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01 - Rekonstrukce stro...'!$C$91:$K$378</definedName>
    <definedName name="_xlnm.Print_Area" localSheetId="1">'PS 01 - Rekonstrukce stro...'!$C$4:$J$39,'PS 01 - Rekonstrukce stro...'!$C$45:$J$73,'PS 01 - Rekonstrukce stro...'!$C$79:$K$378</definedName>
    <definedName name="_xlnm.Print_Titles" localSheetId="1">'PS 01 - Rekonstrukce stro...'!$91:$91</definedName>
    <definedName name="_xlnm._FilterDatabase" localSheetId="2" hidden="1">'SO 01 - Rekonstrukce plat...'!$C$94:$K$1262</definedName>
    <definedName name="_xlnm.Print_Area" localSheetId="2">'SO 01 - Rekonstrukce plat...'!$C$4:$J$39,'SO 01 - Rekonstrukce plat...'!$C$45:$J$76,'SO 01 - Rekonstrukce plat...'!$C$82:$K$1262</definedName>
    <definedName name="_xlnm.Print_Titles" localSheetId="2">'SO 01 - Rekonstrukce plat...'!$94:$94</definedName>
    <definedName name="_xlnm._FilterDatabase" localSheetId="3" hidden="1">'SO 02 - Rekonstrukce vyst...'!$C$94:$K$661</definedName>
    <definedName name="_xlnm.Print_Area" localSheetId="3">'SO 02 - Rekonstrukce vyst...'!$C$4:$J$39,'SO 02 - Rekonstrukce vyst...'!$C$45:$J$76,'SO 02 - Rekonstrukce vyst...'!$C$82:$K$661</definedName>
    <definedName name="_xlnm.Print_Titles" localSheetId="3">'SO 02 - Rekonstrukce vyst...'!$94:$94</definedName>
    <definedName name="_xlnm._FilterDatabase" localSheetId="4" hidden="1">'SO 03 - Venkovní osvětlen...'!$C$84:$K$155</definedName>
    <definedName name="_xlnm.Print_Area" localSheetId="4">'SO 03 - Venkovní osvětlen...'!$C$4:$J$39,'SO 03 - Venkovní osvětlen...'!$C$45:$J$66,'SO 03 - Venkovní osvětlen...'!$C$72:$K$155</definedName>
    <definedName name="_xlnm.Print_Titles" localSheetId="4">'SO 03 - Venkovní osvětlen...'!$84:$84</definedName>
    <definedName name="_xlnm._FilterDatabase" localSheetId="5" hidden="1">'VON - Vedlejší a ostatní ...'!$C$82:$K$113</definedName>
    <definedName name="_xlnm.Print_Area" localSheetId="5">'VON - Vedlejší a ostatní ...'!$C$4:$J$39,'VON - Vedlejší a ostatní ...'!$C$45:$J$64,'VON - Vedlejší a ostatní ...'!$C$70:$K$113</definedName>
    <definedName name="_xlnm.Print_Titles" localSheetId="5">'VON - Vedlejší a ostatní ...'!$82:$82</definedName>
    <definedName name="_xlnm.Print_Area" localSheetId="6">'Seznam figur'!$C$4:$G$1142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5" r="J37"/>
  <c r="J36"/>
  <c i="1" r="AY58"/>
  <c i="5" r="J35"/>
  <c i="1" r="AX58"/>
  <c i="5"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659"/>
  <c r="BH659"/>
  <c r="BG659"/>
  <c r="BF659"/>
  <c r="T659"/>
  <c r="R659"/>
  <c r="P659"/>
  <c r="BI656"/>
  <c r="BH656"/>
  <c r="BG656"/>
  <c r="BF656"/>
  <c r="T656"/>
  <c r="R656"/>
  <c r="P656"/>
  <c r="BI651"/>
  <c r="BH651"/>
  <c r="BG651"/>
  <c r="BF651"/>
  <c r="T651"/>
  <c r="R651"/>
  <c r="P651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30"/>
  <c r="BH630"/>
  <c r="BG630"/>
  <c r="BF630"/>
  <c r="T630"/>
  <c r="R630"/>
  <c r="P630"/>
  <c r="BI620"/>
  <c r="BH620"/>
  <c r="BG620"/>
  <c r="BF620"/>
  <c r="T620"/>
  <c r="R620"/>
  <c r="P620"/>
  <c r="BI615"/>
  <c r="BH615"/>
  <c r="BG615"/>
  <c r="BF615"/>
  <c r="T615"/>
  <c r="R615"/>
  <c r="P615"/>
  <c r="BI609"/>
  <c r="BH609"/>
  <c r="BG609"/>
  <c r="BF609"/>
  <c r="T609"/>
  <c r="R609"/>
  <c r="P609"/>
  <c r="BI605"/>
  <c r="BH605"/>
  <c r="BG605"/>
  <c r="BF605"/>
  <c r="T605"/>
  <c r="R605"/>
  <c r="P605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87"/>
  <c r="BH587"/>
  <c r="BG587"/>
  <c r="BF587"/>
  <c r="T587"/>
  <c r="R587"/>
  <c r="P587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69"/>
  <c r="BH569"/>
  <c r="BG569"/>
  <c r="BF569"/>
  <c r="T569"/>
  <c r="R569"/>
  <c r="P569"/>
  <c r="BI563"/>
  <c r="BH563"/>
  <c r="BG563"/>
  <c r="BF563"/>
  <c r="T563"/>
  <c r="R563"/>
  <c r="P563"/>
  <c r="BI558"/>
  <c r="BH558"/>
  <c r="BG558"/>
  <c r="BF558"/>
  <c r="T558"/>
  <c r="R558"/>
  <c r="P558"/>
  <c r="BI547"/>
  <c r="BH547"/>
  <c r="BG547"/>
  <c r="BF547"/>
  <c r="T547"/>
  <c r="R547"/>
  <c r="P547"/>
  <c r="BI539"/>
  <c r="BH539"/>
  <c r="BG539"/>
  <c r="BF539"/>
  <c r="T539"/>
  <c r="R539"/>
  <c r="P539"/>
  <c r="BI531"/>
  <c r="BH531"/>
  <c r="BG531"/>
  <c r="BF531"/>
  <c r="T531"/>
  <c r="R531"/>
  <c r="P531"/>
  <c r="BI526"/>
  <c r="BH526"/>
  <c r="BG526"/>
  <c r="BF526"/>
  <c r="T526"/>
  <c r="R526"/>
  <c r="P526"/>
  <c r="BI522"/>
  <c r="BH522"/>
  <c r="BG522"/>
  <c r="BF522"/>
  <c r="T522"/>
  <c r="R522"/>
  <c r="P522"/>
  <c r="BI517"/>
  <c r="BH517"/>
  <c r="BG517"/>
  <c r="BF517"/>
  <c r="T517"/>
  <c r="R517"/>
  <c r="P517"/>
  <c r="BI506"/>
  <c r="BH506"/>
  <c r="BG506"/>
  <c r="BF506"/>
  <c r="T506"/>
  <c r="T501"/>
  <c r="R506"/>
  <c r="R501"/>
  <c r="P506"/>
  <c r="P501"/>
  <c r="BI502"/>
  <c r="BH502"/>
  <c r="BG502"/>
  <c r="BF502"/>
  <c r="T502"/>
  <c r="R502"/>
  <c r="P502"/>
  <c r="BI497"/>
  <c r="BH497"/>
  <c r="BG497"/>
  <c r="BF497"/>
  <c r="T497"/>
  <c r="R497"/>
  <c r="P497"/>
  <c r="BI490"/>
  <c r="BH490"/>
  <c r="BG490"/>
  <c r="BF490"/>
  <c r="T490"/>
  <c r="R490"/>
  <c r="P490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66"/>
  <c r="BH466"/>
  <c r="BG466"/>
  <c r="BF466"/>
  <c r="T466"/>
  <c r="R466"/>
  <c r="P466"/>
  <c r="BI458"/>
  <c r="BH458"/>
  <c r="BG458"/>
  <c r="BF458"/>
  <c r="T458"/>
  <c r="R458"/>
  <c r="P458"/>
  <c r="BI454"/>
  <c r="BH454"/>
  <c r="BG454"/>
  <c r="BF454"/>
  <c r="T454"/>
  <c r="R454"/>
  <c r="P454"/>
  <c r="BI449"/>
  <c r="BH449"/>
  <c r="BG449"/>
  <c r="BF449"/>
  <c r="T449"/>
  <c r="R449"/>
  <c r="P449"/>
  <c r="BI444"/>
  <c r="BH444"/>
  <c r="BG444"/>
  <c r="BF444"/>
  <c r="T444"/>
  <c r="R444"/>
  <c r="P444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1"/>
  <c r="BH381"/>
  <c r="BG381"/>
  <c r="BF381"/>
  <c r="T381"/>
  <c r="R381"/>
  <c r="P381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1"/>
  <c r="BH331"/>
  <c r="BG331"/>
  <c r="BF331"/>
  <c r="T331"/>
  <c r="R331"/>
  <c r="P331"/>
  <c r="BI325"/>
  <c r="BH325"/>
  <c r="BG325"/>
  <c r="BF325"/>
  <c r="T325"/>
  <c r="T313"/>
  <c r="R325"/>
  <c r="R313"/>
  <c r="P325"/>
  <c r="P313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298"/>
  <c r="BH298"/>
  <c r="BG298"/>
  <c r="BF298"/>
  <c r="T298"/>
  <c r="R298"/>
  <c r="P298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58"/>
  <c r="BH258"/>
  <c r="BG258"/>
  <c r="BF258"/>
  <c r="T258"/>
  <c r="R258"/>
  <c r="P258"/>
  <c r="BI242"/>
  <c r="BH242"/>
  <c r="BG242"/>
  <c r="BF242"/>
  <c r="T242"/>
  <c r="R242"/>
  <c r="P242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85"/>
  <c i="3" r="J37"/>
  <c r="J36"/>
  <c i="1" r="AY56"/>
  <c i="3" r="J35"/>
  <c i="1" r="AX56"/>
  <c i="3" r="BI1261"/>
  <c r="BH1261"/>
  <c r="BG1261"/>
  <c r="BF1261"/>
  <c r="T1261"/>
  <c r="R1261"/>
  <c r="P1261"/>
  <c r="BI1254"/>
  <c r="BH1254"/>
  <c r="BG1254"/>
  <c r="BF1254"/>
  <c r="T1254"/>
  <c r="R1254"/>
  <c r="P1254"/>
  <c r="BI1250"/>
  <c r="BH1250"/>
  <c r="BG1250"/>
  <c r="BF1250"/>
  <c r="T1250"/>
  <c r="T1249"/>
  <c r="R1250"/>
  <c r="R1249"/>
  <c r="P1250"/>
  <c r="P1249"/>
  <c r="BI1244"/>
  <c r="BH1244"/>
  <c r="BG1244"/>
  <c r="BF1244"/>
  <c r="T1244"/>
  <c r="R1244"/>
  <c r="P1244"/>
  <c r="BI1240"/>
  <c r="BH1240"/>
  <c r="BG1240"/>
  <c r="BF1240"/>
  <c r="T1240"/>
  <c r="R1240"/>
  <c r="P1240"/>
  <c r="BI1235"/>
  <c r="BH1235"/>
  <c r="BG1235"/>
  <c r="BF1235"/>
  <c r="T1235"/>
  <c r="R1235"/>
  <c r="P1235"/>
  <c r="BI1231"/>
  <c r="BH1231"/>
  <c r="BG1231"/>
  <c r="BF1231"/>
  <c r="T1231"/>
  <c r="R1231"/>
  <c r="P1231"/>
  <c r="BI1222"/>
  <c r="BH1222"/>
  <c r="BG1222"/>
  <c r="BF1222"/>
  <c r="T1222"/>
  <c r="R1222"/>
  <c r="P1222"/>
  <c r="BI1218"/>
  <c r="BH1218"/>
  <c r="BG1218"/>
  <c r="BF1218"/>
  <c r="T1218"/>
  <c r="R1218"/>
  <c r="P1218"/>
  <c r="BI1215"/>
  <c r="BH1215"/>
  <c r="BG1215"/>
  <c r="BF1215"/>
  <c r="T1215"/>
  <c r="R1215"/>
  <c r="P1215"/>
  <c r="BI1211"/>
  <c r="BH1211"/>
  <c r="BG1211"/>
  <c r="BF1211"/>
  <c r="T1211"/>
  <c r="R1211"/>
  <c r="P1211"/>
  <c r="BI1207"/>
  <c r="BH1207"/>
  <c r="BG1207"/>
  <c r="BF1207"/>
  <c r="T1207"/>
  <c r="R1207"/>
  <c r="P1207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8"/>
  <c r="BH1188"/>
  <c r="BG1188"/>
  <c r="BF1188"/>
  <c r="T1188"/>
  <c r="R1188"/>
  <c r="P1188"/>
  <c r="BI1178"/>
  <c r="BH1178"/>
  <c r="BG1178"/>
  <c r="BF1178"/>
  <c r="T1178"/>
  <c r="R1178"/>
  <c r="P1178"/>
  <c r="BI1175"/>
  <c r="BH1175"/>
  <c r="BG1175"/>
  <c r="BF1175"/>
  <c r="T1175"/>
  <c r="R1175"/>
  <c r="P1175"/>
  <c r="BI1171"/>
  <c r="BH1171"/>
  <c r="BG1171"/>
  <c r="BF1171"/>
  <c r="T1171"/>
  <c r="R1171"/>
  <c r="P1171"/>
  <c r="BI1167"/>
  <c r="BH1167"/>
  <c r="BG1167"/>
  <c r="BF1167"/>
  <c r="T1167"/>
  <c r="R1167"/>
  <c r="P1167"/>
  <c r="BI1163"/>
  <c r="BH1163"/>
  <c r="BG1163"/>
  <c r="BF1163"/>
  <c r="T1163"/>
  <c r="R1163"/>
  <c r="P1163"/>
  <c r="BI1160"/>
  <c r="BH1160"/>
  <c r="BG1160"/>
  <c r="BF1160"/>
  <c r="T1160"/>
  <c r="R1160"/>
  <c r="P1160"/>
  <c r="BI1156"/>
  <c r="BH1156"/>
  <c r="BG1156"/>
  <c r="BF1156"/>
  <c r="T1156"/>
  <c r="R1156"/>
  <c r="P1156"/>
  <c r="BI1151"/>
  <c r="BH1151"/>
  <c r="BG1151"/>
  <c r="BF1151"/>
  <c r="T1151"/>
  <c r="R1151"/>
  <c r="P1151"/>
  <c r="BI1142"/>
  <c r="BH1142"/>
  <c r="BG1142"/>
  <c r="BF1142"/>
  <c r="T1142"/>
  <c r="R1142"/>
  <c r="P1142"/>
  <c r="BI1138"/>
  <c r="BH1138"/>
  <c r="BG1138"/>
  <c r="BF1138"/>
  <c r="T1138"/>
  <c r="R1138"/>
  <c r="P1138"/>
  <c r="BI1129"/>
  <c r="BH1129"/>
  <c r="BG1129"/>
  <c r="BF1129"/>
  <c r="T1129"/>
  <c r="R1129"/>
  <c r="P1129"/>
  <c r="BI1125"/>
  <c r="BH1125"/>
  <c r="BG1125"/>
  <c r="BF1125"/>
  <c r="T1125"/>
  <c r="R1125"/>
  <c r="P1125"/>
  <c r="BI1110"/>
  <c r="BH1110"/>
  <c r="BG1110"/>
  <c r="BF1110"/>
  <c r="T1110"/>
  <c r="R1110"/>
  <c r="P1110"/>
  <c r="BI1106"/>
  <c r="BH1106"/>
  <c r="BG1106"/>
  <c r="BF1106"/>
  <c r="T1106"/>
  <c r="R1106"/>
  <c r="P1106"/>
  <c r="BI1097"/>
  <c r="BH1097"/>
  <c r="BG1097"/>
  <c r="BF1097"/>
  <c r="T1097"/>
  <c r="R1097"/>
  <c r="P1097"/>
  <c r="BI1086"/>
  <c r="BH1086"/>
  <c r="BG1086"/>
  <c r="BF1086"/>
  <c r="T1086"/>
  <c r="R1086"/>
  <c r="P1086"/>
  <c r="BI1078"/>
  <c r="BH1078"/>
  <c r="BG1078"/>
  <c r="BF1078"/>
  <c r="T1078"/>
  <c r="R1078"/>
  <c r="P1078"/>
  <c r="BI1068"/>
  <c r="BH1068"/>
  <c r="BG1068"/>
  <c r="BF1068"/>
  <c r="T1068"/>
  <c r="R1068"/>
  <c r="P1068"/>
  <c r="BI1063"/>
  <c r="BH1063"/>
  <c r="BG1063"/>
  <c r="BF1063"/>
  <c r="T1063"/>
  <c r="R1063"/>
  <c r="P1063"/>
  <c r="BI1054"/>
  <c r="BH1054"/>
  <c r="BG1054"/>
  <c r="BF1054"/>
  <c r="T1054"/>
  <c r="R1054"/>
  <c r="P1054"/>
  <c r="BI1036"/>
  <c r="BH1036"/>
  <c r="BG1036"/>
  <c r="BF1036"/>
  <c r="T1036"/>
  <c r="R1036"/>
  <c r="P1036"/>
  <c r="BI1032"/>
  <c r="BH1032"/>
  <c r="BG1032"/>
  <c r="BF1032"/>
  <c r="T1032"/>
  <c r="R1032"/>
  <c r="P1032"/>
  <c r="BI1028"/>
  <c r="BH1028"/>
  <c r="BG1028"/>
  <c r="BF1028"/>
  <c r="T1028"/>
  <c r="R1028"/>
  <c r="P1028"/>
  <c r="BI1024"/>
  <c r="BH1024"/>
  <c r="BG1024"/>
  <c r="BF1024"/>
  <c r="T1024"/>
  <c r="R1024"/>
  <c r="P1024"/>
  <c r="BI1014"/>
  <c r="BH1014"/>
  <c r="BG1014"/>
  <c r="BF1014"/>
  <c r="T1014"/>
  <c r="R1014"/>
  <c r="P1014"/>
  <c r="BI1009"/>
  <c r="BH1009"/>
  <c r="BG1009"/>
  <c r="BF1009"/>
  <c r="T1009"/>
  <c r="R1009"/>
  <c r="P1009"/>
  <c r="BI1004"/>
  <c r="BH1004"/>
  <c r="BG1004"/>
  <c r="BF1004"/>
  <c r="T1004"/>
  <c r="R1004"/>
  <c r="P1004"/>
  <c r="BI999"/>
  <c r="BH999"/>
  <c r="BG999"/>
  <c r="BF999"/>
  <c r="T999"/>
  <c r="R999"/>
  <c r="P999"/>
  <c r="BI984"/>
  <c r="BH984"/>
  <c r="BG984"/>
  <c r="BF984"/>
  <c r="T984"/>
  <c r="R984"/>
  <c r="P984"/>
  <c r="BI969"/>
  <c r="BH969"/>
  <c r="BG969"/>
  <c r="BF969"/>
  <c r="T969"/>
  <c r="R969"/>
  <c r="P969"/>
  <c r="BI965"/>
  <c r="BH965"/>
  <c r="BG965"/>
  <c r="BF965"/>
  <c r="T965"/>
  <c r="R965"/>
  <c r="P965"/>
  <c r="BI960"/>
  <c r="BH960"/>
  <c r="BG960"/>
  <c r="BF960"/>
  <c r="T960"/>
  <c r="R960"/>
  <c r="P960"/>
  <c r="BI955"/>
  <c r="BH955"/>
  <c r="BG955"/>
  <c r="BF955"/>
  <c r="T955"/>
  <c r="R955"/>
  <c r="P955"/>
  <c r="BI950"/>
  <c r="BH950"/>
  <c r="BG950"/>
  <c r="BF950"/>
  <c r="T950"/>
  <c r="R950"/>
  <c r="P950"/>
  <c r="BI946"/>
  <c r="BH946"/>
  <c r="BG946"/>
  <c r="BF946"/>
  <c r="T946"/>
  <c r="R946"/>
  <c r="P946"/>
  <c r="BI941"/>
  <c r="BH941"/>
  <c r="BG941"/>
  <c r="BF941"/>
  <c r="T941"/>
  <c r="R941"/>
  <c r="P941"/>
  <c r="BI937"/>
  <c r="BH937"/>
  <c r="BG937"/>
  <c r="BF937"/>
  <c r="T937"/>
  <c r="R937"/>
  <c r="P937"/>
  <c r="BI932"/>
  <c r="BH932"/>
  <c r="BG932"/>
  <c r="BF932"/>
  <c r="T932"/>
  <c r="R932"/>
  <c r="P932"/>
  <c r="BI923"/>
  <c r="BH923"/>
  <c r="BG923"/>
  <c r="BF923"/>
  <c r="T923"/>
  <c r="R923"/>
  <c r="P923"/>
  <c r="BI914"/>
  <c r="BH914"/>
  <c r="BG914"/>
  <c r="BF914"/>
  <c r="T914"/>
  <c r="R914"/>
  <c r="P914"/>
  <c r="BI909"/>
  <c r="BH909"/>
  <c r="BG909"/>
  <c r="BF909"/>
  <c r="T909"/>
  <c r="R909"/>
  <c r="P909"/>
  <c r="BI902"/>
  <c r="BH902"/>
  <c r="BG902"/>
  <c r="BF902"/>
  <c r="T902"/>
  <c r="R902"/>
  <c r="P902"/>
  <c r="BI895"/>
  <c r="BH895"/>
  <c r="BG895"/>
  <c r="BF895"/>
  <c r="T895"/>
  <c r="R895"/>
  <c r="P895"/>
  <c r="BI890"/>
  <c r="BH890"/>
  <c r="BG890"/>
  <c r="BF890"/>
  <c r="T890"/>
  <c r="R890"/>
  <c r="P890"/>
  <c r="BI850"/>
  <c r="BH850"/>
  <c r="BG850"/>
  <c r="BF850"/>
  <c r="T850"/>
  <c r="R850"/>
  <c r="P850"/>
  <c r="BI839"/>
  <c r="BH839"/>
  <c r="BG839"/>
  <c r="BF839"/>
  <c r="T839"/>
  <c r="R839"/>
  <c r="P839"/>
  <c r="BI834"/>
  <c r="BH834"/>
  <c r="BG834"/>
  <c r="BF834"/>
  <c r="T834"/>
  <c r="R834"/>
  <c r="P834"/>
  <c r="BI829"/>
  <c r="BH829"/>
  <c r="BG829"/>
  <c r="BF829"/>
  <c r="T829"/>
  <c r="R829"/>
  <c r="P829"/>
  <c r="BI824"/>
  <c r="BH824"/>
  <c r="BG824"/>
  <c r="BF824"/>
  <c r="T824"/>
  <c r="R824"/>
  <c r="P824"/>
  <c r="BI820"/>
  <c r="BH820"/>
  <c r="BG820"/>
  <c r="BF820"/>
  <c r="T820"/>
  <c r="R820"/>
  <c r="P820"/>
  <c r="BI816"/>
  <c r="BH816"/>
  <c r="BG816"/>
  <c r="BF816"/>
  <c r="T816"/>
  <c r="R816"/>
  <c r="P816"/>
  <c r="BI812"/>
  <c r="BH812"/>
  <c r="BG812"/>
  <c r="BF812"/>
  <c r="T812"/>
  <c r="R812"/>
  <c r="P812"/>
  <c r="BI808"/>
  <c r="BH808"/>
  <c r="BG808"/>
  <c r="BF808"/>
  <c r="T808"/>
  <c r="R808"/>
  <c r="P808"/>
  <c r="BI804"/>
  <c r="BH804"/>
  <c r="BG804"/>
  <c r="BF804"/>
  <c r="T804"/>
  <c r="R804"/>
  <c r="P804"/>
  <c r="BI798"/>
  <c r="BH798"/>
  <c r="BG798"/>
  <c r="BF798"/>
  <c r="T798"/>
  <c r="R798"/>
  <c r="P798"/>
  <c r="BI793"/>
  <c r="BH793"/>
  <c r="BG793"/>
  <c r="BF793"/>
  <c r="T793"/>
  <c r="R793"/>
  <c r="P793"/>
  <c r="BI787"/>
  <c r="BH787"/>
  <c r="BG787"/>
  <c r="BF787"/>
  <c r="T787"/>
  <c r="R787"/>
  <c r="P787"/>
  <c r="BI784"/>
  <c r="BH784"/>
  <c r="BG784"/>
  <c r="BF784"/>
  <c r="T784"/>
  <c r="R784"/>
  <c r="P784"/>
  <c r="BI780"/>
  <c r="BH780"/>
  <c r="BG780"/>
  <c r="BF780"/>
  <c r="T780"/>
  <c r="R780"/>
  <c r="P780"/>
  <c r="BI776"/>
  <c r="BH776"/>
  <c r="BG776"/>
  <c r="BF776"/>
  <c r="T776"/>
  <c r="R776"/>
  <c r="P776"/>
  <c r="BI770"/>
  <c r="BH770"/>
  <c r="BG770"/>
  <c r="BF770"/>
  <c r="T770"/>
  <c r="R770"/>
  <c r="P770"/>
  <c r="BI766"/>
  <c r="BH766"/>
  <c r="BG766"/>
  <c r="BF766"/>
  <c r="T766"/>
  <c r="R766"/>
  <c r="P766"/>
  <c r="BI762"/>
  <c r="BH762"/>
  <c r="BG762"/>
  <c r="BF762"/>
  <c r="T762"/>
  <c r="R762"/>
  <c r="P762"/>
  <c r="BI756"/>
  <c r="BH756"/>
  <c r="BG756"/>
  <c r="BF756"/>
  <c r="T756"/>
  <c r="R756"/>
  <c r="P756"/>
  <c r="BI751"/>
  <c r="BH751"/>
  <c r="BG751"/>
  <c r="BF751"/>
  <c r="T751"/>
  <c r="R751"/>
  <c r="P751"/>
  <c r="BI747"/>
  <c r="BH747"/>
  <c r="BG747"/>
  <c r="BF747"/>
  <c r="T747"/>
  <c r="R747"/>
  <c r="P747"/>
  <c r="BI740"/>
  <c r="BH740"/>
  <c r="BG740"/>
  <c r="BF740"/>
  <c r="T740"/>
  <c r="R740"/>
  <c r="P740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1"/>
  <c r="BH721"/>
  <c r="BG721"/>
  <c r="BF721"/>
  <c r="T721"/>
  <c r="R721"/>
  <c r="P721"/>
  <c r="BI719"/>
  <c r="BH719"/>
  <c r="BG719"/>
  <c r="BF719"/>
  <c r="T719"/>
  <c r="R719"/>
  <c r="P719"/>
  <c r="BI716"/>
  <c r="BH716"/>
  <c r="BG716"/>
  <c r="BF716"/>
  <c r="T716"/>
  <c r="R716"/>
  <c r="P716"/>
  <c r="BI709"/>
  <c r="BH709"/>
  <c r="BG709"/>
  <c r="BF709"/>
  <c r="T709"/>
  <c r="R709"/>
  <c r="P709"/>
  <c r="BI705"/>
  <c r="BH705"/>
  <c r="BG705"/>
  <c r="BF705"/>
  <c r="T705"/>
  <c r="R705"/>
  <c r="P705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92"/>
  <c r="BH692"/>
  <c r="BG692"/>
  <c r="BF692"/>
  <c r="T692"/>
  <c r="R692"/>
  <c r="P692"/>
  <c r="BI688"/>
  <c r="BH688"/>
  <c r="BG688"/>
  <c r="BF688"/>
  <c r="T688"/>
  <c r="R688"/>
  <c r="P688"/>
  <c r="BI686"/>
  <c r="BH686"/>
  <c r="BG686"/>
  <c r="BF686"/>
  <c r="T686"/>
  <c r="R686"/>
  <c r="P686"/>
  <c r="BI681"/>
  <c r="BH681"/>
  <c r="BG681"/>
  <c r="BF681"/>
  <c r="T681"/>
  <c r="R681"/>
  <c r="P681"/>
  <c r="BI677"/>
  <c r="BH677"/>
  <c r="BG677"/>
  <c r="BF677"/>
  <c r="T677"/>
  <c r="R677"/>
  <c r="P677"/>
  <c r="BI670"/>
  <c r="BH670"/>
  <c r="BG670"/>
  <c r="BF670"/>
  <c r="T670"/>
  <c r="R670"/>
  <c r="P670"/>
  <c r="BI666"/>
  <c r="BH666"/>
  <c r="BG666"/>
  <c r="BF666"/>
  <c r="T666"/>
  <c r="R666"/>
  <c r="P666"/>
  <c r="BI650"/>
  <c r="BH650"/>
  <c r="BG650"/>
  <c r="BF650"/>
  <c r="T650"/>
  <c r="R650"/>
  <c r="P650"/>
  <c r="BI644"/>
  <c r="BH644"/>
  <c r="BG644"/>
  <c r="BF644"/>
  <c r="T644"/>
  <c r="R644"/>
  <c r="P644"/>
  <c r="BI628"/>
  <c r="BH628"/>
  <c r="BG628"/>
  <c r="BF628"/>
  <c r="T628"/>
  <c r="R628"/>
  <c r="P628"/>
  <c r="BI612"/>
  <c r="BH612"/>
  <c r="BG612"/>
  <c r="BF612"/>
  <c r="T612"/>
  <c r="R612"/>
  <c r="P612"/>
  <c r="BI608"/>
  <c r="BH608"/>
  <c r="BG608"/>
  <c r="BF608"/>
  <c r="T608"/>
  <c r="R608"/>
  <c r="P608"/>
  <c r="BI588"/>
  <c r="BH588"/>
  <c r="BG588"/>
  <c r="BF588"/>
  <c r="T588"/>
  <c r="R588"/>
  <c r="P588"/>
  <c r="BI584"/>
  <c r="BH584"/>
  <c r="BG584"/>
  <c r="BF584"/>
  <c r="T584"/>
  <c r="R584"/>
  <c r="P584"/>
  <c r="BI578"/>
  <c r="BH578"/>
  <c r="BG578"/>
  <c r="BF578"/>
  <c r="T578"/>
  <c r="R578"/>
  <c r="P578"/>
  <c r="BI570"/>
  <c r="BH570"/>
  <c r="BG570"/>
  <c r="BF570"/>
  <c r="T570"/>
  <c r="R570"/>
  <c r="P570"/>
  <c r="BI562"/>
  <c r="BH562"/>
  <c r="BG562"/>
  <c r="BF562"/>
  <c r="T562"/>
  <c r="R562"/>
  <c r="P562"/>
  <c r="BI557"/>
  <c r="BH557"/>
  <c r="BG557"/>
  <c r="BF557"/>
  <c r="T557"/>
  <c r="R557"/>
  <c r="P557"/>
  <c r="BI547"/>
  <c r="BH547"/>
  <c r="BG547"/>
  <c r="BF547"/>
  <c r="T547"/>
  <c r="R547"/>
  <c r="P547"/>
  <c r="BI536"/>
  <c r="BH536"/>
  <c r="BG536"/>
  <c r="BF536"/>
  <c r="T536"/>
  <c r="R536"/>
  <c r="P536"/>
  <c r="BI532"/>
  <c r="BH532"/>
  <c r="BG532"/>
  <c r="BF532"/>
  <c r="T532"/>
  <c r="R532"/>
  <c r="P532"/>
  <c r="BI521"/>
  <c r="BH521"/>
  <c r="BG521"/>
  <c r="BF521"/>
  <c r="T521"/>
  <c r="R521"/>
  <c r="P521"/>
  <c r="BI517"/>
  <c r="BH517"/>
  <c r="BG517"/>
  <c r="BF517"/>
  <c r="T517"/>
  <c r="R517"/>
  <c r="P517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7"/>
  <c r="BH497"/>
  <c r="BG497"/>
  <c r="BF497"/>
  <c r="T497"/>
  <c r="R497"/>
  <c r="P497"/>
  <c r="BI492"/>
  <c r="BH492"/>
  <c r="BG492"/>
  <c r="BF492"/>
  <c r="T492"/>
  <c r="R492"/>
  <c r="P492"/>
  <c r="BI488"/>
  <c r="BH488"/>
  <c r="BG488"/>
  <c r="BF488"/>
  <c r="T488"/>
  <c r="R488"/>
  <c r="P488"/>
  <c r="BI483"/>
  <c r="BH483"/>
  <c r="BG483"/>
  <c r="BF483"/>
  <c r="T483"/>
  <c r="R483"/>
  <c r="P483"/>
  <c r="BI468"/>
  <c r="BH468"/>
  <c r="BG468"/>
  <c r="BF468"/>
  <c r="T468"/>
  <c r="R468"/>
  <c r="P468"/>
  <c r="BI459"/>
  <c r="BH459"/>
  <c r="BG459"/>
  <c r="BF459"/>
  <c r="T459"/>
  <c r="R459"/>
  <c r="P459"/>
  <c r="BI456"/>
  <c r="BH456"/>
  <c r="BG456"/>
  <c r="BF456"/>
  <c r="T456"/>
  <c r="R456"/>
  <c r="P456"/>
  <c r="BI425"/>
  <c r="BH425"/>
  <c r="BG425"/>
  <c r="BF425"/>
  <c r="T425"/>
  <c r="R425"/>
  <c r="P425"/>
  <c r="BI387"/>
  <c r="BH387"/>
  <c r="BG387"/>
  <c r="BF387"/>
  <c r="T387"/>
  <c r="R387"/>
  <c r="P387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38"/>
  <c r="BH338"/>
  <c r="BG338"/>
  <c r="BF338"/>
  <c r="T338"/>
  <c r="R338"/>
  <c r="P338"/>
  <c r="BI331"/>
  <c r="BH331"/>
  <c r="BG331"/>
  <c r="BF331"/>
  <c r="T331"/>
  <c r="R331"/>
  <c r="P331"/>
  <c r="BI323"/>
  <c r="BH323"/>
  <c r="BG323"/>
  <c r="BF323"/>
  <c r="T323"/>
  <c r="R323"/>
  <c r="P323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0"/>
  <c r="BH260"/>
  <c r="BG260"/>
  <c r="BF260"/>
  <c r="T260"/>
  <c r="R260"/>
  <c r="P260"/>
  <c r="BI239"/>
  <c r="BH239"/>
  <c r="BG239"/>
  <c r="BF239"/>
  <c r="T239"/>
  <c r="R239"/>
  <c r="P239"/>
  <c r="BI226"/>
  <c r="BH226"/>
  <c r="BG226"/>
  <c r="BF226"/>
  <c r="T226"/>
  <c r="R226"/>
  <c r="P226"/>
  <c r="BI219"/>
  <c r="BH219"/>
  <c r="BG219"/>
  <c r="BF219"/>
  <c r="T219"/>
  <c r="R219"/>
  <c r="P219"/>
  <c r="BI211"/>
  <c r="BH211"/>
  <c r="BG211"/>
  <c r="BF211"/>
  <c r="T211"/>
  <c r="R211"/>
  <c r="P211"/>
  <c r="BI202"/>
  <c r="BH202"/>
  <c r="BG202"/>
  <c r="BF202"/>
  <c r="T202"/>
  <c r="R202"/>
  <c r="P202"/>
  <c r="BI189"/>
  <c r="BH189"/>
  <c r="BG189"/>
  <c r="BF189"/>
  <c r="T189"/>
  <c r="R189"/>
  <c r="P189"/>
  <c r="BI162"/>
  <c r="BH162"/>
  <c r="BG162"/>
  <c r="BF162"/>
  <c r="T162"/>
  <c r="R162"/>
  <c r="P162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48"/>
  <c i="2" r="J37"/>
  <c r="J36"/>
  <c i="1" r="AY55"/>
  <c i="2" r="J35"/>
  <c i="1" r="AX55"/>
  <c i="2"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3"/>
  <c r="BH363"/>
  <c r="BG363"/>
  <c r="BF363"/>
  <c r="T363"/>
  <c r="R363"/>
  <c r="P363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T335"/>
  <c r="R336"/>
  <c r="R335"/>
  <c r="P336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9"/>
  <c r="F86"/>
  <c r="E84"/>
  <c r="J55"/>
  <c r="F52"/>
  <c r="E50"/>
  <c r="J21"/>
  <c r="E21"/>
  <c r="J54"/>
  <c r="J20"/>
  <c r="J18"/>
  <c r="E18"/>
  <c r="F89"/>
  <c r="J17"/>
  <c r="J15"/>
  <c r="E15"/>
  <c r="F88"/>
  <c r="J14"/>
  <c r="J12"/>
  <c r="J52"/>
  <c r="E7"/>
  <c r="E82"/>
  <c i="1" r="L50"/>
  <c r="AM50"/>
  <c r="AM49"/>
  <c r="L49"/>
  <c r="AM47"/>
  <c r="L47"/>
  <c r="L45"/>
  <c r="L44"/>
  <c i="2" r="J306"/>
  <c i="3" r="J909"/>
  <c r="J276"/>
  <c i="4" r="J331"/>
  <c i="5" r="J109"/>
  <c i="2" r="J344"/>
  <c i="3" r="J459"/>
  <c r="BK1078"/>
  <c r="J102"/>
  <c i="4" r="J569"/>
  <c r="BK414"/>
  <c r="BK125"/>
  <c i="2" r="J223"/>
  <c i="3" r="J955"/>
  <c r="BK1156"/>
  <c r="BK780"/>
  <c i="4" r="J602"/>
  <c r="BK466"/>
  <c i="5" r="BK132"/>
  <c i="2" r="J318"/>
  <c i="3" r="J816"/>
  <c r="J698"/>
  <c i="4" r="J640"/>
  <c i="5" r="J144"/>
  <c i="2" r="BK214"/>
  <c r="J153"/>
  <c i="3" r="J346"/>
  <c r="BK109"/>
  <c i="4" r="J420"/>
  <c r="J397"/>
  <c i="5" r="J99"/>
  <c i="2" r="BK306"/>
  <c r="J116"/>
  <c i="3" r="BK812"/>
  <c r="BK1188"/>
  <c r="J468"/>
  <c r="BK211"/>
  <c i="4" r="J325"/>
  <c i="2" r="J269"/>
  <c r="J342"/>
  <c i="3" r="BK536"/>
  <c r="BK1197"/>
  <c r="BK960"/>
  <c r="BK219"/>
  <c i="4" r="J643"/>
  <c r="BK314"/>
  <c r="J271"/>
  <c r="BK632"/>
  <c r="BK115"/>
  <c i="6" r="J98"/>
  <c i="2" r="J232"/>
  <c r="BK191"/>
  <c i="3" r="BK1218"/>
  <c r="BK1028"/>
  <c r="J1231"/>
  <c i="2" r="BK232"/>
  <c r="J346"/>
  <c r="BK147"/>
  <c r="BK175"/>
  <c i="3" r="J1086"/>
  <c r="BK276"/>
  <c r="BK239"/>
  <c r="J984"/>
  <c r="J387"/>
  <c i="5" r="BK93"/>
  <c i="2" r="J241"/>
  <c r="J168"/>
  <c r="BK119"/>
  <c i="3" r="J820"/>
  <c r="BK762"/>
  <c r="BK1178"/>
  <c r="BK588"/>
  <c r="BK776"/>
  <c r="J762"/>
  <c i="4" r="J563"/>
  <c r="BK473"/>
  <c r="J258"/>
  <c i="6" r="BK111"/>
  <c i="2" r="BK357"/>
  <c r="J285"/>
  <c i="3" r="J273"/>
  <c r="BK686"/>
  <c i="4" r="BK458"/>
  <c r="BK376"/>
  <c i="6" r="BK109"/>
  <c i="4" r="BK636"/>
  <c r="J130"/>
  <c i="2" r="BK235"/>
  <c i="3" r="J488"/>
  <c r="J1218"/>
  <c r="BK941"/>
  <c r="BK688"/>
  <c r="BK111"/>
  <c i="2" r="BK375"/>
  <c i="3" r="J709"/>
  <c r="J323"/>
  <c i="4" r="BK517"/>
  <c r="J454"/>
  <c i="6" r="J88"/>
  <c i="2" r="J217"/>
  <c i="3" r="BK357"/>
  <c r="BK709"/>
  <c r="BK316"/>
  <c r="J111"/>
  <c i="4" r="J506"/>
  <c i="5" r="BK104"/>
  <c i="1" r="AS54"/>
  <c i="3" r="BK1160"/>
  <c r="BK350"/>
  <c i="4" r="J583"/>
  <c i="5" r="J132"/>
  <c i="2" r="J109"/>
  <c i="3" r="BK1138"/>
  <c r="BK946"/>
  <c i="4" r="BK338"/>
  <c i="2" r="BK315"/>
  <c r="J134"/>
  <c i="3" r="J1254"/>
  <c r="BK1203"/>
  <c r="BK692"/>
  <c i="4" r="BK646"/>
  <c r="BK286"/>
  <c i="2" r="J321"/>
  <c r="J162"/>
  <c r="BK168"/>
  <c i="3" r="J117"/>
  <c r="J379"/>
  <c r="J1014"/>
  <c r="BK117"/>
  <c r="J965"/>
  <c i="4" r="BK659"/>
  <c r="J476"/>
  <c i="2" r="BK257"/>
  <c r="J226"/>
  <c i="3" r="J338"/>
  <c r="J628"/>
  <c r="BK298"/>
  <c r="BK338"/>
  <c i="4" r="BK444"/>
  <c r="J531"/>
  <c r="BK547"/>
  <c r="BK640"/>
  <c r="BK164"/>
  <c i="2" r="J363"/>
  <c r="BK185"/>
  <c i="3" r="J1244"/>
  <c r="J1197"/>
  <c r="J730"/>
  <c r="BK820"/>
  <c i="2" r="BK294"/>
  <c r="J188"/>
  <c r="J229"/>
  <c i="3" r="J584"/>
  <c r="J734"/>
  <c r="BK1200"/>
  <c r="J681"/>
  <c r="J740"/>
  <c i="4" r="J399"/>
  <c i="2" r="J257"/>
  <c r="BK369"/>
  <c r="BK141"/>
  <c r="J159"/>
  <c i="3" r="J1207"/>
  <c r="BK1240"/>
  <c r="BK273"/>
  <c r="BK702"/>
  <c r="J536"/>
  <c i="4" r="BK417"/>
  <c r="BK615"/>
  <c r="J292"/>
  <c r="BK148"/>
  <c i="2" r="J369"/>
  <c r="J150"/>
  <c i="3" r="J1068"/>
  <c r="BK269"/>
  <c r="BK1036"/>
  <c i="4" r="BK587"/>
  <c r="BK325"/>
  <c r="BK211"/>
  <c r="J137"/>
  <c r="BK310"/>
  <c r="J120"/>
  <c i="6" r="BK86"/>
  <c i="2" r="BK349"/>
  <c r="J191"/>
  <c i="3" r="BK1106"/>
  <c r="J532"/>
  <c i="4" r="BK656"/>
  <c r="BK331"/>
  <c r="BK454"/>
  <c r="J196"/>
  <c i="5" r="BK122"/>
  <c i="2" r="BK377"/>
  <c r="J373"/>
  <c i="3" r="J719"/>
  <c r="J1160"/>
  <c r="BK914"/>
  <c r="J1151"/>
  <c r="J950"/>
  <c r="BK562"/>
  <c i="4" r="J473"/>
  <c r="J466"/>
  <c r="J275"/>
  <c i="6" r="J107"/>
  <c i="2" r="BK303"/>
  <c r="BK122"/>
  <c i="3" r="BK1129"/>
  <c r="BK488"/>
  <c r="J716"/>
  <c r="BK798"/>
  <c r="BK497"/>
  <c i="4" r="BK342"/>
  <c r="J363"/>
  <c r="BK355"/>
  <c i="5" r="J148"/>
  <c i="6" r="BK92"/>
  <c i="2" r="J251"/>
  <c r="J156"/>
  <c i="3" r="BK260"/>
  <c r="J670"/>
  <c r="BK547"/>
  <c r="J189"/>
  <c i="4" r="BK482"/>
  <c r="J192"/>
  <c i="2" r="BK241"/>
  <c r="BK131"/>
  <c i="3" r="J1028"/>
  <c r="J787"/>
  <c r="BK1097"/>
  <c r="BK677"/>
  <c r="J692"/>
  <c r="J260"/>
  <c i="4" r="J355"/>
  <c r="J109"/>
  <c i="2" r="BK194"/>
  <c r="BK97"/>
  <c r="BK106"/>
  <c i="3" r="BK1032"/>
  <c r="J501"/>
  <c r="BK726"/>
  <c r="J202"/>
  <c r="BK1211"/>
  <c r="J357"/>
  <c r="J1024"/>
  <c r="J1215"/>
  <c i="4" r="J558"/>
  <c r="BK605"/>
  <c r="J598"/>
  <c i="2" r="BK342"/>
  <c r="J165"/>
  <c r="BK100"/>
  <c r="BK229"/>
  <c i="3" r="BK1142"/>
  <c r="J793"/>
  <c r="BK1261"/>
  <c r="BK557"/>
  <c r="J1078"/>
  <c r="BK370"/>
  <c r="J280"/>
  <c i="4" r="BK437"/>
  <c r="BK609"/>
  <c r="J449"/>
  <c r="J432"/>
  <c r="J174"/>
  <c r="J605"/>
  <c r="J151"/>
  <c r="BK192"/>
  <c i="5" r="BK116"/>
  <c i="6" r="J86"/>
  <c i="2" r="BK297"/>
  <c r="BK112"/>
  <c r="BK162"/>
  <c i="3" r="J999"/>
  <c r="J557"/>
  <c r="BK1171"/>
  <c r="J130"/>
  <c r="BK756"/>
  <c i="2" r="BK254"/>
  <c r="BK200"/>
  <c r="J141"/>
  <c r="J128"/>
  <c r="J178"/>
  <c r="BK165"/>
  <c i="3" r="BK955"/>
  <c r="BK834"/>
  <c r="J1188"/>
  <c r="BK1024"/>
  <c r="J1200"/>
  <c r="BK681"/>
  <c r="BK1110"/>
  <c i="4" r="BK502"/>
  <c r="BK279"/>
  <c i="2" r="J282"/>
  <c r="BK371"/>
  <c r="BK269"/>
  <c r="J349"/>
  <c r="J279"/>
  <c r="BK188"/>
  <c i="3" r="BK1009"/>
  <c r="BK670"/>
  <c r="J109"/>
  <c r="BK1151"/>
  <c r="J1240"/>
  <c r="BK902"/>
  <c r="BK612"/>
  <c r="BK909"/>
  <c r="J307"/>
  <c i="4" r="J482"/>
  <c r="BK346"/>
  <c r="J490"/>
  <c r="J359"/>
  <c r="J609"/>
  <c r="BK368"/>
  <c i="5" r="J122"/>
  <c i="2" r="J309"/>
  <c r="J214"/>
  <c r="J235"/>
  <c i="3" r="BK1250"/>
  <c r="BK1163"/>
  <c r="J517"/>
  <c r="J146"/>
  <c r="BK890"/>
  <c r="BK766"/>
  <c i="4" r="BK476"/>
  <c r="J526"/>
  <c r="J539"/>
  <c r="BK218"/>
  <c r="J157"/>
  <c r="J659"/>
  <c r="J522"/>
  <c r="J211"/>
  <c i="5" r="J152"/>
  <c i="6" r="BK94"/>
  <c i="2" r="J248"/>
  <c r="J355"/>
  <c i="3" r="J578"/>
  <c r="J770"/>
  <c i="4" r="J298"/>
  <c r="J429"/>
  <c i="6" r="BK98"/>
  <c i="2" r="J353"/>
  <c r="BK153"/>
  <c i="3" r="BK698"/>
  <c r="BK1167"/>
  <c r="BK202"/>
  <c r="J287"/>
  <c i="4" r="J423"/>
  <c r="J426"/>
  <c r="BK226"/>
  <c r="BK170"/>
  <c i="6" r="BK88"/>
  <c i="2" r="J185"/>
  <c i="3" r="J1194"/>
  <c r="BK1068"/>
  <c r="J705"/>
  <c r="BK492"/>
  <c i="4" r="BK620"/>
  <c r="J479"/>
  <c i="6" r="J105"/>
  <c i="2" r="BK282"/>
  <c r="BK333"/>
  <c r="J131"/>
  <c r="J266"/>
  <c i="3" r="J1110"/>
  <c r="J425"/>
  <c r="BK331"/>
  <c r="BK307"/>
  <c i="4" r="BK651"/>
  <c r="J502"/>
  <c r="BK202"/>
  <c i="2" r="BK260"/>
  <c r="J103"/>
  <c r="BK238"/>
  <c i="3" r="BK1235"/>
  <c r="BK734"/>
  <c r="J941"/>
  <c r="J511"/>
  <c r="BK1254"/>
  <c r="J895"/>
  <c r="J1222"/>
  <c r="J784"/>
  <c r="BK130"/>
  <c i="4" r="J381"/>
  <c r="BK497"/>
  <c r="J148"/>
  <c i="2" r="J206"/>
  <c r="J371"/>
  <c r="J211"/>
  <c i="3" r="J1063"/>
  <c r="J702"/>
  <c r="J219"/>
  <c r="BK142"/>
  <c r="J812"/>
  <c r="BK287"/>
  <c i="4" r="BK391"/>
  <c r="BK267"/>
  <c r="BK506"/>
  <c r="BK305"/>
  <c r="J395"/>
  <c r="BK109"/>
  <c r="J226"/>
  <c i="5" r="J116"/>
  <c i="2" r="BK251"/>
  <c r="J147"/>
  <c i="3" r="J492"/>
  <c r="J644"/>
  <c r="BK1231"/>
  <c r="J354"/>
  <c r="J1175"/>
  <c r="BK570"/>
  <c r="J316"/>
  <c i="4" r="BK351"/>
  <c i="6" r="BK103"/>
  <c i="2" r="J254"/>
  <c r="BK373"/>
  <c r="J182"/>
  <c r="J340"/>
  <c i="3" r="J960"/>
  <c r="BK932"/>
  <c r="J375"/>
  <c r="J1261"/>
  <c r="BK1054"/>
  <c r="J1167"/>
  <c r="BK511"/>
  <c r="J1054"/>
  <c r="BK346"/>
  <c i="4" r="BK643"/>
  <c r="BK372"/>
  <c r="BK563"/>
  <c r="BK399"/>
  <c r="J517"/>
  <c r="J104"/>
  <c i="5" r="BK144"/>
  <c i="6" r="BK101"/>
  <c i="2" r="BK226"/>
  <c r="BK288"/>
  <c r="J97"/>
  <c i="3" r="J497"/>
  <c r="BK366"/>
  <c r="J1156"/>
  <c r="J562"/>
  <c r="J456"/>
  <c i="4" r="BK363"/>
  <c r="BK479"/>
  <c r="J368"/>
  <c r="J218"/>
  <c r="BK183"/>
  <c r="BK120"/>
  <c r="J620"/>
  <c r="BK98"/>
  <c r="BK178"/>
  <c i="5" r="BK109"/>
  <c i="2" r="BK344"/>
  <c r="J288"/>
  <c i="3" r="BK501"/>
  <c r="BK950"/>
  <c r="BK793"/>
  <c i="4" r="BK575"/>
  <c r="BK594"/>
  <c r="BK579"/>
  <c r="BK151"/>
  <c i="6" r="J103"/>
  <c i="2" r="BK340"/>
  <c r="J220"/>
  <c i="3" r="BK1215"/>
  <c r="J798"/>
  <c r="J122"/>
  <c r="J1178"/>
  <c r="BK740"/>
  <c r="J677"/>
  <c r="J1125"/>
  <c r="BK839"/>
  <c r="J269"/>
  <c i="4" r="BK395"/>
  <c r="BK558"/>
  <c r="BK298"/>
  <c r="BK188"/>
  <c i="5" r="BK99"/>
  <c i="2" r="J303"/>
  <c i="3" r="BK644"/>
  <c r="J804"/>
  <c r="BK162"/>
  <c r="J969"/>
  <c r="J144"/>
  <c r="J824"/>
  <c i="4" r="BK490"/>
  <c r="BK271"/>
  <c r="J267"/>
  <c r="BK381"/>
  <c r="J183"/>
  <c i="5" r="BK136"/>
  <c r="J93"/>
  <c i="2" r="BK279"/>
  <c r="J125"/>
  <c i="3" r="BK1086"/>
  <c r="J612"/>
  <c r="J808"/>
  <c r="BK521"/>
  <c r="J829"/>
  <c r="J298"/>
  <c i="4" r="BK420"/>
  <c r="J372"/>
  <c r="BK142"/>
  <c i="6" r="J111"/>
  <c i="2" r="BK353"/>
  <c r="BK203"/>
  <c r="J333"/>
  <c r="BK321"/>
  <c r="J175"/>
  <c i="3" r="BK1244"/>
  <c r="J650"/>
  <c r="J1163"/>
  <c r="BK787"/>
  <c r="J756"/>
  <c r="J294"/>
  <c r="BK969"/>
  <c i="4" r="J314"/>
  <c r="BK429"/>
  <c r="BK531"/>
  <c i="5" r="BK148"/>
  <c r="BK88"/>
  <c i="2" r="J351"/>
  <c r="BK178"/>
  <c r="J312"/>
  <c r="J194"/>
  <c r="BK125"/>
  <c i="3" r="BK850"/>
  <c r="J1191"/>
  <c r="BK666"/>
  <c r="J283"/>
  <c r="J1138"/>
  <c r="BK705"/>
  <c r="J126"/>
  <c r="BK1222"/>
  <c r="J726"/>
  <c r="BK650"/>
  <c r="BK578"/>
  <c i="4" r="BK449"/>
  <c r="J615"/>
  <c r="J188"/>
  <c r="BK104"/>
  <c r="J98"/>
  <c i="2" r="J324"/>
  <c r="BK206"/>
  <c r="BK291"/>
  <c r="J112"/>
  <c i="3" r="J1235"/>
  <c r="J937"/>
  <c r="BK716"/>
  <c r="J688"/>
  <c r="BK584"/>
  <c r="J1142"/>
  <c r="BK483"/>
  <c r="J311"/>
  <c i="4" r="BK583"/>
  <c r="BK359"/>
  <c r="J575"/>
  <c r="BK397"/>
  <c r="BK602"/>
  <c r="J286"/>
  <c r="J125"/>
  <c r="BK526"/>
  <c r="BK137"/>
  <c i="5" r="J136"/>
  <c i="6" r="BK90"/>
  <c i="2" r="J336"/>
  <c r="J315"/>
  <c r="BK346"/>
  <c r="BK128"/>
  <c r="J294"/>
  <c r="J137"/>
  <c i="3" r="J506"/>
  <c r="J839"/>
  <c r="J226"/>
  <c r="BK1207"/>
  <c r="BK375"/>
  <c i="2" r="BK363"/>
  <c r="J357"/>
  <c r="J272"/>
  <c r="BK109"/>
  <c r="BK103"/>
  <c r="J200"/>
  <c r="J122"/>
  <c i="3" r="BK1125"/>
  <c r="BK1175"/>
  <c r="BK808"/>
  <c r="BK1014"/>
  <c r="J1129"/>
  <c r="BK608"/>
  <c r="BK122"/>
  <c r="BK804"/>
  <c r="BK770"/>
  <c r="BK323"/>
  <c r="J521"/>
  <c i="4" r="BK630"/>
  <c r="J630"/>
  <c i="6" r="J101"/>
  <c i="2" r="J377"/>
  <c r="BK171"/>
  <c r="BK309"/>
  <c r="BK318"/>
  <c r="J100"/>
  <c r="BK197"/>
  <c r="BK223"/>
  <c r="J106"/>
  <c i="3" r="J483"/>
  <c r="BK816"/>
  <c r="J570"/>
  <c r="BK303"/>
  <c r="BK1191"/>
  <c r="J776"/>
  <c r="BK379"/>
  <c r="J1211"/>
  <c r="BK532"/>
  <c r="BK189"/>
  <c r="BK126"/>
  <c r="BK425"/>
  <c r="BK146"/>
  <c i="4" r="BK439"/>
  <c r="J279"/>
  <c r="J587"/>
  <c r="J437"/>
  <c r="BK130"/>
  <c r="BK426"/>
  <c r="BK207"/>
  <c i="5" r="BK152"/>
  <c i="6" r="J92"/>
  <c i="2" r="BK355"/>
  <c r="J291"/>
  <c r="J119"/>
  <c r="BK182"/>
  <c r="BK156"/>
  <c i="3" r="BK984"/>
  <c r="BK730"/>
  <c r="BK628"/>
  <c r="J1097"/>
  <c r="J142"/>
  <c r="BK923"/>
  <c r="J331"/>
  <c r="BK144"/>
  <c i="4" r="BK292"/>
  <c r="J391"/>
  <c r="J264"/>
  <c r="J242"/>
  <c r="J202"/>
  <c r="J164"/>
  <c r="J115"/>
  <c r="J579"/>
  <c r="J402"/>
  <c r="BK242"/>
  <c r="BK196"/>
  <c i="5" r="J104"/>
  <c i="6" r="J90"/>
  <c i="2" r="J297"/>
  <c i="3" r="BK102"/>
  <c r="BK459"/>
  <c i="4" r="J651"/>
  <c r="J346"/>
  <c i="2" r="BK220"/>
  <c i="3" r="J946"/>
  <c r="J1250"/>
  <c r="J608"/>
  <c r="BK354"/>
  <c i="4" r="J351"/>
  <c i="6" r="BK107"/>
  <c i="3" r="BK1063"/>
  <c r="J350"/>
  <c r="J162"/>
  <c r="J114"/>
  <c i="4" r="J497"/>
  <c r="J170"/>
  <c i="6" r="J109"/>
  <c i="2" r="BK285"/>
  <c i="3" r="J370"/>
  <c r="J366"/>
  <c i="4" r="BK569"/>
  <c i="5" r="BK128"/>
  <c i="2" r="J263"/>
  <c r="BK94"/>
  <c i="3" r="J914"/>
  <c r="J1009"/>
  <c r="J588"/>
  <c i="4" r="BK522"/>
  <c i="3" r="J890"/>
  <c r="J1106"/>
  <c r="J694"/>
  <c r="BK226"/>
  <c i="4" r="J417"/>
  <c i="2" r="J276"/>
  <c r="BK134"/>
  <c i="3" r="J834"/>
  <c r="J686"/>
  <c r="BK747"/>
  <c r="J850"/>
  <c i="4" r="J636"/>
  <c r="BK275"/>
  <c r="J342"/>
  <c r="J142"/>
  <c r="J414"/>
  <c i="5" r="BK140"/>
  <c i="2" r="BK312"/>
  <c r="J94"/>
  <c i="3" r="J902"/>
  <c r="BK751"/>
  <c r="J1004"/>
  <c i="2" r="J244"/>
  <c r="BK211"/>
  <c r="BK144"/>
  <c r="J300"/>
  <c i="3" r="BK1194"/>
  <c r="BK965"/>
  <c r="BK114"/>
  <c r="J923"/>
  <c r="J362"/>
  <c r="J211"/>
  <c i="4" r="J458"/>
  <c i="2" r="BK330"/>
  <c r="BK276"/>
  <c r="BK137"/>
  <c i="3" r="J1171"/>
  <c r="BK506"/>
  <c r="BK999"/>
  <c r="J751"/>
  <c r="J303"/>
  <c r="BK283"/>
  <c i="4" r="J656"/>
  <c r="J310"/>
  <c r="BK174"/>
  <c i="2" r="BK266"/>
  <c r="BK159"/>
  <c i="3" r="BK824"/>
  <c r="J1036"/>
  <c r="BK311"/>
  <c i="4" r="BK402"/>
  <c r="J444"/>
  <c r="J207"/>
  <c i="2" r="BK244"/>
  <c r="J197"/>
  <c i="3" r="J666"/>
  <c i="4" r="J376"/>
  <c r="BK157"/>
  <c i="2" r="BK300"/>
  <c r="F35"/>
  <c i="4" r="J594"/>
  <c i="2" r="BK272"/>
  <c r="J260"/>
  <c i="3" r="BK721"/>
  <c r="J98"/>
  <c r="BK1004"/>
  <c i="4" r="BK598"/>
  <c r="BK161"/>
  <c i="2" r="J327"/>
  <c r="BK116"/>
  <c r="BK217"/>
  <c i="3" r="J1032"/>
  <c r="J1203"/>
  <c r="BK280"/>
  <c r="BK694"/>
  <c i="4" r="J646"/>
  <c r="BK264"/>
  <c r="J338"/>
  <c i="2" r="BK324"/>
  <c r="J144"/>
  <c i="3" r="BK829"/>
  <c r="BK468"/>
  <c r="J547"/>
  <c r="BK98"/>
  <c i="4" r="J305"/>
  <c r="BK423"/>
  <c r="J161"/>
  <c r="J439"/>
  <c i="5" r="J128"/>
  <c i="2" r="J375"/>
  <c r="BK327"/>
  <c r="J203"/>
  <c i="3" r="BK362"/>
  <c r="BK387"/>
  <c i="6" r="J94"/>
  <c i="2" r="BK351"/>
  <c r="BK263"/>
  <c r="BK150"/>
  <c i="3" r="J780"/>
  <c r="BK456"/>
  <c r="J747"/>
  <c r="BK895"/>
  <c r="J932"/>
  <c i="4" r="BK539"/>
  <c i="2" r="J330"/>
  <c r="BK248"/>
  <c r="J171"/>
  <c i="3" r="BK517"/>
  <c r="J239"/>
  <c r="BK719"/>
  <c r="BK937"/>
  <c i="4" r="J547"/>
  <c i="5" r="J88"/>
  <c i="2" r="J238"/>
  <c r="BK336"/>
  <c i="3" r="J766"/>
  <c r="BK784"/>
  <c r="J721"/>
  <c r="BK294"/>
  <c i="4" r="J632"/>
  <c r="BK258"/>
  <c r="J178"/>
  <c r="BK432"/>
  <c i="5" r="J140"/>
  <c i="6" r="BK105"/>
  <c i="5" l="1" r="T108"/>
  <c r="T107"/>
  <c i="2" r="P93"/>
  <c r="BK181"/>
  <c r="J181"/>
  <c r="J63"/>
  <c r="BK247"/>
  <c r="J247"/>
  <c r="J66"/>
  <c r="T348"/>
  <c i="3" r="R315"/>
  <c r="BK569"/>
  <c r="J569"/>
  <c r="J65"/>
  <c r="R1013"/>
  <c r="T1124"/>
  <c i="4" r="P217"/>
  <c r="P285"/>
  <c r="BK304"/>
  <c r="J304"/>
  <c r="J65"/>
  <c i="3" r="P315"/>
  <c r="P569"/>
  <c r="P1013"/>
  <c r="BK1124"/>
  <c r="J1124"/>
  <c r="J71"/>
  <c i="4" r="R217"/>
  <c r="R285"/>
  <c r="P304"/>
  <c i="2" r="R140"/>
  <c r="T181"/>
  <c r="R275"/>
  <c r="BK339"/>
  <c r="R348"/>
  <c i="3" r="BK315"/>
  <c r="J315"/>
  <c r="J62"/>
  <c r="P729"/>
  <c r="T1155"/>
  <c r="BK1253"/>
  <c r="J1253"/>
  <c r="J75"/>
  <c i="4" r="R97"/>
  <c r="T635"/>
  <c i="2" r="T115"/>
  <c r="R181"/>
  <c r="T275"/>
  <c r="R339"/>
  <c r="R338"/>
  <c r="P348"/>
  <c i="3" r="BK369"/>
  <c r="J369"/>
  <c r="J63"/>
  <c r="BK510"/>
  <c r="J510"/>
  <c r="J64"/>
  <c r="T569"/>
  <c r="R665"/>
  <c r="BK1155"/>
  <c r="J1155"/>
  <c r="J72"/>
  <c r="P1253"/>
  <c r="P1248"/>
  <c i="4" r="T97"/>
  <c r="T177"/>
  <c r="P330"/>
  <c r="R525"/>
  <c r="P650"/>
  <c r="P649"/>
  <c i="2" r="P140"/>
  <c r="T210"/>
  <c r="P368"/>
  <c i="3" r="T97"/>
  <c r="R729"/>
  <c r="BK1105"/>
  <c r="J1105"/>
  <c r="J69"/>
  <c r="R1105"/>
  <c i="4" r="BK177"/>
  <c r="J177"/>
  <c r="J62"/>
  <c r="BK285"/>
  <c r="J285"/>
  <c r="J64"/>
  <c i="2" r="R93"/>
  <c r="P181"/>
  <c r="R247"/>
  <c r="BK348"/>
  <c r="J348"/>
  <c r="J71"/>
  <c i="3" r="BK729"/>
  <c r="J729"/>
  <c r="J67"/>
  <c i="4" r="BK217"/>
  <c r="J217"/>
  <c r="J63"/>
  <c r="R330"/>
  <c r="R489"/>
  <c r="BK516"/>
  <c r="J516"/>
  <c r="J71"/>
  <c r="P516"/>
  <c r="R516"/>
  <c r="T516"/>
  <c r="P635"/>
  <c r="R650"/>
  <c r="R649"/>
  <c i="5" r="R87"/>
  <c r="R86"/>
  <c i="2" r="BK93"/>
  <c r="T140"/>
  <c r="BK210"/>
  <c r="J210"/>
  <c r="J65"/>
  <c r="T247"/>
  <c r="P339"/>
  <c r="P338"/>
  <c r="BK368"/>
  <c r="J368"/>
  <c r="J72"/>
  <c i="3" r="P97"/>
  <c r="T369"/>
  <c r="P510"/>
  <c r="BK665"/>
  <c r="J665"/>
  <c r="J66"/>
  <c r="T665"/>
  <c r="P1155"/>
  <c r="R1253"/>
  <c r="R1248"/>
  <c i="5" r="P87"/>
  <c r="P86"/>
  <c r="BK108"/>
  <c r="BK107"/>
  <c r="J107"/>
  <c r="J63"/>
  <c i="2" r="T93"/>
  <c r="P210"/>
  <c r="R368"/>
  <c i="3" r="R97"/>
  <c r="T729"/>
  <c r="P1105"/>
  <c r="T1105"/>
  <c i="4" r="P177"/>
  <c r="T330"/>
  <c r="T525"/>
  <c r="BK650"/>
  <c r="J650"/>
  <c r="J75"/>
  <c i="2" r="BK140"/>
  <c r="J140"/>
  <c r="J62"/>
  <c r="BK275"/>
  <c r="J275"/>
  <c r="J67"/>
  <c r="T339"/>
  <c r="T338"/>
  <c i="3" r="BK97"/>
  <c r="J97"/>
  <c r="J61"/>
  <c r="T315"/>
  <c r="R569"/>
  <c r="P665"/>
  <c r="R1155"/>
  <c r="T1253"/>
  <c r="T1248"/>
  <c i="4" r="BK97"/>
  <c r="J97"/>
  <c r="J61"/>
  <c r="T217"/>
  <c r="T285"/>
  <c r="R304"/>
  <c r="T304"/>
  <c r="BK489"/>
  <c r="J489"/>
  <c r="J68"/>
  <c r="T489"/>
  <c r="P525"/>
  <c r="P515"/>
  <c r="R635"/>
  <c i="5" r="BK87"/>
  <c r="J87"/>
  <c r="J61"/>
  <c r="P108"/>
  <c r="P107"/>
  <c i="2" r="BK115"/>
  <c r="J115"/>
  <c r="J61"/>
  <c r="R210"/>
  <c r="R209"/>
  <c r="T368"/>
  <c i="3" r="P369"/>
  <c r="R510"/>
  <c r="T1013"/>
  <c r="R1124"/>
  <c r="R1123"/>
  <c i="2" r="R115"/>
  <c r="P247"/>
  <c i="3" r="R369"/>
  <c r="T510"/>
  <c r="BK1013"/>
  <c r="J1013"/>
  <c r="J68"/>
  <c r="P1124"/>
  <c r="P1123"/>
  <c i="5" r="R131"/>
  <c i="6" r="BK85"/>
  <c r="J85"/>
  <c r="J61"/>
  <c r="P85"/>
  <c r="R85"/>
  <c r="T85"/>
  <c r="BK100"/>
  <c r="J100"/>
  <c r="J63"/>
  <c r="P100"/>
  <c r="T100"/>
  <c i="2" r="P115"/>
  <c r="P275"/>
  <c i="4" r="P97"/>
  <c r="P96"/>
  <c r="P95"/>
  <c i="1" r="AU57"/>
  <c i="4" r="R177"/>
  <c r="BK330"/>
  <c r="J330"/>
  <c r="J67"/>
  <c r="P489"/>
  <c r="BK525"/>
  <c r="J525"/>
  <c r="J72"/>
  <c r="BK635"/>
  <c r="J635"/>
  <c r="J73"/>
  <c r="T650"/>
  <c r="T649"/>
  <c i="5" r="T87"/>
  <c r="T86"/>
  <c r="R108"/>
  <c r="R107"/>
  <c r="BK131"/>
  <c r="J131"/>
  <c r="J65"/>
  <c r="P131"/>
  <c r="T131"/>
  <c i="6" r="R100"/>
  <c i="4" r="BK313"/>
  <c r="J313"/>
  <c r="J66"/>
  <c r="BK501"/>
  <c r="J501"/>
  <c r="J69"/>
  <c i="3" r="BK1249"/>
  <c r="BK1248"/>
  <c r="J1248"/>
  <c r="J73"/>
  <c i="5" r="BK103"/>
  <c r="J103"/>
  <c r="J62"/>
  <c i="2" r="BK335"/>
  <c r="J335"/>
  <c r="J68"/>
  <c i="6" r="BK97"/>
  <c r="J97"/>
  <c r="J62"/>
  <c r="J77"/>
  <c r="BE105"/>
  <c r="E73"/>
  <c r="BE92"/>
  <c i="5" r="J108"/>
  <c r="J64"/>
  <c i="6" r="F55"/>
  <c r="BE94"/>
  <c r="BE98"/>
  <c r="BE103"/>
  <c r="BE111"/>
  <c r="BE86"/>
  <c r="BE88"/>
  <c r="BE90"/>
  <c r="BE101"/>
  <c r="BE107"/>
  <c r="BE109"/>
  <c i="5" r="J52"/>
  <c r="F82"/>
  <c r="BE88"/>
  <c r="BE122"/>
  <c r="BE140"/>
  <c i="4" r="BK96"/>
  <c r="J96"/>
  <c r="J60"/>
  <c i="5" r="E48"/>
  <c r="BE93"/>
  <c r="BE104"/>
  <c r="BE116"/>
  <c r="BE128"/>
  <c r="BE132"/>
  <c r="BE136"/>
  <c r="BE144"/>
  <c r="BE152"/>
  <c r="BE99"/>
  <c r="BE109"/>
  <c r="BE148"/>
  <c i="3" r="BK96"/>
  <c r="J96"/>
  <c r="J60"/>
  <c i="4" r="E48"/>
  <c r="BE120"/>
  <c r="BE161"/>
  <c r="BE164"/>
  <c i="3" r="BK1123"/>
  <c r="J1123"/>
  <c r="J70"/>
  <c r="J1249"/>
  <c r="J74"/>
  <c i="4" r="J52"/>
  <c r="BE104"/>
  <c r="BE125"/>
  <c r="BE137"/>
  <c r="BE151"/>
  <c r="BE157"/>
  <c r="BE170"/>
  <c r="BE183"/>
  <c r="BE196"/>
  <c r="BE202"/>
  <c r="BE207"/>
  <c r="BE218"/>
  <c r="BE174"/>
  <c r="BE264"/>
  <c r="BE267"/>
  <c r="BE142"/>
  <c r="BE351"/>
  <c r="BE420"/>
  <c r="BE423"/>
  <c r="BE497"/>
  <c r="BE531"/>
  <c r="BE602"/>
  <c r="F55"/>
  <c r="BE115"/>
  <c r="BE130"/>
  <c r="BE148"/>
  <c r="BE178"/>
  <c r="BE188"/>
  <c r="BE192"/>
  <c r="BE211"/>
  <c r="BE226"/>
  <c r="BE242"/>
  <c r="BE258"/>
  <c r="BE271"/>
  <c r="BE342"/>
  <c r="BE363"/>
  <c r="BE376"/>
  <c r="BE399"/>
  <c r="BE402"/>
  <c r="BE414"/>
  <c r="BE449"/>
  <c r="BE458"/>
  <c r="BE490"/>
  <c r="BE575"/>
  <c r="BE583"/>
  <c r="BE587"/>
  <c r="BE279"/>
  <c r="BE286"/>
  <c r="BE292"/>
  <c r="BE298"/>
  <c r="BE305"/>
  <c r="BE314"/>
  <c r="BE346"/>
  <c r="BE355"/>
  <c r="BE372"/>
  <c r="BE391"/>
  <c r="BE395"/>
  <c r="BE397"/>
  <c r="BE417"/>
  <c r="BE426"/>
  <c r="BE432"/>
  <c r="BE437"/>
  <c r="BE439"/>
  <c r="BE444"/>
  <c r="BE454"/>
  <c r="BE466"/>
  <c r="BE476"/>
  <c r="BE479"/>
  <c r="BE482"/>
  <c r="BE502"/>
  <c r="BE506"/>
  <c r="BE522"/>
  <c r="BE547"/>
  <c r="BE558"/>
  <c r="BE563"/>
  <c r="BE579"/>
  <c r="BE594"/>
  <c r="BE598"/>
  <c r="BE605"/>
  <c r="BE609"/>
  <c r="BE632"/>
  <c r="BE640"/>
  <c r="BE643"/>
  <c r="BE646"/>
  <c r="BE656"/>
  <c r="BE659"/>
  <c r="BE98"/>
  <c r="BE109"/>
  <c r="BE275"/>
  <c r="BE310"/>
  <c r="BE325"/>
  <c r="BE331"/>
  <c r="BE338"/>
  <c r="BE359"/>
  <c r="BE368"/>
  <c r="BE381"/>
  <c r="BE429"/>
  <c r="BE473"/>
  <c r="BE517"/>
  <c r="BE526"/>
  <c r="BE539"/>
  <c r="BE569"/>
  <c r="BE615"/>
  <c r="BE620"/>
  <c r="BE630"/>
  <c r="BE636"/>
  <c r="BE651"/>
  <c i="2" r="J93"/>
  <c r="J60"/>
  <c i="3" r="BE98"/>
  <c r="BE114"/>
  <c r="BE122"/>
  <c r="BE162"/>
  <c r="BE226"/>
  <c r="BE239"/>
  <c r="BE269"/>
  <c r="BE280"/>
  <c r="BE294"/>
  <c r="BE303"/>
  <c r="BE307"/>
  <c r="BE323"/>
  <c r="BE366"/>
  <c r="BE370"/>
  <c r="BE387"/>
  <c r="BE456"/>
  <c r="BE492"/>
  <c r="BE506"/>
  <c r="BE517"/>
  <c r="BE547"/>
  <c r="BE557"/>
  <c r="BE787"/>
  <c r="BE798"/>
  <c r="BE909"/>
  <c r="BE937"/>
  <c r="BE999"/>
  <c r="BE1014"/>
  <c r="BE1024"/>
  <c r="BE1063"/>
  <c r="BE1097"/>
  <c r="BE1106"/>
  <c r="F92"/>
  <c r="BE283"/>
  <c r="BE287"/>
  <c r="BE694"/>
  <c r="BE716"/>
  <c r="BE730"/>
  <c r="E85"/>
  <c r="BE109"/>
  <c r="BE202"/>
  <c r="BE311"/>
  <c r="BE497"/>
  <c r="BE612"/>
  <c r="BE1167"/>
  <c r="BE1171"/>
  <c r="BE1188"/>
  <c r="BE1261"/>
  <c r="BE670"/>
  <c r="BE698"/>
  <c r="BE705"/>
  <c r="BE719"/>
  <c r="BE734"/>
  <c r="BE747"/>
  <c r="BE751"/>
  <c r="BE793"/>
  <c r="BE839"/>
  <c r="J52"/>
  <c r="BE102"/>
  <c r="BE126"/>
  <c r="BE276"/>
  <c r="BE357"/>
  <c r="BE483"/>
  <c r="BE588"/>
  <c r="BE677"/>
  <c r="BE686"/>
  <c r="BE812"/>
  <c r="BE1004"/>
  <c r="BE1028"/>
  <c r="BE1138"/>
  <c r="BE1151"/>
  <c r="BE1163"/>
  <c r="BE1175"/>
  <c r="BE1197"/>
  <c r="BE1203"/>
  <c r="BE1244"/>
  <c i="2" r="BK209"/>
  <c r="J209"/>
  <c r="J64"/>
  <c r="J339"/>
  <c r="J70"/>
  <c i="3" r="BE146"/>
  <c r="BE189"/>
  <c r="BE316"/>
  <c r="BE346"/>
  <c r="BE362"/>
  <c r="BE425"/>
  <c r="BE608"/>
  <c r="BE681"/>
  <c r="BE692"/>
  <c r="BE702"/>
  <c r="BE804"/>
  <c r="BE902"/>
  <c r="BE914"/>
  <c r="BE923"/>
  <c r="BE932"/>
  <c r="BE950"/>
  <c r="BE969"/>
  <c r="BE984"/>
  <c r="BE1009"/>
  <c r="BE1032"/>
  <c r="BE1036"/>
  <c r="BE1068"/>
  <c r="BE1078"/>
  <c r="BE1086"/>
  <c r="BE1125"/>
  <c r="BE1129"/>
  <c r="BE1142"/>
  <c r="BE1160"/>
  <c r="BE1178"/>
  <c r="BE1191"/>
  <c r="BE1194"/>
  <c r="BE1200"/>
  <c r="BE1211"/>
  <c r="BE1215"/>
  <c r="BE1218"/>
  <c r="BE1222"/>
  <c r="BE1235"/>
  <c r="BE1250"/>
  <c r="BE1254"/>
  <c r="BE1110"/>
  <c r="BE111"/>
  <c r="BE117"/>
  <c r="BE130"/>
  <c r="BE144"/>
  <c r="BE211"/>
  <c r="BE219"/>
  <c r="BE260"/>
  <c r="BE273"/>
  <c r="BE298"/>
  <c r="BE331"/>
  <c r="BE338"/>
  <c r="BE350"/>
  <c r="BE354"/>
  <c r="BE375"/>
  <c r="BE379"/>
  <c r="BE459"/>
  <c r="BE488"/>
  <c r="BE501"/>
  <c r="BE511"/>
  <c r="BE536"/>
  <c r="BE570"/>
  <c r="BE584"/>
  <c r="BE666"/>
  <c r="BE688"/>
  <c r="BE721"/>
  <c r="BE740"/>
  <c r="BE756"/>
  <c r="BE766"/>
  <c r="BE770"/>
  <c r="BE780"/>
  <c r="BE784"/>
  <c r="BE820"/>
  <c r="BE834"/>
  <c r="BE895"/>
  <c r="BE941"/>
  <c r="BE946"/>
  <c r="BE1240"/>
  <c r="BE142"/>
  <c r="BE468"/>
  <c r="BE521"/>
  <c r="BE532"/>
  <c r="BE562"/>
  <c r="BE578"/>
  <c r="BE628"/>
  <c r="BE644"/>
  <c r="BE650"/>
  <c r="BE709"/>
  <c r="BE726"/>
  <c r="BE762"/>
  <c r="BE776"/>
  <c r="BE808"/>
  <c r="BE816"/>
  <c r="BE824"/>
  <c r="BE829"/>
  <c r="BE850"/>
  <c r="BE890"/>
  <c r="BE955"/>
  <c r="BE960"/>
  <c r="BE965"/>
  <c r="BE1054"/>
  <c r="BE1156"/>
  <c r="BE1207"/>
  <c r="BE1231"/>
  <c i="2" r="F54"/>
  <c r="BE94"/>
  <c r="BE109"/>
  <c r="BE128"/>
  <c r="BE156"/>
  <c r="BE182"/>
  <c r="J86"/>
  <c r="BE100"/>
  <c r="BE131"/>
  <c r="BE171"/>
  <c r="F55"/>
  <c r="BE103"/>
  <c r="BE165"/>
  <c r="BE175"/>
  <c r="BE178"/>
  <c r="BE185"/>
  <c r="BE188"/>
  <c r="BE194"/>
  <c r="BE214"/>
  <c r="BE220"/>
  <c r="BE282"/>
  <c r="BE288"/>
  <c r="BE297"/>
  <c r="BE309"/>
  <c r="BE324"/>
  <c r="BE327"/>
  <c r="J88"/>
  <c r="BE119"/>
  <c r="BE125"/>
  <c r="BE134"/>
  <c r="BE141"/>
  <c r="BE340"/>
  <c r="BE351"/>
  <c r="BE353"/>
  <c r="BE106"/>
  <c r="BE137"/>
  <c r="BE147"/>
  <c r="BE153"/>
  <c r="BE232"/>
  <c r="BE241"/>
  <c r="BE244"/>
  <c r="BE279"/>
  <c r="BE312"/>
  <c r="BE315"/>
  <c r="BE342"/>
  <c r="BE344"/>
  <c r="E48"/>
  <c r="BE159"/>
  <c r="BE226"/>
  <c r="BE229"/>
  <c r="BE238"/>
  <c r="BE248"/>
  <c r="BE251"/>
  <c r="BE254"/>
  <c r="BE263"/>
  <c r="BE285"/>
  <c r="BE303"/>
  <c r="BE330"/>
  <c r="BE346"/>
  <c r="BE371"/>
  <c r="BE377"/>
  <c r="BE150"/>
  <c r="BE162"/>
  <c r="BE191"/>
  <c r="BE272"/>
  <c r="BE291"/>
  <c r="BE355"/>
  <c r="BE363"/>
  <c r="BE375"/>
  <c i="1" r="BB55"/>
  <c i="2" r="BE97"/>
  <c r="BE122"/>
  <c r="BE206"/>
  <c r="BE217"/>
  <c r="BE257"/>
  <c r="BE260"/>
  <c r="BE276"/>
  <c r="BE300"/>
  <c r="BE318"/>
  <c r="BE357"/>
  <c r="BE369"/>
  <c r="BE112"/>
  <c r="BE116"/>
  <c r="BE144"/>
  <c r="BE168"/>
  <c r="BE203"/>
  <c r="BE266"/>
  <c r="BE269"/>
  <c r="BE321"/>
  <c r="BE333"/>
  <c r="BE336"/>
  <c r="BE373"/>
  <c r="BE197"/>
  <c r="BE200"/>
  <c r="BE211"/>
  <c r="BE223"/>
  <c r="BE235"/>
  <c r="BE294"/>
  <c r="BE306"/>
  <c r="BE349"/>
  <c i="4" r="F36"/>
  <c i="1" r="BC57"/>
  <c i="3" r="F35"/>
  <c i="1" r="BB56"/>
  <c i="3" r="F36"/>
  <c i="1" r="BC56"/>
  <c i="6" r="F37"/>
  <c i="1" r="BD59"/>
  <c i="6" r="F34"/>
  <c i="1" r="BA59"/>
  <c i="2" r="J34"/>
  <c i="1" r="AW55"/>
  <c i="5" r="F34"/>
  <c i="1" r="BA58"/>
  <c i="6" r="J34"/>
  <c i="1" r="AW59"/>
  <c i="4" r="F35"/>
  <c i="1" r="BB57"/>
  <c i="5" r="F35"/>
  <c i="1" r="BB58"/>
  <c i="4" r="F34"/>
  <c i="1" r="BA57"/>
  <c i="4" r="F37"/>
  <c i="1" r="BD57"/>
  <c i="3" r="F37"/>
  <c i="1" r="BD56"/>
  <c i="5" r="J34"/>
  <c i="1" r="AW58"/>
  <c i="2" r="F36"/>
  <c i="1" r="BC55"/>
  <c i="3" r="J34"/>
  <c i="1" r="AW56"/>
  <c i="2" r="F34"/>
  <c i="1" r="BA55"/>
  <c i="6" r="F35"/>
  <c i="1" r="BB59"/>
  <c i="5" r="F36"/>
  <c i="1" r="BC58"/>
  <c i="2" r="F37"/>
  <c i="1" r="BD55"/>
  <c i="3" r="F34"/>
  <c i="1" r="BA56"/>
  <c i="4" r="J34"/>
  <c i="1" r="AW57"/>
  <c i="6" r="F36"/>
  <c i="1" r="BC59"/>
  <c i="5" r="F37"/>
  <c i="1" r="BD58"/>
  <c i="6" l="1" r="T84"/>
  <c r="T83"/>
  <c i="2" r="R92"/>
  <c i="5" r="T85"/>
  <c i="3" r="T96"/>
  <c r="R96"/>
  <c r="R95"/>
  <c i="4" r="R515"/>
  <c i="5" r="P85"/>
  <c i="1" r="AU58"/>
  <c i="2" r="T209"/>
  <c r="T92"/>
  <c r="P209"/>
  <c i="4" r="R96"/>
  <c r="R95"/>
  <c i="6" r="R84"/>
  <c r="R83"/>
  <c i="3" r="T1123"/>
  <c i="2" r="P92"/>
  <c i="1" r="AU55"/>
  <c i="3" r="P96"/>
  <c r="P95"/>
  <c i="1" r="AU56"/>
  <c i="4" r="T515"/>
  <c i="2" r="BK338"/>
  <c r="J338"/>
  <c r="J69"/>
  <c i="6" r="P84"/>
  <c r="P83"/>
  <c i="1" r="AU59"/>
  <c i="5" r="R85"/>
  <c i="4" r="T96"/>
  <c r="T95"/>
  <c r="BK649"/>
  <c r="J649"/>
  <c r="J74"/>
  <c r="BK515"/>
  <c r="J515"/>
  <c r="J70"/>
  <c i="5" r="BK86"/>
  <c r="J86"/>
  <c r="J60"/>
  <c i="6" r="BK84"/>
  <c r="J84"/>
  <c r="J60"/>
  <c i="4" r="BK95"/>
  <c r="J95"/>
  <c r="J59"/>
  <c i="3" r="BK95"/>
  <c r="J95"/>
  <c r="J59"/>
  <c i="2" r="BK92"/>
  <c r="J92"/>
  <c r="J59"/>
  <c r="F33"/>
  <c i="1" r="AZ55"/>
  <c i="2" r="J33"/>
  <c i="1" r="AV55"/>
  <c r="AT55"/>
  <c r="BC54"/>
  <c r="AY54"/>
  <c r="BB54"/>
  <c r="W31"/>
  <c i="5" r="J33"/>
  <c i="1" r="AV58"/>
  <c r="AT58"/>
  <c i="6" r="F33"/>
  <c i="1" r="AZ59"/>
  <c i="6" r="J33"/>
  <c i="1" r="AV59"/>
  <c r="AT59"/>
  <c r="BD54"/>
  <c r="W33"/>
  <c i="3" r="F33"/>
  <c i="1" r="AZ56"/>
  <c i="4" r="J33"/>
  <c i="1" r="AV57"/>
  <c r="AT57"/>
  <c i="3" r="J33"/>
  <c i="1" r="AV56"/>
  <c r="AT56"/>
  <c i="4" r="F33"/>
  <c i="1" r="AZ57"/>
  <c i="5" r="F33"/>
  <c i="1" r="AZ58"/>
  <c r="BA54"/>
  <c r="W30"/>
  <c i="3" l="1" r="T95"/>
  <c i="5" r="BK85"/>
  <c r="J85"/>
  <c r="J59"/>
  <c i="6" r="BK83"/>
  <c r="J83"/>
  <c r="J59"/>
  <c i="1" r="AU54"/>
  <c i="2" r="J30"/>
  <c i="1" r="AG55"/>
  <c i="3" r="J30"/>
  <c i="1" r="AG56"/>
  <c r="AN56"/>
  <c r="W32"/>
  <c i="4" r="J30"/>
  <c i="1" r="AG57"/>
  <c r="AN57"/>
  <c r="AW54"/>
  <c r="AK30"/>
  <c r="AX54"/>
  <c r="AZ54"/>
  <c r="AV54"/>
  <c r="AK29"/>
  <c i="4" l="1" r="J39"/>
  <c i="3" r="J39"/>
  <c i="2" r="J39"/>
  <c i="1" r="AN55"/>
  <c i="5" r="J30"/>
  <c i="1" r="AG58"/>
  <c r="AN58"/>
  <c r="W29"/>
  <c r="AT54"/>
  <c i="6" r="J30"/>
  <c i="1" r="AG59"/>
  <c i="5" l="1" r="J39"/>
  <c i="6" r="J39"/>
  <c i="1" r="AN5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<sst xmlns="http://schemas.openxmlformats.org/spreadsheetml/2006/main">
  <si>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</si>
  <si>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</si>
  <si>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</si>
  <si>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</si>
  <si>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</si>
  <si>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{97372fd1-790b-4415-accf-290a5c14e98a}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</si>
  <si>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</si>
  <si>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</si>
  <si>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</si>
  <si>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</si>
  <si>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</si>
  <si>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</si>
  <si>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</si>
  <si>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</si>
  <si>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018065A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</si>
  <si>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</si>
  <si>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</si>
  <si>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PK Roztoky – rekonstrukce</t>
  </si>
  <si>
    <t>KSO:</t>
  </si>
  <si>
    <t>832 51</t>
  </si>
  <si>
    <t>CC-CZ:</t>
  </si>
  <si>
    <t/>
  </si>
  <si>
    <t>Místo:</t>
  </si>
  <si>
    <t>Vodní dílo Klecany - Roztoky na Vltavě</t>
  </si>
  <si>
    <t>Datum:</t>
  </si>
  <si>
    <t>3. 9. 2024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</si>
  <si>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</si>
  <si>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</si>
  <si>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</si>
  <si>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</si>
  <si>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</si>
  <si>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</si>
  <si>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</si>
  <si>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</si>
  <si>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</si>
  <si>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</si>
  <si>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</si>
  <si>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</si>
  <si>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</si>
  <si>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</si>
  <si>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</si>
  <si>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</si>
  <si>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po vodě.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</si>
  <si>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</si>
  <si>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</si>
  <si>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</si>
  <si>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</si>
  <si>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</si>
  <si>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</si>
  <si>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</si>
  <si>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</si>
  <si>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</si>
  <si>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</si>
  <si>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</si>
  <si>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</si>
  <si>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</si>
  <si>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</si>
  <si>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</si>
  <si>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</si>
  <si>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</si>
  <si>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</si>
  <si>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</si>
  <si>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</si>
  <si>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</si>
  <si>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</si>
  <si>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</si>
  <si>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</si>
  <si>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</si>
  <si>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</si>
  <si>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</si>
  <si>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</si>
  <si>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</si>
  <si>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</si>
  <si>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</si>
  <si>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</si>
  <si>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</si>
  <si>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</si>
  <si>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</si>
  <si>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</si>
  <si>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</si>
  <si>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</si>
  <si>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</si>
  <si>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</si>
  <si>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</si>
  <si>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</si>
  <si>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</si>
  <si>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{3a0baf4e-8f20-4cba-a96e-43b445dec68c}</t>
  </si>
  <si>
    <t>2</t>
  </si>
  <si>
    <t>SO 01</t>
  </si>
  <si>
    <t>Rekonstrukce plat plavební komory</t>
  </si>
  <si>
    <t>{f689d220-8cec-4d18-b5af-7c8082640ad6}</t>
  </si>
  <si>
    <t>SO 02</t>
  </si>
  <si>
    <t>Rekonstrukce vystrojení plavební komory</t>
  </si>
  <si>
    <t>{e7ef9d51-b2c2-4d9f-ba63-69eb7185d21e}</t>
  </si>
  <si>
    <t>SO 03</t>
  </si>
  <si>
    <t>Venkovní osvětlení plavební komory</t>
  </si>
  <si>
    <t>{996aebb1-430a-4085-96eb-db2435083abf}</t>
  </si>
  <si>
    <t>VON</t>
  </si>
  <si>
    <t>Vedlejší a ostatní náklady</t>
  </si>
  <si>
    <t>{625840aa-da17-431e-bc46-282465922395}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</si>
  <si>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</si>
  <si>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</si>
  <si>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</si>
  <si>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</si>
  <si>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</si>
  <si>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</si>
  <si>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</si>
  <si>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</si>
  <si>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1. - NAVÝŠENÍ LÁVEK VZPĚRNÝCH VRAT SO</t>
  </si>
  <si>
    <t>2. - NAVÝŠENÍ LÁVEK VZPĚRNÝCH VRAT DO</t>
  </si>
  <si>
    <t>3. - HYDRAULICKÉ ROZVODY</t>
  </si>
  <si>
    <t>4. - ROZVODY VZDUCHU</t>
  </si>
  <si>
    <t>5. - NAVÝŠENÍ POLOHY LINEÁRNÍCH POHONŮ</t>
  </si>
  <si>
    <t xml:space="preserve">    5.1. - OBA POHONY VZPERNÝCH VRAT DO</t>
  </si>
  <si>
    <t xml:space="preserve">    5.2. - OBA POHONY VZPERNÝCH VRAT SO</t>
  </si>
  <si>
    <t xml:space="preserve">    5.3. - NAVÝŠENÍ POHONU SEGMENTOVÝCH UZÁVĚRŮ OBTOKŮ</t>
  </si>
  <si>
    <t>6. - PROTIKOROZNÍ OCHRANA</t>
  </si>
  <si>
    <t>7. - HYDRAULICKÝ AGREGÁT KLAPKY</t>
  </si>
  <si>
    <t xml:space="preserve">    7.1 - Hydraulický agregát</t>
  </si>
  <si>
    <t xml:space="preserve">    7.2 - Hydraulické rozvody hzdraulického agregátu</t>
  </si>
  <si>
    <t>OS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</si>
  <si>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</si>
  <si>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</si>
  <si>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</si>
  <si>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</si>
  <si>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</si>
  <si>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</si>
  <si>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</si>
  <si>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</si>
  <si>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</si>
  <si>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</si>
  <si>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</si>
  <si>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</si>
  <si>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</si>
  <si>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1.</t>
  </si>
  <si>
    <t>NAVÝŠENÍ LÁVEK VZPĚRNÝCH VRAT SO</t>
  </si>
  <si>
    <t>3</t>
  </si>
  <si>
    <t>ROZPOCET</t>
  </si>
  <si>
    <t>M</t>
  </si>
  <si>
    <t>1.1</t>
  </si>
  <si>
    <t>Tyč L60x60x8, dl. 2,0 bm</t>
  </si>
  <si>
    <t>kg</t>
  </si>
  <si>
    <t>256</t>
  </si>
  <si>
    <t>64</t>
  </si>
  <si>
    <t>PP</t>
  </si>
  <si>
    <t>Tyč L60x60x8, dl. 2,0 bm
Jakost materiálu S235</t>
  </si>
  <si>
    <t>P</t>
  </si>
  <si>
    <t>Poznámka k položce:_x000d_
Viz příloha: D.4.1, D.4.3, D.4.6</t>
  </si>
  <si>
    <t>1.2</t>
  </si>
  <si>
    <t>Plochá ocel = 80x12 mm, dl. 2.70 bm</t>
  </si>
  <si>
    <t>4</t>
  </si>
  <si>
    <t>Plochá ocel = 80x12 mm, dl. 2.70 bm
Jakost materiálu S235</t>
  </si>
  <si>
    <t>1.3</t>
  </si>
  <si>
    <t>Plech 8 mm, dl. 0.30 m2</t>
  </si>
  <si>
    <t>6</t>
  </si>
  <si>
    <t>Plech 8 mm, dl. 0.30 m2
Jakost materiálu S235</t>
  </si>
  <si>
    <t>1.4</t>
  </si>
  <si>
    <t xml:space="preserve">Šroubové spoje  M16–40 mm</t>
  </si>
  <si>
    <t>ks</t>
  </si>
  <si>
    <t>8</t>
  </si>
  <si>
    <t>Šroubové spoje M16-40 mm (šroub 6hr, matice, podložka) jakosti A2</t>
  </si>
  <si>
    <t>5</t>
  </si>
  <si>
    <t>K</t>
  </si>
  <si>
    <t>1.5</t>
  </si>
  <si>
    <t>Demontáž stávajících lávek</t>
  </si>
  <si>
    <t>kpl.</t>
  </si>
  <si>
    <t>10</t>
  </si>
  <si>
    <t>1.6</t>
  </si>
  <si>
    <t>Montáž stávajících lávek</t>
  </si>
  <si>
    <t>7</t>
  </si>
  <si>
    <t>1.7</t>
  </si>
  <si>
    <t>Jeřábové práce</t>
  </si>
  <si>
    <t>14</t>
  </si>
  <si>
    <t>2.</t>
  </si>
  <si>
    <t>NAVÝŠENÍ LÁVEK VZPĚRNÝCH VRAT DO</t>
  </si>
  <si>
    <t>2.1</t>
  </si>
  <si>
    <t>Tyč T 80x80x8 mm, dl. 0,80 bm</t>
  </si>
  <si>
    <t>18</t>
  </si>
  <si>
    <t>Tyč T 80x80x8 mm, dl. 0,80 bm
Jakost materiálu S235</t>
  </si>
  <si>
    <t>9</t>
  </si>
  <si>
    <t>2.2</t>
  </si>
  <si>
    <t>Plochá ocel = 100x10 mm , dl. 1,20 bm</t>
  </si>
  <si>
    <t>20</t>
  </si>
  <si>
    <t>Plochá ocel = 100x10 mm , dl. 1,20 bm
Jakost materiálu S235</t>
  </si>
  <si>
    <t>2.3</t>
  </si>
  <si>
    <t>TR. 45x5 mm, dl. 0,80 bm</t>
  </si>
  <si>
    <t>22</t>
  </si>
  <si>
    <t>TR. 45x5 mm, dl. 0,80 bm
Jakost materiálu S235</t>
  </si>
  <si>
    <t>11</t>
  </si>
  <si>
    <t>2.4</t>
  </si>
  <si>
    <t>Plochá ocel = 60x8 mm, dl. 0,9 bm</t>
  </si>
  <si>
    <t>24</t>
  </si>
  <si>
    <t>Plochá ocel = 60x8 mm, dl. 0,9 bm
Jakost materiálu S235</t>
  </si>
  <si>
    <t>2.5</t>
  </si>
  <si>
    <t>Šroubové spoje M12–35 mm</t>
  </si>
  <si>
    <t>26</t>
  </si>
  <si>
    <t>Šroubové spoje M12–35 mm (šroub 6 hran, matice, podložka) jakosti A2</t>
  </si>
  <si>
    <t>13</t>
  </si>
  <si>
    <t>2.6</t>
  </si>
  <si>
    <t>30</t>
  </si>
  <si>
    <t>2.7</t>
  </si>
  <si>
    <t>32</t>
  </si>
  <si>
    <t>15</t>
  </si>
  <si>
    <t>2.8</t>
  </si>
  <si>
    <t>34</t>
  </si>
  <si>
    <t>3.</t>
  </si>
  <si>
    <t>HYDRAULICKÉ ROZVODY</t>
  </si>
  <si>
    <t>16</t>
  </si>
  <si>
    <t>3.1</t>
  </si>
  <si>
    <t>TR42x3,6 nerez 1.4571</t>
  </si>
  <si>
    <t>m</t>
  </si>
  <si>
    <t>1209698601</t>
  </si>
  <si>
    <t>TR. 42x3.6 mm, nerez 1.4571, vč. připojení agregátu k rozvodům</t>
  </si>
  <si>
    <t>Poznámka k položce:_x000d_
Viz příloha: D.4.1, D.4.6</t>
  </si>
  <si>
    <t>17</t>
  </si>
  <si>
    <t>3.2</t>
  </si>
  <si>
    <t>Hadice DN38 , PN160 (nerezový oplet, koncovky)</t>
  </si>
  <si>
    <t>778529513</t>
  </si>
  <si>
    <t>Hadice DN 38 , PN 160 - nerezový oplet, vč. koncovek, délky 1.0 m</t>
  </si>
  <si>
    <t>3.3</t>
  </si>
  <si>
    <t>Hydraulická šroubení DN25, PN160 (nerez)</t>
  </si>
  <si>
    <t>-1648172849</t>
  </si>
  <si>
    <t>19</t>
  </si>
  <si>
    <t>3.4</t>
  </si>
  <si>
    <t>Hydraulická šroubení DN40, PN160 (nerez)</t>
  </si>
  <si>
    <t>1765029151</t>
  </si>
  <si>
    <t>3.5</t>
  </si>
  <si>
    <t>Uzavírací kohouty DN25, PN160 (nerez)</t>
  </si>
  <si>
    <t>-515380495</t>
  </si>
  <si>
    <t>3.6</t>
  </si>
  <si>
    <t>Uzavírací kohouty DN40, PN160 (nerez)</t>
  </si>
  <si>
    <t>-1645416100</t>
  </si>
  <si>
    <t>3.7</t>
  </si>
  <si>
    <t>Objímky potrubí dvojité TR42</t>
  </si>
  <si>
    <t>1432328266</t>
  </si>
  <si>
    <t>23</t>
  </si>
  <si>
    <t>3.8</t>
  </si>
  <si>
    <t>Demontáž stávajících dvojic vedení, 385 m</t>
  </si>
  <si>
    <t>779447987</t>
  </si>
  <si>
    <t>3.9</t>
  </si>
  <si>
    <t>Montáž nového vedení dvojic TR42, 150 m</t>
  </si>
  <si>
    <t>-1857361306</t>
  </si>
  <si>
    <t>25</t>
  </si>
  <si>
    <t>3.10</t>
  </si>
  <si>
    <t>Jeřábové přemístění agregátů</t>
  </si>
  <si>
    <t>1962372507</t>
  </si>
  <si>
    <t>3.12</t>
  </si>
  <si>
    <t xml:space="preserve">Likvidace oleje </t>
  </si>
  <si>
    <t>lt</t>
  </si>
  <si>
    <t>-1863831254</t>
  </si>
  <si>
    <t>VV</t>
  </si>
  <si>
    <t>4 *250</t>
  </si>
  <si>
    <t>27</t>
  </si>
  <si>
    <t>3.13</t>
  </si>
  <si>
    <t>Likvidace hydr. hadic 140 m</t>
  </si>
  <si>
    <t>-1377821193</t>
  </si>
  <si>
    <t>28</t>
  </si>
  <si>
    <t>3.14</t>
  </si>
  <si>
    <t>Demontáž stávajícího hydraulického agregátu na platě, vč. likvidace</t>
  </si>
  <si>
    <t>kus</t>
  </si>
  <si>
    <t>-641768199</t>
  </si>
  <si>
    <t>Poznámka k položce:_x000d_
Agregáty na konstrukcích plata</t>
  </si>
  <si>
    <t>4.</t>
  </si>
  <si>
    <t>ROZVODY VZDUCHU</t>
  </si>
  <si>
    <t>29</t>
  </si>
  <si>
    <t>4.1</t>
  </si>
  <si>
    <t>TR. Ø 89x3.6 mm, nerez 1.4301</t>
  </si>
  <si>
    <t>84</t>
  </si>
  <si>
    <t>TR.60x36 mm, nerez</t>
  </si>
  <si>
    <t>4.2</t>
  </si>
  <si>
    <t>Držák na trubku 89x3.6 mm - dodávka a montáž</t>
  </si>
  <si>
    <t>-2009786125</t>
  </si>
  <si>
    <t>31</t>
  </si>
  <si>
    <t>4.3</t>
  </si>
  <si>
    <t>TR. Ø 60.3x3.6 mm, nerez 1.4301 - dodávka a montáž</t>
  </si>
  <si>
    <t>1919761692</t>
  </si>
  <si>
    <t>4.4</t>
  </si>
  <si>
    <t>Dvoušroubová objímka 60-64 mm - dodávka a montáž</t>
  </si>
  <si>
    <t>-1310428627</t>
  </si>
  <si>
    <t>33</t>
  </si>
  <si>
    <t>4.5</t>
  </si>
  <si>
    <t>Nerezová závitová tyč M8 - dodávka a montáž</t>
  </si>
  <si>
    <t>1476814896</t>
  </si>
  <si>
    <t>Nerezová závitová tyč M8 - dodávka a montáž (0,1 m)</t>
  </si>
  <si>
    <t>4.6</t>
  </si>
  <si>
    <t xml:space="preserve">Vzduchové šroubení DN 2“, PN 16, nerez  - dodávka a montáž</t>
  </si>
  <si>
    <t>-180766153</t>
  </si>
  <si>
    <t>Vzduchové šroubení DN 2“, PN 16, nerez - dodávka a montáž</t>
  </si>
  <si>
    <t>35</t>
  </si>
  <si>
    <t>4.7</t>
  </si>
  <si>
    <t xml:space="preserve">Vzduchové šroubení DN 3“, PN 16, nerez  - dodávka a montáž</t>
  </si>
  <si>
    <t>-217232057</t>
  </si>
  <si>
    <t>Vzduchové šroubení DN 3“, PN 16, nerez - dodávka a montáž</t>
  </si>
  <si>
    <t>36</t>
  </si>
  <si>
    <t>4.8</t>
  </si>
  <si>
    <t>Kulový kohout nerezový závitový s pákou, DN 50, PN63 - dodávka a montáž</t>
  </si>
  <si>
    <t>-801726887</t>
  </si>
  <si>
    <t>37</t>
  </si>
  <si>
    <t>4.9</t>
  </si>
  <si>
    <t>Zobákový kompresor VBPX 0505 +1.2 bar - dodávka a montáž</t>
  </si>
  <si>
    <t>397967723</t>
  </si>
  <si>
    <t>5.</t>
  </si>
  <si>
    <t>NAVÝŠENÍ POLOHY LINEÁRNÍCH POHONŮ</t>
  </si>
  <si>
    <t>5.1.</t>
  </si>
  <si>
    <t>OBA POHONY VZPERNÝCH VRAT DO</t>
  </si>
  <si>
    <t>38</t>
  </si>
  <si>
    <t>5.1.1</t>
  </si>
  <si>
    <t>Montáž navýšení armatur závěsů vzpěrných vrat, ocel S235, hmotnost 110 kg</t>
  </si>
  <si>
    <t>-1101444216</t>
  </si>
  <si>
    <t>Poznámka k položce:_x000d_
Viz příloha: D.4.1, D.4.4 a D.4.6</t>
  </si>
  <si>
    <t>39</t>
  </si>
  <si>
    <t>5.1.2</t>
  </si>
  <si>
    <t>navýšení armatur závěsů vzpěrných vrat, ocel S235, hmotnost 110 kg (dodávka, výroba)</t>
  </si>
  <si>
    <t>-1502936542</t>
  </si>
  <si>
    <t>40</t>
  </si>
  <si>
    <t>5.1.3</t>
  </si>
  <si>
    <t>Montáž nové vidlice závěsů, ocel S355, hmotnost 150 kg</t>
  </si>
  <si>
    <t>1580225890</t>
  </si>
  <si>
    <t>Montáž nové vidlice závěsů, ocel S355, hmotnost 150 kg
Položka zahrnuje i přesun stávajících podpůrných vozíků hydraulických válců.</t>
  </si>
  <si>
    <t>41</t>
  </si>
  <si>
    <t>5.1.4</t>
  </si>
  <si>
    <t>nové vidlice závěsů, ocel S355, hmotnost 150 kg (dodávka, výroba)</t>
  </si>
  <si>
    <t>1060105442</t>
  </si>
  <si>
    <t>42</t>
  </si>
  <si>
    <t>5.1.5</t>
  </si>
  <si>
    <t>Montáž - úpravy na vrátních, ocel S355/S235, hmotnost 1400 kg</t>
  </si>
  <si>
    <t>-2021192148</t>
  </si>
  <si>
    <t>43</t>
  </si>
  <si>
    <t>5.1.6</t>
  </si>
  <si>
    <t>úpravy na vrátních, ocel S355/S235, hmotnost 1400 kg (dodávka, výroba)</t>
  </si>
  <si>
    <t>-1304355786</t>
  </si>
  <si>
    <t>44</t>
  </si>
  <si>
    <t>5.1.7</t>
  </si>
  <si>
    <t>Demontáž hydraulických válců</t>
  </si>
  <si>
    <t>1614095069</t>
  </si>
  <si>
    <t>45</t>
  </si>
  <si>
    <t>5.1.8</t>
  </si>
  <si>
    <t>Montáž lineárních elektropohonů vrátní</t>
  </si>
  <si>
    <t>-140857386</t>
  </si>
  <si>
    <t>46</t>
  </si>
  <si>
    <t>5.1.9</t>
  </si>
  <si>
    <t>Montáž lineárních aktuátorů žaluzií</t>
  </si>
  <si>
    <t>-1306695060</t>
  </si>
  <si>
    <t xml:space="preserve">Montáž lineárních aktuátorů žaluzií </t>
  </si>
  <si>
    <t>47</t>
  </si>
  <si>
    <t>5.1.10</t>
  </si>
  <si>
    <t>-1325004117</t>
  </si>
  <si>
    <t>Poznámka k položce:_x000d_
Viz příloha: D.4.1, D.4.4, D.4.6</t>
  </si>
  <si>
    <t>48</t>
  </si>
  <si>
    <t>5.1.11</t>
  </si>
  <si>
    <t>Dodávka lineárních pohonů vrátně</t>
  </si>
  <si>
    <t>-878669378</t>
  </si>
  <si>
    <t>Dodávka lineárních pohonů (2x vrátně)</t>
  </si>
  <si>
    <t>49</t>
  </si>
  <si>
    <t>5.1.12</t>
  </si>
  <si>
    <t>Dodávka lineárních aktuátorů (žaluzie DO)</t>
  </si>
  <si>
    <t>922512712</t>
  </si>
  <si>
    <t>Dodávka lineárních aktuátorů (2x žaluzie DO)</t>
  </si>
  <si>
    <t>5.2.</t>
  </si>
  <si>
    <t>OBA POHONY VZPERNÝCH VRAT SO</t>
  </si>
  <si>
    <t>50</t>
  </si>
  <si>
    <t>5.2.1</t>
  </si>
  <si>
    <t>525749770</t>
  </si>
  <si>
    <t>51</t>
  </si>
  <si>
    <t>5.2.2</t>
  </si>
  <si>
    <t>-1078649931</t>
  </si>
  <si>
    <t>52</t>
  </si>
  <si>
    <t>5.2.3</t>
  </si>
  <si>
    <t>-311991238</t>
  </si>
  <si>
    <t>53</t>
  </si>
  <si>
    <t>5.2.4</t>
  </si>
  <si>
    <t>-1493930034</t>
  </si>
  <si>
    <t>54</t>
  </si>
  <si>
    <t>5.2.5</t>
  </si>
  <si>
    <t>Montáž - úpravy na vrátních, ocel S355/S235, hmotnost 130 kg</t>
  </si>
  <si>
    <t>-679093551</t>
  </si>
  <si>
    <t>55</t>
  </si>
  <si>
    <t>5.2.6</t>
  </si>
  <si>
    <t>úpravy na vrátních, ocel S355/S235, hmotnost 130 kg (dodávka, výroba)</t>
  </si>
  <si>
    <t>-510895249</t>
  </si>
  <si>
    <t>56</t>
  </si>
  <si>
    <t>5.2.7</t>
  </si>
  <si>
    <t>-1428627206</t>
  </si>
  <si>
    <t>57</t>
  </si>
  <si>
    <t>5.2.8</t>
  </si>
  <si>
    <t>-1903854625</t>
  </si>
  <si>
    <t>58</t>
  </si>
  <si>
    <t>5.2.9</t>
  </si>
  <si>
    <t>-109651369</t>
  </si>
  <si>
    <t>5.3.</t>
  </si>
  <si>
    <t>NAVÝŠENÍ POHONU SEGMENTOVÝCH UZÁVĚRŮ OBTOKŮ</t>
  </si>
  <si>
    <t>59</t>
  </si>
  <si>
    <t>5.3.1</t>
  </si>
  <si>
    <t>Montáž navýšení armatur závěsů</t>
  </si>
  <si>
    <t>950637893</t>
  </si>
  <si>
    <t>60</t>
  </si>
  <si>
    <t>5.3.2</t>
  </si>
  <si>
    <t>navýšení armatur závěsů, S235, 330 kg</t>
  </si>
  <si>
    <t>783231638</t>
  </si>
  <si>
    <t>61</t>
  </si>
  <si>
    <t>5.3.3</t>
  </si>
  <si>
    <t>Montáž nové vidlice závěsu, S355/1.4301, 510 kg</t>
  </si>
  <si>
    <t>1358325080</t>
  </si>
  <si>
    <t>62</t>
  </si>
  <si>
    <t>5.3.4</t>
  </si>
  <si>
    <t>nové vidlice závěsu, S355/1.4301, 510 kg</t>
  </si>
  <si>
    <t>633186703</t>
  </si>
  <si>
    <t>63</t>
  </si>
  <si>
    <t>5.3.5</t>
  </si>
  <si>
    <t>Montáž podpěry, S235, 150 kg</t>
  </si>
  <si>
    <t>1109657553</t>
  </si>
  <si>
    <t>5.3.6</t>
  </si>
  <si>
    <t>podpěry, S235, 150 kg</t>
  </si>
  <si>
    <t>-1947481095</t>
  </si>
  <si>
    <t>65</t>
  </si>
  <si>
    <t>5.3.7</t>
  </si>
  <si>
    <t>Montáž závěsů řetězů, S355/1.4301 , 210 kg</t>
  </si>
  <si>
    <t>-304344532</t>
  </si>
  <si>
    <t>66</t>
  </si>
  <si>
    <t>5.3.8</t>
  </si>
  <si>
    <t>závěsy řetězů, S355/1.4301, 210 kg</t>
  </si>
  <si>
    <t>1866718037</t>
  </si>
  <si>
    <t>67</t>
  </si>
  <si>
    <t>5.3.9</t>
  </si>
  <si>
    <t>Montáž řetězů DG80 1.4301, 1200 kg</t>
  </si>
  <si>
    <t>-1481664421</t>
  </si>
  <si>
    <t>68</t>
  </si>
  <si>
    <t>5.3.10</t>
  </si>
  <si>
    <t>řetězy DG80 1.4301, 1200 kg</t>
  </si>
  <si>
    <t>-2133548704</t>
  </si>
  <si>
    <t>69</t>
  </si>
  <si>
    <t>5.3.11</t>
  </si>
  <si>
    <t>Montáž kladnice, S355/1.4301, 900 kg</t>
  </si>
  <si>
    <t>-2102664888</t>
  </si>
  <si>
    <t>70</t>
  </si>
  <si>
    <t>5.3.12</t>
  </si>
  <si>
    <t>kladnice, S355/1.4301, 900 kg</t>
  </si>
  <si>
    <t>712199767</t>
  </si>
  <si>
    <t>71</t>
  </si>
  <si>
    <t>5.3.13</t>
  </si>
  <si>
    <t>Montáž táhel dolních, S355/1.4301, 450 kg</t>
  </si>
  <si>
    <t>-1297472316</t>
  </si>
  <si>
    <t>72</t>
  </si>
  <si>
    <t>5.3.14</t>
  </si>
  <si>
    <t>2086374074</t>
  </si>
  <si>
    <t>73</t>
  </si>
  <si>
    <t>5.3.15</t>
  </si>
  <si>
    <t>Montáž kotvení kladnice, S355, 450 kg</t>
  </si>
  <si>
    <t>-760938837</t>
  </si>
  <si>
    <t>74</t>
  </si>
  <si>
    <t>5.3.16</t>
  </si>
  <si>
    <t>kotvení kladnice, S355, 450 kg</t>
  </si>
  <si>
    <t>-1732143277</t>
  </si>
  <si>
    <t>75</t>
  </si>
  <si>
    <t>5.3.19</t>
  </si>
  <si>
    <t>2053043159</t>
  </si>
  <si>
    <t>76</t>
  </si>
  <si>
    <t>5.3.20</t>
  </si>
  <si>
    <t>Montáž lineárních elektropohonů segmentů</t>
  </si>
  <si>
    <t>2025164906</t>
  </si>
  <si>
    <t>77</t>
  </si>
  <si>
    <t>5.3.21</t>
  </si>
  <si>
    <t>Závěsné lešení v šachtách</t>
  </si>
  <si>
    <t>162581697</t>
  </si>
  <si>
    <t>Závěsné lešení v šachtách.</t>
  </si>
  <si>
    <t>Poznámka k položce:_x000d_
Poznámka k položce:, Závěsné lešení v šachtách metr pod platem (6m2+2,5m2) * 6 ks_x000d_
Viz příloha: D.4.1, D.4.4, D.4.6</t>
  </si>
  <si>
    <t>78</t>
  </si>
  <si>
    <t>5.3.22</t>
  </si>
  <si>
    <t>Dodávka lineárních pohonů obtoků</t>
  </si>
  <si>
    <t>-607467536</t>
  </si>
  <si>
    <t>6.</t>
  </si>
  <si>
    <t>PROTIKOROZNÍ OCHRANA</t>
  </si>
  <si>
    <t>79</t>
  </si>
  <si>
    <t>6.1</t>
  </si>
  <si>
    <t>Opravy nátěrů</t>
  </si>
  <si>
    <t>m2</t>
  </si>
  <si>
    <t>1319158373</t>
  </si>
  <si>
    <t>Opravy nátěrů, podrobná specifikace viz D.4.6</t>
  </si>
  <si>
    <t>7.</t>
  </si>
  <si>
    <t>HYDRAULICKÝ AGREGÁT KLAPKY</t>
  </si>
  <si>
    <t>7.1</t>
  </si>
  <si>
    <t>Hydraulický agregát</t>
  </si>
  <si>
    <t>80</t>
  </si>
  <si>
    <t>7.1.1</t>
  </si>
  <si>
    <t>Instalace hydraulického agregátu a jeho propojení s konečným zařízením</t>
  </si>
  <si>
    <t>938046047</t>
  </si>
  <si>
    <t xml:space="preserve">Instalace hydraulického agregátu a jeho propojení s konečným zařízením
- instalace a propojení nového hydraulického agregátu
- příprava potrubních rozvodů k připojení agregátu
- napuštění agregátu novou pracovní kapalinou
Použitý materiál:
Potrubní rozvody z uhlíkové oceli v provedení pozink v délce max. 2m, hydraulické hadice
</t>
  </si>
  <si>
    <t>81</t>
  </si>
  <si>
    <t>7.1.2</t>
  </si>
  <si>
    <t>hydraulický agregát ABHAG-800S40/PGH5-100/180L/ENT/058M605A</t>
  </si>
  <si>
    <t>1143895405</t>
  </si>
  <si>
    <t>Nádrž ocelová, svařovaná, dvoukomorová; 800 dm3
 • plnicí a odvzdušňovací filtr,
 • optický stavoznak,
 • elektrický hlídač hladiny tříkontaktní.
 • 2x termostat,
 • topné těleso 1080W.
Pohonná jednotka, sestávající z
 • konstantního čerpadla s vnitřním ozubením
 Q = 180 dm3.min-1, p = 140 bar, p max = 250 bar.
 • elektromotoru P = 22 kW, 400 V/ 50 Hz.
 otáčky motoru řízené frekvenčním měničem n=1800 min-1.
Filtrace
 • dvojitý (přepínací) odpadní filtr, elektrická signalizace zanesení filtrační vložky, filtrační schopnost 10um,
 • 2x náhradní filtrační vložka.
Rozvodný blok (řízení pohybu válce).
 Blok Js 16 mm, je osazený
 • rozváděčem pro řízení směru pohybu válce, vč. konektoru. Magnety 230V stř.
 • Mezideskový hydraulický zámek.
Provedení:
 • hydraulický pohon bude kompletne smontován a propojen potrubím z uhlíkové oceli
 •tlakové vetve do prum. 38mm pomocí systému VOSSForm, vetší prumery svařované.
Elektrosvorkovnice a elektroinstalace komponent v rámci hydraulického agregátu.
Volné díly
 • 4x náhradní filtrační vložka.
 • Průvodní dokumentace
Nátěr
 • dokončovací nátěr - odstín RAL5010.</t>
  </si>
  <si>
    <t>82</t>
  </si>
  <si>
    <t>7.1.3</t>
  </si>
  <si>
    <t>Uvedení do provozu a seřízení nového agregátu s konečným zařízením</t>
  </si>
  <si>
    <t>-1654299227</t>
  </si>
  <si>
    <t>83</t>
  </si>
  <si>
    <t>7.1.4</t>
  </si>
  <si>
    <t>Demontáž stávajícího hydraulického agregátu velínu vč. likvidace</t>
  </si>
  <si>
    <t>1511254509</t>
  </si>
  <si>
    <t xml:space="preserve">Demontáž stávajícího hydraulického agregátu velínu vč. likvidace
- vyčerpání pracovní kapaliny ze stávajícího agregátu
- odpojení a demontáž stávajícího agregátu z pozice
- likvidace stávajícího agregátu včetně staré pracovní kapaliny
- přeprava agregátu a použité kapaliny k likvidaci
- demontáž, čištění, třídění odpadního materiál
</t>
  </si>
  <si>
    <t>7.2</t>
  </si>
  <si>
    <t>Hydraulické rozvody hzdraulického agregátu</t>
  </si>
  <si>
    <t>7.2.1</t>
  </si>
  <si>
    <t>hydraulické rozvody, mat. nerez, 2x20 m, včetně veškerých přírub</t>
  </si>
  <si>
    <t>kpl</t>
  </si>
  <si>
    <t>1350739325</t>
  </si>
  <si>
    <t>85</t>
  </si>
  <si>
    <t>7.2.2</t>
  </si>
  <si>
    <t>volné díly</t>
  </si>
  <si>
    <t>-1665219270</t>
  </si>
  <si>
    <t xml:space="preserve">2x odvzdušňovací ventil, nerez
3x uzavírací kulový ventil, nerez
1x zpětný ventil, nerez
2x vypouštěcí ventil, nerez
1x propojovací ventil, nerez
veškerá těsnění
</t>
  </si>
  <si>
    <t>86</t>
  </si>
  <si>
    <t>7.2.3</t>
  </si>
  <si>
    <t>spojovací materiál, mat. A2-70</t>
  </si>
  <si>
    <t>430685333</t>
  </si>
  <si>
    <t xml:space="preserve">veškerý spojovací materiál k přírubám a volným dílům
</t>
  </si>
  <si>
    <t>87</t>
  </si>
  <si>
    <t>7.2.4</t>
  </si>
  <si>
    <t>hydraulický olej</t>
  </si>
  <si>
    <t>litr</t>
  </si>
  <si>
    <t>1621732566</t>
  </si>
  <si>
    <t xml:space="preserve">Biologicky odbouratelný olej LUBLINE HEES 46
</t>
  </si>
  <si>
    <t>88</t>
  </si>
  <si>
    <t>789121143</t>
  </si>
  <si>
    <t>Čištění mechanizované ocelových konstrukcí třídy I stupeň přípravy St 3 stupeň zrezivění D</t>
  </si>
  <si>
    <t>CS ÚRS 2024 02</t>
  </si>
  <si>
    <t>1669468821</t>
  </si>
  <si>
    <t>Úpravy povrchů pod nátěry ocelových konstrukcí třídy I odstranění rzi a nečistot mechanizovaným čištěním stupeň přípravy St 3, stupeň zrezivění D</t>
  </si>
  <si>
    <t>Online PSC</t>
  </si>
  <si>
    <t>https://podminky.urs.cz/item/CS_URS_2024_02/789121143</t>
  </si>
  <si>
    <t>Poznámka k položce:_x000d_
viz TZ kap. 7. PROTIKOROZNÍ OCHRANA OCELOVÝCH KONSTRUKCÍ_x000d_
- ruční čištění ocelových konstrukcí</t>
  </si>
  <si>
    <t>VYHRAZENÁ ZMĚNA ZÁVAZKU DLE §100 ZÁKONA Č. 134/2016 SB.</t>
  </si>
  <si>
    <t>1"m2"</t>
  </si>
  <si>
    <t>89</t>
  </si>
  <si>
    <t>78932521R</t>
  </si>
  <si>
    <t>Zhotovení nátěrového systému ocelových konstrukcí dvousložkového, základní, mezivrstvy a krycí nátěr.</t>
  </si>
  <si>
    <t>-1392384</t>
  </si>
  <si>
    <t xml:space="preserve">Zhotovení nátěrového systému ocelových konstrukcí dvousložkového, základní, mezivrstvy a krycí nátěr. 
Cena obsahuje náklady na práci a veškerý materiál včetně spotřeby nátěrových hmot.
</t>
  </si>
  <si>
    <t xml:space="preserve">Poznámka k položce:_x000d_
Specifikace nátěru viz TZ, kap. 7. PROTIKOROZNÍ OCHRANA OCELOVÝCH KONSTRUKCÍ_x000d_
Nátěr dvousložkovou epoxidovou barvou po schválení nátěrového systému objednatelem._x000d_
_x000d_
Cena obsahuje náklady na práci a veškerý materiál včetně spotřeby nátěrových hmot._x000d_
</t>
  </si>
  <si>
    <t>OS</t>
  </si>
  <si>
    <t>Ostatní</t>
  </si>
  <si>
    <t>90</t>
  </si>
  <si>
    <t>OS01</t>
  </si>
  <si>
    <t>Kompletní montážní práce související s výměnou hydraulického agregátu</t>
  </si>
  <si>
    <t>sada</t>
  </si>
  <si>
    <t>-1380835939</t>
  </si>
  <si>
    <t>Kompletní montážní práce související s výměnou hydraulického agregátu (práce popsané v TZ)</t>
  </si>
  <si>
    <t>91</t>
  </si>
  <si>
    <t>OS02</t>
  </si>
  <si>
    <t>Dokumentace skutečného provedení - hydraulické rozvody</t>
  </si>
  <si>
    <t>6563997</t>
  </si>
  <si>
    <t>92</t>
  </si>
  <si>
    <t>OS03</t>
  </si>
  <si>
    <t>Výrobní dokumentace - hydraulické rozvody</t>
  </si>
  <si>
    <t>-793574703</t>
  </si>
  <si>
    <t>93</t>
  </si>
  <si>
    <t>OS04</t>
  </si>
  <si>
    <t>Závěrečné kompletní zkoušky - hydraulické rozvody</t>
  </si>
  <si>
    <t>-1931542880</t>
  </si>
  <si>
    <t>94</t>
  </si>
  <si>
    <t>OS05</t>
  </si>
  <si>
    <t xml:space="preserve">Výrobní dokumentace navyšování strojních konstrukcí na platě, v šachtách obtoků a na vrátních, vč. zaměření stávajících konstrukcí </t>
  </si>
  <si>
    <t>268733827</t>
  </si>
  <si>
    <t>ŽB3037</t>
  </si>
  <si>
    <t>m3</t>
  </si>
  <si>
    <t>423,117</t>
  </si>
  <si>
    <t>bour_vypln</t>
  </si>
  <si>
    <t>bourání výplňového betonu</t>
  </si>
  <si>
    <t>9,502</t>
  </si>
  <si>
    <t>spadovy_beton</t>
  </si>
  <si>
    <t>30,637</t>
  </si>
  <si>
    <t>ŽB_deska</t>
  </si>
  <si>
    <t>3212,35</t>
  </si>
  <si>
    <t>obeton_potrubi</t>
  </si>
  <si>
    <t>obetonování potrubí</t>
  </si>
  <si>
    <t>1,16</t>
  </si>
  <si>
    <t>Obeton_cistic</t>
  </si>
  <si>
    <t>Obetonování čistícího dílce</t>
  </si>
  <si>
    <t>4,8</t>
  </si>
  <si>
    <t>recyklace_betonu</t>
  </si>
  <si>
    <t>t</t>
  </si>
  <si>
    <t>2174,145</t>
  </si>
  <si>
    <t>SO 01 - Rekonstrukce plat plavební komory</t>
  </si>
  <si>
    <t>sjezd</t>
  </si>
  <si>
    <t>sjezd - žb plato</t>
  </si>
  <si>
    <t>416,8</t>
  </si>
  <si>
    <t>C3037_šachta</t>
  </si>
  <si>
    <t>2,705</t>
  </si>
  <si>
    <t>cement</t>
  </si>
  <si>
    <t>27,204</t>
  </si>
  <si>
    <t>čištění_PK</t>
  </si>
  <si>
    <t>Vyčištění PK</t>
  </si>
  <si>
    <t>772,8</t>
  </si>
  <si>
    <t>dem_plot</t>
  </si>
  <si>
    <t>demontaz plotu</t>
  </si>
  <si>
    <t>29,6</t>
  </si>
  <si>
    <t>Demontaz1</t>
  </si>
  <si>
    <t>Demontáž ocelové konstrukce</t>
  </si>
  <si>
    <t>176,41</t>
  </si>
  <si>
    <t>Demontaz2</t>
  </si>
  <si>
    <t>30414,59</t>
  </si>
  <si>
    <t>Demontaz3</t>
  </si>
  <si>
    <t>810,405</t>
  </si>
  <si>
    <t>Demontaz4</t>
  </si>
  <si>
    <t>3314,76</t>
  </si>
  <si>
    <t>Demontaz5</t>
  </si>
  <si>
    <t>5660,645</t>
  </si>
  <si>
    <t>DKB</t>
  </si>
  <si>
    <t>dlazba lomoveho kamene</t>
  </si>
  <si>
    <t>265,238</t>
  </si>
  <si>
    <t>drenaz_p</t>
  </si>
  <si>
    <t>drenazni potrubi RS</t>
  </si>
  <si>
    <t>chran_kabel110</t>
  </si>
  <si>
    <t>elektro chránička D110</t>
  </si>
  <si>
    <t>153,353</t>
  </si>
  <si>
    <t>chran_kabel75</t>
  </si>
  <si>
    <t>elektro chránička D75</t>
  </si>
  <si>
    <t>132,09</t>
  </si>
  <si>
    <t>Jama</t>
  </si>
  <si>
    <t>vzkop zeminy</t>
  </si>
  <si>
    <t>1792,937</t>
  </si>
  <si>
    <t>jama_L</t>
  </si>
  <si>
    <t>jama leve strany PK vykop</t>
  </si>
  <si>
    <t>891,997</t>
  </si>
  <si>
    <t>jama_P</t>
  </si>
  <si>
    <t>jama pravé strany vykop</t>
  </si>
  <si>
    <t>900,94</t>
  </si>
  <si>
    <t>kamen_kvadr_L</t>
  </si>
  <si>
    <t>kameny kvadry přeložení LS PK</t>
  </si>
  <si>
    <t>15,705</t>
  </si>
  <si>
    <t>kamen_kvadr_P</t>
  </si>
  <si>
    <t>odvoz kameny kvadru PS PK</t>
  </si>
  <si>
    <t>20,19</t>
  </si>
  <si>
    <t>Kamen_kvadry</t>
  </si>
  <si>
    <t>kamenné kvádry prelozeni</t>
  </si>
  <si>
    <t>35,895</t>
  </si>
  <si>
    <t>sejmuti_P</t>
  </si>
  <si>
    <t>sejmuti_Pravé strany PK</t>
  </si>
  <si>
    <t>3178,396</t>
  </si>
  <si>
    <t>kamen_nevracim</t>
  </si>
  <si>
    <t>Rozebrané kamenné kvádry bez navrácení</t>
  </si>
  <si>
    <t>6,015</t>
  </si>
  <si>
    <t>leseni_prostor</t>
  </si>
  <si>
    <t>prostorové lešení</t>
  </si>
  <si>
    <t>9,12</t>
  </si>
  <si>
    <t>leseni_radove</t>
  </si>
  <si>
    <t>lešení řadové</t>
  </si>
  <si>
    <t>1153,1</t>
  </si>
  <si>
    <t>mriz_zavzdusneni</t>
  </si>
  <si>
    <t>mřížka zavzdušnění</t>
  </si>
  <si>
    <t>33,4</t>
  </si>
  <si>
    <t>obrubnik</t>
  </si>
  <si>
    <t>obrubnik ABO</t>
  </si>
  <si>
    <t>353,2</t>
  </si>
  <si>
    <t>ohum_rov</t>
  </si>
  <si>
    <t>ohumusovani roviny</t>
  </si>
  <si>
    <t>5948,9</t>
  </si>
  <si>
    <t>ohum_rov_L</t>
  </si>
  <si>
    <t>ohumusovani rovina leva</t>
  </si>
  <si>
    <t>489,25</t>
  </si>
  <si>
    <t>Ohum_svah_L</t>
  </si>
  <si>
    <t>ohumusovani svah levy</t>
  </si>
  <si>
    <t>922,294</t>
  </si>
  <si>
    <t>poklop_sachta</t>
  </si>
  <si>
    <t>119,9</t>
  </si>
  <si>
    <t>poklop_pohonu</t>
  </si>
  <si>
    <t>poklop lineárních pohonů</t>
  </si>
  <si>
    <t>1190,64</t>
  </si>
  <si>
    <t>poklop_SUO</t>
  </si>
  <si>
    <t>poklop sachet uzaveru obtoku</t>
  </si>
  <si>
    <t>6702,24</t>
  </si>
  <si>
    <t>poklop_vratne</t>
  </si>
  <si>
    <t>poklop horního závěsu vrátně</t>
  </si>
  <si>
    <t>275,48</t>
  </si>
  <si>
    <t>potrubi_zlab</t>
  </si>
  <si>
    <t>potrubi sterbinoveho zlabu</t>
  </si>
  <si>
    <t>11,6</t>
  </si>
  <si>
    <t>Recykl_beton</t>
  </si>
  <si>
    <t>recyklat betonovy - dren</t>
  </si>
  <si>
    <t>569,79</t>
  </si>
  <si>
    <t>S1</t>
  </si>
  <si>
    <t>Skladba plata S1</t>
  </si>
  <si>
    <t>967,3</t>
  </si>
  <si>
    <t>S2</t>
  </si>
  <si>
    <t>Skladba plata S2</t>
  </si>
  <si>
    <t>1751,65</t>
  </si>
  <si>
    <t>pazeni</t>
  </si>
  <si>
    <t>261,155</t>
  </si>
  <si>
    <t>zemina_recyklat2</t>
  </si>
  <si>
    <t>zemina_recyklat</t>
  </si>
  <si>
    <t>-164</t>
  </si>
  <si>
    <t>poklop_kanal</t>
  </si>
  <si>
    <t>poklop multikanálu</t>
  </si>
  <si>
    <t>21576,291</t>
  </si>
  <si>
    <t>S3</t>
  </si>
  <si>
    <t>Skladba plata S3</t>
  </si>
  <si>
    <t>217,5</t>
  </si>
  <si>
    <t>S4</t>
  </si>
  <si>
    <t>Skladba plata S4</t>
  </si>
  <si>
    <t>275,9</t>
  </si>
  <si>
    <t>sachta_u</t>
  </si>
  <si>
    <t xml:space="preserve">šachta sondy meereni - u </t>
  </si>
  <si>
    <t>142,6</t>
  </si>
  <si>
    <t>sejmuti</t>
  </si>
  <si>
    <t>sejmuti ornice</t>
  </si>
  <si>
    <t>5463,189</t>
  </si>
  <si>
    <t>sejmuti_L</t>
  </si>
  <si>
    <t>sejmuti ornice LS</t>
  </si>
  <si>
    <t>2284,793</t>
  </si>
  <si>
    <t>schodiste</t>
  </si>
  <si>
    <t>3,4</t>
  </si>
  <si>
    <t>schody_C3037</t>
  </si>
  <si>
    <t>schody betonove</t>
  </si>
  <si>
    <t>Sikmy_vrt</t>
  </si>
  <si>
    <t xml:space="preserve">Injektar šikmé vrty </t>
  </si>
  <si>
    <t>4534</t>
  </si>
  <si>
    <t>spary_dilatac</t>
  </si>
  <si>
    <t>dilatacni spary beton</t>
  </si>
  <si>
    <t>596,3</t>
  </si>
  <si>
    <t>Sut_B_kanalky</t>
  </si>
  <si>
    <t>Betonová suť krytů kabelových kanálků</t>
  </si>
  <si>
    <t>20,5</t>
  </si>
  <si>
    <t>Sut_B_kanalky2</t>
  </si>
  <si>
    <t>Sut beton - kryty kanalku</t>
  </si>
  <si>
    <t>316,1</t>
  </si>
  <si>
    <t>HSV - Práce a dodávky HSV</t>
  </si>
  <si>
    <t>Sut_B1</t>
  </si>
  <si>
    <t>sut rozebrane panely</t>
  </si>
  <si>
    <t xml:space="preserve">    1 - Zemní práce</t>
  </si>
  <si>
    <t>š_jerabku_p</t>
  </si>
  <si>
    <t>šachta ukotvení jeřábku - p</t>
  </si>
  <si>
    <t>159,12</t>
  </si>
  <si>
    <t xml:space="preserve">    2 - Zakládání</t>
  </si>
  <si>
    <t>šachta_v</t>
  </si>
  <si>
    <t>šachrta bodu měření</t>
  </si>
  <si>
    <t>176,64</t>
  </si>
  <si>
    <t xml:space="preserve">    3 - Svislé a kompletní konstrukce</t>
  </si>
  <si>
    <t>uzaver_obtoku</t>
  </si>
  <si>
    <t>ŽB uzaveru obtoku</t>
  </si>
  <si>
    <t>3,24</t>
  </si>
  <si>
    <t xml:space="preserve">    4 - Vodorovné konstrukce</t>
  </si>
  <si>
    <t>vrt_D40</t>
  </si>
  <si>
    <t>vrt D40</t>
  </si>
  <si>
    <t>6,96</t>
  </si>
  <si>
    <t xml:space="preserve">    5 - Komunikace pozemní</t>
  </si>
  <si>
    <t>zasyp</t>
  </si>
  <si>
    <t>420,469</t>
  </si>
  <si>
    <t xml:space="preserve">    8 - Trubní vedení</t>
  </si>
  <si>
    <t>zasyp_L</t>
  </si>
  <si>
    <t>zasyp levé strany PK</t>
  </si>
  <si>
    <t>63,952</t>
  </si>
  <si>
    <t xml:space="preserve">    9 - Ostatní konstrukce a práce, bourání</t>
  </si>
  <si>
    <t>beton_vypln</t>
  </si>
  <si>
    <t>výplňový beton</t>
  </si>
  <si>
    <t>0,9</t>
  </si>
  <si>
    <t xml:space="preserve">    997 - Přesun sutě</t>
  </si>
  <si>
    <t>zasyp_P</t>
  </si>
  <si>
    <t>zasyp pravé strany PK</t>
  </si>
  <si>
    <t>192,517</t>
  </si>
  <si>
    <t xml:space="preserve">    998 - Přesun hmot</t>
  </si>
  <si>
    <t>ZB_Sut_LS</t>
  </si>
  <si>
    <t>sut zelezobeton LS</t>
  </si>
  <si>
    <t>1246</t>
  </si>
  <si>
    <t>PSV - Práce a dodávky PSV</t>
  </si>
  <si>
    <t>ZB_Sut_PS</t>
  </si>
  <si>
    <t>ZB sut pravá S</t>
  </si>
  <si>
    <t>1403,3</t>
  </si>
  <si>
    <t xml:space="preserve">    741 - Elektroinstalace - silnoproud</t>
  </si>
  <si>
    <t>Sut_B2_PS</t>
  </si>
  <si>
    <t>Sut_B2 pravá strana PK</t>
  </si>
  <si>
    <t>88,618</t>
  </si>
  <si>
    <t xml:space="preserve">    767 - Konstrukce zámečnické</t>
  </si>
  <si>
    <t>multikanal_LS</t>
  </si>
  <si>
    <t>multikanal</t>
  </si>
  <si>
    <t>185,488</t>
  </si>
  <si>
    <t>M - Práce a dodávky M</t>
  </si>
  <si>
    <t>C1215_podkladni</t>
  </si>
  <si>
    <t>626,375</t>
  </si>
  <si>
    <t xml:space="preserve">    21-M - Elektromontáže</t>
  </si>
  <si>
    <t>Zpoklop_kanal</t>
  </si>
  <si>
    <t>zesílený poklop multikanálu</t>
  </si>
  <si>
    <t>41380,14</t>
  </si>
  <si>
    <t xml:space="preserve">    46-M - Zemní práce při extr.mont.pracích</t>
  </si>
  <si>
    <t>Sut_B2_LS</t>
  </si>
  <si>
    <t>bourání suti na LS PK</t>
  </si>
  <si>
    <t>52,049</t>
  </si>
  <si>
    <t>recyklat_1</t>
  </si>
  <si>
    <t>betonový recyklát - trativody</t>
  </si>
  <si>
    <t>7,5</t>
  </si>
  <si>
    <t>recyklat_2</t>
  </si>
  <si>
    <t>betonový recyklát - sjezdy</t>
  </si>
  <si>
    <t>1098,838</t>
  </si>
  <si>
    <t>recyklat_3</t>
  </si>
  <si>
    <t>betonový recyklát - podsyp plat</t>
  </si>
  <si>
    <t>1969,15</t>
  </si>
  <si>
    <t>recyklat_pouziti</t>
  </si>
  <si>
    <t>recyklat použitý na stavbě</t>
  </si>
  <si>
    <t>2064,762</t>
  </si>
  <si>
    <t>zemina_sut</t>
  </si>
  <si>
    <t>2342,183</t>
  </si>
  <si>
    <t>vypln_C2025</t>
  </si>
  <si>
    <t>vyplňový beton C2025</t>
  </si>
  <si>
    <t>50,145</t>
  </si>
  <si>
    <t>odkop</t>
  </si>
  <si>
    <t>odkop neúnosného podloží</t>
  </si>
  <si>
    <t>196,915</t>
  </si>
  <si>
    <t>multikanal_PS</t>
  </si>
  <si>
    <t>166,177</t>
  </si>
  <si>
    <t>UP_lice</t>
  </si>
  <si>
    <t>Úprava líce DS</t>
  </si>
  <si>
    <t>217,8</t>
  </si>
  <si>
    <t>sanace</t>
  </si>
  <si>
    <t>HSV</t>
  </si>
  <si>
    <t>Práce a dodávky HSV</t>
  </si>
  <si>
    <t>Zemní práce</t>
  </si>
  <si>
    <t>113106292</t>
  </si>
  <si>
    <t>Rozebrání vozovek ze silničních dílců spáry zalité cementovou maltou strojně pl přes 50 do 200 m2</t>
  </si>
  <si>
    <t>-1806037235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</si>
  <si>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</si>
  <si>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https://podminky.urs.cz/item/CS_URS_2024_02/113106292</t>
  </si>
  <si>
    <t>59 "vjezd do areálu"</t>
  </si>
  <si>
    <t>113107237</t>
  </si>
  <si>
    <t>Odstranění podkladu z betonu vyztuženého sítěmi tl přes 150 do 300 mm strojně pl přes 200 m2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</si>
  <si>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</si>
  <si>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</si>
  <si>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https://podminky.urs.cz/item/CS_URS_2024_02/113107237</t>
  </si>
  <si>
    <t>viz zaměření a C.3. - bourání plata</t>
  </si>
  <si>
    <t>1246, "LS plata"</t>
  </si>
  <si>
    <t>1403,3 "PS plata"</t>
  </si>
  <si>
    <t>Součet</t>
  </si>
  <si>
    <t>115-R14</t>
  </si>
  <si>
    <t>Jednorázové vyčerpání plavební komory</t>
  </si>
  <si>
    <t>-528996978</t>
  </si>
  <si>
    <t>115-R15</t>
  </si>
  <si>
    <t>Čerpání vody v obou kabelových šachtách po dobu stavby</t>
  </si>
  <si>
    <t>1700988788</t>
  </si>
  <si>
    <t>Poznámka k položce:_x000d_
V PD se předpokládá použití čerpadel o 100 l/s</t>
  </si>
  <si>
    <t>115-R16</t>
  </si>
  <si>
    <t>Čerpání vody po dobu stavby po vyčerpání plavební komory</t>
  </si>
  <si>
    <t>1375728892</t>
  </si>
  <si>
    <t>Poznámka k položce:_x000d_
Napříkla čerpání ve výkopech, ve dně plavební komory, prosáklé vody a podobně (mimo samostatné čerpání v kabelových šachtách)</t>
  </si>
  <si>
    <t>122251104</t>
  </si>
  <si>
    <t>Odkopávky a prokopávky nezapažené v hornině třídy těžitelnosti I skupiny 3 objem do 500 m3 strojně</t>
  </si>
  <si>
    <t>-506907817</t>
  </si>
  <si>
    <t>Odkopávky a prokopávky nezapažené strojně v hornině třídy těžitelnosti I skupiny 3 přes 100 do 500 m3</t>
  </si>
  <si>
    <t>https://podminky.urs.cz/item/CS_URS_2024_02/122251104</t>
  </si>
  <si>
    <t>Předpoklad odtěžení neúnosného podloží pod nové betonové plato</t>
  </si>
  <si>
    <t>(S2+S3)*0,25 *0,4 "předpoklad odtěžení ploch v objemu 40% "</t>
  </si>
  <si>
    <t>151101401</t>
  </si>
  <si>
    <t>Zřízení vzepření stěn při pažení příložném hl do 4 m</t>
  </si>
  <si>
    <t>2042467114</t>
  </si>
  <si>
    <t>Zřízení vzepření zapažených stěn výkopů s potřebným přepažováním při pažení příložném, hloubky do 4 m</t>
  </si>
  <si>
    <t>https://podminky.urs.cz/item/CS_URS_2024_02/151101401</t>
  </si>
  <si>
    <t>151101411</t>
  </si>
  <si>
    <t>Odstranění vzepření stěn při pažení příložném hl do 4 m</t>
  </si>
  <si>
    <t>1327046578</t>
  </si>
  <si>
    <t>Odstranění vzepření stěn výkopů s uložením materiálu na vzdálenost do 3 m od kraje výkopu při pažení příložném, hloubky do 4 m</t>
  </si>
  <si>
    <t>https://podminky.urs.cz/item/CS_URS_2024_02/151101411</t>
  </si>
  <si>
    <t>151101901</t>
  </si>
  <si>
    <t>Zřízení příložného pažení stěn s ponecháním pažin ve výkopu hl do 4 m</t>
  </si>
  <si>
    <t>-2059619177</t>
  </si>
  <si>
    <t>Zřízení pažení stěn výkopu bez rozepření nebo vzepření s ponecháním pažin ve výkopu příložné, hloubky do 4 m</t>
  </si>
  <si>
    <t>https://podminky.urs.cz/item/CS_URS_2024_02/151101901</t>
  </si>
  <si>
    <t>Viz C.3 a D.1.5 až D.1.7</t>
  </si>
  <si>
    <t>Pravá strana PK</t>
  </si>
  <si>
    <t>2,8*2*1,1 "m - zapažení kabelového kanálu v nové trase dolního ohlaví"</t>
  </si>
  <si>
    <t>0,8 *(11,9+26,2+15,2) "m - zapažení kabelového kanálu pod původním kanálkem"</t>
  </si>
  <si>
    <t>Levá strana PK</t>
  </si>
  <si>
    <t>0,8 *(56,75+33,1+17,4+129,6) "m - zapažení kabelového kanálu pod původním kanálkem"</t>
  </si>
  <si>
    <t>1,9*4,0 +4,55*2,5 "zřízení nového kabelového kanálu ve svahu"</t>
  </si>
  <si>
    <t>3,0*1,3"kabelový kanál na rozšířeném platě u dolního ohlaví"</t>
  </si>
  <si>
    <t>1-R17</t>
  </si>
  <si>
    <t>Zahrazení provizorního hrazení plavební komory</t>
  </si>
  <si>
    <t>1946634038</t>
  </si>
  <si>
    <t>Zahrazení plavební komory</t>
  </si>
  <si>
    <t>2-R18</t>
  </si>
  <si>
    <t>Vyhrazení provozirního hrazení plavební komory</t>
  </si>
  <si>
    <t>-1716780854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</si>
  <si>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</si>
  <si>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</si>
  <si>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</si>
  <si>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</si>
  <si>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</si>
  <si>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>Viz příloha C.3 a C.2 - zábor staveniště</t>
  </si>
  <si>
    <t>(91,2+604,4+568,3) "rovina"</t>
  </si>
  <si>
    <t xml:space="preserve">17,2*1,202 "svah 1:1,5" </t>
  </si>
  <si>
    <t xml:space="preserve">(40,15+290,3+399,9+164,3)*1,118 "svah do 1:2" </t>
  </si>
  <si>
    <t>Mezisoučet</t>
  </si>
  <si>
    <t>(90,6+30,9) "rovina zastavěné plochy- plocha dočasného a trvaného záboru"</t>
  </si>
  <si>
    <t>469,0 "m2 - rýha podél vsakovacího drénu"</t>
  </si>
  <si>
    <t>2534,8 "m2 - plocha pro zařízení staveniště, deponii, manipulační plochu"</t>
  </si>
  <si>
    <t>49,3*1,077 "svah 1:2,5"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</si>
  <si>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</si>
  <si>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</si>
  <si>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</si>
  <si>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</si>
  <si>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</si>
  <si>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aŽ D.1.7</t>
  </si>
  <si>
    <t xml:space="preserve">Pravá strana PK </t>
  </si>
  <si>
    <t>5,95 "m2 - rožšíření plata-S2" *1,1</t>
  </si>
  <si>
    <t>12,55 "m2 - rozšíření v trase kabelového kanálku"*1,07</t>
  </si>
  <si>
    <t>249,7 "m2 - výkop pod stávajícím kabelovým kanálem" *0,48</t>
  </si>
  <si>
    <t>(100,4+44,1*1,202) *0,5 "DKB"</t>
  </si>
  <si>
    <t>58,75 "m2"*1,05 +138,9 "m2"*1,05/2 "výkop za multikanálem pro betonový recyklát viz řez D-D"</t>
  </si>
  <si>
    <t>2,18"m2 - výkop pod vsakovacím drénem viz řez D-D" *252,2 "m"</t>
  </si>
  <si>
    <t xml:space="preserve">Levá strana PK </t>
  </si>
  <si>
    <t>201,9 "m2 - plocha pro výkop nového kabelového kanálku v plné výšce" *1,1</t>
  </si>
  <si>
    <t>9,15"m2 - plocha pro výkop ve svahu" *2,45</t>
  </si>
  <si>
    <t>44,75"m2"*0,45 "střední výška""dolní ohlaví - rozšíření plata mimo štěrbinový žlab"</t>
  </si>
  <si>
    <t>20,9"m2"*0,85 "dolní ohlaví - rozšíření plata podél štěrbinového žlabu"</t>
  </si>
  <si>
    <t>65,5*0,91"střední výška"+151,45"m2"*0,57 "otevřený výkop pro štěrbinový žlab podél zatravnění"</t>
  </si>
  <si>
    <t>1,16 "m2"*23,17 "m" "otevřený výkop pro štěrbinový žlab podél sjezdu"</t>
  </si>
  <si>
    <t>194,1"m2 - sjezd" *0,45</t>
  </si>
  <si>
    <t>3,18"m2- rozšíření plata viz řez D-D"*15,35</t>
  </si>
  <si>
    <t>1,155 "m2"*(12,75+45,5)"m" "otevřený výkop pro štěrbinový žlab podél zatravnění"</t>
  </si>
  <si>
    <t>3,91 "m2- rozšíření plata viz řez B-B"*29,0</t>
  </si>
  <si>
    <t>142,3"m2 - sjezd" *0,45</t>
  </si>
  <si>
    <t>(70,0+34,8*1,202) *0,5 "DKB"</t>
  </si>
  <si>
    <t>162351103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</si>
  <si>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</si>
  <si>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</si>
  <si>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</si>
  <si>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</si>
  <si>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Poznámka k položce:_x000d_
Přesuny pravé strany PK</t>
  </si>
  <si>
    <t xml:space="preserve">Přesun na MD </t>
  </si>
  <si>
    <t>sejmuti_P*0,15</t>
  </si>
  <si>
    <t>Přesun z MD</t>
  </si>
  <si>
    <t>sejmuti*0,15-(ohum_rov_L*0,15+ohum_svah_L*0,15) "rozprostření humusu na PS"</t>
  </si>
  <si>
    <t>přesum_ZMD_PS</t>
  </si>
  <si>
    <t>16235110-R01</t>
  </si>
  <si>
    <t>Vodorovné přemístění výkopku/sypaniny napříč PK, vč. potřebné manipulace</t>
  </si>
  <si>
    <t>-416861939</t>
  </si>
  <si>
    <t xml:space="preserve">Vodorovné přemístění výkopku/sypaniny napříč PK, vč. potřebné manipulace.
Předpokládá se umístění MD na pravé straně PK - na ostrově. Je tedy třeba do ceny položky zohlednit vodorovnou dopravu i přesun materiálu z jedné strany PK na druhou, dle možností zhotovitele (včetně případné manipulace nezapočítané v položkách výkopu,zásypu,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</si>
  <si>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</si>
  <si>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sejmuti_L*0,15</t>
  </si>
  <si>
    <t>Přemístění z MD</t>
  </si>
  <si>
    <t xml:space="preserve">zasyp_L </t>
  </si>
  <si>
    <t>(ohum_rov_L+ohum_svah_L)*0,15</t>
  </si>
  <si>
    <t>1623-01R</t>
  </si>
  <si>
    <t>Odklizení a uložení přebytku zeminy a nánosu z PK odpovídajícím zákonným způsobem</t>
  </si>
  <si>
    <t>595049800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</si>
  <si>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</si>
  <si>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</si>
  <si>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</si>
  <si>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</si>
  <si>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</si>
  <si>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</si>
  <si>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</si>
  <si>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</si>
  <si>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</si>
  <si>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sejmuti*0,15 "naložení humusu k rozprostření"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</si>
  <si>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</si>
  <si>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</si>
  <si>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</si>
  <si>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</si>
  <si>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</si>
  <si>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5,95 "m2 - rožšíření plata-S2" *6,5</t>
  </si>
  <si>
    <t>0,61"m2 - výkop pod vsakovacím drénem viz řez D-D" *252,2 "m"</t>
  </si>
  <si>
    <t>0,36"m2 "*(14,5+73,9+61,0)"m""otevřený výkop pro štěrbinový žlab podél zatravnění"</t>
  </si>
  <si>
    <t>4,15 "m2 - plocha pro výkop ve svahu" *2,45</t>
  </si>
  <si>
    <t>-zemina_recyklat2 "zásyp zeminou namísto betonového recyklátu, když ho nebude nedostatek"</t>
  </si>
  <si>
    <t>174101101B</t>
  </si>
  <si>
    <t>-1100179877</t>
  </si>
  <si>
    <t>https://podminky.urs.cz/item/CS_URS_2024_02/174101101B</t>
  </si>
  <si>
    <t xml:space="preserve">Viz příloha D.1.5 až D.1.7 a C.3. - betonovým místním recyklátem 32/63 mm </t>
  </si>
  <si>
    <t>1,0"m2 - výkop pod vsakovacím drénem viz řez D-D" *252,2 "m"</t>
  </si>
  <si>
    <t>73,45 "m2 - plocha pro výkop nového kabelového kanálku v plné výšce" *0,95</t>
  </si>
  <si>
    <t>20,9"m2"*0,4 "dolní ohlaví - rozšíření plata podél štěrbinového žlabu"</t>
  </si>
  <si>
    <t>65,5"m2"*(0,87-0,25) "střední výška" "otevřený výkop pro štěrbinový žlab podél zatravnění"</t>
  </si>
  <si>
    <t>0,89 "m2"*23,17 "m" "otevřený výkop pro štěrbinový žlab podél sjezdu"</t>
  </si>
  <si>
    <t>1,05 "m2- rozšíření plata viz řez D-D"*15,35</t>
  </si>
  <si>
    <t>0,37 "m2"*(12,75+45,5)"m" "otevřený výkop pro štěrbinový žlab podél zatravnění"</t>
  </si>
  <si>
    <t>0,64 "m2- rozšíření plata viz řez B-B"*29,0</t>
  </si>
  <si>
    <t>Nahrazeno zeminou pokud nebude dostatek betonového recyklátu</t>
  </si>
  <si>
    <t>-164 "m3 zemina"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</si>
  <si>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</si>
  <si>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</si>
  <si>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</si>
  <si>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</si>
  <si>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</si>
  <si>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>Poznámka k položce:_x000d_
Levá strana PK - rozprostření humusu v tl. 0,15 m_x000d_
Pravá strana PK - rozprostření zbývajícího množství sejmutého humusu v potřebné tloušťce od 0,15 m až 0,2 m.</t>
  </si>
  <si>
    <t>35,5+230,7+142,3+80,75</t>
  </si>
  <si>
    <t>5459,65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</si>
  <si>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</si>
  <si>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</si>
  <si>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</si>
  <si>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</si>
  <si>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</si>
  <si>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</si>
  <si>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</si>
  <si>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</si>
  <si>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</si>
  <si>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</si>
  <si>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</si>
  <si>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</si>
  <si>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</si>
  <si>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</si>
  <si>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</si>
  <si>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</si>
  <si>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</si>
  <si>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Ohum_svah_L*300/10000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</si>
  <si>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</si>
  <si>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</si>
  <si>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</si>
  <si>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</si>
  <si>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</si>
  <si>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</si>
  <si>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</si>
  <si>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</si>
  <si>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</si>
  <si>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</si>
  <si>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D.1.8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</si>
  <si>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</si>
  <si>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</si>
  <si>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</si>
  <si>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</si>
  <si>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</si>
  <si>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182351133</t>
  </si>
  <si>
    <t>Rozprostření ornice pl přes 500 m2 ve svahu přes 1:5 tl vrstvy do 200 mm strojně</t>
  </si>
  <si>
    <t>702120371</t>
  </si>
  <si>
    <t>Rozprostření a urovnání ornice ve svahu sklonu přes 1:5 strojně při souvislé ploše přes 500 m2, tl. vrstvy do 200 mm</t>
  </si>
  <si>
    <t>https://podminky.urs.cz/item/CS_URS_2024_02/182351133</t>
  </si>
  <si>
    <t>Viz příloha C.3. a D.1.5 a D.1.6</t>
  </si>
  <si>
    <t xml:space="preserve">(174,8+328,8+281,2+40,15)*1,118 "svah do 1:2, Levá strana PK" 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</si>
  <si>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</si>
  <si>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</si>
  <si>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</si>
  <si>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</si>
  <si>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</si>
  <si>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185803112</t>
  </si>
  <si>
    <t>Ošetření trávníku shrabáním ve svahu přes 1:5 do 1:2</t>
  </si>
  <si>
    <t>-100964044</t>
  </si>
  <si>
    <t>Ošetření trávníku jednorázové na svahu přes 1:5 do 1:2</t>
  </si>
  <si>
    <t>https://podminky.urs.cz/item/CS_URS_2024_02/185803112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</si>
  <si>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</si>
  <si>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</si>
  <si>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</si>
  <si>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</si>
  <si>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</si>
  <si>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3*0,010*(Ohum_svah_L+ohum_rov)</t>
  </si>
  <si>
    <t>Zakládání</t>
  </si>
  <si>
    <t>211531111R</t>
  </si>
  <si>
    <t>Výplň odvodňovacích žeber nebo trativodů místním betonovým recyklátem frakce 32 až 63 mm</t>
  </si>
  <si>
    <t>978016143</t>
  </si>
  <si>
    <t>Výplň místním betonovým recyklátem odvodňovacích žeber nebo trativodů bez zhutnění, s úpravou povrchu frakce 32 až 63 mm</t>
  </si>
  <si>
    <t>Poznámka k položce:_x000d_
Přesun hmot je součástí položky: Vodorovná doprava suti ze sypkých materiálů - přesun betonového recyklátu na místo použití</t>
  </si>
  <si>
    <t>Drenážní potrubí multikanálu viz C.3. a D.1.9</t>
  </si>
  <si>
    <t xml:space="preserve">0,15*Drenaz_p </t>
  </si>
  <si>
    <t>-0,2*(26+24)*0,15 "odpočet delky potrubí ve stěně šachty"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</si>
  <si>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</si>
  <si>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</si>
  <si>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</si>
  <si>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</si>
  <si>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</si>
  <si>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D.1.9</t>
  </si>
  <si>
    <t>26*1,2"m - PS PK"</t>
  </si>
  <si>
    <t>24*1,2"m - LS PK"</t>
  </si>
  <si>
    <t>60*1,05 'Přepočtené koeficientem množství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</si>
  <si>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</si>
  <si>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</si>
  <si>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</si>
  <si>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</si>
  <si>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</si>
  <si>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>Viz příloha D.1.4, D.1.5 a D.1.6</t>
  </si>
  <si>
    <t xml:space="preserve">(70,5*6,8+23,0*3,8)*4 "4 ks/m2 viz příloha D.1.4 a D.1.5  - šikmé vrty ve stěně - Levá strana PK" *0,6 "m"  *2 "dvoufazove injektovani"</t>
  </si>
  <si>
    <t xml:space="preserve">(70,5*6,8+23,0*3,8)*4 "4 ks/m2 viz příloha D.1.4 a D.1.5 - šikmé vrty ve stěně - Pravá strana PK" *0,6 "m"  *2 "dvoufazove injektovani"</t>
  </si>
  <si>
    <t>22121R04</t>
  </si>
  <si>
    <t>Zapravení šikmých vrtů polymercementovou maltou</t>
  </si>
  <si>
    <t>-2084753154</t>
  </si>
  <si>
    <t xml:space="preserve">(70,5*6,8+23,0*3,8)*2"strany"*4 "4ks/m2  - šikmé vrty"</t>
  </si>
  <si>
    <t>4534 "zaokrouhleno na Ks"</t>
  </si>
  <si>
    <t>Sikmy_vrt*2"fáze injektáže"</t>
  </si>
  <si>
    <t>281601111</t>
  </si>
  <si>
    <t>Injektování vrtů nízkotlaké vzestupné s jednoduchým obturátorem tlakem do 0,6 MPa</t>
  </si>
  <si>
    <t>hod</t>
  </si>
  <si>
    <t>-2027663651</t>
  </si>
  <si>
    <t>Injektování s jednoduchým obturátorem nebo bez obturátoru vzestupné, tlakem do 0,60 MPa</t>
  </si>
  <si>
    <t>https://podminky.urs.cz/item/CS_URS_2024_02/281601111</t>
  </si>
  <si>
    <t xml:space="preserve">0,5*0,6*Sikmy_vrt  "injektování šikmých vrtů ve stěně"</t>
  </si>
  <si>
    <t>58521113</t>
  </si>
  <si>
    <t>cement portlandský CEM I 52,5MPa</t>
  </si>
  <si>
    <t>526835715</t>
  </si>
  <si>
    <t>0,01*0,6*Sikmy_vrt</t>
  </si>
  <si>
    <t>58128452</t>
  </si>
  <si>
    <t>bentonit aktivovaný mletý</t>
  </si>
  <si>
    <t>-1626550893</t>
  </si>
  <si>
    <t>0,05*cement "5% uvažováno z množství betonu"</t>
  </si>
  <si>
    <t>282605111R</t>
  </si>
  <si>
    <t>Injektování vysokotlaké pryskyřicemi neředitelnými vodou povrchové vysokotlaké tlakem do 30 MPa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</si>
  <si>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</si>
  <si>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</si>
  <si>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</si>
  <si>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>Injektáž cementovou směsí</t>
  </si>
  <si>
    <t xml:space="preserve">0,15*0,6*Sikmy_vrt  "injektování šikmých vrtů ve stěně - druhá fáze"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</si>
  <si>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</si>
  <si>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</si>
  <si>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</si>
  <si>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</si>
  <si>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</si>
  <si>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282R14</t>
  </si>
  <si>
    <t>Dodávka a osazení injektážního pakru šikmých vrtů injektáže</t>
  </si>
  <si>
    <t>-774127339</t>
  </si>
  <si>
    <t>Sikmy_vrt *2 "faze"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</si>
  <si>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</si>
  <si>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</si>
  <si>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</si>
  <si>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</si>
  <si>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</si>
  <si>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</si>
  <si>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 viz C.3.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</si>
  <si>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</si>
  <si>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</si>
  <si>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</si>
  <si>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</si>
  <si>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</si>
  <si>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321311116</t>
  </si>
  <si>
    <t>Konstrukce vodních staveb z betonu prostého mrazuvzdorného tř. C 30/37</t>
  </si>
  <si>
    <t>-953758307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</si>
  <si>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</si>
  <si>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https://podminky.urs.cz/item/CS_URS_2024_02/321311116</t>
  </si>
  <si>
    <t xml:space="preserve">Poznámka k položce:_x000d_
Beton C 30/37 XC4 XF3_x000d_
Případný staveništní přesun hmot, který není zohledněn v položce: Příplatek za ztíženou dopravu betonové směsi na stavbu, bude zahrnut do ceny této položky._x000d_
</t>
  </si>
  <si>
    <t>Beton C 30/37 XC4 XF3</t>
  </si>
  <si>
    <t>Sanace trhliny pravého dolního výklenku lin. pohonu uzávěru obtoků</t>
  </si>
  <si>
    <t>0,9 "m3"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</si>
  <si>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</si>
  <si>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</si>
  <si>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</si>
  <si>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</si>
  <si>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</si>
  <si>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Beton C 30/37 XC4 XF3 _x000d_
Případný staveništní přesun hmot, který není zohledněn v položce: Příplatek za ztíženou dopravu betonové směsi na stavbu, bude zahrnut do ceny této položky._x000d_
</t>
  </si>
  <si>
    <t xml:space="preserve">Beton C 30/37 XC4 XF3 </t>
  </si>
  <si>
    <t>šachta odvzdušnění viz příloha C.3 a D.1.9</t>
  </si>
  <si>
    <t xml:space="preserve">(1,4*1,2*0,2+4,62*0,2*1,1)*2"ks" </t>
  </si>
  <si>
    <t>Viz D.1.17</t>
  </si>
  <si>
    <t>Navýšení dna výklenků pohonů uzávěru obtoku</t>
  </si>
  <si>
    <t xml:space="preserve">(0,4*0,12*0,24*2"ks"+  0,42*0,7*0,4"kapsa" + 1,11*4,0*0,24 +1,1*0,76*0,24"dno")*6"ks"</t>
  </si>
  <si>
    <t>(0,8*2,25*0,3 "vytzužený kus pruty")*6"ks"</t>
  </si>
  <si>
    <t xml:space="preserve">Navýšení dna výklenků pohonů vrat středního ohlaví </t>
  </si>
  <si>
    <t>(0,3"m2"*0,4"kapsa" +4,5"m2"*0,24"dno")*2"ks"</t>
  </si>
  <si>
    <t xml:space="preserve">Navýšení dna výklenků pohonů vrat dolního ohlaví </t>
  </si>
  <si>
    <t>(0,3"m2"*0,4"kapsa" +5,47"m2"*0,24"dno")*2"ks"</t>
  </si>
  <si>
    <t>Strop šachty klapky LS PK - Viz C.3</t>
  </si>
  <si>
    <t>C3037_stropKlap</t>
  </si>
  <si>
    <t>0,3*4,0 "m2"</t>
  </si>
  <si>
    <t>Schodiště - Viz C.3</t>
  </si>
  <si>
    <t>1,7"m3" *2"ks"</t>
  </si>
  <si>
    <t xml:space="preserve">Ozub - ukončení plata podél vsakovacího drénu - Viz C.3. a D.1.5 </t>
  </si>
  <si>
    <t>50,5 "m2" *0,4</t>
  </si>
  <si>
    <t>Kabelový multikanál Viz C.3. a D.1.9</t>
  </si>
  <si>
    <t>Pravá strana</t>
  </si>
  <si>
    <t>(187,9+6,05+72,4)*0,62"m2"</t>
  </si>
  <si>
    <t>1,3"m2"*0,2 "čelo" *4"ks"</t>
  </si>
  <si>
    <t>Levá strana</t>
  </si>
  <si>
    <t>(8,3+158,8+26,6+73,5)*0,62"m2"</t>
  </si>
  <si>
    <t>11,39"m2-stěny"*1,0 "výška" +34,37"m2-dno"*0,2"vyska"</t>
  </si>
  <si>
    <t>1,3"m2"*0,2 "čelo" *6"ks"</t>
  </si>
  <si>
    <t xml:space="preserve">Vyplnění otvorů v původní ŽB konstrukci </t>
  </si>
  <si>
    <t>1,0*(6,6+6,9+6,5+7,0)"m2" " výklenky dynamické ochrany"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</si>
  <si>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</si>
  <si>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</si>
  <si>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</si>
  <si>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</si>
  <si>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</si>
  <si>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</t>
  </si>
  <si>
    <t>(1,94*2+1,3*1,2+1,5*1,2) *2"ks"</t>
  </si>
  <si>
    <t>Bednění hran plata PK viz C.3.</t>
  </si>
  <si>
    <t>279,2*0,4 "viz C.3 - levé strany"</t>
  </si>
  <si>
    <t>250,9*0,4 "viz C.3 a D.1.5. - zakončení v oblasti drenu"</t>
  </si>
  <si>
    <t>298,7*0,4 "viz C.3 - pravé strany"</t>
  </si>
  <si>
    <t>Bednění hran výklenků dynamické ochrany - Viz příloha C.3. a D.1.4</t>
  </si>
  <si>
    <t>1,0*(1,4+1,45+1,4+1,45)</t>
  </si>
  <si>
    <t>Strop šachty klapky</t>
  </si>
  <si>
    <t>3,6*0,25 +4,8 "m2"</t>
  </si>
  <si>
    <t>(0,4*0,72 + 0,7*0,7"kapsa" + 1,11*0,22 +1,11*0,22*2+2,25*0,3*2 "dno"+25,35*0,3"okraj plata")*6"ks"</t>
  </si>
  <si>
    <t>(0,7*0,4"kapsa" +1,25*0,22"dno"+9,35*0,3"okraj plata")*2"ks"</t>
  </si>
  <si>
    <t>(0,7*0,4"kapsa" +1,66*0,22"dno"+8,8*0,3"okraj plata")*2"ks"</t>
  </si>
  <si>
    <t>(187,9+6,05+72,4)*2,0</t>
  </si>
  <si>
    <t>3,4"m2 - čelo" *4"ks"</t>
  </si>
  <si>
    <t>"DS" 0,62"m2"*33 "ks"</t>
  </si>
  <si>
    <t>(8,3+158,8+26,6+73,5)*2,0</t>
  </si>
  <si>
    <t>"rozvětvení kanálků" (2,55+32,8+7,05+17,5)*2,0</t>
  </si>
  <si>
    <t>3,4"m2 - čelo" *6"ks"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</si>
  <si>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</si>
  <si>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</si>
  <si>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</si>
  <si>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</si>
  <si>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</si>
  <si>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</si>
  <si>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</si>
  <si>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</si>
  <si>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</si>
  <si>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</si>
  <si>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C3037_šachta*75/1000 "75 kg/m3 - výztuž revizních šachet"</t>
  </si>
  <si>
    <t>uzaver_obtoku*135"kg/m3"/1000</t>
  </si>
  <si>
    <t>schodiste *80/1000 "80 kg/m3"</t>
  </si>
  <si>
    <t>multikanal_LS*85/1000 "80 kg/m3"</t>
  </si>
  <si>
    <t>multikanal_PS*70/1000 "80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</si>
  <si>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</si>
  <si>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</si>
  <si>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</si>
  <si>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</si>
  <si>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</si>
  <si>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Výklenky dynamické ochrany</t>
  </si>
  <si>
    <t>(0,9*1,1)*5,27*2/1000 "viz příloha C.3 a D.1.4- 2x KY86" *4 "ks"</t>
  </si>
  <si>
    <t>(1,11*4,0 +1,1*0,76"dno")*6"ks" *7,99*2*1,2/1000 "KY81 + 20% přesahy"</t>
  </si>
  <si>
    <t>4,5"m2, dno"*2"ks" *7,99*2*1,2/1000 "KY81 + 20% přesahy"</t>
  </si>
  <si>
    <t>5,47"m2, dno"*2"ks" *7,99*2*1,2/1000 "KY81 + 20% přesahy"</t>
  </si>
  <si>
    <t>3,5*1,2*2"ks" *7,99*1,2/1000 "KY81 + 20% přesahy"</t>
  </si>
  <si>
    <t>338171115</t>
  </si>
  <si>
    <t>Osazování sloupků a vzpěr plotových ocelových v do 2 m ukotvením k pevnému podkladu</t>
  </si>
  <si>
    <t>-1601057551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</si>
  <si>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</si>
  <si>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</si>
  <si>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</si>
  <si>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55342157R2</t>
  </si>
  <si>
    <t>plotový sloupek kotvený do betonu pro svařované panely profilovaný oválný 60x60mm dl 1,5-2,0m povrchová úprava Pz a komaxit</t>
  </si>
  <si>
    <t>2142958482</t>
  </si>
  <si>
    <t>338171123</t>
  </si>
  <si>
    <t>Osazování sloupků a vzpěr plotových ocelových v přes 2 do 2,6 m se zabetonováním</t>
  </si>
  <si>
    <t>332025714</t>
  </si>
  <si>
    <t>Montáž sloupků a vzpěr plotových ocelových trubkových nebo profilovaných výšky přes 2 do 2,6 m se zabetonováním do 0,08 m3 do připravených jamek</t>
  </si>
  <si>
    <t>https://podminky.urs.cz/item/CS_URS_2024_02/338171123</t>
  </si>
  <si>
    <t>55342157R</t>
  </si>
  <si>
    <t>plotový sloupek s patkou pro svařované panely profilovaný oválný 60x60mm dl 1,5-2,0m povrchová úprava Pz a komaxit</t>
  </si>
  <si>
    <t>743638420</t>
  </si>
  <si>
    <t>3+2</t>
  </si>
  <si>
    <t>348171130</t>
  </si>
  <si>
    <t>Montáž rámového oplocení v přes 1,5 do 2 m</t>
  </si>
  <si>
    <t>287311024</t>
  </si>
  <si>
    <t>Montáž oplocení z dílců kovových rámových, na ocelové sloupky, výšky přes 1,5 do 2,0 m</t>
  </si>
  <si>
    <t>https://podminky.urs.cz/item/CS_URS_2024_02/348171130</t>
  </si>
  <si>
    <t>Viz příloha C.3</t>
  </si>
  <si>
    <t>16,5+13,1</t>
  </si>
  <si>
    <t>348-R</t>
  </si>
  <si>
    <t>dodávka rámového oplocení</t>
  </si>
  <si>
    <t>141380506</t>
  </si>
  <si>
    <t>dodávka rámového oplocení, vč. příslušenství</t>
  </si>
  <si>
    <t>Vodorovné konstrukce</t>
  </si>
  <si>
    <t>430321616</t>
  </si>
  <si>
    <t>Schodišťová konstrukce a rampa ze ŽB tř. C 30/37</t>
  </si>
  <si>
    <t>541598153</t>
  </si>
  <si>
    <t>Schodišťové konstrukce a rampy z betonu železového (bez výztuže) stupně, schodnice, ramena, podesty s nosníky tř. C 30/37</t>
  </si>
  <si>
    <t>https://podminky.urs.cz/item/CS_URS_2024_02/430321616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</si>
  <si>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</si>
  <si>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 xml:space="preserve">1,5 "nové schodiště v oblasti kam. dlažby" *2 "ks" </t>
  </si>
  <si>
    <t>430361821</t>
  </si>
  <si>
    <t>Výztuž schodišťové konstrukce a rampy betonářskou ocelí 10 505</t>
  </si>
  <si>
    <t>-493682885</t>
  </si>
  <si>
    <t>Výztuž schodišťových konstrukcí a ramp stupňů, schodnic, ramen, podest s nosníky z betonářské oceli 10 505 (R) nebo BSt 500</t>
  </si>
  <si>
    <t>https://podminky.urs.cz/item/CS_URS_2024_02/430361821</t>
  </si>
  <si>
    <t>schody_C3037*90 "kg/m3" /1000</t>
  </si>
  <si>
    <t>451315136R</t>
  </si>
  <si>
    <t>Výplňová vrstva z betonu C 20/25</t>
  </si>
  <si>
    <t>-220895135</t>
  </si>
  <si>
    <t>Výplňové vrstvy z betonu prostého C 20/25</t>
  </si>
  <si>
    <t>Vyplnění původní trasy kabelových kanálků - Viz C.3.a D.1.5 až D.1.7</t>
  </si>
  <si>
    <t xml:space="preserve">9,65"m2"*0,25 </t>
  </si>
  <si>
    <t>90,8"m2"*0,45 "počátek plata - šachta odvzdušnění"</t>
  </si>
  <si>
    <t>27,5"m2"*0,22 "šachta odvzdušnění - okolí velínu"</t>
  </si>
  <si>
    <t>2,74"m2"*0,3 "konec plata"</t>
  </si>
  <si>
    <t>451317113R</t>
  </si>
  <si>
    <t>Podklad pod dlažbu z betonu prostého pro prostředí s mrazovými cykly C 20/25 tl přes 150 do 200 mm</t>
  </si>
  <si>
    <t>-817035525</t>
  </si>
  <si>
    <t>Podklad pod dlažbu z betonu prostého pro prostředí s mrazovými cykly tř. C 20/25 tl. přes 150 do 200 mm</t>
  </si>
  <si>
    <t>451315114</t>
  </si>
  <si>
    <t>Podkladní nebo výplňová vrstva z betonu C 12/15 tl do 100 mm</t>
  </si>
  <si>
    <t>705087101</t>
  </si>
  <si>
    <t>Podkladní a výplňové vrstvy z betonu prostého tloušťky do 100 mm, z betonu C 12/15</t>
  </si>
  <si>
    <t>https://podminky.urs.cz/item/CS_URS_2024_02/451315114</t>
  </si>
  <si>
    <t>šachty odvzdušnění viz C.3 a D.1.9</t>
  </si>
  <si>
    <t>1,2*1,4 *2"ks"</t>
  </si>
  <si>
    <t>(188,3+6,05+72,8)*1,1</t>
  </si>
  <si>
    <t>(8,7+158,6+26,8+73,9)*1,1+34,35 "m2 - rozvětvení kanálu"</t>
  </si>
  <si>
    <t>457311116</t>
  </si>
  <si>
    <t>Vyrovnávací nebo spádový beton C 20/25 včetně úpravy povrchu</t>
  </si>
  <si>
    <t>643781922</t>
  </si>
  <si>
    <t>Vyrovnávací nebo spádový beton včetně úpravy povrchu C 20/25</t>
  </si>
  <si>
    <t>https://podminky.urs.cz/item/CS_URS_2024_02/457311116</t>
  </si>
  <si>
    <t>(188,1+6,05+72,4)*0,054"m2"</t>
  </si>
  <si>
    <t>(8,7+158,6+26,8+73,9)*0,054"m2"+23,0 "m2 - rozvětvení kanálu"*0,077"stredni vyska"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</si>
  <si>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</si>
  <si>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</si>
  <si>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</si>
  <si>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</si>
  <si>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</si>
  <si>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</si>
  <si>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0,52*250,8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</si>
  <si>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</si>
  <si>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</si>
  <si>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</si>
  <si>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</si>
  <si>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</si>
  <si>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 xml:space="preserve">Viz příloha C.3. </t>
  </si>
  <si>
    <t>100,4+44,1*1,202 "Pravá strana PK"</t>
  </si>
  <si>
    <t xml:space="preserve">70,0+34,8*1,202  "Levá strana PK"</t>
  </si>
  <si>
    <t>Komunikace pozemní</t>
  </si>
  <si>
    <t>564951313R</t>
  </si>
  <si>
    <t>Podklad z místního betonového recyklátu plochy přes 100 m2 tl 150 mm</t>
  </si>
  <si>
    <t>1885530966</t>
  </si>
  <si>
    <t>Podklad nebo podsyp z místního betonového recyklátu s rozprostřením a zhutněním plochy přes 100 m2, po zhutnění tl. 150 mm</t>
  </si>
  <si>
    <t>viz příloha C.3 a D.1.5. - nový sjezd na ŽB platO</t>
  </si>
  <si>
    <t>sjezd "frakce 16-32 mm"</t>
  </si>
  <si>
    <t>sjezd "frakce 32-63 mm"</t>
  </si>
  <si>
    <t>DKB "drenážní vrstva"</t>
  </si>
  <si>
    <t>564971315R</t>
  </si>
  <si>
    <t>Podklad z místního betonového recyklátu plochy přes 100 m2 tl 250 mm</t>
  </si>
  <si>
    <t>449581989</t>
  </si>
  <si>
    <t>Podklad nebo podsyp z místního betonového recyklátu s rozprostřením a zhutněním plochy přes 100 m2, po zhutnění tl. 250 mm</t>
  </si>
  <si>
    <t>Doplnění původního ŠP materiálu</t>
  </si>
  <si>
    <t>Viz příloha D.1.8.</t>
  </si>
  <si>
    <t>S2+S3</t>
  </si>
  <si>
    <t>57190811R</t>
  </si>
  <si>
    <t>Kryt vymývaným dekoračním kamenivem (kačírkem) tl 150 mm</t>
  </si>
  <si>
    <t>-1518208229</t>
  </si>
  <si>
    <t>Kryt vymývaným dekoračním kamenivem (kačírkem) tl. 150 mm frakce 16/32 mm</t>
  </si>
  <si>
    <t>0,5*0,5*250,8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</si>
  <si>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</si>
  <si>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</si>
  <si>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</si>
  <si>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</si>
  <si>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C.3.</t>
  </si>
  <si>
    <t>Skladba S1</t>
  </si>
  <si>
    <t>209,95 "levá strana PK"</t>
  </si>
  <si>
    <t>757,35 "pravá strana PK"</t>
  </si>
  <si>
    <t>Skladba S2</t>
  </si>
  <si>
    <t>614,8 "levá strana PK"</t>
  </si>
  <si>
    <t>416,8 "levá strana - sjezd"</t>
  </si>
  <si>
    <t>(770,55-50,5"ozub") "pravá strana PK"</t>
  </si>
  <si>
    <t>Skladba S3</t>
  </si>
  <si>
    <t>217,5 "levá strana PK"</t>
  </si>
  <si>
    <t>Skladba S4</t>
  </si>
  <si>
    <t>275,9 "levá strana PK"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</si>
  <si>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</si>
  <si>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</si>
  <si>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</si>
  <si>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</si>
  <si>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viz příloha C.3.</t>
  </si>
  <si>
    <t>S3+S4</t>
  </si>
  <si>
    <t>5812R</t>
  </si>
  <si>
    <t>Úprava povrchu cementobetonového krytu striáží</t>
  </si>
  <si>
    <t>1789980695</t>
  </si>
  <si>
    <t>Viz příloha D.1.8 a C.3.</t>
  </si>
  <si>
    <t>S2+50,5"ozub"</t>
  </si>
  <si>
    <t>Odečet plochy kamenných kvádrů</t>
  </si>
  <si>
    <t>-Kamen_kvadry/0,3</t>
  </si>
  <si>
    <t>Odečet kanálku hydrauliky</t>
  </si>
  <si>
    <t>-18,6 "m2 - levá strana PK"</t>
  </si>
  <si>
    <t>Odečet kanálku vzduchu</t>
  </si>
  <si>
    <t>-9,23 "m2 - levá strana PK"</t>
  </si>
  <si>
    <t xml:space="preserve">Odečet ŽB kcí </t>
  </si>
  <si>
    <t>-3,0</t>
  </si>
  <si>
    <t>5812R2</t>
  </si>
  <si>
    <t>Hlazení povrchu cementobetonového krytu</t>
  </si>
  <si>
    <t>601322237</t>
  </si>
  <si>
    <t>Úprava povrchu cementobetonového krytu striáží, vč. předešlého hlazení betonu</t>
  </si>
  <si>
    <t>321366111R</t>
  </si>
  <si>
    <t xml:space="preserve">Výztuž cementobetonového z oceli 10 505 </t>
  </si>
  <si>
    <t>1997630961</t>
  </si>
  <si>
    <t>Viz příloha D.1.8</t>
  </si>
  <si>
    <t>S3*0,34*120/1000 "120 kg/m3 "</t>
  </si>
  <si>
    <t>S4*0,34*120/1000 "120 kg/m3 "</t>
  </si>
  <si>
    <t>919716111R</t>
  </si>
  <si>
    <t>Výztuž cementobetonového krytu ze svařovaných sítí</t>
  </si>
  <si>
    <t>680322523</t>
  </si>
  <si>
    <t>Ocelová výztuž cementobetonového krytu ze svařovaných sítí</t>
  </si>
  <si>
    <t>Poznámka k položce:_x000d_
Výztuž desky plata.</t>
  </si>
  <si>
    <t>Skladba S1+S5 , S6</t>
  </si>
  <si>
    <t>2*7,99*S1*1,2/1000 "2x KY81 + 20% presahy"</t>
  </si>
  <si>
    <t>2*5,27*S1*1,2/1000 "2x KY86 + 20% presahy"</t>
  </si>
  <si>
    <t>2*7,99*(S2+50,5"m2 - ozub")*1,2/1000 "2x KY81 + 20% presahy"</t>
  </si>
  <si>
    <t>2*5,27*(S2+50,5"m2 - ozub")*1,2/1000 "2x KY86 + 20% presahy"</t>
  </si>
  <si>
    <t>3*7,99*S3*1,2/1000 "3x KY81 + 20% presahy"</t>
  </si>
  <si>
    <t>Skladba S4+s6</t>
  </si>
  <si>
    <t>3*7,99*S4*1,2/1000 "3x KY81 + 20% presahy"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</si>
  <si>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</si>
  <si>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</si>
  <si>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</si>
  <si>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</si>
  <si>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</si>
  <si>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</si>
  <si>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*6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</si>
  <si>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</si>
  <si>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</si>
  <si>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</si>
  <si>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</si>
  <si>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</si>
  <si>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</si>
  <si>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3,0+1,4 "vyvedení ze štěrbinového žlabu"</t>
  </si>
  <si>
    <t>6,0+1,2 "propojení štěrbinového žlabu"</t>
  </si>
  <si>
    <t>28611136</t>
  </si>
  <si>
    <t>trubka kanalizační PVC DN 200x1000mm SN4</t>
  </si>
  <si>
    <t>-495226771</t>
  </si>
  <si>
    <t>11,6*1,05 'Přepočtené koeficientem množství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</si>
  <si>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</si>
  <si>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</si>
  <si>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</si>
  <si>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</si>
  <si>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</si>
  <si>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"čistící kus se spodní výpustí"</t>
  </si>
  <si>
    <t>28611364</t>
  </si>
  <si>
    <t>koleno kanalizační PVC KG 200x15°</t>
  </si>
  <si>
    <t>-131728851</t>
  </si>
  <si>
    <t>452112112</t>
  </si>
  <si>
    <t>Osazení betonových prstenců nebo rámů v do 100 mm pod poklopy a mříže</t>
  </si>
  <si>
    <t>1576097904</t>
  </si>
  <si>
    <t>Osazení betonových dílců prstenců nebo rámů pod poklopy a mříže, výšky do 100 mm</t>
  </si>
  <si>
    <t>https://podminky.urs.cz/item/CS_URS_2024_02/452112112</t>
  </si>
  <si>
    <t>2 "viz příloha C.3 - nyvýšení stávající šachty"</t>
  </si>
  <si>
    <t>59224010</t>
  </si>
  <si>
    <t>prstenec šachtový vyrovnávací betonový 625x100x40mm</t>
  </si>
  <si>
    <t>-1304128196</t>
  </si>
  <si>
    <t>899102211</t>
  </si>
  <si>
    <t>Demontáž poklopů litinových nebo ocelových včetně rámů hmotnosti přes 50 do 100 kg</t>
  </si>
  <si>
    <t>-310530880</t>
  </si>
  <si>
    <t>Demontáž poklopů litinových a ocelových včetně rámů, hmotnosti jednotlivě přes 50 do 100 Kg</t>
  </si>
  <si>
    <t>https://podminky.urs.cz/item/CS_URS_2024_02/899102211</t>
  </si>
  <si>
    <t>899104112</t>
  </si>
  <si>
    <t>Osazení poklopů litinových, ocelových nebo železobetonových včetně rámů pro třídu zatížení D400, E600</t>
  </si>
  <si>
    <t>621417977</t>
  </si>
  <si>
    <t>https://podminky.urs.cz/item/CS_URS_2024_02/899104112</t>
  </si>
  <si>
    <t>28661932R</t>
  </si>
  <si>
    <t>poklop šachtový vodotěsný DN 600 pro třídu zatížení D</t>
  </si>
  <si>
    <t>-1716647921</t>
  </si>
  <si>
    <t>899620141R</t>
  </si>
  <si>
    <t>Obetonování čistícího dílce se spodním výtokem betonem prostým tř. C 20/25 otevřený výkop</t>
  </si>
  <si>
    <t>1571349480</t>
  </si>
  <si>
    <t>Poznámka k položce:_x000d_
Přesun hmot je v ceně položky: příplatk za ztíženou dopravu betonové směsi na stavbu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</si>
  <si>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</si>
  <si>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</si>
  <si>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</si>
  <si>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</si>
  <si>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</si>
  <si>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</si>
  <si>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štěrbinového žlabu</t>
  </si>
  <si>
    <t>potrubi_zlab*0,1</t>
  </si>
  <si>
    <t>899640122R</t>
  </si>
  <si>
    <t>Bednění pro obetonování čistícího dílce se spodním výtokem otevřený výkop odstranění</t>
  </si>
  <si>
    <t>-599806627</t>
  </si>
  <si>
    <t>1,2*3,06 "viz příloha D.1.15" *2 "ks"</t>
  </si>
  <si>
    <t>899641121R</t>
  </si>
  <si>
    <t>Bednění pro obetonování čistícího dílce se spodním výtokem otevřený výkop zřízení</t>
  </si>
  <si>
    <t>1240361929</t>
  </si>
  <si>
    <t>899643121</t>
  </si>
  <si>
    <t>Bednění pro obetonování potrubí otevřený výkop zřízení</t>
  </si>
  <si>
    <t>321820932</t>
  </si>
  <si>
    <t>Bednění pro obetonování potrubí v otevřeném výkopu zřízení</t>
  </si>
  <si>
    <t>https://podminky.urs.cz/item/CS_URS_2024_02/899643121</t>
  </si>
  <si>
    <t>potrubi_zlab*(0,32*2)</t>
  </si>
  <si>
    <t>899643122</t>
  </si>
  <si>
    <t>Bednění pro obetonování potrubí otevřený výkop odstranění</t>
  </si>
  <si>
    <t>1117200982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</si>
  <si>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</si>
  <si>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</si>
  <si>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</si>
  <si>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</si>
  <si>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</si>
  <si>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</si>
  <si>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</si>
  <si>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</si>
  <si>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59217017</t>
  </si>
  <si>
    <t>obrubník betonový chodníkový 1000x100x250mm</t>
  </si>
  <si>
    <t>-1260143100</t>
  </si>
  <si>
    <t>Viz příloha C.3. a D.1.5</t>
  </si>
  <si>
    <t>259,9 "Pravá strana PK"</t>
  </si>
  <si>
    <t>93,3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</si>
  <si>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</si>
  <si>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</si>
  <si>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</si>
  <si>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</si>
  <si>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</si>
  <si>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270,7 "prava strana PK"</t>
  </si>
  <si>
    <t>325,6 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</si>
  <si>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</si>
  <si>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</si>
  <si>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</si>
  <si>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</si>
  <si>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</si>
  <si>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</si>
  <si>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</si>
  <si>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</si>
  <si>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</si>
  <si>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</si>
  <si>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0,5*250,8 "Pravá strana PK - vsakovací drén"</t>
  </si>
  <si>
    <t>931994142</t>
  </si>
  <si>
    <t>Těsnění dilatační spáry betonové konstrukce polyuretanovým tmelem do pl 4,0 cm2</t>
  </si>
  <si>
    <t>-1927903388</t>
  </si>
  <si>
    <t>Těsnění spáry betonové konstrukce pásy, profily, tmely tmelem polyuretanovým spáry dilatační do 4,0 cm2</t>
  </si>
  <si>
    <t>https://podminky.urs.cz/item/CS_URS_2024_02/931994142</t>
  </si>
  <si>
    <t>Viz příloha D.1.1</t>
  </si>
  <si>
    <t>3,3*(33+33) "ks. D.S.multikanálu"</t>
  </si>
  <si>
    <t>95</t>
  </si>
  <si>
    <t>931994151</t>
  </si>
  <si>
    <t>Těsnění spáry betonové konstrukce spárovým profilem průřezu 20/20 mm</t>
  </si>
  <si>
    <t>-1603906405</t>
  </si>
  <si>
    <t>Těsnění spáry betonové konstrukce pásy, profily, tmely spárovým profilem průřezu 20/20 mm</t>
  </si>
  <si>
    <t>https://podminky.urs.cz/item/CS_URS_2024_02/931994151</t>
  </si>
  <si>
    <t>96</t>
  </si>
  <si>
    <t>93511412R</t>
  </si>
  <si>
    <t>Štěrbinový odvodňovací betonový žlab s obrubníkem AZD-Q 400/620 se spádem 0,5% a obetonováním</t>
  </si>
  <si>
    <t>-73047507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</si>
  <si>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</si>
  <si>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 a D.1.17</t>
  </si>
  <si>
    <t xml:space="preserve">46"ks"*3,0 </t>
  </si>
  <si>
    <t>97</t>
  </si>
  <si>
    <t>93511412R1</t>
  </si>
  <si>
    <t>Štěrbinový odvodňovací betonový žlab TZD-Q 400/500 se spádem 0,5% a obetonováním</t>
  </si>
  <si>
    <t>-483043472</t>
  </si>
  <si>
    <t>Štěrbinový odvodňovací betonový žlab se základem z betonu prostého a s obetonováním rozměru 400x500 mm bez obrubníku se spádem dna 0,5 %
Podrobný popis viz příloha D.1.15</t>
  </si>
  <si>
    <t>viz příloha C.3. a D.1.15</t>
  </si>
  <si>
    <t>26"ks"*3,0</t>
  </si>
  <si>
    <t>4"ks"*1,0</t>
  </si>
  <si>
    <t>98</t>
  </si>
  <si>
    <t>935R</t>
  </si>
  <si>
    <t>Žlab TZD-Q 400/500/1000-MV výtokový kus</t>
  </si>
  <si>
    <t>-1255021954</t>
  </si>
  <si>
    <t>Žlab TZD-Q 400/500/1000-MV výtokový kus
Montáž včetně dodávky
Podrobný popis viz příloha D.1.15</t>
  </si>
  <si>
    <t>2 "levá strana PK"</t>
  </si>
  <si>
    <t>99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</si>
  <si>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</si>
  <si>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</si>
  <si>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</si>
  <si>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</si>
  <si>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9 "ks"</t>
  </si>
  <si>
    <t>100</t>
  </si>
  <si>
    <t>935R3</t>
  </si>
  <si>
    <t>Příruba pro osazení čistícího kusu - AZO-Q 1240/620/120</t>
  </si>
  <si>
    <t>-1478035865</t>
  </si>
  <si>
    <t>Příruba pro osazení čistícího kusu - AZO-Q 1240/620/120
Montáž včetně dodávky
Podrobný popis viz příloha D.1.15</t>
  </si>
  <si>
    <t>4 "viz příloha D.1.15"</t>
  </si>
  <si>
    <t>101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</si>
  <si>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</si>
  <si>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</si>
  <si>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</si>
  <si>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D.1.15</t>
  </si>
  <si>
    <t>viz příloha D.1.15</t>
  </si>
  <si>
    <t>4 "TZD - Q 400/H"</t>
  </si>
  <si>
    <t>4 "TZD - Q 400/D"</t>
  </si>
  <si>
    <t>102</t>
  </si>
  <si>
    <t>938901131</t>
  </si>
  <si>
    <t>Vyklizení bahna z nádrže</t>
  </si>
  <si>
    <t>1027216209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</si>
  <si>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</si>
  <si>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</si>
  <si>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</si>
  <si>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0,20*3864</t>
  </si>
  <si>
    <t>103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</si>
  <si>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</si>
  <si>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</si>
  <si>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</si>
  <si>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</si>
  <si>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</si>
  <si>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>20,1*4,4 "v oblasti injektáže stěn PK" *2</t>
  </si>
  <si>
    <t xml:space="preserve">73,4*6,65  "v oblasti injektáže stěn PK" *2</t>
  </si>
  <si>
    <t>104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</si>
  <si>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</si>
  <si>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</si>
  <si>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</si>
  <si>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</si>
  <si>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</si>
  <si>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</si>
  <si>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105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</si>
  <si>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</si>
  <si>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</si>
  <si>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</si>
  <si>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</si>
  <si>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</si>
  <si>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106</t>
  </si>
  <si>
    <t>943111111</t>
  </si>
  <si>
    <t>Montáž lešení prostorového trubkového lehkého bez podlah zatížení do 200 kg/m2 v do 10 m</t>
  </si>
  <si>
    <t>-1459050037</t>
  </si>
  <si>
    <t>Lešení prostorové trubkové lehké pracovní bez podlah s provozním zatížením tř. 3 do 200 kg/m2 výšky do 10 m montáž</t>
  </si>
  <si>
    <t>https://podminky.urs.cz/item/CS_URS_2024_02/943111111</t>
  </si>
  <si>
    <t xml:space="preserve">4,8"m2"*1,9 "lešení v šachtě klapky" </t>
  </si>
  <si>
    <t>107</t>
  </si>
  <si>
    <t>943111211</t>
  </si>
  <si>
    <t>Příplatek k lešení prostorovému trubkovému lehkému bez podlah do 200 kg/m2 v do 10 m za každý den použití</t>
  </si>
  <si>
    <t>239299662</t>
  </si>
  <si>
    <t>Lešení prostorové trubkové lehké pracovní bez podlah s provozním zatížením tř. 3 do 200 kg/m2 výšky do 10 m příplatek k ceně za každý den použití</t>
  </si>
  <si>
    <t>https://podminky.urs.cz/item/CS_URS_2024_02/943111211</t>
  </si>
  <si>
    <t>leseni_prostor*30</t>
  </si>
  <si>
    <t>108</t>
  </si>
  <si>
    <t>943111811</t>
  </si>
  <si>
    <t>Demontáž lešení prostorového trubkového lehkého bez podlah zatížení do 200 kg/m2 v do 10 m</t>
  </si>
  <si>
    <t>587086137</t>
  </si>
  <si>
    <t>Lešení prostorové trubkové lehké pracovní bez podlah s provozním zatížením tř. 3 do 200 kg/m2 výšky do 10 m demontáž</t>
  </si>
  <si>
    <t>https://podminky.urs.cz/item/CS_URS_2024_02/943111811</t>
  </si>
  <si>
    <t>109</t>
  </si>
  <si>
    <t>953312122</t>
  </si>
  <si>
    <t>Vložky do svislých dilatačních spár z extrudovaných polystyrénových desek tl. přes 10 do 20 mm</t>
  </si>
  <si>
    <t>1221475924</t>
  </si>
  <si>
    <t>Vložky svislé do dilatačních spár z polystyrenových desek extrudovaných včetně dodání a osazení, v jakémkoliv zdivu přes 10 do 20 mm</t>
  </si>
  <si>
    <t>https://podminky.urs.cz/item/CS_URS_2024_02/953312122</t>
  </si>
  <si>
    <t>Viz příloha D.1.1 a D.1.9</t>
  </si>
  <si>
    <t>0,62"m2"*(33+33) "ks. D.S.multikanálu"</t>
  </si>
  <si>
    <t>110</t>
  </si>
  <si>
    <t>953333321</t>
  </si>
  <si>
    <t>PVC těsnící pás do dilatačních spar betonových kcí vnitřní š 240 mm</t>
  </si>
  <si>
    <t>-257207874</t>
  </si>
  <si>
    <t>PVC těsnící pás do betonových konstrukcí do dilatačních spar vnitřní, pokládaný doprostřed konstrukce mezi výztuž šířky 240 mm</t>
  </si>
  <si>
    <t>https://podminky.urs.cz/item/CS_URS_2024_02/953333321</t>
  </si>
  <si>
    <t>3,1*(33+33) "ks. D.S.multikanálu"</t>
  </si>
  <si>
    <t>111</t>
  </si>
  <si>
    <t>953334118</t>
  </si>
  <si>
    <t>Bobtnavý pásek do pracovních spar betonových kcí bentonitový 20 x 15 mm</t>
  </si>
  <si>
    <t>88213077</t>
  </si>
  <si>
    <t>Bobtnavý pásek do pracovních spar betonových konstrukcí bentonitový, rozměru 20 x 15 mm</t>
  </si>
  <si>
    <t>https://podminky.urs.cz/item/CS_URS_2024_02/953334118</t>
  </si>
  <si>
    <t>0,9*5+270*2+0,9*8+270*2 "multikanál"</t>
  </si>
  <si>
    <t>112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</si>
  <si>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</si>
  <si>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</si>
  <si>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</si>
  <si>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z kamenných kvádrů</t>
  </si>
  <si>
    <t xml:space="preserve">Poznámka k položce:_x000d_
Rozebrání kamenných kvádrů původní kce PK_x000d_
</t>
  </si>
  <si>
    <t xml:space="preserve">Viz příloha C.3. a D.1.5. </t>
  </si>
  <si>
    <t>(82,3-1,0-0,7-0,9-11,2-1,2)*0,3 "rozebrání kamenných kvádrů ke znovu osazení"</t>
  </si>
  <si>
    <t xml:space="preserve">(57,4-1,7-1,35-2,0)*0,3  "rozebrání kamenných kvádrů ke znovu osazení"</t>
  </si>
  <si>
    <t xml:space="preserve">(11,2+1,7+0,9+0,7+1,0+1,2+1,35+2,0)*0,3  "rozebrání kamenných kvádrů mimo oblast znovu osazení"</t>
  </si>
  <si>
    <t>113</t>
  </si>
  <si>
    <t>960111221R</t>
  </si>
  <si>
    <t>Bourání vodních staveb betonových a železobetonových</t>
  </si>
  <si>
    <t>2005393349</t>
  </si>
  <si>
    <t>Bourání konstrukcí vodních staveb, s naložením vybouraných hmot a suti na dopravní prostředek nebo s odklizením na hromady betonových a železobetonových konstrukcí.</t>
  </si>
  <si>
    <t>viz zaměření a příloha C.3. a D.1.4 až D.1.7</t>
  </si>
  <si>
    <t>"původní kabelový kanálek - stěny" 79,2 "m2" *(0,77-0,2)</t>
  </si>
  <si>
    <t>"původní kabelový kanálek - dno" 167,45 "m2" *0,15</t>
  </si>
  <si>
    <t xml:space="preserve">"vybourání plata pro nový kabelový kanálek ve skladbě S1" 5,85"m2"*(1,27-0,2) </t>
  </si>
  <si>
    <t>0,2*0,04"m2" "Šachty pro ukotvení jeřábku"*3 "ks"</t>
  </si>
  <si>
    <t>1,2 "původní shodiště"</t>
  </si>
  <si>
    <t xml:space="preserve">(0,4*0,12*0,24*2"ks"+  0,42*0,7*0,4"kapsa" + 1,11*4,0*0,1 +1,1*0,76*0,1"dno")*3"ks"</t>
  </si>
  <si>
    <t>(0,3"m2"*0,4"kapsa" +4,5"m2"*0,1"dno")*1"ks"</t>
  </si>
  <si>
    <t>(0,3"m2"*0,4"kapsa" +5,47"m2"*0,1"dno")*1"ks"</t>
  </si>
  <si>
    <t>Odbourání pod kamennými kvádry</t>
  </si>
  <si>
    <t>kamen_kvadr_P/0,3*0,1</t>
  </si>
  <si>
    <t>1,2*3,0*0,25</t>
  </si>
  <si>
    <t>Levá stana PK</t>
  </si>
  <si>
    <t>"původní kabelový kanálek - stěny" 50,6 "m2" *(0,62-0,2)</t>
  </si>
  <si>
    <t>"původní kabelový kanálek - dno" 102,25 "m2" *0,15</t>
  </si>
  <si>
    <t>"vybourání plata pro nový kabelový kanálek ve skladbě S1/S4" 0,22"m2"*(1,27-0,2) + 2,05"m2"*0,61 "prohloubení po uroveň nového kanálku"</t>
  </si>
  <si>
    <t xml:space="preserve">"vybourání plata pro šachtu odvzdušnění ve skladbě S1/S4" 0,2"m2"*(1,4-0,2) </t>
  </si>
  <si>
    <t>(1,4*1,2*1,2)"odbourání plata pro Šachtu odvzdušnění v oblasti S1/S4" *2"ks"</t>
  </si>
  <si>
    <t>kamen_kvadr_L/0,3*0,1</t>
  </si>
  <si>
    <t>114</t>
  </si>
  <si>
    <t>961044111</t>
  </si>
  <si>
    <t>Bourání základů z betonu prostého</t>
  </si>
  <si>
    <t>-1944145878</t>
  </si>
  <si>
    <t>https://podminky.urs.cz/item/CS_URS_2024_02/961044111</t>
  </si>
  <si>
    <t>Odbourání jílocementové výplně pro nový kabelový kanál</t>
  </si>
  <si>
    <t>(2,19+2,25)"m2"*1,07 *2 "ks"</t>
  </si>
  <si>
    <t>115</t>
  </si>
  <si>
    <t>963015121</t>
  </si>
  <si>
    <t>Demontáž prefabrikovaných krycích desek kanálů, šachet nebo žump do hmotnosti 0,09 t</t>
  </si>
  <si>
    <t>-1880364490</t>
  </si>
  <si>
    <t>Demontáž prefabrikovaných krycích desek kanálů, šachet nebo žump hmotnosti do 0,09 t</t>
  </si>
  <si>
    <t>https://podminky.urs.cz/item/CS_URS_2024_02/963015121</t>
  </si>
  <si>
    <t xml:space="preserve">Poznámka k položce:_x000d_
Rozebrání krytů kabelových kanálků_x000d_
Šířka krytu cca 40 cm </t>
  </si>
  <si>
    <t>Viz zaměření a příloha C.3.</t>
  </si>
  <si>
    <t>10,25*2 "kryty kabelových kanálků, uvažovaná délka krytu 0,5m - pravá strana"</t>
  </si>
  <si>
    <t>116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</si>
  <si>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</si>
  <si>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</si>
  <si>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</si>
  <si>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</si>
  <si>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</si>
  <si>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</si>
  <si>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158,05*2 "kryty kabelových kanálků, uvažovaná délka krytu 0,5m - pravá strana"</t>
  </si>
  <si>
    <t>117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</si>
  <si>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</si>
  <si>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</si>
  <si>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</si>
  <si>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</si>
  <si>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</si>
  <si>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16,5+13,1 "na levé straně PK prsní zdi"</t>
  </si>
  <si>
    <t>118</t>
  </si>
  <si>
    <t>977211111</t>
  </si>
  <si>
    <t>Řezání stěnovou pilou betonových nebo ŽB kcí s výztuží průměru do 16 mm hl do 200 mm</t>
  </si>
  <si>
    <t>702675583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</si>
  <si>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</si>
  <si>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</si>
  <si>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</si>
  <si>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210,45 "LS PK"</t>
  </si>
  <si>
    <t>280,2 "PS PK"</t>
  </si>
  <si>
    <t>5,82</t>
  </si>
  <si>
    <t>119</t>
  </si>
  <si>
    <t>977211115R</t>
  </si>
  <si>
    <t>Řezání stěnovou pilou betonových nebo ŽB kcí s výztuží průměru do 16 mm hl přes 520 do 1100 mm</t>
  </si>
  <si>
    <t>-1665713390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</si>
  <si>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</si>
  <si>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</si>
  <si>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</si>
  <si>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 před odbouráním pro trasu nového kabelového kanálu</t>
  </si>
  <si>
    <t>7,05+4,6</t>
  </si>
  <si>
    <t xml:space="preserve">odříznutí skladby S1 pro odbourání šachty odvzdušnění </t>
  </si>
  <si>
    <t>1,4</t>
  </si>
  <si>
    <t>120</t>
  </si>
  <si>
    <t>977151112</t>
  </si>
  <si>
    <t>Jádrové vrty diamantovými korunkami do stavebních materiálů D přes 35 do 40 mm</t>
  </si>
  <si>
    <t>218127544</t>
  </si>
  <si>
    <t>Jádrové vrty diamantovými korunkami do stavebních materiálů (železobetonu, betonu, cihel, obkladů, dlažeb, kamene) průměru přes 35 do 40 mm</t>
  </si>
  <si>
    <t>https://podminky.urs.cz/item/CS_URS_2024_02/977151112</t>
  </si>
  <si>
    <t xml:space="preserve">Vrt pro nové ukotvení klapky uzávěrů poklopů </t>
  </si>
  <si>
    <t>0,58*2 *6 "ks"</t>
  </si>
  <si>
    <t>121</t>
  </si>
  <si>
    <t>977151911</t>
  </si>
  <si>
    <t>Příplatek k jádrovým vrtům za práci ve stísněném prostoru</t>
  </si>
  <si>
    <t>-1557956323</t>
  </si>
  <si>
    <t>Jádrové vrty diamantovými korunkami do stavebních materiálů (železobetonu, betonu, cihel, obkladů, dlažeb, kamene) Příplatek k cenám za práci ve stísněném prostoru</t>
  </si>
  <si>
    <t>https://podminky.urs.cz/item/CS_URS_2024_02/977151911</t>
  </si>
  <si>
    <t>122</t>
  </si>
  <si>
    <t>985112111</t>
  </si>
  <si>
    <t>Odsekání degradovaného betonu stěn tl do 10 mm</t>
  </si>
  <si>
    <t>550846195</t>
  </si>
  <si>
    <t>Odsekání degradovaného betonu stěn, tloušťky do 10 mm</t>
  </si>
  <si>
    <t>https://podminky.urs.cz/item/CS_URS_2024_02/985112111</t>
  </si>
  <si>
    <t>17,5"m2" *2 "strany"</t>
  </si>
  <si>
    <t>123</t>
  </si>
  <si>
    <t>985121121</t>
  </si>
  <si>
    <t>Tryskání degradovaného betonu stěn a rubu kleneb vodou pod tlakem do 300 barů</t>
  </si>
  <si>
    <t>-555159994</t>
  </si>
  <si>
    <t>Tryskání degradovaného betonu stěn, rubu kleneb a podlah vodou pod tlakem do 300 barů</t>
  </si>
  <si>
    <t>https://podminky.urs.cz/item/CS_URS_2024_02/985121121</t>
  </si>
  <si>
    <t>124</t>
  </si>
  <si>
    <t>985131111</t>
  </si>
  <si>
    <t>Očištění ploch stěn, rubu kleneb a podlah tlakovou vodou</t>
  </si>
  <si>
    <t>-603573326</t>
  </si>
  <si>
    <t>https://podminky.urs.cz/item/CS_URS_2024_02/985131111</t>
  </si>
  <si>
    <t xml:space="preserve">Poznámka k položce:_x000d_
Očštění odbouraných betonových ploch před dobetonováním nového plata._x000d_
</t>
  </si>
  <si>
    <t>S1+S4</t>
  </si>
  <si>
    <t>125</t>
  </si>
  <si>
    <t>985311113</t>
  </si>
  <si>
    <t>Reprofilace stěn cementovou sanační maltou tl přes 20 do 30 mm</t>
  </si>
  <si>
    <t>149035557</t>
  </si>
  <si>
    <t>Reprofilace betonu sanačními maltami na cementové bázi ručně stěn, tloušťky přes 20 do 30 mm</t>
  </si>
  <si>
    <t>https://podminky.urs.cz/item/CS_URS_2024_02/985311113</t>
  </si>
  <si>
    <t>Reprofilace po vrtech pro svorníky uzávěrů obtoků</t>
  </si>
  <si>
    <t>0,72*0,55 * 6 "ks"</t>
  </si>
  <si>
    <t>126</t>
  </si>
  <si>
    <t>985311115</t>
  </si>
  <si>
    <t>Reprofilace stěn cementovou sanační maltou tl přes 40 do 50 mm</t>
  </si>
  <si>
    <t>-1336410933</t>
  </si>
  <si>
    <t>Reprofilace betonu sanačními maltami na cementové bázi ručně stěn, tloušťky přes 40 do 50 mm</t>
  </si>
  <si>
    <t>https://podminky.urs.cz/item/CS_URS_2024_02/985311115</t>
  </si>
  <si>
    <t>Podrobná specifikace sanační malty viz D.1.1.</t>
  </si>
  <si>
    <t>127</t>
  </si>
  <si>
    <t>985323111</t>
  </si>
  <si>
    <t>Spojovací můstek reprofilovaného betonu na cementové bázi tl 1 mm</t>
  </si>
  <si>
    <t>-1533396120</t>
  </si>
  <si>
    <t>Spojovací můstek reprofilovaného betonu na cementové bázi, tloušťky 1 mm</t>
  </si>
  <si>
    <t>https://podminky.urs.cz/item/CS_URS_2024_02/985323111</t>
  </si>
  <si>
    <t>128</t>
  </si>
  <si>
    <t>985331213</t>
  </si>
  <si>
    <t>Dodatečné vlepování betonářské výztuže D 12 mm do chemické malty včetně vyvrtání otvoru</t>
  </si>
  <si>
    <t>1993956177</t>
  </si>
  <si>
    <t>Dodatečné vlepování betonářské výztuže včetně vyvrtání a vyčištění otvoru chemickou maltou průměr výztuže 12 mm</t>
  </si>
  <si>
    <t>https://podminky.urs.cz/item/CS_URS_2024_02/985331213</t>
  </si>
  <si>
    <t>(S1+S4-(kamen_kvadry/0,3))*(10/3) "3,333 ks/m2 viz příloha D.1.4 - kotvení k původní stěně kce" *0,25 "m"</t>
  </si>
  <si>
    <t>0,3"m"*102*6"ks"</t>
  </si>
  <si>
    <t>0,7"m"*20*6"ks"</t>
  </si>
  <si>
    <t>0,3"m"*95*2"ks"</t>
  </si>
  <si>
    <t>0,3"m"*130*2"ks"</t>
  </si>
  <si>
    <t>0,3*24"ks"</t>
  </si>
  <si>
    <t>129</t>
  </si>
  <si>
    <t>13021013</t>
  </si>
  <si>
    <t>tyč ocelová kruhová žebírková DIN 488 jakost B500B (10 505) výztuž do betonu D 12mm</t>
  </si>
  <si>
    <t>550382687</t>
  </si>
  <si>
    <t>Kotvení plata PK</t>
  </si>
  <si>
    <t>0,4*0,89/1000*1,05 "uvažováno 5% jako ztratné, viz příloha D.1.4" *(S1+S4-(kamen_kvadry/0,3))*(10/3) "ks"</t>
  </si>
  <si>
    <t>0,5"m"*122*6"ks" *0,89/1000*1,05 "uvažováno 5% jako ztratné"</t>
  </si>
  <si>
    <t>0,7"m"*20*6"ks"*0,89/1000*1,05 "uvažováno 5% jako ztratné"</t>
  </si>
  <si>
    <t>0,5"m"*95*2"ks"*0,89/1000*1,05 "uvažováno 5% jako ztratné"</t>
  </si>
  <si>
    <t>0,5"m"*130*2"ks"*0,89/1000*1,05 "uvažováno 5% jako ztratné"</t>
  </si>
  <si>
    <t>0,8*24"ks"*0,89/1000*1,05 "uvažováno 5% jako ztratné"</t>
  </si>
  <si>
    <t>130</t>
  </si>
  <si>
    <t>985331215R</t>
  </si>
  <si>
    <t>Dodatečné vlepování betonářské výztuže D 16 mm do chemické malty včetně vyvrtání otvoru</t>
  </si>
  <si>
    <t>-1956446185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</si>
  <si>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</si>
  <si>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D.1.5 a D.3.3 - Vrt do betonu</t>
  </si>
  <si>
    <t>0,3"m"*101*2"ks"</t>
  </si>
  <si>
    <t>131</t>
  </si>
  <si>
    <t>985331215b</t>
  </si>
  <si>
    <t>885128359</t>
  </si>
  <si>
    <t>Dodatečné vlepování betonářské výztuže včetně vyvrtání a vyčištění otvoru chemickou maltou průměr výztuže 16 mm</t>
  </si>
  <si>
    <t>https://podminky.urs.cz/item/CS_URS_2024_02/985331215b</t>
  </si>
  <si>
    <t>Viz D.1.5 a D.3.3 - Vrt do kamene</t>
  </si>
  <si>
    <t>0,2"m"*101*2"ks"</t>
  </si>
  <si>
    <t>132</t>
  </si>
  <si>
    <t>13021015</t>
  </si>
  <si>
    <t>tyč ocelová kruhová žebírková DIN 488 jakost B500B (10 505) výztuž do betonu D 16mm</t>
  </si>
  <si>
    <t>1053835030</t>
  </si>
  <si>
    <t>0,5"m"*101*2"ks"*0,00163 "t/m"</t>
  </si>
  <si>
    <t>997</t>
  </si>
  <si>
    <t>Přesun sutě</t>
  </si>
  <si>
    <t>133</t>
  </si>
  <si>
    <t>108RR</t>
  </si>
  <si>
    <t>Odklizení demontovaných ocelových konstrukcí zákonným způsobem</t>
  </si>
  <si>
    <t>-1107873829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</si>
  <si>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</si>
  <si>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2*0,1 "původní poklopy kanalizace"</t>
  </si>
  <si>
    <t>Demontaz1/1000</t>
  </si>
  <si>
    <t>Demontaz2/1000</t>
  </si>
  <si>
    <t>Demontaz3/1000</t>
  </si>
  <si>
    <t>Demontaz4/1000</t>
  </si>
  <si>
    <t>Demontaz5/1000</t>
  </si>
  <si>
    <t>dem_plot*0,009 "demontované oplocení"</t>
  </si>
  <si>
    <t>134</t>
  </si>
  <si>
    <t>997006002</t>
  </si>
  <si>
    <t>Strojové třídění stavebního odpadu</t>
  </si>
  <si>
    <t>461750272</t>
  </si>
  <si>
    <t>Úprava stavebního odpadu třídění strojové</t>
  </si>
  <si>
    <t>https://podminky.urs.cz/item/CS_URS_2024_02/997006002</t>
  </si>
  <si>
    <t>135</t>
  </si>
  <si>
    <t>997006007</t>
  </si>
  <si>
    <t>Drcení stavebního odpadu ze zdiva z betonu železového s dopravou do 100 m a naložením</t>
  </si>
  <si>
    <t>1777187231</t>
  </si>
  <si>
    <t>Úprava stavebního odpadu drcení s dopravou na vzdálenost do 100 m a naložením do drtícího zařízení ze zdiva železobetonového</t>
  </si>
  <si>
    <t>https://podminky.urs.cz/item/CS_URS_2024_02/997006007</t>
  </si>
  <si>
    <t>136</t>
  </si>
  <si>
    <t>997006551</t>
  </si>
  <si>
    <t>Hrubé urovnání suti na skládce bez zhutnění</t>
  </si>
  <si>
    <t>-1949831879</t>
  </si>
  <si>
    <t>https://podminky.urs.cz/item/CS_URS_2024_02/997006551</t>
  </si>
  <si>
    <t>137</t>
  </si>
  <si>
    <t>997221561R</t>
  </si>
  <si>
    <t>Vodorovná doprava suti z kusových materiálů - přesun betonové suti k účelu recyklace</t>
  </si>
  <si>
    <t>-1312296179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</si>
  <si>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</si>
  <si>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</si>
  <si>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</si>
  <si>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Sut_B_kanalky*0,086</t>
  </si>
  <si>
    <t>Sut_B_kanalky2*0,109</t>
  </si>
  <si>
    <t>ZB_Sut_PS*0,63 "ŽB plato"</t>
  </si>
  <si>
    <t>Sut_B2_PS*2,447 "lokální bourání na platě"</t>
  </si>
  <si>
    <t>Sut_B1*0,425 "panely"</t>
  </si>
  <si>
    <t>ZB_Sut_LS*0,63 "ŽB plato"</t>
  </si>
  <si>
    <t>Sut_B2_LS*2,447 "lokální bourání na platě"</t>
  </si>
  <si>
    <t>Dno PK - bourání v rámci SO02</t>
  </si>
  <si>
    <t>40,695*2,447</t>
  </si>
  <si>
    <t>138</t>
  </si>
  <si>
    <t>997221611</t>
  </si>
  <si>
    <t>Nakládání suti na dopravní prostředky pro vodorovnou dopravu</t>
  </si>
  <si>
    <t>595947387</t>
  </si>
  <si>
    <t>Nakládání na dopravní prostředky pro vodorovnou dopravu suti</t>
  </si>
  <si>
    <t>https://podminky.urs.cz/item/CS_URS_2024_02/997221611</t>
  </si>
  <si>
    <t>Recykl_beton*1,9</t>
  </si>
  <si>
    <t>recyklat_1*1,9</t>
  </si>
  <si>
    <t>recyklat_2*0,15*1,9</t>
  </si>
  <si>
    <t>recyklat_3*0,25 *0,7 "předpoklad rozprostřeného množství (menší výšky zohledněny)" *1,9</t>
  </si>
  <si>
    <t>139</t>
  </si>
  <si>
    <t>997221551R</t>
  </si>
  <si>
    <t>Vodorovná doprava suti ze sypkých materiálů - přesun betonového recyklátu na místo použití</t>
  </si>
  <si>
    <t>1955932419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</si>
  <si>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</si>
  <si>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</si>
  <si>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</si>
  <si>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140</t>
  </si>
  <si>
    <t>997321511R</t>
  </si>
  <si>
    <t>Vodorovná doprava suti a vybouraných hmot - přesun kamenných kvádrů</t>
  </si>
  <si>
    <t>49780249</t>
  </si>
  <si>
    <t>Vodorovná doprava suti a vybouraných hmot bez naložení, s vyložením a hrubým urovnáním - přesun kamenných kvádrů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</si>
  <si>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</si>
  <si>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</si>
  <si>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</si>
  <si>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</si>
  <si>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</si>
  <si>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141</t>
  </si>
  <si>
    <t>997321611</t>
  </si>
  <si>
    <t>Nakládání nebo překládání suti a vybouraných hmot</t>
  </si>
  <si>
    <t>-1570291229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</si>
  <si>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</si>
  <si>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https://podminky.urs.cz/item/CS_URS_2024_02/997321611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</si>
  <si>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</si>
  <si>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</si>
  <si>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</si>
  <si>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142</t>
  </si>
  <si>
    <t>998-01R</t>
  </si>
  <si>
    <t>Odklizení suti z vybouraných konstrukcí odpovídajícím zákonným způsobem</t>
  </si>
  <si>
    <t>686662718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</si>
  <si>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</si>
  <si>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Prostého betonu a ŽB</t>
  </si>
  <si>
    <t>bour_vypln*2,0</t>
  </si>
  <si>
    <t>Vrt_D40*0,005</t>
  </si>
  <si>
    <t>Kameniva</t>
  </si>
  <si>
    <t>kamen_kvadry*2,75*0,15 "uvažováno 15 % jako zničené"</t>
  </si>
  <si>
    <t xml:space="preserve">kamen_nevracim*2,75  "rozebrání kamenných kvádrů mimo oblast znovu osazení"</t>
  </si>
  <si>
    <t>143</t>
  </si>
  <si>
    <t>998-01R2</t>
  </si>
  <si>
    <t>Odklizení přebytečného betonového recyklátu odpovídajícím zákonným způsobem</t>
  </si>
  <si>
    <t>231202625</t>
  </si>
  <si>
    <t>Odklizení přebytečného betonového recyklátu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</si>
  <si>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 xml:space="preserve">-Recykl_beton*1,9 </t>
  </si>
  <si>
    <t>-recyklat_1*1,9</t>
  </si>
  <si>
    <t>-recyklat_2*0,15*1,9</t>
  </si>
  <si>
    <t>-recyklat_3*0,25 *0,7 "předpoklad rozprostřeného množství (menší výšky zohledněny)" *1,9</t>
  </si>
  <si>
    <t>998</t>
  </si>
  <si>
    <t>Přesun hmot</t>
  </si>
  <si>
    <t>144</t>
  </si>
  <si>
    <t>998325011R</t>
  </si>
  <si>
    <t>Přesun hmot pro objekty plavební</t>
  </si>
  <si>
    <t>1703224265</t>
  </si>
  <si>
    <t>Přesun hmot pro objekty plavební dopravní vzdálenost do 500 m</t>
  </si>
  <si>
    <t>https://podminky.urs.cz/item/CS_URS_2024_02/998325011R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</si>
  <si>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</t>
  </si>
  <si>
    <t>145</t>
  </si>
  <si>
    <t>9983-R</t>
  </si>
  <si>
    <t>Příplatek za ztíženou dopravu betonové směsi na stavbu</t>
  </si>
  <si>
    <t>-1246466243</t>
  </si>
  <si>
    <t xml:space="preserve">Příplatek za ztíženou dopravu betonové směsi na stavbu dle možností zhotovitele po vodě.
Předpokládá se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 </t>
  </si>
  <si>
    <t>DKB*0,2 "podkladní beton dlažby"</t>
  </si>
  <si>
    <t>C1215_podkladni*0,1</t>
  </si>
  <si>
    <t>ŽB_deska*0,3</t>
  </si>
  <si>
    <t>PSV</t>
  </si>
  <si>
    <t>Práce a dodávky PSV</t>
  </si>
  <si>
    <t>741</t>
  </si>
  <si>
    <t>Elektroinstalace - silnoproud</t>
  </si>
  <si>
    <t>146</t>
  </si>
  <si>
    <t>741110312</t>
  </si>
  <si>
    <t>Montáž trubka ochranná do krabic plastová tuhá D přes 40 do 90 mm uložená volně</t>
  </si>
  <si>
    <t>712835632</t>
  </si>
  <si>
    <t>Montáž trubek ochranných s nasunutím nebo našroubováním do krabic plastových tuhých, uložených volně, vnitřní Ø přes 40 do 90 mm</t>
  </si>
  <si>
    <t>https://podminky.urs.cz/item/CS_URS_2024_02/741110312</t>
  </si>
  <si>
    <t>147</t>
  </si>
  <si>
    <t>34571353</t>
  </si>
  <si>
    <t>trubka elektroinstalační ohebná dvouplášťová korugovaná HDPE+LDPE (chránička) D 61/75mm</t>
  </si>
  <si>
    <t>-917847726</t>
  </si>
  <si>
    <t>trubka elektroinstalační ohebná dvouplášťová korugovaná (chránička) D 61/75mm, HDPE+LDPE</t>
  </si>
  <si>
    <t>osvětlení, signalizace a sondy mereni</t>
  </si>
  <si>
    <t>Pravá stana PK</t>
  </si>
  <si>
    <t>(4,7+7,8+3,8+5,1+6,7+3,8+6,7+5,0+8,5+4,6+5,4)*1,05 "+5% ztratné"</t>
  </si>
  <si>
    <t>(0,8+0,8+6,5+3,7+6,6+5,0+3,7+5,8+9,6+6,2+6,0+2,0+7,0) *1,05 "+5% ztratné"</t>
  </si>
  <si>
    <t>148</t>
  </si>
  <si>
    <t>741110313</t>
  </si>
  <si>
    <t>Montáž trubka ochranná do krabic plastová tuhá D přes 90 do 133 mm uložená volně</t>
  </si>
  <si>
    <t>1023007722</t>
  </si>
  <si>
    <t>Montáž trubek ochranných s nasunutím nebo našroubováním do krabic plastových tuhých, uložených volně, vnitřní Ø přes 90 do 133 mm</t>
  </si>
  <si>
    <t>https://podminky.urs.cz/item/CS_URS_2024_02/741110313</t>
  </si>
  <si>
    <t>149</t>
  </si>
  <si>
    <t>34571355</t>
  </si>
  <si>
    <t>trubka elektroinstalační ohebná dvouplášťová korugovaná HDPE+LDPE (chránička) D 93/110mm</t>
  </si>
  <si>
    <t>521856889</t>
  </si>
  <si>
    <t>trubka elektroinstalační ohebná dvouplášťová korugovaná (chránička) D 94/110mm, HDPE+LDPE</t>
  </si>
  <si>
    <t>K poklopům a agregátům</t>
  </si>
  <si>
    <t>(0,8+1,25+3,4+2,6+1,6+3,2+3,3+1,5*4+4,0+1,5+0,9+6,3+6,2+5,4+5,5+5,1+4,9+1,2+0,5) *1,05 "+5% ztratné"</t>
  </si>
  <si>
    <t>(11,2+5,1*2+0,9+1,8+1,6+5,7+4,1*2+2,9+3,5+1,6+3,7+3,4+3,6*2+4,3+1,9+2,4+4,9+7,0) *1,05 "+5% ztratné"</t>
  </si>
  <si>
    <t>150</t>
  </si>
  <si>
    <t>998741101R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</si>
  <si>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</si>
  <si>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</si>
  <si>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</si>
  <si>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https://podminky.urs.cz/item/CS_URS_2024_02/998741101R</t>
  </si>
  <si>
    <t>767</t>
  </si>
  <si>
    <t>Konstrukce zámečnické</t>
  </si>
  <si>
    <t>151</t>
  </si>
  <si>
    <t>767995112</t>
  </si>
  <si>
    <t>Montáž atypických zámečnických konstrukcí hmotnosti přes 5 do 10 kg</t>
  </si>
  <si>
    <t>-1489493005</t>
  </si>
  <si>
    <t>Montáž ostatních atypických zámečnických konstrukcí hmotnosti přes 5 do 10 kg</t>
  </si>
  <si>
    <t>https://podminky.urs.cz/item/CS_URS_2024_02/767995112</t>
  </si>
  <si>
    <t>152</t>
  </si>
  <si>
    <t>7679R13</t>
  </si>
  <si>
    <t>Šachta pro bod měření - v</t>
  </si>
  <si>
    <t>-241270919</t>
  </si>
  <si>
    <t>Šachta pro bod měření - v. Detail a doplňující informace viz příloha D.1.14, vč. povrchové úpravy.</t>
  </si>
  <si>
    <t>7,68*23 "ks - viz příloha D.1.14. a C.3."</t>
  </si>
  <si>
    <t>153</t>
  </si>
  <si>
    <t>767995113</t>
  </si>
  <si>
    <t>Montáž atypických zámečnických konstrukcí hmotnosti přes 10 do 20 kg</t>
  </si>
  <si>
    <t>300548090</t>
  </si>
  <si>
    <t>Montáž ostatních atypických zámečnických konstrukcí hmotnosti přes 10 do 20 kg</t>
  </si>
  <si>
    <t>https://podminky.urs.cz/item/CS_URS_2024_02/767995113</t>
  </si>
  <si>
    <t>154</t>
  </si>
  <si>
    <t>7679R29</t>
  </si>
  <si>
    <t>Mřížka zavzdušnění</t>
  </si>
  <si>
    <t>-1892300301</t>
  </si>
  <si>
    <t xml:space="preserve">Mřížka zavzdušnění. Navýšení novou ocelovou trubkou přivařenou ke stávající, včetně nové ocelové mřížky.  </t>
  </si>
  <si>
    <t>Poznámka k položce:_x000d_
Povrchová ochrana viz zámečnické konstrukce dle D.1.1</t>
  </si>
  <si>
    <t>16,7 "viz příloha C.3. a D.1.1." *2 "ks"</t>
  </si>
  <si>
    <t>155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</si>
  <si>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</si>
  <si>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</si>
  <si>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</si>
  <si>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</si>
  <si>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</si>
  <si>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>156</t>
  </si>
  <si>
    <t>7679R11</t>
  </si>
  <si>
    <t>Šachta pro ukotvení jeřábku - p</t>
  </si>
  <si>
    <t>1243009435</t>
  </si>
  <si>
    <t>Šachta pro ukotvení jeřábku - p. Detail a doplňující informace viz příloha D.1.14, vč. povrchové úpravy.</t>
  </si>
  <si>
    <t>26,52*6 "ks - viz příloha D.1.14. a C.3."</t>
  </si>
  <si>
    <t>157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</si>
  <si>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</si>
  <si>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</si>
  <si>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</si>
  <si>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</si>
  <si>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</si>
  <si>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 xml:space="preserve">Poznámka k položce:_x000d_
_x000d_
</t>
  </si>
  <si>
    <t>158</t>
  </si>
  <si>
    <t>7679R1</t>
  </si>
  <si>
    <t>Poklop šachty odvzdušnění</t>
  </si>
  <si>
    <t>-1139558794</t>
  </si>
  <si>
    <t>Poklop šachty odvzdušnění, vč. povrchové úpravy.
Detail a doplňující informace viz příloha D.1.9, vč. povrchové úpravy.</t>
  </si>
  <si>
    <t>59,95 "viz příloha D.1.9" *2"ks - šachta odvzdušnění"</t>
  </si>
  <si>
    <t>159</t>
  </si>
  <si>
    <t>7679R4</t>
  </si>
  <si>
    <t>Ocelové poklopy kanálu elektro</t>
  </si>
  <si>
    <t>366116535</t>
  </si>
  <si>
    <t xml:space="preserve">Ocelové poklopy kanálu elektro. Podrobná specifikace viz D.1.10.
</t>
  </si>
  <si>
    <t>94,82"kg/m2"*227,55 "m2" "viz příloha D.1.10"</t>
  </si>
  <si>
    <t>160</t>
  </si>
  <si>
    <t>7679R5</t>
  </si>
  <si>
    <t>Ocelové poklopy kanálu elektro - zesílený</t>
  </si>
  <si>
    <t>588829263</t>
  </si>
  <si>
    <t xml:space="preserve">Ocelové poklopy kanálu elektro - zesílené. Podrobná specifikace viz D.1.11.
</t>
  </si>
  <si>
    <t>202,665 "kg/m2"*204,18 "m2" "viz příloha D.1.11"</t>
  </si>
  <si>
    <t>161</t>
  </si>
  <si>
    <t>7679R7</t>
  </si>
  <si>
    <t>Poklop horního závěsu vrátně</t>
  </si>
  <si>
    <t>-232871417</t>
  </si>
  <si>
    <t>Poklop horního závěsu vrátně. Detail a doplňující informace viz příloha D.1.13, vč. povrchové úpravy.</t>
  </si>
  <si>
    <t>68,87 "viz příloha D.1.13" *4"ks"</t>
  </si>
  <si>
    <t>162</t>
  </si>
  <si>
    <t>7679R12</t>
  </si>
  <si>
    <t>Šachta sondy měření - u</t>
  </si>
  <si>
    <t>638497194</t>
  </si>
  <si>
    <t>Šachta sondy měření - u. Detail a doplňující informace viz příloha D.1.14, vč. povrchové úpravy.</t>
  </si>
  <si>
    <t>71,3 "viz příloha D.1.14 a C.3." *2 "ks"</t>
  </si>
  <si>
    <t>163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</si>
  <si>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</si>
  <si>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</si>
  <si>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</si>
  <si>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</si>
  <si>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</si>
  <si>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164</t>
  </si>
  <si>
    <t>7679R14</t>
  </si>
  <si>
    <t>Ocelový poklop šachty uzávěru obtoku</t>
  </si>
  <si>
    <t>-126588044</t>
  </si>
  <si>
    <t>Ocelový poklop šachty uzávěru obtoku. Detail a doplňující informace viz příloha D.1.16, vč. povrchové úpravy.</t>
  </si>
  <si>
    <t>1117,04 "viz příloha D.1.16." *6 "ks"</t>
  </si>
  <si>
    <t>165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</si>
  <si>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</si>
  <si>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</si>
  <si>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</si>
  <si>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</si>
  <si>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</si>
  <si>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166</t>
  </si>
  <si>
    <t>7679R3</t>
  </si>
  <si>
    <t>Ocelové poklopy výklenků lineárních pohonů</t>
  </si>
  <si>
    <t>-99851355</t>
  </si>
  <si>
    <t>Ocelové poklopy výklenků lineárních pohonů. Detail a doplňující informace viz příloha D.1.12, vč. povrchové úpravy.</t>
  </si>
  <si>
    <t>297,66 "viz příloha D.1.12" *4 "ks"</t>
  </si>
  <si>
    <t>167</t>
  </si>
  <si>
    <t>767996701</t>
  </si>
  <si>
    <t>Demontáž atypických zámečnických konstrukcí řezáním hm jednotlivých dílů do 50 kg</t>
  </si>
  <si>
    <t>352014317</t>
  </si>
  <si>
    <t>Demontáž ostatních zámečnických konstrukcí řezáním o hmotnosti jednotlivých dílů do 50 kg</t>
  </si>
  <si>
    <t>https://podminky.urs.cz/item/CS_URS_2024_02/767996701</t>
  </si>
  <si>
    <t>153,4*1,15 "demontáž poklopů včetně rámů"</t>
  </si>
  <si>
    <t>168</t>
  </si>
  <si>
    <t>767996702</t>
  </si>
  <si>
    <t>Demontáž atypických zámečnických konstrukcí řezáním hm jednotlivých dílů přes 50 do 100 kg</t>
  </si>
  <si>
    <t>137164648</t>
  </si>
  <si>
    <t>Demontáž ostatních zámečnických konstrukcí řezáním o hmotnosti jednotlivých dílů přes 50 do 100 kg</t>
  </si>
  <si>
    <t>https://podminky.urs.cz/item/CS_URS_2024_02/767996702</t>
  </si>
  <si>
    <t>586,2*1,15 "demontáž poklopů včetně rámů"</t>
  </si>
  <si>
    <t>(5,2+11,4)*10,6"kg/m" "demontáž rámů v betonu - U100"</t>
  </si>
  <si>
    <t>21208,0 "demontáž poklopů kabelových kanálků včetně rámů"</t>
  </si>
  <si>
    <t>(238,8+238,3)*15 "15kg/m konstrukce uvnitř kabelové trasy"</t>
  </si>
  <si>
    <t>100 "kotvení náhradních vrat"*12 "ks"</t>
  </si>
  <si>
    <t>169</t>
  </si>
  <si>
    <t>767996703</t>
  </si>
  <si>
    <t>Demontáž atypických zámečnických konstrukcí řezáním hm jednotlivých dílů přes 100 do 250 kg</t>
  </si>
  <si>
    <t>186511472</t>
  </si>
  <si>
    <t>Demontáž ostatních zámečnických konstrukcí řezáním o hmotnosti jednotlivých dílů přes 100 do 250 kg</t>
  </si>
  <si>
    <t>https://podminky.urs.cz/item/CS_URS_2024_02/767996703</t>
  </si>
  <si>
    <t>704,7*1,15 "demontáž poklopů včetně rámů"</t>
  </si>
  <si>
    <t>170</t>
  </si>
  <si>
    <t>767996704</t>
  </si>
  <si>
    <t>Demontáž atypických zámečnických konstrukcí řezáním hm jednotlivých dílů přes 250 do 500 kg</t>
  </si>
  <si>
    <t>1202217710</t>
  </si>
  <si>
    <t>Demontáž ostatních zámečnických konstrukcí řezáním o hmotnosti jednotlivých dílů přes 250 do 500 kg</t>
  </si>
  <si>
    <t>https://podminky.urs.cz/item/CS_URS_2024_02/767996704</t>
  </si>
  <si>
    <t>2882,4*1,15 "demontáž poklopů včetně rámů"</t>
  </si>
  <si>
    <t>171</t>
  </si>
  <si>
    <t>767996705</t>
  </si>
  <si>
    <t>Demontáž atypických zámečnických konstrukcí řezáním hm jednotlivých dílů přes 500 kg</t>
  </si>
  <si>
    <t>-1087111637</t>
  </si>
  <si>
    <t>Demontáž ostatních zámečnických konstrukcí řezáním o hmotnosti jednotlivých dílů přes 500 kg</t>
  </si>
  <si>
    <t>https://podminky.urs.cz/item/CS_URS_2024_02/767996705</t>
  </si>
  <si>
    <t>4922,3*1,15 "demontáž poklopů včetně rámů"</t>
  </si>
  <si>
    <t>172</t>
  </si>
  <si>
    <t>998767101R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</si>
  <si>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</si>
  <si>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</si>
  <si>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</si>
  <si>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https://podminky.urs.cz/item/CS_URS_2024_02/998767101R</t>
  </si>
  <si>
    <t>Práce a dodávky M</t>
  </si>
  <si>
    <t>21-M</t>
  </si>
  <si>
    <t>Elektromontáže</t>
  </si>
  <si>
    <t>173</t>
  </si>
  <si>
    <t>2102200R01</t>
  </si>
  <si>
    <t xml:space="preserve">Dodávka a montáž uzemňovacího vedení vodičů FeZn v zemi páskou do 120 mm2 </t>
  </si>
  <si>
    <t>896331833</t>
  </si>
  <si>
    <t>540</t>
  </si>
  <si>
    <t>46-M</t>
  </si>
  <si>
    <t>Zemní práce při extr.mont.pracích</t>
  </si>
  <si>
    <t>174</t>
  </si>
  <si>
    <t>460743111</t>
  </si>
  <si>
    <t>Osazení kabelových prostupů z trub ocelových do protlačovaných otvorů průměru do 15 cm</t>
  </si>
  <si>
    <t>84950865</t>
  </si>
  <si>
    <t>Osazení kabelových prostupů z trub ocelových do protlačovaných otvorů, vnitřního průměru do 15 cm</t>
  </si>
  <si>
    <t>https://podminky.urs.cz/item/CS_URS_2024_02/460743111</t>
  </si>
  <si>
    <t>Prostup šachty odvzdušnění a Velínu</t>
  </si>
  <si>
    <t xml:space="preserve">0,45*2 "šachta odvzdušnění" </t>
  </si>
  <si>
    <t>0,6*2 "velín"</t>
  </si>
  <si>
    <t>175</t>
  </si>
  <si>
    <t>14011050</t>
  </si>
  <si>
    <t>trubka ocelová bezešvá hladká jakost 11 353 76x3,2mm</t>
  </si>
  <si>
    <t>-1468381348</t>
  </si>
  <si>
    <t>bed_rov</t>
  </si>
  <si>
    <t>Bednění rovinné</t>
  </si>
  <si>
    <t>422,14</t>
  </si>
  <si>
    <t>Bedneni_Z</t>
  </si>
  <si>
    <t>Válcové bednění</t>
  </si>
  <si>
    <t>19,8</t>
  </si>
  <si>
    <t>C3037</t>
  </si>
  <si>
    <t>82,364</t>
  </si>
  <si>
    <t>Demontaz</t>
  </si>
  <si>
    <t>odvoz kovosrot</t>
  </si>
  <si>
    <t>18163,361</t>
  </si>
  <si>
    <t>kovani_hran</t>
  </si>
  <si>
    <t>kovani hran plata</t>
  </si>
  <si>
    <t>13519,8</t>
  </si>
  <si>
    <t>KVVR</t>
  </si>
  <si>
    <t>kanalky vedeni vzduch. rozvodu</t>
  </si>
  <si>
    <t>1842,52</t>
  </si>
  <si>
    <t>pachole</t>
  </si>
  <si>
    <t>4246,56</t>
  </si>
  <si>
    <t>SO 02 - Rekonstrukce vystrojení plavební komory</t>
  </si>
  <si>
    <t>poklop_vodotes</t>
  </si>
  <si>
    <t>poklop vodotěsný</t>
  </si>
  <si>
    <t>825</t>
  </si>
  <si>
    <t>prichod_velin</t>
  </si>
  <si>
    <t>přichod k vlinu</t>
  </si>
  <si>
    <t>34,5</t>
  </si>
  <si>
    <t>protlak</t>
  </si>
  <si>
    <t>protlak potrubí</t>
  </si>
  <si>
    <t>69,6</t>
  </si>
  <si>
    <t>podlaha_leseni</t>
  </si>
  <si>
    <t>33,2</t>
  </si>
  <si>
    <t>velin_kryt</t>
  </si>
  <si>
    <t>kryt velinu</t>
  </si>
  <si>
    <t>111,78</t>
  </si>
  <si>
    <t>Vrt_D250</t>
  </si>
  <si>
    <t>Jadrové vrty D250</t>
  </si>
  <si>
    <t>58,8</t>
  </si>
  <si>
    <t>zebriky</t>
  </si>
  <si>
    <t>zebriky nove</t>
  </si>
  <si>
    <t>2139,49</t>
  </si>
  <si>
    <t>žebřík_šachty</t>
  </si>
  <si>
    <t>žebřík s ochranným košem</t>
  </si>
  <si>
    <t>884,1</t>
  </si>
  <si>
    <t>C1215_100</t>
  </si>
  <si>
    <t>7,29</t>
  </si>
  <si>
    <t>kryt_1</t>
  </si>
  <si>
    <t>kryt_kompresoru - ocelová část</t>
  </si>
  <si>
    <t>105,96</t>
  </si>
  <si>
    <t>kanal_hydraul</t>
  </si>
  <si>
    <t>kanalek hydraulickych rozvodu</t>
  </si>
  <si>
    <t>4437,88</t>
  </si>
  <si>
    <t>C1215_150</t>
  </si>
  <si>
    <t>35,3</t>
  </si>
  <si>
    <t>0,8</t>
  </si>
  <si>
    <t>jama_zapaz</t>
  </si>
  <si>
    <t>322,995</t>
  </si>
  <si>
    <t>štětovnice</t>
  </si>
  <si>
    <t>stetovnice delsi nez 10m</t>
  </si>
  <si>
    <t>399,6</t>
  </si>
  <si>
    <t>HEB360</t>
  </si>
  <si>
    <t>HEB 360 v šachtě</t>
  </si>
  <si>
    <t>32,376</t>
  </si>
  <si>
    <t>ostat_drobny_m</t>
  </si>
  <si>
    <t>ostatní drobný materiál šachty</t>
  </si>
  <si>
    <t>6,475</t>
  </si>
  <si>
    <t>Rozpery</t>
  </si>
  <si>
    <t>Rozpery - potrubí 324/12</t>
  </si>
  <si>
    <t>3,731</t>
  </si>
  <si>
    <t>ostatni_ocel</t>
  </si>
  <si>
    <t>prevazky ostatni material</t>
  </si>
  <si>
    <t>0,56</t>
  </si>
  <si>
    <t>obetonovani</t>
  </si>
  <si>
    <t>obetonovani potrubí a šahty</t>
  </si>
  <si>
    <t>91,82</t>
  </si>
  <si>
    <t>leseni prostorove</t>
  </si>
  <si>
    <t>70,55</t>
  </si>
  <si>
    <t>kryt_2</t>
  </si>
  <si>
    <t>kryt kompresoru - nerezová část</t>
  </si>
  <si>
    <t>117,66</t>
  </si>
  <si>
    <t>395,8</t>
  </si>
  <si>
    <t>C3037_uvaz</t>
  </si>
  <si>
    <t>C3037_uvazné trny</t>
  </si>
  <si>
    <t>10,81</t>
  </si>
  <si>
    <t>beton_SCC</t>
  </si>
  <si>
    <t>beton_SCC - zálivka</t>
  </si>
  <si>
    <t>11,07</t>
  </si>
  <si>
    <t>KVVR_nerez</t>
  </si>
  <si>
    <t>2,33</t>
  </si>
  <si>
    <t>trny_krabice</t>
  </si>
  <si>
    <t>1594,34</t>
  </si>
  <si>
    <t xml:space="preserve">    6 - Úpravy povrchů, podlahy a osazování výplní</t>
  </si>
  <si>
    <t xml:space="preserve">    713 - Izolace tepelné</t>
  </si>
  <si>
    <t xml:space="preserve">    789 - Povrchové úpravy ocelových konstrukcí a technologických zařízení</t>
  </si>
  <si>
    <t xml:space="preserve">    23-M - Montáže potrubí</t>
  </si>
  <si>
    <t>131251204</t>
  </si>
  <si>
    <t>Hloubení jam zapažených v hornině třídy těžitelnosti I skupiny 3 objem do 500 m3 strojně</t>
  </si>
  <si>
    <t>-1415372020</t>
  </si>
  <si>
    <t>Hloubení zapažených jam a zářezů strojně s urovnáním dna do předepsaného profilu a spádu v hornině třídy těžitelnosti I skupiny 3 přes 100 do 500 m3</t>
  </si>
  <si>
    <t>https://podminky.urs.cz/item/CS_URS_2024_02/131251204</t>
  </si>
  <si>
    <t>Viz D.2.12 - záporové pažení</t>
  </si>
  <si>
    <t>17,65 "m2"*9,15 *2 "šachty"</t>
  </si>
  <si>
    <t>jama_zapaz*0,75 "75% zapažená</t>
  </si>
  <si>
    <t>131351103</t>
  </si>
  <si>
    <t>Hloubení jam nezapažených v hornině třídy těžitelnosti II skupiny 4 objem do 100 m3 strojně</t>
  </si>
  <si>
    <t>-258387187</t>
  </si>
  <si>
    <t>Hloubení nezapažených jam a zářezů strojně s urovnáním dna do předepsaného profilu a spádu v hornině třídy těžitelnosti II skupiny 4 přes 50 do 100 m3</t>
  </si>
  <si>
    <t>https://podminky.urs.cz/item/CS_URS_2024_02/131351103</t>
  </si>
  <si>
    <t>viz příloha D.2.12- Zvětralá břidlice</t>
  </si>
  <si>
    <t>jama_zapaz*0,25</t>
  </si>
  <si>
    <t>141721216R</t>
  </si>
  <si>
    <t xml:space="preserve">Protlak ocelového potrubí jádrovým vrtem do 250 mm </t>
  </si>
  <si>
    <t>206200177</t>
  </si>
  <si>
    <t xml:space="preserve">Protlak ocelového potrubí jádrovým vrtem do 250 mm, vč. veškerých přidružených prací k provedení protlačení potrubí. </t>
  </si>
  <si>
    <t>Poznámka k položce:_x000d_
Jedná se o protlačení potrubí již provedeným jádrovým vrtem viz položka č. 53</t>
  </si>
  <si>
    <t>Viz příloha D.2.12</t>
  </si>
  <si>
    <t>V žb konstrukci</t>
  </si>
  <si>
    <t>(5,05+4,65)*6 "na obou stranách"</t>
  </si>
  <si>
    <t>141721R1</t>
  </si>
  <si>
    <t>Ocelové potrubí D 245/14 mm</t>
  </si>
  <si>
    <t>1147750802</t>
  </si>
  <si>
    <t xml:space="preserve">V žb konstrukci + cca 1 m přesah </t>
  </si>
  <si>
    <t>(6,0+5,6)*6 "na obou stranách"</t>
  </si>
  <si>
    <t>153111112</t>
  </si>
  <si>
    <t>Podélné řezání ocelových štětovnic na skládce</t>
  </si>
  <si>
    <t>-2035116133</t>
  </si>
  <si>
    <t>Úprava ocelových štětovnic pro štětové stěny řezání z terénu, štětovnic na skládce podélné</t>
  </si>
  <si>
    <t>https://podminky.urs.cz/item/CS_URS_2024_02/153111112</t>
  </si>
  <si>
    <t>Viz příloha D.2.12.</t>
  </si>
  <si>
    <t xml:space="preserve">11,1*4  *2 "ks, šachet"</t>
  </si>
  <si>
    <t>153111114</t>
  </si>
  <si>
    <t>Příčné řezání ocelových zaberaněných štětovnic z terénu</t>
  </si>
  <si>
    <t>-1395792487</t>
  </si>
  <si>
    <t>Úprava ocelových štětovnic pro štětové stěny řezání z terénu, štětovnic zaberaněných příčné</t>
  </si>
  <si>
    <t>https://podminky.urs.cz/item/CS_URS_2024_02/153111114</t>
  </si>
  <si>
    <t>D.2.12.</t>
  </si>
  <si>
    <t>48 *2 "šachty"</t>
  </si>
  <si>
    <t>153111119</t>
  </si>
  <si>
    <t>Řezání otvorů v ocelových zaberaněných štětovnicích z terénu</t>
  </si>
  <si>
    <t>780390057</t>
  </si>
  <si>
    <t>Úprava ocelových štětovnic pro štětové stěny řezání z terénu, štětovnic zaberaněných otvorů</t>
  </si>
  <si>
    <t>https://podminky.urs.cz/item/CS_URS_2024_02/153111119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</si>
  <si>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</si>
  <si>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</si>
  <si>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</si>
  <si>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</si>
  <si>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-1832112013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</si>
  <si>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</si>
  <si>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</si>
  <si>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</si>
  <si>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</si>
  <si>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1005898233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</si>
  <si>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</si>
  <si>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</si>
  <si>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D.2.12</t>
  </si>
  <si>
    <t>11,1*(4,2+4,8)*2 "štětovnice - kabelová šachta PK" *2"ks"</t>
  </si>
  <si>
    <t>15920-R03</t>
  </si>
  <si>
    <t>štětovnice VL604 S 355 GP</t>
  </si>
  <si>
    <t>397722100</t>
  </si>
  <si>
    <t>štětovnice*0,1235</t>
  </si>
  <si>
    <t>154077341</t>
  </si>
  <si>
    <t>Konstrukce výstroje šachet netypová dočasně mokrá montáž</t>
  </si>
  <si>
    <t>392159134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</si>
  <si>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</si>
  <si>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</si>
  <si>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HEB360*1000</t>
  </si>
  <si>
    <t>ostat_drobny_m*1000</t>
  </si>
  <si>
    <t>13010754R</t>
  </si>
  <si>
    <t>ocel profilová jakost S 355 GP průřez HEB 360</t>
  </si>
  <si>
    <t>-1139826985</t>
  </si>
  <si>
    <t>14,25*2*142"kg/m"/1000 "rám 2xHEB 360" *4 "Celkem 4x v hloubce šachty" *2 "2 šachty"</t>
  </si>
  <si>
    <t>130R1</t>
  </si>
  <si>
    <t>dodávka ostatního drobného ocelového materiálu</t>
  </si>
  <si>
    <t>-124239339</t>
  </si>
  <si>
    <t xml:space="preserve">HEB360 *0,2 "20% přidružený materiál" </t>
  </si>
  <si>
    <t>162251101</t>
  </si>
  <si>
    <t>Vodorovné přemístění do 20 m výkopku/sypaniny z horniny třídy těžitelnosti I skupiny 1 až 3</t>
  </si>
  <si>
    <t>-657698356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</si>
  <si>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</si>
  <si>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https://podminky.urs.cz/item/CS_URS_2024_02/162251101</t>
  </si>
  <si>
    <t>Přesun k lodi</t>
  </si>
  <si>
    <t>jama_zapaz*0,75</t>
  </si>
  <si>
    <t>162251121</t>
  </si>
  <si>
    <t>Vodorovné přemístění do 20 m výkopku/sypaniny z horniny třídy těžitelnosti II skupiny 4 a 5</t>
  </si>
  <si>
    <t>-338607697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</si>
  <si>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</si>
  <si>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https://podminky.urs.cz/item/CS_URS_2024_02/162251121</t>
  </si>
  <si>
    <t>Odklizení a uložení přebytku zeminy odpovídajícím zákonným způsobem</t>
  </si>
  <si>
    <t>-166058473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</si>
  <si>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</si>
  <si>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jama_zapaz*1,75</t>
  </si>
  <si>
    <t>226213312</t>
  </si>
  <si>
    <t>Vrty velkoprofilové svislé zapažené D přes 850 do 1050 mm hl od 0 do 20 m hornina II</t>
  </si>
  <si>
    <t>1195322900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</si>
  <si>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</si>
  <si>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</si>
  <si>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D.2.12 - kabelové šachty</t>
  </si>
  <si>
    <t>48"ks" *7,1"m" "od 169,0 po 176,1"</t>
  </si>
  <si>
    <t>226213313</t>
  </si>
  <si>
    <t>Vrty velkoprofilové svislé zapažené D přes 850 do 1050 mm hl od 0 do 20 m hornina III</t>
  </si>
  <si>
    <t>-1551860382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</si>
  <si>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</si>
  <si>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</si>
  <si>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>48"ks" *4"m" "od 169,0 po 165,0"</t>
  </si>
  <si>
    <t>231211313R</t>
  </si>
  <si>
    <t>Zřízení pilot svislých zapažených D přes 650 do 1250 mm hl od 0 do 30 m s vytažením pažnic z jílocementové směsi</t>
  </si>
  <si>
    <t>-1611960838</t>
  </si>
  <si>
    <t>Zřízení výplně pilot zapažených s vytažením pažnic z vrtu svislých z jílocementové směsi, v hl od 0 do 30 m, při průměru piloty přes 650 do 1250 mm</t>
  </si>
  <si>
    <t>48"ks" *11,1"m"</t>
  </si>
  <si>
    <t>261121911R</t>
  </si>
  <si>
    <t>Dodávka samotuhnoucí jílocementové výplně pro velkoprofilové vrty</t>
  </si>
  <si>
    <t>139442730</t>
  </si>
  <si>
    <t>48"ks" *11,1"m" *(PI/4*0,9^2)</t>
  </si>
  <si>
    <t>292111111</t>
  </si>
  <si>
    <t>Montáž pomocné konstrukce ocelové pro zvláštní zakládání z terénu</t>
  </si>
  <si>
    <t>1561554333</t>
  </si>
  <si>
    <t>Pomocná konstrukce pro zvláštní zakládání staveb ocelová z terénu zřízení</t>
  </si>
  <si>
    <t>https://podminky.urs.cz/item/CS_URS_2024_02/292111111</t>
  </si>
  <si>
    <t>1301098R</t>
  </si>
  <si>
    <t>dodávka dočasně použitého ocelového potrubí D 323,9 x 12,5 mm</t>
  </si>
  <si>
    <t>1543929999</t>
  </si>
  <si>
    <t>Dodávka dočasně použitého ocelového potrubí 323,9/12,5 mm. 
Měrná jednotka 1t kompletní dodávky dočasně použitého materiálu.
Obratovost dočasně použitého materiálu je třeba zohlednit v nabídkové ceně.</t>
  </si>
  <si>
    <t>1,1"m"*4"ks"*106,0 "kg/m"*4 "Celkem 4x v hloubce šachty" /1000 *2"šachty"</t>
  </si>
  <si>
    <t>15920-R07</t>
  </si>
  <si>
    <t>dodávka dočasně použitého ostatního drobného ocelového materiálu</t>
  </si>
  <si>
    <t>418370615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</si>
  <si>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</si>
  <si>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</si>
  <si>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292111112</t>
  </si>
  <si>
    <t>Demontáž pomocné konstrukce ocelové pro zvláštní zakládání z terénu</t>
  </si>
  <si>
    <t>740415794</t>
  </si>
  <si>
    <t>Pomocná konstrukce pro zvláštní zakládání staveb ocelová z terénu odstranění</t>
  </si>
  <si>
    <t>https://podminky.urs.cz/item/CS_URS_2024_02/292111112</t>
  </si>
  <si>
    <t>321311116R01</t>
  </si>
  <si>
    <t>Konstrukce vodních staveb z betonu prostého samozhutnitelného mrazuvzdorného tř. SCC 30/37 XC4 XF3</t>
  </si>
  <si>
    <t>-246233598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</si>
  <si>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</si>
  <si>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Navýšení drážek provizorního hrazení</t>
  </si>
  <si>
    <t>0,13 "m3/ks" *2"ks"</t>
  </si>
  <si>
    <t>Viz D.2.13 - Úvazné trny</t>
  </si>
  <si>
    <t>0,47"m2"*2,3 "m výška" *10 "ks"</t>
  </si>
  <si>
    <t>1203814035</t>
  </si>
  <si>
    <t xml:space="preserve">Poznámka k položce:_x000d_
C 30/37, XC4, XF3_x000d_
Případný staveništní přesun hmot, který není zohledněn v položce: Příplatek za ztíženou dopravu betonové směsi na stavbu, bude zahrnut do ceny této položky._x000d_
</t>
  </si>
  <si>
    <t xml:space="preserve">viz C.3.  C 30/37, XC4, XF3</t>
  </si>
  <si>
    <t>Pilíř elektro a místního ovládání viz příloha D.2.5</t>
  </si>
  <si>
    <t>0,75"m2"*3,0 *6 "ks"</t>
  </si>
  <si>
    <t xml:space="preserve">(-0,5"m2"*0,25*2 -0,25"m2"*0,12*2 )  *6 "ks"</t>
  </si>
  <si>
    <t>Kabelová šachta</t>
  </si>
  <si>
    <t>(5,2*3,4*0,5 "dno" -(0,3*0,4*0,4) "odečet čerpací jímky") *2"ks šachet"</t>
  </si>
  <si>
    <t>2,9"m2"*8,5 "stěny" *2"ks šachet"</t>
  </si>
  <si>
    <t>6,4"m2"*0,3 "strop" *2"ks šachet"</t>
  </si>
  <si>
    <t>1136256973</t>
  </si>
  <si>
    <t>(2,3*3,0+0,14*2) *6 "ks"</t>
  </si>
  <si>
    <t xml:space="preserve">Viz příloha C.3. a D.1.6. </t>
  </si>
  <si>
    <t>(0,3*0,4*4) "čerpací jímka" *2"ks šachet"</t>
  </si>
  <si>
    <t>(10,8+8,4)*8,5 "stěny" *2"ks šachet"</t>
  </si>
  <si>
    <t>(10,8*0,3+4,15"m2"+3,2*0,3 "strop") *2"ks šachet"</t>
  </si>
  <si>
    <t>1 "m2/ks" *2"ks"</t>
  </si>
  <si>
    <t>Úvazné trny</t>
  </si>
  <si>
    <t>3,3*1,0*10"ks"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</si>
  <si>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</si>
  <si>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</si>
  <si>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</si>
  <si>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</si>
  <si>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</si>
  <si>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Pilíř elektro a místního ovládání D.2.5</t>
  </si>
  <si>
    <t>1,1*3,0 *6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</si>
  <si>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</si>
  <si>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</si>
  <si>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</si>
  <si>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</si>
  <si>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</si>
  <si>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</si>
  <si>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321361101</t>
  </si>
  <si>
    <t>Výztuž železobetonových konstrukcí vodních staveb z oceli 10 216 D do 12 mm</t>
  </si>
  <si>
    <t>1309556127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</si>
  <si>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</si>
  <si>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https://podminky.urs.cz/item/CS_URS_2024_02/321361101</t>
  </si>
  <si>
    <t xml:space="preserve">C3037*100/1000 "100 kg/m3" </t>
  </si>
  <si>
    <t>321366112</t>
  </si>
  <si>
    <t>Výztuž železobetonových konstrukcí vodních staveb z oceli 10 505 D do 32 mm</t>
  </si>
  <si>
    <t>500257689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</si>
  <si>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</si>
  <si>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https://podminky.urs.cz/item/CS_URS_2024_02/321366112</t>
  </si>
  <si>
    <t>C3037_uvaz*115 "kg/m3"/1000</t>
  </si>
  <si>
    <t>2084622658</t>
  </si>
  <si>
    <t>Viz D.2.12</t>
  </si>
  <si>
    <t>Vyztužení obetónování potrubí</t>
  </si>
  <si>
    <t>3,55*11,07 *7,99*1,2/1000 "KY81 + 20% přesahy"</t>
  </si>
  <si>
    <t>-232228834</t>
  </si>
  <si>
    <t>Viz příloha D.2.5</t>
  </si>
  <si>
    <t>1,35*0,9 "pilíř elektro a místního ovládání" *6"ks"</t>
  </si>
  <si>
    <t>451315124</t>
  </si>
  <si>
    <t>Podkladní nebo výplňová vrstva z betonu C 12/15 tl do 150 mm</t>
  </si>
  <si>
    <t>-740093267</t>
  </si>
  <si>
    <t>Podkladní a výplňové vrstvy z betonu prostého tloušťky do 150 mm, z betonu C 12/15</t>
  </si>
  <si>
    <t>https://podminky.urs.cz/item/CS_URS_2024_02/451315124</t>
  </si>
  <si>
    <t>Kabelová šachta viz D.2.12</t>
  </si>
  <si>
    <t>17,65"m2" *2 "ks"</t>
  </si>
  <si>
    <t>791835718</t>
  </si>
  <si>
    <t>0,1*4,0"m2" "Spádový beton na dně šachty" *2"ks"</t>
  </si>
  <si>
    <t>Úpravy povrchů, podlahy a osazování výplní</t>
  </si>
  <si>
    <t>612231001</t>
  </si>
  <si>
    <t>Montáž zateplení vnitřních stěn polyuretanovými deskami tloušťky do 40 mm</t>
  </si>
  <si>
    <t>-1827670656</t>
  </si>
  <si>
    <t>Montáž vnitřního zateplení z polyuretanových desek stěn, tloušťky desek do 40 mm</t>
  </si>
  <si>
    <t>https://podminky.urs.cz/item/CS_URS_2024_02/612231001</t>
  </si>
  <si>
    <t>viz příloha D.2.6</t>
  </si>
  <si>
    <t>0,66*1,5*2+0,8*1,5*2+0,66*0,8*2</t>
  </si>
  <si>
    <t>59052102R</t>
  </si>
  <si>
    <t>deska tepelně izolační z tvrzené PU pěny vnitřní tl 20mm</t>
  </si>
  <si>
    <t>-638107675</t>
  </si>
  <si>
    <t>5,436*1,05 'Přepočtené koeficientem množství</t>
  </si>
  <si>
    <t>899623181R</t>
  </si>
  <si>
    <t>Obetonování potrubí nebo zdiva stok betonem prostým tř. C 30/37 XC4, XF3 v otevřeném výkopu</t>
  </si>
  <si>
    <t>1687054631</t>
  </si>
  <si>
    <t>Obetonování potrubí nebo zdiva stok betonem prostým v otevřeném výkopu, betonem tř. C 30/37 XC4, XF3</t>
  </si>
  <si>
    <t>Obetonovaní ocelového potrubí ve dně PK viz příloda D.2.12</t>
  </si>
  <si>
    <t>1,45"m2"*11,16 + 1,65*0,95"m2 - vyspádování"</t>
  </si>
  <si>
    <t>Obetonování kabelové šachty viz D.2.12</t>
  </si>
  <si>
    <t>2,7"m2"*8,05 *2"ks"</t>
  </si>
  <si>
    <t>1,8"m2"*8,5 *2"ks"</t>
  </si>
  <si>
    <t>8996-R01</t>
  </si>
  <si>
    <t>Dodávka a montáž podpěrné konstrukce potrubí pro obetonování</t>
  </si>
  <si>
    <t>1385983665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</si>
  <si>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</si>
  <si>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</si>
  <si>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Viz D.2.12.</t>
  </si>
  <si>
    <t>11 "ks"</t>
  </si>
  <si>
    <t>-1615791793</t>
  </si>
  <si>
    <t>6,8*3,5*7"ks" "v oblasti VPK - stávající štětové stěny" *2</t>
  </si>
  <si>
    <t>7,0*1,6 "v oblasti VPK - ŽB " *2</t>
  </si>
  <si>
    <t>3,0*6,7 "sanace" *2</t>
  </si>
  <si>
    <t>724095838</t>
  </si>
  <si>
    <t>leseni_radove*60 "dni"</t>
  </si>
  <si>
    <t>1347186665</t>
  </si>
  <si>
    <t>943121111</t>
  </si>
  <si>
    <t>Montáž lešení prostorového trubkového těžkého bez podlah zatížení přes 200 do 300 kg/m2 v do 20 m</t>
  </si>
  <si>
    <t>1768385769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</si>
  <si>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</si>
  <si>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</si>
  <si>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8,5*4,15"m2, lešení v kabelové šachtě"*2"ks"</t>
  </si>
  <si>
    <t>943121129</t>
  </si>
  <si>
    <t>Příplatek k lešení prostorovému trubkovému těžkému bez podlah za půdorysnou plochu do 6 m2</t>
  </si>
  <si>
    <t>-1316386085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</si>
  <si>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</si>
  <si>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</si>
  <si>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</si>
  <si>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</si>
  <si>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1546405452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</si>
  <si>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</si>
  <si>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</si>
  <si>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</si>
  <si>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</si>
  <si>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</si>
  <si>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-734780949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</si>
  <si>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</si>
  <si>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</si>
  <si>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949211111</t>
  </si>
  <si>
    <t>Montáž lešeňové podlahy s příčníky nebo podélníky pro trubková lešení v do 10 m</t>
  </si>
  <si>
    <t>1274025146</t>
  </si>
  <si>
    <t>Lešeňová podlaha pro trubková lešení z fošen, prken nebo dřevěných sbíjených lešeňových dílců s příčníky nebo podélníky, ve výšce do 10 m montáž</t>
  </si>
  <si>
    <t>https://podminky.urs.cz/item/CS_URS_2024_02/949211111</t>
  </si>
  <si>
    <t>4,15"m2" *4"ks na výšku" "lešení v kabelové šachtě" *2"ks"</t>
  </si>
  <si>
    <t>949211211</t>
  </si>
  <si>
    <t>Příplatek k lešeňové podlaze s příčníky nebo podélníky pro trubková lešení v do 10 m za každý den použití</t>
  </si>
  <si>
    <t>-1004428444</t>
  </si>
  <si>
    <t>Lešeňová podlaha pro trubková lešení z fošen, prken nebo dřevěných sbíjených lešeňových dílců s příčníky nebo podélníky, ve výšce do 10 m příplatek k ceně za každý den použití</t>
  </si>
  <si>
    <t>https://podminky.urs.cz/item/CS_URS_2024_02/949211211</t>
  </si>
  <si>
    <t>podlaha_leseni*60</t>
  </si>
  <si>
    <t>949211811</t>
  </si>
  <si>
    <t>Demontáž lešeňové podlahy s příčníky nebo podélníky pro trubková lešení v do 10 m</t>
  </si>
  <si>
    <t>-1790462534</t>
  </si>
  <si>
    <t>Lešeňová podlaha pro trubková lešení z fošen, prken nebo dřevěných sbíjených lešeňových dílců s příčníky nebo podélníky, ve výšce do 10 m demontáž</t>
  </si>
  <si>
    <t>https://podminky.urs.cz/item/CS_URS_2024_02/949211811</t>
  </si>
  <si>
    <t>953333121</t>
  </si>
  <si>
    <t>PVC těsnící pás do pracovních spar betonových kcí vnitřní š 240 mm</t>
  </si>
  <si>
    <t>1505212093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</si>
  <si>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</si>
  <si>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</si>
  <si>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D.2.12 - kabelové šachty</t>
  </si>
  <si>
    <t>9,6 *5 "ks" *2 "šachty"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</si>
  <si>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</si>
  <si>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</si>
  <si>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</si>
  <si>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</si>
  <si>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</si>
  <si>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D.2.4.</t>
  </si>
  <si>
    <t>16 "Žebřík h1" *1 "ks"</t>
  </si>
  <si>
    <t>24 "Žebřík h2" *14 "ks"</t>
  </si>
  <si>
    <t>16 "Žebřík h3" *2 "ks"</t>
  </si>
  <si>
    <t>24 "Žebřík h4" *2 "ks"</t>
  </si>
  <si>
    <t>28 "žebřík kabelových šachet" *2"ks"</t>
  </si>
  <si>
    <t>kotvy_M12</t>
  </si>
  <si>
    <t>953961114R</t>
  </si>
  <si>
    <t>Kotva chemickým tmelem M 16 hl 120 mm do betonu, ŽB nebo kamene s vyvrtáním otvoru</t>
  </si>
  <si>
    <t>-1899117755</t>
  </si>
  <si>
    <t>Kotva chemická s vyvrtáním otvoru do betonu, železobetonu nebo tvrdého kamene tmel, velikost M 16, hloubka 120 mm</t>
  </si>
  <si>
    <t>Viz D.2.6 - podstavec a kryt kompresoru</t>
  </si>
  <si>
    <t>4*4 *2 "ks"</t>
  </si>
  <si>
    <t>953965121R</t>
  </si>
  <si>
    <t>Kotevní šroub pro chemické kotvy M 12 dl 128 mm</t>
  </si>
  <si>
    <t>-1845763148</t>
  </si>
  <si>
    <t>Kotva chemická s vyvrtáním otvoru kotevní šrouby pro chemické kotvy, velikost M 12, délka 128 mm</t>
  </si>
  <si>
    <t>953965131R</t>
  </si>
  <si>
    <t>Kotevní šroub pro chemické kotvy M 16 dl 140 mm</t>
  </si>
  <si>
    <t>-663567975</t>
  </si>
  <si>
    <t>Kotva chemická s vyvrtáním otvoru kotevní šrouby pro chemické kotvy, velikost M 16, délka 140 mm</t>
  </si>
  <si>
    <t>9539-R1</t>
  </si>
  <si>
    <t>Dodávka a montáž nápisu Roztoky na spodní stavbě velínu</t>
  </si>
  <si>
    <t>2053401098</t>
  </si>
  <si>
    <t>Dodávka a montáž plechového nápisu velínu.</t>
  </si>
  <si>
    <t>Poznámka k položce:_x000d_
Včetně přesunu hmot</t>
  </si>
  <si>
    <t>961055111</t>
  </si>
  <si>
    <t>Bourání základů ze ŽB</t>
  </si>
  <si>
    <t>1449019378</t>
  </si>
  <si>
    <t>Bourání základů z betonu železového</t>
  </si>
  <si>
    <t>https://podminky.urs.cz/item/CS_URS_2024_02/961055111</t>
  </si>
  <si>
    <t>Poznámka k položce:_x000d_
V rámci SO01 je řešena recyklace a následné nakládání se sutí</t>
  </si>
  <si>
    <t>viz zaměření a příloha C.3. a D.1.6</t>
  </si>
  <si>
    <t>Dno PK</t>
  </si>
  <si>
    <t>12,7"m2"*1,65</t>
  </si>
  <si>
    <t>navýšení drážek provizorního hrazení</t>
  </si>
  <si>
    <t>0,12 *2"ks"</t>
  </si>
  <si>
    <t>Odbourání drážek pro úvazné trny</t>
  </si>
  <si>
    <t>0,65*1,0*3,0 *(5+5) "ks"</t>
  </si>
  <si>
    <t>Sut_B</t>
  </si>
  <si>
    <t>9601R-02</t>
  </si>
  <si>
    <t>Demontáž ocelové stropní konstrukce velínu</t>
  </si>
  <si>
    <t>1685277420</t>
  </si>
  <si>
    <t xml:space="preserve">Demontáž ocelové stropní konstrukce velínu z důvodů odstranění hydraulického agregátu. </t>
  </si>
  <si>
    <t>9601R-03</t>
  </si>
  <si>
    <t>Opětovná montáž ocelového stropní konstrukce velínu</t>
  </si>
  <si>
    <t>-737269197</t>
  </si>
  <si>
    <t xml:space="preserve">Opětovná montáž ocelové stropní konstrukce velínu z důvodů odstranění hydraulického agregátu. </t>
  </si>
  <si>
    <t>9601R-04</t>
  </si>
  <si>
    <t>Demontáž vstupních dveří velínu k opětovnému osazení</t>
  </si>
  <si>
    <t>-702251100</t>
  </si>
  <si>
    <t xml:space="preserve">Demontáž vstupních dveří velínu k opětovnému osazení z důvodů odstranění hydraulického agregátu. </t>
  </si>
  <si>
    <t>9601R-05</t>
  </si>
  <si>
    <t>Demontáž ocelového pancíře vstupních dveří velínu</t>
  </si>
  <si>
    <t>-231567559</t>
  </si>
  <si>
    <t xml:space="preserve">Demontáž ocelového pancíře vstupních dveří velínu z důvodů odstranění hydraulického agregátu. </t>
  </si>
  <si>
    <t>9601R-06</t>
  </si>
  <si>
    <t xml:space="preserve">Opětovná montáž ocelového pancíře kce. velínu, vč. těsnění </t>
  </si>
  <si>
    <t>-220548972</t>
  </si>
  <si>
    <t xml:space="preserve">Opětovná montáž ocelové stropní konstrukce velínu z důvodů odstranění hydraulického agregátu. Do ceny je třeba také zohlednit úpravu (zkrácení) pancíře a podobně. </t>
  </si>
  <si>
    <t>9601R-07</t>
  </si>
  <si>
    <t>Opětovná montáž vstupních dveří velínu</t>
  </si>
  <si>
    <t>-779620131</t>
  </si>
  <si>
    <t>Opětovná montáž vstupních dveří velínu - původních dveří</t>
  </si>
  <si>
    <t>977151127</t>
  </si>
  <si>
    <t>Jádrové vrty diamantovými korunkami do stavebních materiálů D přes 225 do 250 mm</t>
  </si>
  <si>
    <t>458139224</t>
  </si>
  <si>
    <t>Jádrové vrty diamantovými korunkami do stavebních materiálů (železobetonu, betonu, cihel, obkladů, dlažeb, kamene) průměru přes 225 do 250 mm</t>
  </si>
  <si>
    <t>https://podminky.urs.cz/item/CS_URS_2024_02/977151127</t>
  </si>
  <si>
    <t>Vrty pro ocel. potrubí ve dně PK - Viz příloha D.2.12</t>
  </si>
  <si>
    <t>(4,75+5,05)*6 "na obou stranách"</t>
  </si>
  <si>
    <t>9601R-08</t>
  </si>
  <si>
    <t>Provedení průzkumného geologického vrtu v oblasti šachty elektrokanálu</t>
  </si>
  <si>
    <t>-1924869237</t>
  </si>
  <si>
    <t>Provedení průzkumného geologického vrtu v oblasti šachty elektrokanálu. Podrobnější informace viz TZ D.2.1</t>
  </si>
  <si>
    <t>405501344</t>
  </si>
  <si>
    <t>1,9 *2"ks"</t>
  </si>
  <si>
    <t>977211115</t>
  </si>
  <si>
    <t>Řezání stěnovou pilou betonových nebo ŽB kcí s výztuží průměru do 16 mm hl přes 520 do 680 mm</t>
  </si>
  <si>
    <t>CS ÚRS 2024 01</t>
  </si>
  <si>
    <t>150891006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</si>
  <si>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</si>
  <si>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</si>
  <si>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D.2.13 - úvazné trny</t>
  </si>
  <si>
    <t>7,0"m"*(5+5) "ks"</t>
  </si>
  <si>
    <t>343610872</t>
  </si>
  <si>
    <t>Navášení provizorních drážek</t>
  </si>
  <si>
    <t>0,25*10"ks" *2 "ks"</t>
  </si>
  <si>
    <t>1795803076</t>
  </si>
  <si>
    <t>0,4*10"ks" *0,89/1000*1,05 "uvažováno 5% jako ztratné" *2 "ks"</t>
  </si>
  <si>
    <t>985331215</t>
  </si>
  <si>
    <t>-1171619978</t>
  </si>
  <si>
    <t>https://podminky.urs.cz/item/CS_URS_2024_02/985331215</t>
  </si>
  <si>
    <t>0,48"m"*6*18"ks"</t>
  </si>
  <si>
    <t>Viz D.2.13</t>
  </si>
  <si>
    <t>0,3"m"* 14"ks" *(5+5) "ks"</t>
  </si>
  <si>
    <t>-1608041531</t>
  </si>
  <si>
    <t>0,7"m"*6*18"ks"*0,00163 "t/m"</t>
  </si>
  <si>
    <t>0,5"m"* 14"ks" *(5+5) "ks" *0,00163 "t/m"</t>
  </si>
  <si>
    <t>9601R-09</t>
  </si>
  <si>
    <t>Vyčištění a obnovení původního prostupu pod plavební komorou na dolním ohlaví</t>
  </si>
  <si>
    <t>1616106937</t>
  </si>
  <si>
    <t>Poznámka k položce:_x000d_
Viz D.1.1</t>
  </si>
  <si>
    <t>9601R-10</t>
  </si>
  <si>
    <t>Utěsnění obvodů chráničky kabelového prostupu polyuretanovým tmelem</t>
  </si>
  <si>
    <t>2031416454</t>
  </si>
  <si>
    <t>9679R15</t>
  </si>
  <si>
    <t>Dodávka a montáž navýšení drážek provizorního hrazení</t>
  </si>
  <si>
    <t>-605046261</t>
  </si>
  <si>
    <t>Dodávka a montáž navýšení drážek provizorního hrazení (drážky + nádstavec), vč. povrchové ochrany. Viz D.1.1.
Do ceny je nutno také zohlednit pomocné práce nutné k provedení prací (například očištění stávající ovelové konstrukce a finální zapravení, pomocná pracovní plošila na provedení prací, a podobně)</t>
  </si>
  <si>
    <t>Poznámka k položce:_x000d_
Cca 210 kg/ks</t>
  </si>
  <si>
    <t>9679R16</t>
  </si>
  <si>
    <t>Dodávka a montáž úvazných trnů do štětové stěny</t>
  </si>
  <si>
    <t>786760589</t>
  </si>
  <si>
    <t>Dodávka a montáž úvazných trnů do štětové stěny. 
1 kpl. = 2ks úvazných trnů - viz D.2.13. 
Do ceny je nutno také zohlednit pomocné práce nutné k provedení prací (například čištění podkladu štětové stěny v místě osazení a finální zapravení)</t>
  </si>
  <si>
    <t xml:space="preserve">Poznámka k položce:_x000d_
Cca145,33  kg/kpl.</t>
  </si>
  <si>
    <t>Viz příloha D.2.13 a D.1.4</t>
  </si>
  <si>
    <t>7 "ks - levá strana PK"</t>
  </si>
  <si>
    <t>5 "ks - pravá strana PK"</t>
  </si>
  <si>
    <t>108R</t>
  </si>
  <si>
    <t>Odklizení demontovaných ocelových poklopů, rámů a jiných ocelových konstrukcí</t>
  </si>
  <si>
    <t>-1488732626</t>
  </si>
  <si>
    <t>Demontaz/1000</t>
  </si>
  <si>
    <t>velin_kryt*0,011</t>
  </si>
  <si>
    <t>Odřezání kce kabelových šachet</t>
  </si>
  <si>
    <t>4,2*0,7+ (4,2+4,8*2+4,2*2+4,8*2)*0,6 *0,1235 "VL 604"</t>
  </si>
  <si>
    <t>kovosrot</t>
  </si>
  <si>
    <t>-1536256955</t>
  </si>
  <si>
    <t>Vrt_D250*0,11</t>
  </si>
  <si>
    <t>-2132596027</t>
  </si>
  <si>
    <t>-538879735</t>
  </si>
  <si>
    <t>C1215_100*0,1</t>
  </si>
  <si>
    <t>C1215_150*0,15</t>
  </si>
  <si>
    <t>713</t>
  </si>
  <si>
    <t>Izolace tepelné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</si>
  <si>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</si>
  <si>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</si>
  <si>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</si>
  <si>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přesun hmot</t>
  </si>
  <si>
    <t>Poznámka k položce:_x000d_
Dodávka a montáž</t>
  </si>
  <si>
    <t>viz příloha D.2.10. - Velín</t>
  </si>
  <si>
    <t>25,3*4,6</t>
  </si>
  <si>
    <t>998713101R</t>
  </si>
  <si>
    <t>Přesun hmot tonážní pro izolace tepelné v objektech v do 6 m</t>
  </si>
  <si>
    <t>-91299318</t>
  </si>
  <si>
    <t>Přesun hmot pro izolace tepelné stanovený z hmotnosti přesunovaného materiálu vodorovná dopravní vzdálenost do 50 m s užitím mechanizace v objektech výšky do 6 m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</si>
  <si>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</si>
  <si>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</si>
  <si>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</si>
  <si>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</si>
  <si>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</si>
  <si>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24,3*4,6</t>
  </si>
  <si>
    <t>767832122R</t>
  </si>
  <si>
    <t>Montáž venkovních nerezových žebříků do betonu</t>
  </si>
  <si>
    <t>-868367710</t>
  </si>
  <si>
    <t>6,1 "Žebřík h1" *2 "ks"</t>
  </si>
  <si>
    <t>7,1 "Žebřík h2" *10 "ks"</t>
  </si>
  <si>
    <t>4,8 "Žebřík h3" *2 "ks"</t>
  </si>
  <si>
    <t>7,2 "Žebřík h4" *2 "ks"</t>
  </si>
  <si>
    <t>7679R2</t>
  </si>
  <si>
    <t>Dodávka nerezového žebříku</t>
  </si>
  <si>
    <t>-1462125840</t>
  </si>
  <si>
    <t>Podrobná specifikace viz příloha D.2.4</t>
  </si>
  <si>
    <t>99,47 "Žebřík h1" *1 "ks"</t>
  </si>
  <si>
    <t>117,45 "Žebřík h2" *14 "ks"</t>
  </si>
  <si>
    <t>80,41 "Žebřík h3" *2 "ks"</t>
  </si>
  <si>
    <t>117,45 "Žebřík h4" *2 "ks"</t>
  </si>
  <si>
    <t>-302467331</t>
  </si>
  <si>
    <t>Poznámka k položce:_x000d_
Montáž po částech.</t>
  </si>
  <si>
    <t>Kryt_2</t>
  </si>
  <si>
    <t>Kování vodorovných hran plata</t>
  </si>
  <si>
    <t>-1458924027</t>
  </si>
  <si>
    <t>Kování vodorovných hran plata
Uvažováno 35 kg/m včetně zahrnutí navýšení drážek provizorního hrazení.</t>
  </si>
  <si>
    <t>(19,5+145,15+1,55+1,16+0,9+26,65) *35 "35 kg/m - pravá strana PK"</t>
  </si>
  <si>
    <t>(19,3+136,71+2,14+1,55+2,3+29,37)*35 "35 kg/m - levá strana PK"</t>
  </si>
  <si>
    <t>Kanálky vedení vzduchových rozvodů</t>
  </si>
  <si>
    <t>-1875635421</t>
  </si>
  <si>
    <t>Kanálky vedení vzduchových rozvodů. Podrobná specifikace viz příloha D.2.10.</t>
  </si>
  <si>
    <t>Poznámka k položce:_x000d_
Předpokládá se montáž po částech</t>
  </si>
  <si>
    <t>Viz příloha D.2.10</t>
  </si>
  <si>
    <t>1000,62+841,9</t>
  </si>
  <si>
    <t>Kanálky vedení vzduchových rozvodů - nerez</t>
  </si>
  <si>
    <t>1888916705</t>
  </si>
  <si>
    <t xml:space="preserve">Poznámka k položce:_x000d_
Položka č. 1 až 4 je součástí PS01. </t>
  </si>
  <si>
    <t>1,18+1,15 "pol č. 6"</t>
  </si>
  <si>
    <t>7679R8</t>
  </si>
  <si>
    <t>Kanálky vedení hydraulickcých rozvodů</t>
  </si>
  <si>
    <t>-665101830</t>
  </si>
  <si>
    <t xml:space="preserve">Kanálky vedení hydraulickcých rozvodů. Podrobná specifikace viz příloha D.2.11. </t>
  </si>
  <si>
    <t>viz příloha D.2.11</t>
  </si>
  <si>
    <t>7679R10</t>
  </si>
  <si>
    <t>Podstavec a kryt kompresoru - ocelov část</t>
  </si>
  <si>
    <t>2112344209</t>
  </si>
  <si>
    <t xml:space="preserve">Podstavec a kryt kompresoru - ocelov část. Podrobná specifikace viz příloha D.2.6. </t>
  </si>
  <si>
    <t>52,98*2"ks"</t>
  </si>
  <si>
    <t>Podstavec a kryt kompresoru - nerezová část</t>
  </si>
  <si>
    <t>1249883972</t>
  </si>
  <si>
    <t xml:space="preserve">Podstavec a kryt kompresoru - nerezová část. Podrobná specifikace viz příloha D.2.6. </t>
  </si>
  <si>
    <t>58,83*2"ks"</t>
  </si>
  <si>
    <t>1208783717</t>
  </si>
  <si>
    <t xml:space="preserve">Dodávka pacholete </t>
  </si>
  <si>
    <t>-1893743619</t>
  </si>
  <si>
    <t>Dodávka pacholete, vč. povrchové úpravy viz TZ</t>
  </si>
  <si>
    <t>176,94 "Viz příloha D.2.3" * 24 "ks"</t>
  </si>
  <si>
    <t>Vodotěsný poklop</t>
  </si>
  <si>
    <t>1020753619</t>
  </si>
  <si>
    <t>Vodotěsný poklop vstupu do šachty klapky, vč. povrchové úpravy viz TZ</t>
  </si>
  <si>
    <t>Viz příloha D.2.7 D.2.8 a C.3.</t>
  </si>
  <si>
    <t>165 * (3+2) "ks"</t>
  </si>
  <si>
    <t>7679R15</t>
  </si>
  <si>
    <t>úvazný trn - krabice</t>
  </si>
  <si>
    <t>-161179368</t>
  </si>
  <si>
    <t>1594,34 "viz příloha D.2.13."</t>
  </si>
  <si>
    <t>-445118208</t>
  </si>
  <si>
    <t>7679R26</t>
  </si>
  <si>
    <t>Obslužný žebřík kabelových šachet s ochranným košem, vč. povrchové úpravy</t>
  </si>
  <si>
    <t>-1520769655</t>
  </si>
  <si>
    <t>Obslužný žebřík kabelových šachet s ochranným košem, vč. povrchové úpravy viz TZ</t>
  </si>
  <si>
    <t>Viz příloha C.3. a D.1.6</t>
  </si>
  <si>
    <t>8,4"m"*27"kg/m - Žebřík" *2 "ks"</t>
  </si>
  <si>
    <t>6,15"m"*35"kg/m - Ochranný koš" *2 "ks"</t>
  </si>
  <si>
    <t>7679R27</t>
  </si>
  <si>
    <t>Zřízení kotvení obslužného žebříku - dodávka a montáž</t>
  </si>
  <si>
    <t>-402048498</t>
  </si>
  <si>
    <t>Poznámka k položce:_x000d_
Kompletní dodávka a montáž kotvení žebříku / ks kotvy. (Vrt, výplň vrtu, kotva, ...)</t>
  </si>
  <si>
    <t>Viz příloha C.3. a D.2.11</t>
  </si>
  <si>
    <t>(9*2*2)*2 "ks"</t>
  </si>
  <si>
    <t>254013794</t>
  </si>
  <si>
    <t>zebriky*0,9 "uvazovano 90% z nových"</t>
  </si>
  <si>
    <t>kovani_hran*0,9 "uvazovano 90% z nových"</t>
  </si>
  <si>
    <t>Demontáž stávajících pacholat - odříznutí</t>
  </si>
  <si>
    <t>90"cca kg/ks" *29 "ks"</t>
  </si>
  <si>
    <t>Demontáž stávajících úvazných trnů - odříznutí</t>
  </si>
  <si>
    <t>73 "cca kg/ks" *20 "ks"</t>
  </si>
  <si>
    <t>76799-R01</t>
  </si>
  <si>
    <t>Dodávka a montáž nerezové větrací mřížky 500x500 mm</t>
  </si>
  <si>
    <t>-1830508917</t>
  </si>
  <si>
    <t>Dodávka a montáž nerezové větrací mřížky 500x500 mm - viz příloha D.2.6</t>
  </si>
  <si>
    <t>525553777</t>
  </si>
  <si>
    <t>789</t>
  </si>
  <si>
    <t>Povrchové úpravy ocelových konstrukcí a technologických zařízení</t>
  </si>
  <si>
    <t>789221132</t>
  </si>
  <si>
    <t>Provedení otryskání ocelových konstrukcí třídy I stupeň zarezavění C stupeň přípravy Sa 2 1/2</t>
  </si>
  <si>
    <t>-2041405024</t>
  </si>
  <si>
    <t>Provedení otryskání povrchů ocelových konstrukcí suché abrazivní tryskání třídy I stupeň zrezivění C, stupeň přípravy Sa 2½</t>
  </si>
  <si>
    <t>https://podminky.urs.cz/item/CS_URS_2024_02/789221132</t>
  </si>
  <si>
    <t>3,6*2+2,7*2+2*3+4,5*2+2,3*3</t>
  </si>
  <si>
    <t>42118101</t>
  </si>
  <si>
    <t>materiál tryskací (ostrohranný tvrdý písek)</t>
  </si>
  <si>
    <t>-1900978140</t>
  </si>
  <si>
    <t>prichod_velin*75/1000</t>
  </si>
  <si>
    <t>78932122R</t>
  </si>
  <si>
    <t>Zhotovení nátěru ocelových konstrukcí</t>
  </si>
  <si>
    <t>-864110148</t>
  </si>
  <si>
    <t xml:space="preserve">Zhotovení nátěru ocelových konstrukcí viz D.1.1.
</t>
  </si>
  <si>
    <t>789001-R01</t>
  </si>
  <si>
    <t>přesun hmot pro povrchové úpravy</t>
  </si>
  <si>
    <t>227647446</t>
  </si>
  <si>
    <t>přesun hmot pro montáže potrubí</t>
  </si>
  <si>
    <t>23-M</t>
  </si>
  <si>
    <t>Montáže potrubí</t>
  </si>
  <si>
    <t>23001111R</t>
  </si>
  <si>
    <t>Montáž potrubí trouby ocelové hladké tř.11-13 D 245 mm, tl 14,0 mm</t>
  </si>
  <si>
    <t>-1120815619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</si>
  <si>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</si>
  <si>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a manipulace pro osazení porubí.  </t>
  </si>
  <si>
    <t>21,65*6 "ks, ve výkopu dna PK" -protlak</t>
  </si>
  <si>
    <t>141721R2</t>
  </si>
  <si>
    <t>-1924743805</t>
  </si>
  <si>
    <t>Poznámka k položce:_x000d_
Délka je uvažována za finální délku potrubí, případné ztratné je třeba zohlednit do ceny</t>
  </si>
  <si>
    <t>23001-R01</t>
  </si>
  <si>
    <t>441970656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</si>
  <si>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</si>
  <si>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</si>
  <si>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</si>
  <si>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1355,75</t>
  </si>
  <si>
    <t>kotveni2</t>
  </si>
  <si>
    <t>kotveni stozaru osvetleni zemina</t>
  </si>
  <si>
    <t>1217,04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</si>
  <si>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</si>
  <si>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</si>
  <si>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</si>
  <si>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</si>
  <si>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</si>
  <si>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278311152R</t>
  </si>
  <si>
    <t>Betonová zálivka kotvení betonu prostého tř. C 20/25</t>
  </si>
  <si>
    <t>1817754654</t>
  </si>
  <si>
    <t>0,77*0,04 "viz příloha D.3.5 - venkovní osvětlení" *6 "ks - pravá strana PK"</t>
  </si>
  <si>
    <t>0,77*0,04 "viz příloha D.3.5 - venkovní osvětlení" *5 "ks - levá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</si>
  <si>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</si>
  <si>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</si>
  <si>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</si>
  <si>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</si>
  <si>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</si>
  <si>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*5 "ks - pravá strana PK"</t>
  </si>
  <si>
    <t>4 "ukotvení stožáru venkovního osvětlení do betonu" *6 "ks - levá strana PK"</t>
  </si>
  <si>
    <t>953965145</t>
  </si>
  <si>
    <t>Kotevní šroub pro chemické kotvy M 20 dl 400 mm</t>
  </si>
  <si>
    <t>-1211589510</t>
  </si>
  <si>
    <t>Kotva chemická s vyvrtáním otvoru kotevní šrouby pro chemické kotvy, velikost M 20, délka 400 mm</t>
  </si>
  <si>
    <t>https://podminky.urs.cz/item/CS_URS_2024_02/953965145</t>
  </si>
  <si>
    <t>kotvy_M20</t>
  </si>
  <si>
    <t>2129879802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</si>
  <si>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_x000d_
</t>
  </si>
  <si>
    <t>342132148</t>
  </si>
  <si>
    <t>Kotvení stožáru osvětlení do betonu</t>
  </si>
  <si>
    <t>1666851266</t>
  </si>
  <si>
    <t>123,25*5 "Pravá strana PK "</t>
  </si>
  <si>
    <t>123,25*6 "Levá strana PK"</t>
  </si>
  <si>
    <t>Kotvení stožáru osvětlení mimo zeď</t>
  </si>
  <si>
    <t>737656422</t>
  </si>
  <si>
    <t>110,64*6 "Pravá strana PK "</t>
  </si>
  <si>
    <t>110,64*5 "Levá strana PK "</t>
  </si>
  <si>
    <t>1820124555</t>
  </si>
  <si>
    <t>R1</t>
  </si>
  <si>
    <t xml:space="preserve">Demontáž stávajících sloupů signalizace </t>
  </si>
  <si>
    <t>906111310</t>
  </si>
  <si>
    <t xml:space="preserve">Demontáž sloupů signalizace a tabule pro opětovné použití vč. uložení po dobu stavby
</t>
  </si>
  <si>
    <t>Poznámka k položce:_x000d_
vč. přesunu hmot na stavbě</t>
  </si>
  <si>
    <t>7 "viz příloha C.3 "</t>
  </si>
  <si>
    <t>R2</t>
  </si>
  <si>
    <t>Demontáž stávající tabule signalizace pro opětovné použití vč. uložení po dobu stavby</t>
  </si>
  <si>
    <t>1229923570</t>
  </si>
  <si>
    <t>R3</t>
  </si>
  <si>
    <t>Demontáž stávajících sloupů venkovního osvětlení</t>
  </si>
  <si>
    <t>-998789052</t>
  </si>
  <si>
    <t>Demontáž stávajících sloupů venkovního osvětlení
Včetně odklizení a likvidace.</t>
  </si>
  <si>
    <t>4+6 "viz příloha C.3."</t>
  </si>
  <si>
    <t>R4</t>
  </si>
  <si>
    <t>Montáž původní tabule signalizace</t>
  </si>
  <si>
    <t>-1748850641</t>
  </si>
  <si>
    <t xml:space="preserve">Montáž původní tabule signalizace
</t>
  </si>
  <si>
    <t>R5</t>
  </si>
  <si>
    <t>Montáž původního sloupu singnalizace</t>
  </si>
  <si>
    <t>1721521566</t>
  </si>
  <si>
    <t>7 "viz příloha C.3."</t>
  </si>
  <si>
    <t>R6</t>
  </si>
  <si>
    <t>Dodávka a montáž sklopného stožáru venkovního osvětlení</t>
  </si>
  <si>
    <t>-561133952</t>
  </si>
  <si>
    <t>Dodávka a montáž sklopného stožáru venkovního osvětlení
Stožár + výložník
Podrobný popid viz příloha D.3.4</t>
  </si>
  <si>
    <t>11+11 "viz příloha C.3 a D.3.4"</t>
  </si>
  <si>
    <t>VON - Vedlejší a ostatní náklady</t>
  </si>
  <si>
    <t>PK Roztoky</t>
  </si>
  <si>
    <t>VRN - Vedlejší rozpočtové náklady</t>
  </si>
  <si>
    <t xml:space="preserve">    VRN1 - Průzkumné, geodetické a projektové práce</t>
  </si>
  <si>
    <t xml:space="preserve">    VRN2 - Zařízení staveniště</t>
  </si>
  <si>
    <t xml:space="preserve">    VRN3 -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</si>
  <si>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</si>
  <si>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</si>
  <si>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</si>
  <si>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</si>
  <si>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</si>
  <si>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</si>
  <si>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1024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</si>
  <si>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</si>
  <si>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</si>
  <si>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</si>
  <si>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</si>
  <si>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</si>
  <si>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</si>
  <si>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</si>
  <si>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</si>
  <si>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</si>
  <si>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</si>
  <si>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</si>
  <si>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R12</t>
  </si>
  <si>
    <t>Předinjektážní průzkum s injektážní zkouškou</t>
  </si>
  <si>
    <t>-1754854354</t>
  </si>
  <si>
    <t>Poznámka k položce:_x000d_
Viz TZ</t>
  </si>
  <si>
    <t>VRN2</t>
  </si>
  <si>
    <t>Zařízení staveniště</t>
  </si>
  <si>
    <t>R05</t>
  </si>
  <si>
    <t>Zařízení staveniště zhotovitele</t>
  </si>
  <si>
    <t>1675181052</t>
  </si>
  <si>
    <t>Zařízení staveniště zahrnuje například:
 - kancelářské buňky
 - buňky šatny
 - umývárny
 - plechové sklady
 - dílny
 - sociální zařízení
 - staveništní přípojka vody
 - staveništní přípojka nn
 - zařízení pro provádění potápěčských prací</t>
  </si>
  <si>
    <t>VRN3</t>
  </si>
  <si>
    <t>Ostatní náklady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</si>
  <si>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</si>
  <si>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</si>
  <si>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</si>
  <si>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</si>
  <si>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</si>
  <si>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</si>
  <si>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</si>
  <si>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</si>
  <si>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</si>
  <si>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</si>
  <si>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</si>
  <si>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</si>
  <si>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</si>
  <si>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</si>
  <si>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1260435713</t>
  </si>
  <si>
    <t xml:space="preserve">Pravidelné čištění povrchu lineárních pohonů do pevných nečistot v průběhu stavby. </t>
  </si>
  <si>
    <t>R13</t>
  </si>
  <si>
    <t>Zřízení a odstranění dočasné panelové manipulační plochy</t>
  </si>
  <si>
    <t>8233797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</si>
  <si>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</si>
  <si>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</si>
  <si>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</si>
  <si>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</si>
  <si>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</si>
  <si>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recyklat_Z5</t>
  </si>
  <si>
    <t>zpětné použití betonového recyklátu</t>
  </si>
  <si>
    <t>B_zaves_pohon</t>
  </si>
  <si>
    <t>Bourani zavěsů púohonů"</t>
  </si>
  <si>
    <t>C3037_1</t>
  </si>
  <si>
    <t>kamen_sut</t>
  </si>
  <si>
    <t>kotvy M12 hl 110 mm</t>
  </si>
  <si>
    <t>odvoz do kovošrotu</t>
  </si>
  <si>
    <t>KVHR</t>
  </si>
  <si>
    <t>kanalky vedeni hydraul. rozvodu</t>
  </si>
  <si>
    <t>ryha_dno</t>
  </si>
  <si>
    <t>ryha_dno_1</t>
  </si>
  <si>
    <t>rýha ve dně PK</t>
  </si>
  <si>
    <t>Sut betonu 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</si>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</sst>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5" fillId="0" borderId="17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/>
    </xf>
    <xf numFmtId="167" fontId="45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6" fillId="0" borderId="27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 wrapText="1"/>
    </xf>
    <xf numFmtId="0" fontId="46" fillId="0" borderId="27" xfId="0" applyFont="1" applyBorder="1" applyAlignment="1">
      <alignment vertical="center" wrapText="1"/>
    </xf>
    <xf numFmtId="0" fontId="48" fillId="0" borderId="29" xfId="0" applyFont="1" applyBorder="1" applyAlignment="1">
      <alignment horizontal="left" wrapText="1"/>
    </xf>
    <xf numFmtId="0" fontId="46" fillId="0" borderId="28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50" fillId="0" borderId="27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/>
    </xf>
    <xf numFmtId="49" fontId="49" fillId="0" borderId="1" xfId="0" applyNumberFormat="1" applyFont="1" applyBorder="1" applyAlignment="1">
      <alignment horizontal="left" vertical="center" wrapText="1"/>
    </xf>
    <xf numFmtId="49" fontId="49" fillId="0" borderId="1" xfId="0" applyNumberFormat="1" applyFont="1" applyBorder="1" applyAlignment="1">
      <alignment vertical="center" wrapText="1"/>
    </xf>
    <xf numFmtId="0" fontId="46" fillId="0" borderId="30" xfId="0" applyFont="1" applyBorder="1" applyAlignment="1">
      <alignment vertical="center" wrapText="1"/>
    </xf>
    <xf numFmtId="0" fontId="51" fillId="0" borderId="29" xfId="0" applyFont="1" applyBorder="1" applyAlignment="1">
      <alignment vertical="center" wrapText="1"/>
    </xf>
    <xf numFmtId="0" fontId="46" fillId="0" borderId="31" xfId="0" applyFont="1" applyBorder="1" applyAlignment="1">
      <alignment vertical="center" wrapText="1"/>
    </xf>
    <xf numFmtId="0" fontId="46" fillId="0" borderId="1" xfId="0" applyFont="1" applyBorder="1" applyAlignment="1">
      <alignment vertical="top"/>
    </xf>
    <xf numFmtId="0" fontId="46" fillId="0" borderId="0" xfId="0" applyFont="1" applyAlignment="1">
      <alignment vertical="top"/>
    </xf>
    <xf numFmtId="0" fontId="46" fillId="0" borderId="24" xfId="0" applyFont="1" applyBorder="1" applyAlignment="1">
      <alignment horizontal="left" vertical="center"/>
    </xf>
    <xf numFmtId="0" fontId="46" fillId="0" borderId="25" xfId="0" applyFont="1" applyBorder="1" applyAlignment="1">
      <alignment horizontal="left" vertical="center"/>
    </xf>
    <xf numFmtId="0" fontId="46" fillId="0" borderId="26" xfId="0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8" fillId="0" borderId="29" xfId="0" applyFont="1" applyBorder="1" applyAlignment="1">
      <alignment horizontal="center" vertical="center"/>
    </xf>
    <xf numFmtId="0" fontId="52" fillId="0" borderId="29" xfId="0" applyFont="1" applyBorder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49" fillId="0" borderId="1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horizontal="center" vertical="center"/>
    </xf>
    <xf numFmtId="0" fontId="46" fillId="0" borderId="30" xfId="0" applyFont="1" applyBorder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52" fillId="0" borderId="27" xfId="0" applyFont="1" applyBorder="1" applyAlignment="1">
      <alignment horizontal="left" vertical="center" wrapText="1"/>
    </xf>
    <xf numFmtId="0" fontId="52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/>
    </xf>
    <xf numFmtId="0" fontId="50" fillId="0" borderId="30" xfId="0" applyFont="1" applyBorder="1" applyAlignment="1">
      <alignment horizontal="left" vertical="center" wrapText="1"/>
    </xf>
    <xf numFmtId="0" fontId="50" fillId="0" borderId="29" xfId="0" applyFont="1" applyBorder="1" applyAlignment="1">
      <alignment horizontal="left" vertical="center" wrapText="1"/>
    </xf>
    <xf numFmtId="0" fontId="50" fillId="0" borderId="3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top"/>
    </xf>
    <xf numFmtId="0" fontId="49" fillId="0" borderId="1" xfId="0" applyFont="1" applyBorder="1" applyAlignment="1">
      <alignment horizontal="center" vertical="top"/>
    </xf>
    <xf numFmtId="0" fontId="50" fillId="0" borderId="30" xfId="0" applyFont="1" applyBorder="1" applyAlignment="1">
      <alignment horizontal="left" vertical="center"/>
    </xf>
    <xf numFmtId="0" fontId="50" fillId="0" borderId="3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8" fillId="0" borderId="1" xfId="0" applyFont="1" applyBorder="1" applyAlignment="1">
      <alignment vertical="center"/>
    </xf>
    <xf numFmtId="0" fontId="52" fillId="0" borderId="29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9" fillId="0" borderId="1" xfId="0" applyFont="1" applyBorder="1" applyAlignment="1">
      <alignment vertical="top"/>
    </xf>
    <xf numFmtId="49" fontId="49" fillId="0" borderId="1" xfId="0" applyNumberFormat="1" applyFont="1" applyBorder="1" applyAlignment="1">
      <alignment horizontal="left" vertical="center"/>
    </xf>
    <xf numFmtId="0" fontId="55" fillId="0" borderId="27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vertical="top"/>
    </xf>
    <xf numFmtId="0" fontId="56" fillId="0" borderId="1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horizontal="center" vertical="center"/>
    </xf>
    <xf numFmtId="49" fontId="56" fillId="0" borderId="1" xfId="0" applyNumberFormat="1" applyFont="1" applyBorder="1" applyAlignment="1" applyProtection="1">
      <alignment horizontal="left" vertical="center"/>
    </xf>
    <xf numFmtId="0" fontId="5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8" fillId="0" borderId="29" xfId="0" applyFont="1" applyBorder="1" applyAlignment="1">
      <alignment horizontal="left"/>
    </xf>
    <xf numFmtId="0" fontId="52" fillId="0" borderId="29" xfId="0" applyFont="1" applyBorder="1" applyAlignment="1"/>
    <xf numFmtId="0" fontId="46" fillId="0" borderId="27" xfId="0" applyFont="1" applyBorder="1" applyAlignment="1">
      <alignment vertical="top"/>
    </xf>
    <xf numFmtId="0" fontId="46" fillId="0" borderId="28" xfId="0" applyFont="1" applyBorder="1" applyAlignment="1">
      <alignment vertical="top"/>
    </xf>
    <xf numFmtId="0" fontId="46" fillId="0" borderId="30" xfId="0" applyFont="1" applyBorder="1" applyAlignment="1">
      <alignment vertical="top"/>
    </xf>
    <xf numFmtId="0" fontId="46" fillId="0" borderId="29" xfId="0" applyFont="1" applyBorder="1" applyAlignment="1">
      <alignment vertical="top"/>
    </xf>
    <xf numFmtId="0" fontId="4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8912114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292" TargetMode="External" /><Relationship Id="rId2" Type="http://schemas.openxmlformats.org/officeDocument/2006/relationships/hyperlink" Target="https://podminky.urs.cz/item/CS_URS_2024_02/113107237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51101401" TargetMode="External" /><Relationship Id="rId5" Type="http://schemas.openxmlformats.org/officeDocument/2006/relationships/hyperlink" Target="https://podminky.urs.cz/item/CS_URS_2024_02/151101411" TargetMode="External" /><Relationship Id="rId6" Type="http://schemas.openxmlformats.org/officeDocument/2006/relationships/hyperlink" Target="https://podminky.urs.cz/item/CS_URS_2024_02/151101901" TargetMode="External" /><Relationship Id="rId7" Type="http://schemas.openxmlformats.org/officeDocument/2006/relationships/hyperlink" Target="https://podminky.urs.cz/item/CS_URS_2024_02/121151123" TargetMode="External" /><Relationship Id="rId8" Type="http://schemas.openxmlformats.org/officeDocument/2006/relationships/hyperlink" Target="https://podminky.urs.cz/item/CS_URS_2024_02/131251106" TargetMode="External" /><Relationship Id="rId9" Type="http://schemas.openxmlformats.org/officeDocument/2006/relationships/hyperlink" Target="https://podminky.urs.cz/item/CS_URS_2024_02/162351103" TargetMode="External" /><Relationship Id="rId10" Type="http://schemas.openxmlformats.org/officeDocument/2006/relationships/hyperlink" Target="https://podminky.urs.cz/item/CS_URS_2024_02/167151111" TargetMode="External" /><Relationship Id="rId11" Type="http://schemas.openxmlformats.org/officeDocument/2006/relationships/hyperlink" Target="https://podminky.urs.cz/item/CS_URS_2024_02/174101101" TargetMode="External" /><Relationship Id="rId12" Type="http://schemas.openxmlformats.org/officeDocument/2006/relationships/hyperlink" Target="https://podminky.urs.cz/item/CS_URS_2024_02/174101101B" TargetMode="External" /><Relationship Id="rId13" Type="http://schemas.openxmlformats.org/officeDocument/2006/relationships/hyperlink" Target="https://podminky.urs.cz/item/CS_URS_2024_02/181351113" TargetMode="External" /><Relationship Id="rId14" Type="http://schemas.openxmlformats.org/officeDocument/2006/relationships/hyperlink" Target="https://podminky.urs.cz/item/CS_URS_2024_02/181451121" TargetMode="External" /><Relationship Id="rId15" Type="http://schemas.openxmlformats.org/officeDocument/2006/relationships/hyperlink" Target="https://podminky.urs.cz/item/CS_URS_2024_02/181411123" TargetMode="External" /><Relationship Id="rId16" Type="http://schemas.openxmlformats.org/officeDocument/2006/relationships/hyperlink" Target="https://podminky.urs.cz/item/CS_URS_2024_02/181951111" TargetMode="External" /><Relationship Id="rId17" Type="http://schemas.openxmlformats.org/officeDocument/2006/relationships/hyperlink" Target="https://podminky.urs.cz/item/CS_URS_2024_02/181951112" TargetMode="External" /><Relationship Id="rId18" Type="http://schemas.openxmlformats.org/officeDocument/2006/relationships/hyperlink" Target="https://podminky.urs.cz/item/CS_URS_2024_02/182251101" TargetMode="External" /><Relationship Id="rId19" Type="http://schemas.openxmlformats.org/officeDocument/2006/relationships/hyperlink" Target="https://podminky.urs.cz/item/CS_URS_2024_02/182351133" TargetMode="External" /><Relationship Id="rId20" Type="http://schemas.openxmlformats.org/officeDocument/2006/relationships/hyperlink" Target="https://podminky.urs.cz/item/CS_URS_2024_02/185803111" TargetMode="External" /><Relationship Id="rId21" Type="http://schemas.openxmlformats.org/officeDocument/2006/relationships/hyperlink" Target="https://podminky.urs.cz/item/CS_URS_2024_02/185803112" TargetMode="External" /><Relationship Id="rId22" Type="http://schemas.openxmlformats.org/officeDocument/2006/relationships/hyperlink" Target="https://podminky.urs.cz/item/CS_URS_2024_02/185804312" TargetMode="External" /><Relationship Id="rId23" Type="http://schemas.openxmlformats.org/officeDocument/2006/relationships/hyperlink" Target="https://podminky.urs.cz/item/CS_URS_2024_02/212755214" TargetMode="External" /><Relationship Id="rId24" Type="http://schemas.openxmlformats.org/officeDocument/2006/relationships/hyperlink" Target="https://podminky.urs.cz/item/CS_URS_2024_02/221211114" TargetMode="External" /><Relationship Id="rId25" Type="http://schemas.openxmlformats.org/officeDocument/2006/relationships/hyperlink" Target="https://podminky.urs.cz/item/CS_URS_2024_02/281601111" TargetMode="External" /><Relationship Id="rId26" Type="http://schemas.openxmlformats.org/officeDocument/2006/relationships/hyperlink" Target="https://podminky.urs.cz/item/CS_URS_2024_02/282605111R" TargetMode="External" /><Relationship Id="rId27" Type="http://schemas.openxmlformats.org/officeDocument/2006/relationships/hyperlink" Target="https://podminky.urs.cz/item/CS_URS_2024_02/321222312" TargetMode="External" /><Relationship Id="rId28" Type="http://schemas.openxmlformats.org/officeDocument/2006/relationships/hyperlink" Target="https://podminky.urs.cz/item/CS_URS_2024_02/321311116" TargetMode="External" /><Relationship Id="rId29" Type="http://schemas.openxmlformats.org/officeDocument/2006/relationships/hyperlink" Target="https://podminky.urs.cz/item/CS_URS_2024_02/321321116" TargetMode="External" /><Relationship Id="rId30" Type="http://schemas.openxmlformats.org/officeDocument/2006/relationships/hyperlink" Target="https://podminky.urs.cz/item/CS_URS_2024_02/321351010" TargetMode="External" /><Relationship Id="rId31" Type="http://schemas.openxmlformats.org/officeDocument/2006/relationships/hyperlink" Target="https://podminky.urs.cz/item/CS_URS_2024_02/321352010" TargetMode="External" /><Relationship Id="rId32" Type="http://schemas.openxmlformats.org/officeDocument/2006/relationships/hyperlink" Target="https://podminky.urs.cz/item/CS_URS_2024_02/321366111" TargetMode="External" /><Relationship Id="rId33" Type="http://schemas.openxmlformats.org/officeDocument/2006/relationships/hyperlink" Target="https://podminky.urs.cz/item/CS_URS_2024_02/321368211" TargetMode="External" /><Relationship Id="rId34" Type="http://schemas.openxmlformats.org/officeDocument/2006/relationships/hyperlink" Target="https://podminky.urs.cz/item/CS_URS_2024_02/338171115" TargetMode="External" /><Relationship Id="rId35" Type="http://schemas.openxmlformats.org/officeDocument/2006/relationships/hyperlink" Target="https://podminky.urs.cz/item/CS_URS_2024_02/338171123" TargetMode="External" /><Relationship Id="rId36" Type="http://schemas.openxmlformats.org/officeDocument/2006/relationships/hyperlink" Target="https://podminky.urs.cz/item/CS_URS_2024_02/348171130" TargetMode="External" /><Relationship Id="rId37" Type="http://schemas.openxmlformats.org/officeDocument/2006/relationships/hyperlink" Target="https://podminky.urs.cz/item/CS_URS_2024_02/430321616" TargetMode="External" /><Relationship Id="rId38" Type="http://schemas.openxmlformats.org/officeDocument/2006/relationships/hyperlink" Target="https://podminky.urs.cz/item/CS_URS_2024_02/430361821" TargetMode="External" /><Relationship Id="rId39" Type="http://schemas.openxmlformats.org/officeDocument/2006/relationships/hyperlink" Target="https://podminky.urs.cz/item/CS_URS_2024_02/451315114" TargetMode="External" /><Relationship Id="rId40" Type="http://schemas.openxmlformats.org/officeDocument/2006/relationships/hyperlink" Target="https://podminky.urs.cz/item/CS_URS_2024_02/457311116" TargetMode="External" /><Relationship Id="rId41" Type="http://schemas.openxmlformats.org/officeDocument/2006/relationships/hyperlink" Target="https://podminky.urs.cz/item/CS_URS_2024_02/457531113" TargetMode="External" /><Relationship Id="rId42" Type="http://schemas.openxmlformats.org/officeDocument/2006/relationships/hyperlink" Target="https://podminky.urs.cz/item/CS_URS_2024_02/465513327" TargetMode="External" /><Relationship Id="rId43" Type="http://schemas.openxmlformats.org/officeDocument/2006/relationships/hyperlink" Target="https://podminky.urs.cz/item/CS_URS_2024_02/871218211" TargetMode="External" /><Relationship Id="rId44" Type="http://schemas.openxmlformats.org/officeDocument/2006/relationships/hyperlink" Target="https://podminky.urs.cz/item/CS_URS_2024_02/871353121" TargetMode="External" /><Relationship Id="rId45" Type="http://schemas.openxmlformats.org/officeDocument/2006/relationships/hyperlink" Target="https://podminky.urs.cz/item/CS_URS_2024_02/877355211" TargetMode="External" /><Relationship Id="rId46" Type="http://schemas.openxmlformats.org/officeDocument/2006/relationships/hyperlink" Target="https://podminky.urs.cz/item/CS_URS_2024_02/452112112" TargetMode="External" /><Relationship Id="rId47" Type="http://schemas.openxmlformats.org/officeDocument/2006/relationships/hyperlink" Target="https://podminky.urs.cz/item/CS_URS_2024_02/899102211" TargetMode="External" /><Relationship Id="rId48" Type="http://schemas.openxmlformats.org/officeDocument/2006/relationships/hyperlink" Target="https://podminky.urs.cz/item/CS_URS_2024_02/899104112" TargetMode="External" /><Relationship Id="rId49" Type="http://schemas.openxmlformats.org/officeDocument/2006/relationships/hyperlink" Target="https://podminky.urs.cz/item/CS_URS_2024_02/899623161" TargetMode="External" /><Relationship Id="rId50" Type="http://schemas.openxmlformats.org/officeDocument/2006/relationships/hyperlink" Target="https://podminky.urs.cz/item/CS_URS_2024_02/899643121" TargetMode="External" /><Relationship Id="rId51" Type="http://schemas.openxmlformats.org/officeDocument/2006/relationships/hyperlink" Target="https://podminky.urs.cz/item/CS_URS_2024_02/899643122" TargetMode="External" /><Relationship Id="rId52" Type="http://schemas.openxmlformats.org/officeDocument/2006/relationships/hyperlink" Target="https://podminky.urs.cz/item/CS_URS_2024_02/916231213" TargetMode="External" /><Relationship Id="rId53" Type="http://schemas.openxmlformats.org/officeDocument/2006/relationships/hyperlink" Target="https://podminky.urs.cz/item/CS_URS_2024_02/919111233" TargetMode="External" /><Relationship Id="rId54" Type="http://schemas.openxmlformats.org/officeDocument/2006/relationships/hyperlink" Target="https://podminky.urs.cz/item/CS_URS_2024_02/919121132" TargetMode="External" /><Relationship Id="rId55" Type="http://schemas.openxmlformats.org/officeDocument/2006/relationships/hyperlink" Target="https://podminky.urs.cz/item/CS_URS_2024_02/919726122" TargetMode="External" /><Relationship Id="rId56" Type="http://schemas.openxmlformats.org/officeDocument/2006/relationships/hyperlink" Target="https://podminky.urs.cz/item/CS_URS_2024_02/931994142" TargetMode="External" /><Relationship Id="rId57" Type="http://schemas.openxmlformats.org/officeDocument/2006/relationships/hyperlink" Target="https://podminky.urs.cz/item/CS_URS_2024_02/931994151" TargetMode="External" /><Relationship Id="rId58" Type="http://schemas.openxmlformats.org/officeDocument/2006/relationships/hyperlink" Target="https://podminky.urs.cz/item/CS_URS_2024_02/938901131" TargetMode="External" /><Relationship Id="rId59" Type="http://schemas.openxmlformats.org/officeDocument/2006/relationships/hyperlink" Target="https://podminky.urs.cz/item/CS_URS_2024_02/941111121" TargetMode="External" /><Relationship Id="rId60" Type="http://schemas.openxmlformats.org/officeDocument/2006/relationships/hyperlink" Target="https://podminky.urs.cz/item/CS_URS_2024_02/941111221" TargetMode="External" /><Relationship Id="rId61" Type="http://schemas.openxmlformats.org/officeDocument/2006/relationships/hyperlink" Target="https://podminky.urs.cz/item/CS_URS_2024_02/941111821" TargetMode="External" /><Relationship Id="rId62" Type="http://schemas.openxmlformats.org/officeDocument/2006/relationships/hyperlink" Target="https://podminky.urs.cz/item/CS_URS_2024_02/943111111" TargetMode="External" /><Relationship Id="rId63" Type="http://schemas.openxmlformats.org/officeDocument/2006/relationships/hyperlink" Target="https://podminky.urs.cz/item/CS_URS_2024_02/943111211" TargetMode="External" /><Relationship Id="rId64" Type="http://schemas.openxmlformats.org/officeDocument/2006/relationships/hyperlink" Target="https://podminky.urs.cz/item/CS_URS_2024_02/943111811" TargetMode="External" /><Relationship Id="rId65" Type="http://schemas.openxmlformats.org/officeDocument/2006/relationships/hyperlink" Target="https://podminky.urs.cz/item/CS_URS_2024_02/953312122" TargetMode="External" /><Relationship Id="rId66" Type="http://schemas.openxmlformats.org/officeDocument/2006/relationships/hyperlink" Target="https://podminky.urs.cz/item/CS_URS_2024_02/953333321" TargetMode="External" /><Relationship Id="rId67" Type="http://schemas.openxmlformats.org/officeDocument/2006/relationships/hyperlink" Target="https://podminky.urs.cz/item/CS_URS_2024_02/953334118" TargetMode="External" /><Relationship Id="rId68" Type="http://schemas.openxmlformats.org/officeDocument/2006/relationships/hyperlink" Target="https://podminky.urs.cz/item/CS_URS_2024_02/961044111" TargetMode="External" /><Relationship Id="rId69" Type="http://schemas.openxmlformats.org/officeDocument/2006/relationships/hyperlink" Target="https://podminky.urs.cz/item/CS_URS_2024_02/963015121" TargetMode="External" /><Relationship Id="rId70" Type="http://schemas.openxmlformats.org/officeDocument/2006/relationships/hyperlink" Target="https://podminky.urs.cz/item/CS_URS_2024_02/963015131" TargetMode="External" /><Relationship Id="rId71" Type="http://schemas.openxmlformats.org/officeDocument/2006/relationships/hyperlink" Target="https://podminky.urs.cz/item/CS_URS_2024_02/966072811" TargetMode="External" /><Relationship Id="rId72" Type="http://schemas.openxmlformats.org/officeDocument/2006/relationships/hyperlink" Target="https://podminky.urs.cz/item/CS_URS_2024_02/977211111" TargetMode="External" /><Relationship Id="rId73" Type="http://schemas.openxmlformats.org/officeDocument/2006/relationships/hyperlink" Target="https://podminky.urs.cz/item/CS_URS_2024_02/977151112" TargetMode="External" /><Relationship Id="rId74" Type="http://schemas.openxmlformats.org/officeDocument/2006/relationships/hyperlink" Target="https://podminky.urs.cz/item/CS_URS_2024_02/977151911" TargetMode="External" /><Relationship Id="rId75" Type="http://schemas.openxmlformats.org/officeDocument/2006/relationships/hyperlink" Target="https://podminky.urs.cz/item/CS_URS_2024_02/985112111" TargetMode="External" /><Relationship Id="rId76" Type="http://schemas.openxmlformats.org/officeDocument/2006/relationships/hyperlink" Target="https://podminky.urs.cz/item/CS_URS_2024_02/985121121" TargetMode="External" /><Relationship Id="rId77" Type="http://schemas.openxmlformats.org/officeDocument/2006/relationships/hyperlink" Target="https://podminky.urs.cz/item/CS_URS_2024_02/985131111" TargetMode="External" /><Relationship Id="rId78" Type="http://schemas.openxmlformats.org/officeDocument/2006/relationships/hyperlink" Target="https://podminky.urs.cz/item/CS_URS_2024_02/985311113" TargetMode="External" /><Relationship Id="rId79" Type="http://schemas.openxmlformats.org/officeDocument/2006/relationships/hyperlink" Target="https://podminky.urs.cz/item/CS_URS_2024_02/985311115" TargetMode="External" /><Relationship Id="rId80" Type="http://schemas.openxmlformats.org/officeDocument/2006/relationships/hyperlink" Target="https://podminky.urs.cz/item/CS_URS_2024_02/985323111" TargetMode="External" /><Relationship Id="rId81" Type="http://schemas.openxmlformats.org/officeDocument/2006/relationships/hyperlink" Target="https://podminky.urs.cz/item/CS_URS_2024_02/985331213" TargetMode="External" /><Relationship Id="rId82" Type="http://schemas.openxmlformats.org/officeDocument/2006/relationships/hyperlink" Target="https://podminky.urs.cz/item/CS_URS_2024_02/985331215b" TargetMode="External" /><Relationship Id="rId83" Type="http://schemas.openxmlformats.org/officeDocument/2006/relationships/hyperlink" Target="https://podminky.urs.cz/item/CS_URS_2024_02/997006002" TargetMode="External" /><Relationship Id="rId84" Type="http://schemas.openxmlformats.org/officeDocument/2006/relationships/hyperlink" Target="https://podminky.urs.cz/item/CS_URS_2024_02/997006007" TargetMode="External" /><Relationship Id="rId85" Type="http://schemas.openxmlformats.org/officeDocument/2006/relationships/hyperlink" Target="https://podminky.urs.cz/item/CS_URS_2024_02/997006551" TargetMode="External" /><Relationship Id="rId86" Type="http://schemas.openxmlformats.org/officeDocument/2006/relationships/hyperlink" Target="https://podminky.urs.cz/item/CS_URS_2024_02/997221611" TargetMode="External" /><Relationship Id="rId87" Type="http://schemas.openxmlformats.org/officeDocument/2006/relationships/hyperlink" Target="https://podminky.urs.cz/item/CS_URS_2024_02/997321611" TargetMode="External" /><Relationship Id="rId88" Type="http://schemas.openxmlformats.org/officeDocument/2006/relationships/hyperlink" Target="https://podminky.urs.cz/item/CS_URS_2024_02/998325011R" TargetMode="External" /><Relationship Id="rId89" Type="http://schemas.openxmlformats.org/officeDocument/2006/relationships/hyperlink" Target="https://podminky.urs.cz/item/CS_URS_2024_02/741110312" TargetMode="External" /><Relationship Id="rId90" Type="http://schemas.openxmlformats.org/officeDocument/2006/relationships/hyperlink" Target="https://podminky.urs.cz/item/CS_URS_2024_02/741110313" TargetMode="External" /><Relationship Id="rId91" Type="http://schemas.openxmlformats.org/officeDocument/2006/relationships/hyperlink" Target="https://podminky.urs.cz/item/CS_URS_2024_02/998741101R" TargetMode="External" /><Relationship Id="rId92" Type="http://schemas.openxmlformats.org/officeDocument/2006/relationships/hyperlink" Target="https://podminky.urs.cz/item/CS_URS_2024_02/767995112" TargetMode="External" /><Relationship Id="rId93" Type="http://schemas.openxmlformats.org/officeDocument/2006/relationships/hyperlink" Target="https://podminky.urs.cz/item/CS_URS_2024_02/767995113" TargetMode="External" /><Relationship Id="rId94" Type="http://schemas.openxmlformats.org/officeDocument/2006/relationships/hyperlink" Target="https://podminky.urs.cz/item/CS_URS_2024_02/767995114" TargetMode="External" /><Relationship Id="rId95" Type="http://schemas.openxmlformats.org/officeDocument/2006/relationships/hyperlink" Target="https://podminky.urs.cz/item/CS_URS_2024_02/767995115" TargetMode="External" /><Relationship Id="rId96" Type="http://schemas.openxmlformats.org/officeDocument/2006/relationships/hyperlink" Target="https://podminky.urs.cz/item/CS_URS_2024_02/767995116" TargetMode="External" /><Relationship Id="rId97" Type="http://schemas.openxmlformats.org/officeDocument/2006/relationships/hyperlink" Target="https://podminky.urs.cz/item/CS_URS_2024_02/767995117" TargetMode="External" /><Relationship Id="rId98" Type="http://schemas.openxmlformats.org/officeDocument/2006/relationships/hyperlink" Target="https://podminky.urs.cz/item/CS_URS_2024_02/767996701" TargetMode="External" /><Relationship Id="rId99" Type="http://schemas.openxmlformats.org/officeDocument/2006/relationships/hyperlink" Target="https://podminky.urs.cz/item/CS_URS_2024_02/767996702" TargetMode="External" /><Relationship Id="rId100" Type="http://schemas.openxmlformats.org/officeDocument/2006/relationships/hyperlink" Target="https://podminky.urs.cz/item/CS_URS_2024_02/767996703" TargetMode="External" /><Relationship Id="rId101" Type="http://schemas.openxmlformats.org/officeDocument/2006/relationships/hyperlink" Target="https://podminky.urs.cz/item/CS_URS_2024_02/767996704" TargetMode="External" /><Relationship Id="rId102" Type="http://schemas.openxmlformats.org/officeDocument/2006/relationships/hyperlink" Target="https://podminky.urs.cz/item/CS_URS_2024_02/767996705" TargetMode="External" /><Relationship Id="rId103" Type="http://schemas.openxmlformats.org/officeDocument/2006/relationships/hyperlink" Target="https://podminky.urs.cz/item/CS_URS_2024_02/998767101R" TargetMode="External" /><Relationship Id="rId104" Type="http://schemas.openxmlformats.org/officeDocument/2006/relationships/hyperlink" Target="https://podminky.urs.cz/item/CS_URS_2024_02/460743111" TargetMode="External" /><Relationship Id="rId10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204" TargetMode="External" /><Relationship Id="rId2" Type="http://schemas.openxmlformats.org/officeDocument/2006/relationships/hyperlink" Target="https://podminky.urs.cz/item/CS_URS_2024_02/131351103" TargetMode="External" /><Relationship Id="rId3" Type="http://schemas.openxmlformats.org/officeDocument/2006/relationships/hyperlink" Target="https://podminky.urs.cz/item/CS_URS_2024_02/153111112" TargetMode="External" /><Relationship Id="rId4" Type="http://schemas.openxmlformats.org/officeDocument/2006/relationships/hyperlink" Target="https://podminky.urs.cz/item/CS_URS_2024_02/153111114" TargetMode="External" /><Relationship Id="rId5" Type="http://schemas.openxmlformats.org/officeDocument/2006/relationships/hyperlink" Target="https://podminky.urs.cz/item/CS_URS_2024_02/153111119" TargetMode="External" /><Relationship Id="rId6" Type="http://schemas.openxmlformats.org/officeDocument/2006/relationships/hyperlink" Target="https://podminky.urs.cz/item/CS_URS_2024_02/153111132" TargetMode="External" /><Relationship Id="rId7" Type="http://schemas.openxmlformats.org/officeDocument/2006/relationships/hyperlink" Target="https://podminky.urs.cz/item/CS_URS_2024_02/153112112" TargetMode="External" /><Relationship Id="rId8" Type="http://schemas.openxmlformats.org/officeDocument/2006/relationships/hyperlink" Target="https://podminky.urs.cz/item/CS_URS_2024_02/154077341" TargetMode="External" /><Relationship Id="rId9" Type="http://schemas.openxmlformats.org/officeDocument/2006/relationships/hyperlink" Target="https://podminky.urs.cz/item/CS_URS_2024_02/162251101" TargetMode="External" /><Relationship Id="rId10" Type="http://schemas.openxmlformats.org/officeDocument/2006/relationships/hyperlink" Target="https://podminky.urs.cz/item/CS_URS_2024_02/162251121" TargetMode="External" /><Relationship Id="rId11" Type="http://schemas.openxmlformats.org/officeDocument/2006/relationships/hyperlink" Target="https://podminky.urs.cz/item/CS_URS_2024_02/226213312" TargetMode="External" /><Relationship Id="rId12" Type="http://schemas.openxmlformats.org/officeDocument/2006/relationships/hyperlink" Target="https://podminky.urs.cz/item/CS_URS_2024_02/226213313" TargetMode="External" /><Relationship Id="rId13" Type="http://schemas.openxmlformats.org/officeDocument/2006/relationships/hyperlink" Target="https://podminky.urs.cz/item/CS_URS_2024_02/292111111" TargetMode="External" /><Relationship Id="rId14" Type="http://schemas.openxmlformats.org/officeDocument/2006/relationships/hyperlink" Target="https://podminky.urs.cz/item/CS_URS_2024_02/292111112" TargetMode="External" /><Relationship Id="rId15" Type="http://schemas.openxmlformats.org/officeDocument/2006/relationships/hyperlink" Target="https://podminky.urs.cz/item/CS_URS_2024_02/321321116" TargetMode="External" /><Relationship Id="rId16" Type="http://schemas.openxmlformats.org/officeDocument/2006/relationships/hyperlink" Target="https://podminky.urs.cz/item/CS_URS_2024_02/321351020" TargetMode="External" /><Relationship Id="rId17" Type="http://schemas.openxmlformats.org/officeDocument/2006/relationships/hyperlink" Target="https://podminky.urs.cz/item/CS_URS_2024_02/321352020" TargetMode="External" /><Relationship Id="rId18" Type="http://schemas.openxmlformats.org/officeDocument/2006/relationships/hyperlink" Target="https://podminky.urs.cz/item/CS_URS_2024_02/321361101" TargetMode="External" /><Relationship Id="rId19" Type="http://schemas.openxmlformats.org/officeDocument/2006/relationships/hyperlink" Target="https://podminky.urs.cz/item/CS_URS_2024_02/321366112" TargetMode="External" /><Relationship Id="rId20" Type="http://schemas.openxmlformats.org/officeDocument/2006/relationships/hyperlink" Target="https://podminky.urs.cz/item/CS_URS_2024_02/321368211" TargetMode="External" /><Relationship Id="rId21" Type="http://schemas.openxmlformats.org/officeDocument/2006/relationships/hyperlink" Target="https://podminky.urs.cz/item/CS_URS_2024_02/451315114" TargetMode="External" /><Relationship Id="rId22" Type="http://schemas.openxmlformats.org/officeDocument/2006/relationships/hyperlink" Target="https://podminky.urs.cz/item/CS_URS_2024_02/451315124" TargetMode="External" /><Relationship Id="rId23" Type="http://schemas.openxmlformats.org/officeDocument/2006/relationships/hyperlink" Target="https://podminky.urs.cz/item/CS_URS_2024_02/457311116" TargetMode="External" /><Relationship Id="rId24" Type="http://schemas.openxmlformats.org/officeDocument/2006/relationships/hyperlink" Target="https://podminky.urs.cz/item/CS_URS_2024_02/612231001" TargetMode="External" /><Relationship Id="rId25" Type="http://schemas.openxmlformats.org/officeDocument/2006/relationships/hyperlink" Target="https://podminky.urs.cz/item/CS_URS_2024_02/941111121" TargetMode="External" /><Relationship Id="rId26" Type="http://schemas.openxmlformats.org/officeDocument/2006/relationships/hyperlink" Target="https://podminky.urs.cz/item/CS_URS_2024_02/941111221" TargetMode="External" /><Relationship Id="rId27" Type="http://schemas.openxmlformats.org/officeDocument/2006/relationships/hyperlink" Target="https://podminky.urs.cz/item/CS_URS_2024_02/941111821" TargetMode="External" /><Relationship Id="rId28" Type="http://schemas.openxmlformats.org/officeDocument/2006/relationships/hyperlink" Target="https://podminky.urs.cz/item/CS_URS_2024_02/943121111" TargetMode="External" /><Relationship Id="rId29" Type="http://schemas.openxmlformats.org/officeDocument/2006/relationships/hyperlink" Target="https://podminky.urs.cz/item/CS_URS_2024_02/943121129" TargetMode="External" /><Relationship Id="rId30" Type="http://schemas.openxmlformats.org/officeDocument/2006/relationships/hyperlink" Target="https://podminky.urs.cz/item/CS_URS_2024_02/943121211" TargetMode="External" /><Relationship Id="rId31" Type="http://schemas.openxmlformats.org/officeDocument/2006/relationships/hyperlink" Target="https://podminky.urs.cz/item/CS_URS_2024_02/943121811" TargetMode="External" /><Relationship Id="rId32" Type="http://schemas.openxmlformats.org/officeDocument/2006/relationships/hyperlink" Target="https://podminky.urs.cz/item/CS_URS_2024_02/949211111" TargetMode="External" /><Relationship Id="rId33" Type="http://schemas.openxmlformats.org/officeDocument/2006/relationships/hyperlink" Target="https://podminky.urs.cz/item/CS_URS_2024_02/949211211" TargetMode="External" /><Relationship Id="rId34" Type="http://schemas.openxmlformats.org/officeDocument/2006/relationships/hyperlink" Target="https://podminky.urs.cz/item/CS_URS_2024_02/949211811" TargetMode="External" /><Relationship Id="rId35" Type="http://schemas.openxmlformats.org/officeDocument/2006/relationships/hyperlink" Target="https://podminky.urs.cz/item/CS_URS_2024_02/953333121" TargetMode="External" /><Relationship Id="rId36" Type="http://schemas.openxmlformats.org/officeDocument/2006/relationships/hyperlink" Target="https://podminky.urs.cz/item/CS_URS_2024_02/953961113" TargetMode="External" /><Relationship Id="rId37" Type="http://schemas.openxmlformats.org/officeDocument/2006/relationships/hyperlink" Target="https://podminky.urs.cz/item/CS_URS_2024_02/961055111" TargetMode="External" /><Relationship Id="rId38" Type="http://schemas.openxmlformats.org/officeDocument/2006/relationships/hyperlink" Target="https://podminky.urs.cz/item/CS_URS_2024_02/977151127" TargetMode="External" /><Relationship Id="rId39" Type="http://schemas.openxmlformats.org/officeDocument/2006/relationships/hyperlink" Target="https://podminky.urs.cz/item/CS_URS_2024_01/977211115" TargetMode="External" /><Relationship Id="rId40" Type="http://schemas.openxmlformats.org/officeDocument/2006/relationships/hyperlink" Target="https://podminky.urs.cz/item/CS_URS_2024_02/985331213" TargetMode="External" /><Relationship Id="rId41" Type="http://schemas.openxmlformats.org/officeDocument/2006/relationships/hyperlink" Target="https://podminky.urs.cz/item/CS_URS_2024_02/985331215" TargetMode="External" /><Relationship Id="rId42" Type="http://schemas.openxmlformats.org/officeDocument/2006/relationships/hyperlink" Target="https://podminky.urs.cz/item/CS_URS_2024_02/998325011R" TargetMode="External" /><Relationship Id="rId43" Type="http://schemas.openxmlformats.org/officeDocument/2006/relationships/hyperlink" Target="https://podminky.urs.cz/item/CS_URS_2024_02/767415812" TargetMode="External" /><Relationship Id="rId44" Type="http://schemas.openxmlformats.org/officeDocument/2006/relationships/hyperlink" Target="https://podminky.urs.cz/item/CS_URS_2024_02/767995115" TargetMode="External" /><Relationship Id="rId45" Type="http://schemas.openxmlformats.org/officeDocument/2006/relationships/hyperlink" Target="https://podminky.urs.cz/item/CS_URS_2024_02/767995116" TargetMode="External" /><Relationship Id="rId46" Type="http://schemas.openxmlformats.org/officeDocument/2006/relationships/hyperlink" Target="https://podminky.urs.cz/item/CS_URS_2024_02/767995117" TargetMode="External" /><Relationship Id="rId47" Type="http://schemas.openxmlformats.org/officeDocument/2006/relationships/hyperlink" Target="https://podminky.urs.cz/item/CS_URS_2024_02/767996702" TargetMode="External" /><Relationship Id="rId48" Type="http://schemas.openxmlformats.org/officeDocument/2006/relationships/hyperlink" Target="https://podminky.urs.cz/item/CS_URS_2024_02/789221132" TargetMode="External" /><Relationship Id="rId4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53965145" TargetMode="External" /><Relationship Id="rId2" Type="http://schemas.openxmlformats.org/officeDocument/2006/relationships/hyperlink" Target="https://podminky.urs.cz/item/CS_URS_2024_02/767995116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37</v>
      </c>
      <c r="AO17" s="25"/>
      <c r="AP17" s="25"/>
      <c r="AQ17" s="25"/>
      <c r="AR17" s="23"/>
      <c r="BE17" s="34"/>
      <c r="BS17" s="20" t="s">
        <v>38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38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83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018065A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PK Roztoky – rekonstrukce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Vodní dílo Klecany - Roztoky na Vltavě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Vltavy, státní podnik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AQUATIS a. s.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39</v>
      </c>
      <c r="AJ50" s="43"/>
      <c r="AK50" s="43"/>
      <c r="AL50" s="43"/>
      <c r="AM50" s="76" t="str">
        <f>IF(E20="","",E20)</f>
        <v>Bc. Aneta Patková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24.7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'PS 01 - Rekonstrukce stro...'!J30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'PS 01 - Rekonstrukce stro...'!P92</f>
        <v>0</v>
      </c>
      <c r="AV55" s="123">
        <f>'PS 01 - Rekonstrukce stro...'!J33</f>
        <v>0</v>
      </c>
      <c r="AW55" s="123">
        <f>'PS 01 - Rekonstrukce stro...'!J34</f>
        <v>0</v>
      </c>
      <c r="AX55" s="123">
        <f>'PS 01 - Rekonstrukce stro...'!J35</f>
        <v>0</v>
      </c>
      <c r="AY55" s="123">
        <f>'PS 01 - Rekonstrukce stro...'!J36</f>
        <v>0</v>
      </c>
      <c r="AZ55" s="123">
        <f>'PS 01 - Rekonstrukce stro...'!F33</f>
        <v>0</v>
      </c>
      <c r="BA55" s="123">
        <f>'PS 01 - Rekonstrukce stro...'!F34</f>
        <v>0</v>
      </c>
      <c r="BB55" s="123">
        <f>'PS 01 - Rekonstrukce stro...'!F35</f>
        <v>0</v>
      </c>
      <c r="BC55" s="123">
        <f>'PS 01 - Rekonstrukce stro...'!F36</f>
        <v>0</v>
      </c>
      <c r="BD55" s="125">
        <f>'PS 01 - Rekonstrukce stro...'!F37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21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01 - Rekonstrukce plat...'!J30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01 - Rekonstrukce plat...'!P95</f>
        <v>0</v>
      </c>
      <c r="AV56" s="123">
        <f>'SO 01 - Rekonstrukce plat...'!J33</f>
        <v>0</v>
      </c>
      <c r="AW56" s="123">
        <f>'SO 01 - Rekonstrukce plat...'!J34</f>
        <v>0</v>
      </c>
      <c r="AX56" s="123">
        <f>'SO 01 - Rekonstrukce plat...'!J35</f>
        <v>0</v>
      </c>
      <c r="AY56" s="123">
        <f>'SO 01 - Rekonstrukce plat...'!J36</f>
        <v>0</v>
      </c>
      <c r="AZ56" s="123">
        <f>'SO 01 - Rekonstrukce plat...'!F33</f>
        <v>0</v>
      </c>
      <c r="BA56" s="123">
        <f>'SO 01 - Rekonstrukce plat...'!F34</f>
        <v>0</v>
      </c>
      <c r="BB56" s="123">
        <f>'SO 01 - Rekonstrukce plat...'!F35</f>
        <v>0</v>
      </c>
      <c r="BC56" s="123">
        <f>'SO 01 - Rekonstrukce plat...'!F36</f>
        <v>0</v>
      </c>
      <c r="BD56" s="125">
        <f>'SO 01 - Rekonstrukce plat...'!F37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7" customFormat="1" ht="16.5" customHeight="1">
      <c r="A57" s="114" t="s">
        <v>81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02 - Rekonstrukce vyst...'!J30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v>0</v>
      </c>
      <c r="AT57" s="123">
        <f>ROUND(SUM(AV57:AW57),2)</f>
        <v>0</v>
      </c>
      <c r="AU57" s="124">
        <f>'SO 02 - Rekonstrukce vyst...'!P95</f>
        <v>0</v>
      </c>
      <c r="AV57" s="123">
        <f>'SO 02 - Rekonstrukce vyst...'!J33</f>
        <v>0</v>
      </c>
      <c r="AW57" s="123">
        <f>'SO 02 - Rekonstrukce vyst...'!J34</f>
        <v>0</v>
      </c>
      <c r="AX57" s="123">
        <f>'SO 02 - Rekonstrukce vyst...'!J35</f>
        <v>0</v>
      </c>
      <c r="AY57" s="123">
        <f>'SO 02 - Rekonstrukce vyst...'!J36</f>
        <v>0</v>
      </c>
      <c r="AZ57" s="123">
        <f>'SO 02 - Rekonstrukce vyst...'!F33</f>
        <v>0</v>
      </c>
      <c r="BA57" s="123">
        <f>'SO 02 - Rekonstrukce vyst...'!F34</f>
        <v>0</v>
      </c>
      <c r="BB57" s="123">
        <f>'SO 02 - Rekonstrukce vyst...'!F35</f>
        <v>0</v>
      </c>
      <c r="BC57" s="123">
        <f>'SO 02 - Rekonstrukce vyst...'!F36</f>
        <v>0</v>
      </c>
      <c r="BD57" s="125">
        <f>'SO 02 - Rekonstrukce vyst...'!F37</f>
        <v>0</v>
      </c>
      <c r="BE57" s="7"/>
      <c r="BT57" s="126" t="s">
        <v>85</v>
      </c>
      <c r="BV57" s="126" t="s">
        <v>79</v>
      </c>
      <c r="BW57" s="126" t="s">
        <v>93</v>
      </c>
      <c r="BX57" s="126" t="s">
        <v>5</v>
      </c>
      <c r="CL57" s="126" t="s">
        <v>19</v>
      </c>
      <c r="CM57" s="126" t="s">
        <v>87</v>
      </c>
    </row>
    <row r="58" s="7" customFormat="1" ht="16.5" customHeight="1">
      <c r="A58" s="114" t="s">
        <v>81</v>
      </c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03 - Venkovní osvětlen...'!J30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84</v>
      </c>
      <c r="AR58" s="121"/>
      <c r="AS58" s="122">
        <v>0</v>
      </c>
      <c r="AT58" s="123">
        <f>ROUND(SUM(AV58:AW58),2)</f>
        <v>0</v>
      </c>
      <c r="AU58" s="124">
        <f>'SO 03 - Venkovní osvětlen...'!P85</f>
        <v>0</v>
      </c>
      <c r="AV58" s="123">
        <f>'SO 03 - Venkovní osvětlen...'!J33</f>
        <v>0</v>
      </c>
      <c r="AW58" s="123">
        <f>'SO 03 - Venkovní osvětlen...'!J34</f>
        <v>0</v>
      </c>
      <c r="AX58" s="123">
        <f>'SO 03 - Venkovní osvětlen...'!J35</f>
        <v>0</v>
      </c>
      <c r="AY58" s="123">
        <f>'SO 03 - Venkovní osvětlen...'!J36</f>
        <v>0</v>
      </c>
      <c r="AZ58" s="123">
        <f>'SO 03 - Venkovní osvětlen...'!F33</f>
        <v>0</v>
      </c>
      <c r="BA58" s="123">
        <f>'SO 03 - Venkovní osvětlen...'!F34</f>
        <v>0</v>
      </c>
      <c r="BB58" s="123">
        <f>'SO 03 - Venkovní osvětlen...'!F35</f>
        <v>0</v>
      </c>
      <c r="BC58" s="123">
        <f>'SO 03 - Venkovní osvětlen...'!F36</f>
        <v>0</v>
      </c>
      <c r="BD58" s="125">
        <f>'SO 03 - Venkovní osvětlen...'!F37</f>
        <v>0</v>
      </c>
      <c r="BE58" s="7"/>
      <c r="BT58" s="126" t="s">
        <v>85</v>
      </c>
      <c r="BV58" s="126" t="s">
        <v>79</v>
      </c>
      <c r="BW58" s="126" t="s">
        <v>96</v>
      </c>
      <c r="BX58" s="126" t="s">
        <v>5</v>
      </c>
      <c r="CL58" s="126" t="s">
        <v>19</v>
      </c>
      <c r="CM58" s="126" t="s">
        <v>87</v>
      </c>
    </row>
    <row r="59" s="7" customFormat="1" ht="16.5" customHeight="1">
      <c r="A59" s="114" t="s">
        <v>81</v>
      </c>
      <c r="B59" s="115"/>
      <c r="C59" s="116"/>
      <c r="D59" s="117" t="s">
        <v>97</v>
      </c>
      <c r="E59" s="117"/>
      <c r="F59" s="117"/>
      <c r="G59" s="117"/>
      <c r="H59" s="117"/>
      <c r="I59" s="118"/>
      <c r="J59" s="117" t="s">
        <v>98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'VON - Vedlejší a ostatní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84</v>
      </c>
      <c r="AR59" s="121"/>
      <c r="AS59" s="127">
        <v>0</v>
      </c>
      <c r="AT59" s="128">
        <f>ROUND(SUM(AV59:AW59),2)</f>
        <v>0</v>
      </c>
      <c r="AU59" s="129">
        <f>'VON - Vedlejší a ostatní ...'!P83</f>
        <v>0</v>
      </c>
      <c r="AV59" s="128">
        <f>'VON - Vedlejší a ostatní ...'!J33</f>
        <v>0</v>
      </c>
      <c r="AW59" s="128">
        <f>'VON - Vedlejší a ostatní ...'!J34</f>
        <v>0</v>
      </c>
      <c r="AX59" s="128">
        <f>'VON - Vedlejší a ostatní ...'!J35</f>
        <v>0</v>
      </c>
      <c r="AY59" s="128">
        <f>'VON - Vedlejší a ostatní ...'!J36</f>
        <v>0</v>
      </c>
      <c r="AZ59" s="128">
        <f>'VON - Vedlejší a ostatní ...'!F33</f>
        <v>0</v>
      </c>
      <c r="BA59" s="128">
        <f>'VON - Vedlejší a ostatní ...'!F34</f>
        <v>0</v>
      </c>
      <c r="BB59" s="128">
        <f>'VON - Vedlejší a ostatní ...'!F35</f>
        <v>0</v>
      </c>
      <c r="BC59" s="128">
        <f>'VON - Vedlejší a ostatní ...'!F36</f>
        <v>0</v>
      </c>
      <c r="BD59" s="130">
        <f>'VON - Vedlejší a ostatní ...'!F37</f>
        <v>0</v>
      </c>
      <c r="BE59" s="7"/>
      <c r="BT59" s="126" t="s">
        <v>85</v>
      </c>
      <c r="BV59" s="126" t="s">
        <v>79</v>
      </c>
      <c r="BW59" s="126" t="s">
        <v>99</v>
      </c>
      <c r="BX59" s="126" t="s">
        <v>5</v>
      </c>
      <c r="CL59" s="126" t="s">
        <v>19</v>
      </c>
      <c r="CM59" s="126" t="s">
        <v>87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h2MOcE0aU9sut0rs/EI8UV5+iDgUOdIEsz3z7Q+fbE5/rMMbmh3UzQPCo21en9uPHXsuW7Acez/eR73HFYG5jw==" hashValue="EMBEVkCtQNG7axuCliU76jmR+OK01vlYbvGSMy3dNBBLEwEuClFDmuNV/54jpKnCslT+WNbpNQ9pmxvK5kGn5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Rekonstrukce stro...'!C2" display="/"/>
    <hyperlink ref="A56" location="'SO 01 - Rekonstrukce plat...'!C2" display="/"/>
    <hyperlink ref="A57" location="'SO 02 - Rekonstrukce vyst...'!C2" display="/"/>
    <hyperlink ref="A58" location="'SO 03 - Venkovní osvětlen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21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>70889953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Povodí Vltavy, státní podnik</v>
      </c>
      <c r="F15" s="41"/>
      <c r="G15" s="41"/>
      <c r="H15" s="41"/>
      <c r="I15" s="135" t="s">
        <v>30</v>
      </c>
      <c r="J15" s="139" t="str">
        <f>IF('Rekapitulace stavby'!AN11="","",'Rekapitulace stavby'!AN11)</f>
        <v>CZ70889953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tr">
        <f>IF('Rekapitulace stavby'!AN16="","",'Rekapitulace stavby'!AN16)</f>
        <v>46347526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>AQUATIS a. s.</v>
      </c>
      <c r="F21" s="41"/>
      <c r="G21" s="41"/>
      <c r="H21" s="41"/>
      <c r="I21" s="135" t="s">
        <v>30</v>
      </c>
      <c r="J21" s="139" t="str">
        <f>IF('Rekapitulace stavby'!AN17="","",'Rekapitulace stavby'!AN17)</f>
        <v>CZ46347526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ROUND((SUM(BE92:BE378)),  2)</f>
        <v>0</v>
      </c>
      <c r="G33" s="41"/>
      <c r="H33" s="41"/>
      <c r="I33" s="151">
        <v>0.20999999999999999</v>
      </c>
      <c r="J33" s="150">
        <f>ROUND(((SUM(BE92:BE378))*I33),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ROUND((SUM(BF92:BF378)),  2)</f>
        <v>0</v>
      </c>
      <c r="G34" s="41"/>
      <c r="H34" s="41"/>
      <c r="I34" s="151">
        <v>0.12</v>
      </c>
      <c r="J34" s="150">
        <f>ROUND(((SUM(BF92:BF378))*I34),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ROUND((SUM(BG92:BG378)),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ROUND((SUM(BH92:BH378)),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ROUND((SUM(BI92:BI378)),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01 - Rekonstrukce strojního vybavení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108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109</v>
      </c>
      <c r="E61" s="171"/>
      <c r="F61" s="171"/>
      <c r="G61" s="171"/>
      <c r="H61" s="171"/>
      <c r="I61" s="171"/>
      <c r="J61" s="172">
        <f>J115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110</v>
      </c>
      <c r="E62" s="171"/>
      <c r="F62" s="171"/>
      <c r="G62" s="171"/>
      <c r="H62" s="171"/>
      <c r="I62" s="171"/>
      <c r="J62" s="172">
        <f>J140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111</v>
      </c>
      <c r="E63" s="171"/>
      <c r="F63" s="171"/>
      <c r="G63" s="171"/>
      <c r="H63" s="171"/>
      <c r="I63" s="171"/>
      <c r="J63" s="172">
        <f>J181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112</v>
      </c>
      <c r="E64" s="171"/>
      <c r="F64" s="171"/>
      <c r="G64" s="171"/>
      <c r="H64" s="171"/>
      <c r="I64" s="171"/>
      <c r="J64" s="172">
        <f>J209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113</v>
      </c>
      <c r="E65" s="177"/>
      <c r="F65" s="177"/>
      <c r="G65" s="177"/>
      <c r="H65" s="177"/>
      <c r="I65" s="177"/>
      <c r="J65" s="178">
        <f>J210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114</v>
      </c>
      <c r="E66" s="177"/>
      <c r="F66" s="177"/>
      <c r="G66" s="177"/>
      <c r="H66" s="177"/>
      <c r="I66" s="177"/>
      <c r="J66" s="178">
        <f>J247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115</v>
      </c>
      <c r="E67" s="177"/>
      <c r="F67" s="177"/>
      <c r="G67" s="177"/>
      <c r="H67" s="177"/>
      <c r="I67" s="177"/>
      <c r="J67" s="178">
        <f>J275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116</v>
      </c>
      <c r="E68" s="171"/>
      <c r="F68" s="171"/>
      <c r="G68" s="171"/>
      <c r="H68" s="171"/>
      <c r="I68" s="171"/>
      <c r="J68" s="172">
        <f>J335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8"/>
      <c r="C69" s="169"/>
      <c r="D69" s="170" t="s">
        <v>117</v>
      </c>
      <c r="E69" s="171"/>
      <c r="F69" s="171"/>
      <c r="G69" s="171"/>
      <c r="H69" s="171"/>
      <c r="I69" s="171"/>
      <c r="J69" s="172">
        <f>J338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118</v>
      </c>
      <c r="E70" s="177"/>
      <c r="F70" s="177"/>
      <c r="G70" s="177"/>
      <c r="H70" s="177"/>
      <c r="I70" s="177"/>
      <c r="J70" s="178">
        <f>J339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119</v>
      </c>
      <c r="E71" s="177"/>
      <c r="F71" s="177"/>
      <c r="G71" s="177"/>
      <c r="H71" s="177"/>
      <c r="I71" s="177"/>
      <c r="J71" s="178">
        <f>J348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120</v>
      </c>
      <c r="E72" s="171"/>
      <c r="F72" s="171"/>
      <c r="G72" s="171"/>
      <c r="H72" s="171"/>
      <c r="I72" s="171"/>
      <c r="J72" s="172">
        <f>J368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121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PK Roztoky – rekonstrukce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PS 01 - Rekonstrukce strojního vybavení plavební komory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22</v>
      </c>
      <c r="D86" s="43"/>
      <c r="E86" s="43"/>
      <c r="F86" s="30" t="str">
        <f>F12</f>
        <v xml:space="preserve"> </v>
      </c>
      <c r="G86" s="43"/>
      <c r="H86" s="43"/>
      <c r="I86" s="35" t="s">
        <v>24</v>
      </c>
      <c r="J86" s="75" t="str">
        <f>IF(J12="","",J12)</f>
        <v>3. 9. 2024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26</v>
      </c>
      <c r="D88" s="43"/>
      <c r="E88" s="43"/>
      <c r="F88" s="30" t="str">
        <f>E15</f>
        <v>Povodí Vltavy, státní podnik</v>
      </c>
      <c r="G88" s="43"/>
      <c r="H88" s="43"/>
      <c r="I88" s="35" t="s">
        <v>34</v>
      </c>
      <c r="J88" s="39" t="str">
        <f>E21</f>
        <v>AQUATIS a. s.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32</v>
      </c>
      <c r="D89" s="43"/>
      <c r="E89" s="43"/>
      <c r="F89" s="30" t="str">
        <f>IF(E18="","",E18)</f>
        <v>Vyplň údaj</v>
      </c>
      <c r="G89" s="43"/>
      <c r="H89" s="43"/>
      <c r="I89" s="35" t="s">
        <v>39</v>
      </c>
      <c r="J89" s="39" t="str">
        <f>E24</f>
        <v>Bc. Aneta Patková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122</v>
      </c>
      <c r="D91" s="183" t="s">
        <v>62</v>
      </c>
      <c r="E91" s="183" t="s">
        <v>58</v>
      </c>
      <c r="F91" s="183" t="s">
        <v>59</v>
      </c>
      <c r="G91" s="183" t="s">
        <v>123</v>
      </c>
      <c r="H91" s="183" t="s">
        <v>124</v>
      </c>
      <c r="I91" s="183" t="s">
        <v>125</v>
      </c>
      <c r="J91" s="183" t="s">
        <v>106</v>
      </c>
      <c r="K91" s="184" t="s">
        <v>126</v>
      </c>
      <c r="L91" s="185"/>
      <c r="M91" s="95" t="s">
        <v>21</v>
      </c>
      <c r="N91" s="96" t="s">
        <v>47</v>
      </c>
      <c r="O91" s="96" t="s">
        <v>127</v>
      </c>
      <c r="P91" s="96" t="s">
        <v>128</v>
      </c>
      <c r="Q91" s="96" t="s">
        <v>129</v>
      </c>
      <c r="R91" s="96" t="s">
        <v>130</v>
      </c>
      <c r="S91" s="96" t="s">
        <v>131</v>
      </c>
      <c r="T91" s="97" t="s">
        <v>132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133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P93+P115+P140+P181+P209+P335+P338+P368</f>
        <v>0</v>
      </c>
      <c r="Q92" s="99"/>
      <c r="R92" s="188">
        <f>R93+R115+R140+R181+R209+R335+R338+R368</f>
        <v>0</v>
      </c>
      <c r="S92" s="99"/>
      <c r="T92" s="189">
        <f>T93+T115+T140+T181+T209+T335+T338+T368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76</v>
      </c>
      <c r="AU92" s="20" t="s">
        <v>107</v>
      </c>
      <c r="BK92" s="190">
        <f>BK93+BK115+BK140+BK181+BK209+BK335+BK338+BK368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134</v>
      </c>
      <c r="F93" s="194" t="s">
        <v>135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SUM(P94:P114)</f>
        <v>0</v>
      </c>
      <c r="Q93" s="199"/>
      <c r="R93" s="200">
        <f>SUM(R94:R114)</f>
        <v>0</v>
      </c>
      <c r="S93" s="199"/>
      <c r="T93" s="201">
        <f>SUM(T94:T114)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136</v>
      </c>
      <c r="AT93" s="203" t="s">
        <v>76</v>
      </c>
      <c r="AU93" s="203" t="s">
        <v>77</v>
      </c>
      <c r="AY93" s="202" t="s">
        <v>137</v>
      </c>
      <c r="BK93" s="204">
        <f>SUM(BK94:BK114)</f>
        <v>0</v>
      </c>
    </row>
    <row r="94" s="2" customFormat="1" ht="16.5" customHeight="1">
      <c r="A94" s="41"/>
      <c r="B94" s="42"/>
      <c r="C94" s="205" t="s">
        <v>85</v>
      </c>
      <c r="D94" s="205" t="s">
        <v>138</v>
      </c>
      <c r="E94" s="206" t="s">
        <v>139</v>
      </c>
      <c r="F94" s="207" t="s">
        <v>140</v>
      </c>
      <c r="G94" s="208" t="s">
        <v>141</v>
      </c>
      <c r="H94" s="209">
        <v>20</v>
      </c>
      <c r="I94" s="210"/>
      <c r="J94" s="211">
        <f>ROUND(I94*H94,2)</f>
        <v>0</v>
      </c>
      <c r="K94" s="207" t="s">
        <v>21</v>
      </c>
      <c r="L94" s="212"/>
      <c r="M94" s="213" t="s">
        <v>21</v>
      </c>
      <c r="N94" s="214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142</v>
      </c>
      <c r="AT94" s="217" t="s">
        <v>138</v>
      </c>
      <c r="AU94" s="217" t="s">
        <v>85</v>
      </c>
      <c r="AY94" s="20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143</v>
      </c>
      <c r="BM94" s="217" t="s">
        <v>87</v>
      </c>
    </row>
    <row r="95" s="2" customFormat="1">
      <c r="A95" s="41"/>
      <c r="B95" s="42"/>
      <c r="C95" s="43"/>
      <c r="D95" s="219" t="s">
        <v>144</v>
      </c>
      <c r="E95" s="43"/>
      <c r="F95" s="220" t="s">
        <v>145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144</v>
      </c>
      <c r="AU95" s="20" t="s">
        <v>85</v>
      </c>
    </row>
    <row r="96" s="2" customFormat="1">
      <c r="A96" s="41"/>
      <c r="B96" s="42"/>
      <c r="C96" s="43"/>
      <c r="D96" s="219" t="s">
        <v>146</v>
      </c>
      <c r="E96" s="43"/>
      <c r="F96" s="224" t="s">
        <v>147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146</v>
      </c>
      <c r="AU96" s="20" t="s">
        <v>85</v>
      </c>
    </row>
    <row r="97" s="2" customFormat="1" ht="16.5" customHeight="1">
      <c r="A97" s="41"/>
      <c r="B97" s="42"/>
      <c r="C97" s="205" t="s">
        <v>87</v>
      </c>
      <c r="D97" s="205" t="s">
        <v>138</v>
      </c>
      <c r="E97" s="206" t="s">
        <v>148</v>
      </c>
      <c r="F97" s="207" t="s">
        <v>149</v>
      </c>
      <c r="G97" s="208" t="s">
        <v>141</v>
      </c>
      <c r="H97" s="209">
        <v>26</v>
      </c>
      <c r="I97" s="210"/>
      <c r="J97" s="211">
        <f>ROUND(I97*H97,2)</f>
        <v>0</v>
      </c>
      <c r="K97" s="207" t="s">
        <v>21</v>
      </c>
      <c r="L97" s="212"/>
      <c r="M97" s="213" t="s">
        <v>21</v>
      </c>
      <c r="N97" s="214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142</v>
      </c>
      <c r="AT97" s="217" t="s">
        <v>138</v>
      </c>
      <c r="AU97" s="217" t="s">
        <v>85</v>
      </c>
      <c r="AY97" s="20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143</v>
      </c>
      <c r="BM97" s="217" t="s">
        <v>150</v>
      </c>
    </row>
    <row r="98" s="2" customFormat="1">
      <c r="A98" s="41"/>
      <c r="B98" s="42"/>
      <c r="C98" s="43"/>
      <c r="D98" s="219" t="s">
        <v>144</v>
      </c>
      <c r="E98" s="43"/>
      <c r="F98" s="220" t="s">
        <v>151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144</v>
      </c>
      <c r="AU98" s="20" t="s">
        <v>85</v>
      </c>
    </row>
    <row r="99" s="2" customFormat="1">
      <c r="A99" s="41"/>
      <c r="B99" s="42"/>
      <c r="C99" s="43"/>
      <c r="D99" s="219" t="s">
        <v>146</v>
      </c>
      <c r="E99" s="43"/>
      <c r="F99" s="224" t="s">
        <v>147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146</v>
      </c>
      <c r="AU99" s="20" t="s">
        <v>85</v>
      </c>
    </row>
    <row r="100" s="2" customFormat="1" ht="16.5" customHeight="1">
      <c r="A100" s="41"/>
      <c r="B100" s="42"/>
      <c r="C100" s="205" t="s">
        <v>136</v>
      </c>
      <c r="D100" s="205" t="s">
        <v>138</v>
      </c>
      <c r="E100" s="206" t="s">
        <v>152</v>
      </c>
      <c r="F100" s="207" t="s">
        <v>153</v>
      </c>
      <c r="G100" s="208" t="s">
        <v>141</v>
      </c>
      <c r="H100" s="209">
        <v>19</v>
      </c>
      <c r="I100" s="210"/>
      <c r="J100" s="211">
        <f>ROUND(I100*H100,2)</f>
        <v>0</v>
      </c>
      <c r="K100" s="207" t="s">
        <v>21</v>
      </c>
      <c r="L100" s="212"/>
      <c r="M100" s="213" t="s">
        <v>21</v>
      </c>
      <c r="N100" s="214" t="s">
        <v>48</v>
      </c>
      <c r="O100" s="87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7" t="s">
        <v>142</v>
      </c>
      <c r="AT100" s="217" t="s">
        <v>138</v>
      </c>
      <c r="AU100" s="217" t="s">
        <v>85</v>
      </c>
      <c r="AY100" s="20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20" t="s">
        <v>85</v>
      </c>
      <c r="BK100" s="218">
        <f>ROUND(I100*H100,2)</f>
        <v>0</v>
      </c>
      <c r="BL100" s="20" t="s">
        <v>143</v>
      </c>
      <c r="BM100" s="217" t="s">
        <v>154</v>
      </c>
    </row>
    <row r="101" s="2" customFormat="1">
      <c r="A101" s="41"/>
      <c r="B101" s="42"/>
      <c r="C101" s="43"/>
      <c r="D101" s="219" t="s">
        <v>144</v>
      </c>
      <c r="E101" s="43"/>
      <c r="F101" s="220" t="s">
        <v>155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144</v>
      </c>
      <c r="AU101" s="20" t="s">
        <v>85</v>
      </c>
    </row>
    <row r="102" s="2" customFormat="1">
      <c r="A102" s="41"/>
      <c r="B102" s="42"/>
      <c r="C102" s="43"/>
      <c r="D102" s="219" t="s">
        <v>146</v>
      </c>
      <c r="E102" s="43"/>
      <c r="F102" s="224" t="s">
        <v>147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146</v>
      </c>
      <c r="AU102" s="20" t="s">
        <v>85</v>
      </c>
    </row>
    <row r="103" s="2" customFormat="1" ht="16.5" customHeight="1">
      <c r="A103" s="41"/>
      <c r="B103" s="42"/>
      <c r="C103" s="205" t="s">
        <v>150</v>
      </c>
      <c r="D103" s="205" t="s">
        <v>138</v>
      </c>
      <c r="E103" s="206" t="s">
        <v>156</v>
      </c>
      <c r="F103" s="207" t="s">
        <v>157</v>
      </c>
      <c r="G103" s="208" t="s">
        <v>158</v>
      </c>
      <c r="H103" s="209">
        <v>6</v>
      </c>
      <c r="I103" s="210"/>
      <c r="J103" s="211">
        <f>ROUND(I103*H103,2)</f>
        <v>0</v>
      </c>
      <c r="K103" s="207" t="s">
        <v>21</v>
      </c>
      <c r="L103" s="212"/>
      <c r="M103" s="213" t="s">
        <v>21</v>
      </c>
      <c r="N103" s="214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138</v>
      </c>
      <c r="AU103" s="217" t="s">
        <v>85</v>
      </c>
      <c r="AY103" s="20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143</v>
      </c>
      <c r="BM103" s="217" t="s">
        <v>159</v>
      </c>
    </row>
    <row r="104" s="2" customFormat="1">
      <c r="A104" s="41"/>
      <c r="B104" s="42"/>
      <c r="C104" s="43"/>
      <c r="D104" s="219" t="s">
        <v>144</v>
      </c>
      <c r="E104" s="43"/>
      <c r="F104" s="220" t="s">
        <v>160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85</v>
      </c>
    </row>
    <row r="105" s="2" customFormat="1">
      <c r="A105" s="41"/>
      <c r="B105" s="42"/>
      <c r="C105" s="43"/>
      <c r="D105" s="219" t="s">
        <v>146</v>
      </c>
      <c r="E105" s="43"/>
      <c r="F105" s="224" t="s">
        <v>147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146</v>
      </c>
      <c r="AU105" s="20" t="s">
        <v>85</v>
      </c>
    </row>
    <row r="106" s="2" customFormat="1" ht="16.5" customHeight="1">
      <c r="A106" s="41"/>
      <c r="B106" s="42"/>
      <c r="C106" s="225" t="s">
        <v>161</v>
      </c>
      <c r="D106" s="225" t="s">
        <v>162</v>
      </c>
      <c r="E106" s="226" t="s">
        <v>163</v>
      </c>
      <c r="F106" s="227" t="s">
        <v>164</v>
      </c>
      <c r="G106" s="228" t="s">
        <v>165</v>
      </c>
      <c r="H106" s="229">
        <v>2</v>
      </c>
      <c r="I106" s="230"/>
      <c r="J106" s="231">
        <f>ROUND(I106*H106,2)</f>
        <v>0</v>
      </c>
      <c r="K106" s="227" t="s">
        <v>21</v>
      </c>
      <c r="L106" s="47"/>
      <c r="M106" s="232" t="s">
        <v>21</v>
      </c>
      <c r="N106" s="233" t="s">
        <v>48</v>
      </c>
      <c r="O106" s="87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7" t="s">
        <v>143</v>
      </c>
      <c r="AT106" s="217" t="s">
        <v>162</v>
      </c>
      <c r="AU106" s="217" t="s">
        <v>85</v>
      </c>
      <c r="AY106" s="20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0" t="s">
        <v>85</v>
      </c>
      <c r="BK106" s="218">
        <f>ROUND(I106*H106,2)</f>
        <v>0</v>
      </c>
      <c r="BL106" s="20" t="s">
        <v>143</v>
      </c>
      <c r="BM106" s="217" t="s">
        <v>166</v>
      </c>
    </row>
    <row r="107" s="2" customFormat="1">
      <c r="A107" s="41"/>
      <c r="B107" s="42"/>
      <c r="C107" s="43"/>
      <c r="D107" s="219" t="s">
        <v>144</v>
      </c>
      <c r="E107" s="43"/>
      <c r="F107" s="220" t="s">
        <v>164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85</v>
      </c>
    </row>
    <row r="108" s="2" customFormat="1">
      <c r="A108" s="41"/>
      <c r="B108" s="42"/>
      <c r="C108" s="43"/>
      <c r="D108" s="219" t="s">
        <v>146</v>
      </c>
      <c r="E108" s="43"/>
      <c r="F108" s="224" t="s">
        <v>147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146</v>
      </c>
      <c r="AU108" s="20" t="s">
        <v>85</v>
      </c>
    </row>
    <row r="109" s="2" customFormat="1" ht="16.5" customHeight="1">
      <c r="A109" s="41"/>
      <c r="B109" s="42"/>
      <c r="C109" s="225" t="s">
        <v>154</v>
      </c>
      <c r="D109" s="225" t="s">
        <v>162</v>
      </c>
      <c r="E109" s="226" t="s">
        <v>167</v>
      </c>
      <c r="F109" s="227" t="s">
        <v>168</v>
      </c>
      <c r="G109" s="228" t="s">
        <v>165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143</v>
      </c>
      <c r="AT109" s="217" t="s">
        <v>162</v>
      </c>
      <c r="AU109" s="217" t="s">
        <v>85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143</v>
      </c>
      <c r="BM109" s="217" t="s">
        <v>8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168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85</v>
      </c>
    </row>
    <row r="111" s="2" customFormat="1">
      <c r="A111" s="41"/>
      <c r="B111" s="42"/>
      <c r="C111" s="43"/>
      <c r="D111" s="219" t="s">
        <v>146</v>
      </c>
      <c r="E111" s="43"/>
      <c r="F111" s="224" t="s">
        <v>147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85</v>
      </c>
    </row>
    <row r="112" s="2" customFormat="1" ht="16.5" customHeight="1">
      <c r="A112" s="41"/>
      <c r="B112" s="42"/>
      <c r="C112" s="225" t="s">
        <v>169</v>
      </c>
      <c r="D112" s="225" t="s">
        <v>162</v>
      </c>
      <c r="E112" s="226" t="s">
        <v>170</v>
      </c>
      <c r="F112" s="227" t="s">
        <v>171</v>
      </c>
      <c r="G112" s="228" t="s">
        <v>165</v>
      </c>
      <c r="H112" s="229">
        <v>2</v>
      </c>
      <c r="I112" s="230"/>
      <c r="J112" s="231">
        <f>ROUND(I112*H112,2)</f>
        <v>0</v>
      </c>
      <c r="K112" s="227" t="s">
        <v>21</v>
      </c>
      <c r="L112" s="47"/>
      <c r="M112" s="232" t="s">
        <v>21</v>
      </c>
      <c r="N112" s="233" t="s">
        <v>48</v>
      </c>
      <c r="O112" s="87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7" t="s">
        <v>143</v>
      </c>
      <c r="AT112" s="217" t="s">
        <v>162</v>
      </c>
      <c r="AU112" s="217" t="s">
        <v>85</v>
      </c>
      <c r="AY112" s="20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20" t="s">
        <v>85</v>
      </c>
      <c r="BK112" s="218">
        <f>ROUND(I112*H112,2)</f>
        <v>0</v>
      </c>
      <c r="BL112" s="20" t="s">
        <v>143</v>
      </c>
      <c r="BM112" s="217" t="s">
        <v>172</v>
      </c>
    </row>
    <row r="113" s="2" customFormat="1">
      <c r="A113" s="41"/>
      <c r="B113" s="42"/>
      <c r="C113" s="43"/>
      <c r="D113" s="219" t="s">
        <v>144</v>
      </c>
      <c r="E113" s="43"/>
      <c r="F113" s="220" t="s">
        <v>171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85</v>
      </c>
    </row>
    <row r="114" s="2" customFormat="1">
      <c r="A114" s="41"/>
      <c r="B114" s="42"/>
      <c r="C114" s="43"/>
      <c r="D114" s="219" t="s">
        <v>146</v>
      </c>
      <c r="E114" s="43"/>
      <c r="F114" s="224" t="s">
        <v>147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146</v>
      </c>
      <c r="AU114" s="20" t="s">
        <v>85</v>
      </c>
    </row>
    <row r="115" s="12" customFormat="1" ht="25.92" customHeight="1">
      <c r="A115" s="12"/>
      <c r="B115" s="191"/>
      <c r="C115" s="192"/>
      <c r="D115" s="193" t="s">
        <v>76</v>
      </c>
      <c r="E115" s="194" t="s">
        <v>173</v>
      </c>
      <c r="F115" s="194" t="s">
        <v>174</v>
      </c>
      <c r="G115" s="192"/>
      <c r="H115" s="192"/>
      <c r="I115" s="195"/>
      <c r="J115" s="196">
        <f>BK115</f>
        <v>0</v>
      </c>
      <c r="K115" s="192"/>
      <c r="L115" s="197"/>
      <c r="M115" s="198"/>
      <c r="N115" s="199"/>
      <c r="O115" s="199"/>
      <c r="P115" s="200">
        <f>SUM(P116:P139)</f>
        <v>0</v>
      </c>
      <c r="Q115" s="199"/>
      <c r="R115" s="200">
        <f>SUM(R116:R139)</f>
        <v>0</v>
      </c>
      <c r="S115" s="199"/>
      <c r="T115" s="201">
        <f>SUM(T116:T139)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85</v>
      </c>
      <c r="AT115" s="203" t="s">
        <v>76</v>
      </c>
      <c r="AU115" s="203" t="s">
        <v>77</v>
      </c>
      <c r="AY115" s="202" t="s">
        <v>137</v>
      </c>
      <c r="BK115" s="204">
        <f>SUM(BK116:BK139)</f>
        <v>0</v>
      </c>
    </row>
    <row r="116" s="2" customFormat="1" ht="16.5" customHeight="1">
      <c r="A116" s="41"/>
      <c r="B116" s="42"/>
      <c r="C116" s="205" t="s">
        <v>159</v>
      </c>
      <c r="D116" s="205" t="s">
        <v>138</v>
      </c>
      <c r="E116" s="206" t="s">
        <v>175</v>
      </c>
      <c r="F116" s="207" t="s">
        <v>176</v>
      </c>
      <c r="G116" s="208" t="s">
        <v>141</v>
      </c>
      <c r="H116" s="209">
        <v>11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142</v>
      </c>
      <c r="AT116" s="217" t="s">
        <v>138</v>
      </c>
      <c r="AU116" s="217" t="s">
        <v>85</v>
      </c>
      <c r="AY116" s="20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143</v>
      </c>
      <c r="BM116" s="217" t="s">
        <v>177</v>
      </c>
    </row>
    <row r="117" s="2" customFormat="1">
      <c r="A117" s="41"/>
      <c r="B117" s="42"/>
      <c r="C117" s="43"/>
      <c r="D117" s="219" t="s">
        <v>144</v>
      </c>
      <c r="E117" s="43"/>
      <c r="F117" s="220" t="s">
        <v>178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85</v>
      </c>
    </row>
    <row r="118" s="2" customFormat="1">
      <c r="A118" s="41"/>
      <c r="B118" s="42"/>
      <c r="C118" s="43"/>
      <c r="D118" s="219" t="s">
        <v>146</v>
      </c>
      <c r="E118" s="43"/>
      <c r="F118" s="224" t="s">
        <v>147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146</v>
      </c>
      <c r="AU118" s="20" t="s">
        <v>85</v>
      </c>
    </row>
    <row r="119" s="2" customFormat="1" ht="16.5" customHeight="1">
      <c r="A119" s="41"/>
      <c r="B119" s="42"/>
      <c r="C119" s="205" t="s">
        <v>179</v>
      </c>
      <c r="D119" s="205" t="s">
        <v>138</v>
      </c>
      <c r="E119" s="206" t="s">
        <v>180</v>
      </c>
      <c r="F119" s="207" t="s">
        <v>181</v>
      </c>
      <c r="G119" s="208" t="s">
        <v>141</v>
      </c>
      <c r="H119" s="209">
        <v>13</v>
      </c>
      <c r="I119" s="210"/>
      <c r="J119" s="211">
        <f>ROUND(I119*H119,2)</f>
        <v>0</v>
      </c>
      <c r="K119" s="207" t="s">
        <v>21</v>
      </c>
      <c r="L119" s="212"/>
      <c r="M119" s="213" t="s">
        <v>21</v>
      </c>
      <c r="N119" s="214" t="s">
        <v>48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142</v>
      </c>
      <c r="AT119" s="217" t="s">
        <v>138</v>
      </c>
      <c r="AU119" s="217" t="s">
        <v>85</v>
      </c>
      <c r="AY119" s="20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143</v>
      </c>
      <c r="BM119" s="217" t="s">
        <v>182</v>
      </c>
    </row>
    <row r="120" s="2" customFormat="1">
      <c r="A120" s="41"/>
      <c r="B120" s="42"/>
      <c r="C120" s="43"/>
      <c r="D120" s="219" t="s">
        <v>144</v>
      </c>
      <c r="E120" s="43"/>
      <c r="F120" s="220" t="s">
        <v>183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144</v>
      </c>
      <c r="AU120" s="20" t="s">
        <v>85</v>
      </c>
    </row>
    <row r="121" s="2" customFormat="1">
      <c r="A121" s="41"/>
      <c r="B121" s="42"/>
      <c r="C121" s="43"/>
      <c r="D121" s="219" t="s">
        <v>146</v>
      </c>
      <c r="E121" s="43"/>
      <c r="F121" s="224" t="s">
        <v>147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146</v>
      </c>
      <c r="AU121" s="20" t="s">
        <v>85</v>
      </c>
    </row>
    <row r="122" s="2" customFormat="1" ht="16.5" customHeight="1">
      <c r="A122" s="41"/>
      <c r="B122" s="42"/>
      <c r="C122" s="205" t="s">
        <v>166</v>
      </c>
      <c r="D122" s="205" t="s">
        <v>138</v>
      </c>
      <c r="E122" s="206" t="s">
        <v>184</v>
      </c>
      <c r="F122" s="207" t="s">
        <v>185</v>
      </c>
      <c r="G122" s="208" t="s">
        <v>141</v>
      </c>
      <c r="H122" s="209">
        <v>6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142</v>
      </c>
      <c r="AT122" s="217" t="s">
        <v>138</v>
      </c>
      <c r="AU122" s="217" t="s">
        <v>85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143</v>
      </c>
      <c r="BM122" s="217" t="s">
        <v>186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187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85</v>
      </c>
    </row>
    <row r="124" s="2" customFormat="1">
      <c r="A124" s="41"/>
      <c r="B124" s="42"/>
      <c r="C124" s="43"/>
      <c r="D124" s="219" t="s">
        <v>146</v>
      </c>
      <c r="E124" s="43"/>
      <c r="F124" s="224" t="s">
        <v>147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146</v>
      </c>
      <c r="AU124" s="20" t="s">
        <v>85</v>
      </c>
    </row>
    <row r="125" s="2" customFormat="1" ht="16.5" customHeight="1">
      <c r="A125" s="41"/>
      <c r="B125" s="42"/>
      <c r="C125" s="205" t="s">
        <v>188</v>
      </c>
      <c r="D125" s="205" t="s">
        <v>138</v>
      </c>
      <c r="E125" s="206" t="s">
        <v>189</v>
      </c>
      <c r="F125" s="207" t="s">
        <v>190</v>
      </c>
      <c r="G125" s="208" t="s">
        <v>141</v>
      </c>
      <c r="H125" s="209">
        <v>5</v>
      </c>
      <c r="I125" s="210"/>
      <c r="J125" s="211">
        <f>ROUND(I125*H125,2)</f>
        <v>0</v>
      </c>
      <c r="K125" s="207" t="s">
        <v>21</v>
      </c>
      <c r="L125" s="212"/>
      <c r="M125" s="213" t="s">
        <v>21</v>
      </c>
      <c r="N125" s="214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142</v>
      </c>
      <c r="AT125" s="217" t="s">
        <v>138</v>
      </c>
      <c r="AU125" s="217" t="s">
        <v>85</v>
      </c>
      <c r="AY125" s="20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143</v>
      </c>
      <c r="BM125" s="217" t="s">
        <v>191</v>
      </c>
    </row>
    <row r="126" s="2" customFormat="1">
      <c r="A126" s="41"/>
      <c r="B126" s="42"/>
      <c r="C126" s="43"/>
      <c r="D126" s="219" t="s">
        <v>144</v>
      </c>
      <c r="E126" s="43"/>
      <c r="F126" s="220" t="s">
        <v>192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85</v>
      </c>
    </row>
    <row r="127" s="2" customFormat="1">
      <c r="A127" s="41"/>
      <c r="B127" s="42"/>
      <c r="C127" s="43"/>
      <c r="D127" s="219" t="s">
        <v>146</v>
      </c>
      <c r="E127" s="43"/>
      <c r="F127" s="224" t="s">
        <v>147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146</v>
      </c>
      <c r="AU127" s="20" t="s">
        <v>85</v>
      </c>
    </row>
    <row r="128" s="2" customFormat="1" ht="16.5" customHeight="1">
      <c r="A128" s="41"/>
      <c r="B128" s="42"/>
      <c r="C128" s="205" t="s">
        <v>8</v>
      </c>
      <c r="D128" s="205" t="s">
        <v>138</v>
      </c>
      <c r="E128" s="206" t="s">
        <v>193</v>
      </c>
      <c r="F128" s="207" t="s">
        <v>194</v>
      </c>
      <c r="G128" s="208" t="s">
        <v>158</v>
      </c>
      <c r="H128" s="209">
        <v>10</v>
      </c>
      <c r="I128" s="210"/>
      <c r="J128" s="211">
        <f>ROUND(I128*H128,2)</f>
        <v>0</v>
      </c>
      <c r="K128" s="207" t="s">
        <v>21</v>
      </c>
      <c r="L128" s="212"/>
      <c r="M128" s="213" t="s">
        <v>21</v>
      </c>
      <c r="N128" s="214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142</v>
      </c>
      <c r="AT128" s="217" t="s">
        <v>138</v>
      </c>
      <c r="AU128" s="217" t="s">
        <v>85</v>
      </c>
      <c r="AY128" s="20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143</v>
      </c>
      <c r="BM128" s="217" t="s">
        <v>195</v>
      </c>
    </row>
    <row r="129" s="2" customFormat="1">
      <c r="A129" s="41"/>
      <c r="B129" s="42"/>
      <c r="C129" s="43"/>
      <c r="D129" s="219" t="s">
        <v>144</v>
      </c>
      <c r="E129" s="43"/>
      <c r="F129" s="220" t="s">
        <v>196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85</v>
      </c>
    </row>
    <row r="130" s="2" customFormat="1">
      <c r="A130" s="41"/>
      <c r="B130" s="42"/>
      <c r="C130" s="43"/>
      <c r="D130" s="219" t="s">
        <v>146</v>
      </c>
      <c r="E130" s="43"/>
      <c r="F130" s="224" t="s">
        <v>147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85</v>
      </c>
    </row>
    <row r="131" s="2" customFormat="1" ht="16.5" customHeight="1">
      <c r="A131" s="41"/>
      <c r="B131" s="42"/>
      <c r="C131" s="225" t="s">
        <v>197</v>
      </c>
      <c r="D131" s="225" t="s">
        <v>162</v>
      </c>
      <c r="E131" s="226" t="s">
        <v>198</v>
      </c>
      <c r="F131" s="227" t="s">
        <v>164</v>
      </c>
      <c r="G131" s="228" t="s">
        <v>165</v>
      </c>
      <c r="H131" s="229">
        <v>2</v>
      </c>
      <c r="I131" s="230"/>
      <c r="J131" s="231">
        <f>ROUND(I131*H131,2)</f>
        <v>0</v>
      </c>
      <c r="K131" s="227" t="s">
        <v>21</v>
      </c>
      <c r="L131" s="47"/>
      <c r="M131" s="232" t="s">
        <v>21</v>
      </c>
      <c r="N131" s="233" t="s">
        <v>48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7" t="s">
        <v>143</v>
      </c>
      <c r="AT131" s="217" t="s">
        <v>162</v>
      </c>
      <c r="AU131" s="217" t="s">
        <v>85</v>
      </c>
      <c r="AY131" s="20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20" t="s">
        <v>85</v>
      </c>
      <c r="BK131" s="218">
        <f>ROUND(I131*H131,2)</f>
        <v>0</v>
      </c>
      <c r="BL131" s="20" t="s">
        <v>143</v>
      </c>
      <c r="BM131" s="217" t="s">
        <v>199</v>
      </c>
    </row>
    <row r="132" s="2" customFormat="1">
      <c r="A132" s="41"/>
      <c r="B132" s="42"/>
      <c r="C132" s="43"/>
      <c r="D132" s="219" t="s">
        <v>144</v>
      </c>
      <c r="E132" s="43"/>
      <c r="F132" s="220" t="s">
        <v>164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144</v>
      </c>
      <c r="AU132" s="20" t="s">
        <v>85</v>
      </c>
    </row>
    <row r="133" s="2" customFormat="1">
      <c r="A133" s="41"/>
      <c r="B133" s="42"/>
      <c r="C133" s="43"/>
      <c r="D133" s="219" t="s">
        <v>146</v>
      </c>
      <c r="E133" s="43"/>
      <c r="F133" s="224" t="s">
        <v>147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146</v>
      </c>
      <c r="AU133" s="20" t="s">
        <v>85</v>
      </c>
    </row>
    <row r="134" s="2" customFormat="1" ht="16.5" customHeight="1">
      <c r="A134" s="41"/>
      <c r="B134" s="42"/>
      <c r="C134" s="225" t="s">
        <v>172</v>
      </c>
      <c r="D134" s="225" t="s">
        <v>162</v>
      </c>
      <c r="E134" s="226" t="s">
        <v>200</v>
      </c>
      <c r="F134" s="227" t="s">
        <v>168</v>
      </c>
      <c r="G134" s="228" t="s">
        <v>165</v>
      </c>
      <c r="H134" s="229">
        <v>2</v>
      </c>
      <c r="I134" s="230"/>
      <c r="J134" s="231">
        <f>ROUND(I134*H134,2)</f>
        <v>0</v>
      </c>
      <c r="K134" s="227" t="s">
        <v>21</v>
      </c>
      <c r="L134" s="47"/>
      <c r="M134" s="232" t="s">
        <v>21</v>
      </c>
      <c r="N134" s="233" t="s">
        <v>48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7" t="s">
        <v>143</v>
      </c>
      <c r="AT134" s="217" t="s">
        <v>162</v>
      </c>
      <c r="AU134" s="217" t="s">
        <v>85</v>
      </c>
      <c r="AY134" s="20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20" t="s">
        <v>85</v>
      </c>
      <c r="BK134" s="218">
        <f>ROUND(I134*H134,2)</f>
        <v>0</v>
      </c>
      <c r="BL134" s="20" t="s">
        <v>143</v>
      </c>
      <c r="BM134" s="217" t="s">
        <v>201</v>
      </c>
    </row>
    <row r="135" s="2" customFormat="1">
      <c r="A135" s="41"/>
      <c r="B135" s="42"/>
      <c r="C135" s="43"/>
      <c r="D135" s="219" t="s">
        <v>144</v>
      </c>
      <c r="E135" s="43"/>
      <c r="F135" s="220" t="s">
        <v>168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85</v>
      </c>
    </row>
    <row r="136" s="2" customFormat="1">
      <c r="A136" s="41"/>
      <c r="B136" s="42"/>
      <c r="C136" s="43"/>
      <c r="D136" s="219" t="s">
        <v>146</v>
      </c>
      <c r="E136" s="43"/>
      <c r="F136" s="224" t="s">
        <v>147</v>
      </c>
      <c r="G136" s="43"/>
      <c r="H136" s="43"/>
      <c r="I136" s="221"/>
      <c r="J136" s="43"/>
      <c r="K136" s="43"/>
      <c r="L136" s="47"/>
      <c r="M136" s="222"/>
      <c r="N136" s="22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146</v>
      </c>
      <c r="AU136" s="20" t="s">
        <v>85</v>
      </c>
    </row>
    <row r="137" s="2" customFormat="1" ht="16.5" customHeight="1">
      <c r="A137" s="41"/>
      <c r="B137" s="42"/>
      <c r="C137" s="225" t="s">
        <v>202</v>
      </c>
      <c r="D137" s="225" t="s">
        <v>162</v>
      </c>
      <c r="E137" s="226" t="s">
        <v>203</v>
      </c>
      <c r="F137" s="227" t="s">
        <v>171</v>
      </c>
      <c r="G137" s="228" t="s">
        <v>165</v>
      </c>
      <c r="H137" s="229">
        <v>2</v>
      </c>
      <c r="I137" s="230"/>
      <c r="J137" s="231">
        <f>ROUND(I137*H137,2)</f>
        <v>0</v>
      </c>
      <c r="K137" s="227" t="s">
        <v>21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143</v>
      </c>
      <c r="AT137" s="217" t="s">
        <v>162</v>
      </c>
      <c r="AU137" s="217" t="s">
        <v>85</v>
      </c>
      <c r="AY137" s="20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143</v>
      </c>
      <c r="BM137" s="217" t="s">
        <v>204</v>
      </c>
    </row>
    <row r="138" s="2" customFormat="1">
      <c r="A138" s="41"/>
      <c r="B138" s="42"/>
      <c r="C138" s="43"/>
      <c r="D138" s="219" t="s">
        <v>144</v>
      </c>
      <c r="E138" s="43"/>
      <c r="F138" s="220" t="s">
        <v>171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144</v>
      </c>
      <c r="AU138" s="20" t="s">
        <v>85</v>
      </c>
    </row>
    <row r="139" s="2" customFormat="1">
      <c r="A139" s="41"/>
      <c r="B139" s="42"/>
      <c r="C139" s="43"/>
      <c r="D139" s="219" t="s">
        <v>146</v>
      </c>
      <c r="E139" s="43"/>
      <c r="F139" s="224" t="s">
        <v>147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146</v>
      </c>
      <c r="AU139" s="20" t="s">
        <v>85</v>
      </c>
    </row>
    <row r="140" s="12" customFormat="1" ht="25.92" customHeight="1">
      <c r="A140" s="12"/>
      <c r="B140" s="191"/>
      <c r="C140" s="192"/>
      <c r="D140" s="193" t="s">
        <v>76</v>
      </c>
      <c r="E140" s="194" t="s">
        <v>205</v>
      </c>
      <c r="F140" s="194" t="s">
        <v>206</v>
      </c>
      <c r="G140" s="192"/>
      <c r="H140" s="192"/>
      <c r="I140" s="195"/>
      <c r="J140" s="196">
        <f>BK140</f>
        <v>0</v>
      </c>
      <c r="K140" s="192"/>
      <c r="L140" s="197"/>
      <c r="M140" s="198"/>
      <c r="N140" s="199"/>
      <c r="O140" s="199"/>
      <c r="P140" s="200">
        <f>SUM(P141:P180)</f>
        <v>0</v>
      </c>
      <c r="Q140" s="199"/>
      <c r="R140" s="200">
        <f>SUM(R141:R180)</f>
        <v>0</v>
      </c>
      <c r="S140" s="199"/>
      <c r="T140" s="201">
        <f>SUM(T141:T180)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85</v>
      </c>
      <c r="AT140" s="203" t="s">
        <v>76</v>
      </c>
      <c r="AU140" s="203" t="s">
        <v>77</v>
      </c>
      <c r="AY140" s="202" t="s">
        <v>137</v>
      </c>
      <c r="BK140" s="204">
        <f>SUM(BK141:BK180)</f>
        <v>0</v>
      </c>
    </row>
    <row r="141" s="2" customFormat="1" ht="16.5" customHeight="1">
      <c r="A141" s="41"/>
      <c r="B141" s="42"/>
      <c r="C141" s="205" t="s">
        <v>207</v>
      </c>
      <c r="D141" s="205" t="s">
        <v>138</v>
      </c>
      <c r="E141" s="206" t="s">
        <v>208</v>
      </c>
      <c r="F141" s="207" t="s">
        <v>209</v>
      </c>
      <c r="G141" s="208" t="s">
        <v>210</v>
      </c>
      <c r="H141" s="209">
        <v>300</v>
      </c>
      <c r="I141" s="210"/>
      <c r="J141" s="211">
        <f>ROUND(I141*H141,2)</f>
        <v>0</v>
      </c>
      <c r="K141" s="207" t="s">
        <v>21</v>
      </c>
      <c r="L141" s="212"/>
      <c r="M141" s="213" t="s">
        <v>21</v>
      </c>
      <c r="N141" s="214" t="s">
        <v>48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7" t="s">
        <v>142</v>
      </c>
      <c r="AT141" s="217" t="s">
        <v>138</v>
      </c>
      <c r="AU141" s="217" t="s">
        <v>85</v>
      </c>
      <c r="AY141" s="20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20" t="s">
        <v>85</v>
      </c>
      <c r="BK141" s="218">
        <f>ROUND(I141*H141,2)</f>
        <v>0</v>
      </c>
      <c r="BL141" s="20" t="s">
        <v>143</v>
      </c>
      <c r="BM141" s="217" t="s">
        <v>211</v>
      </c>
    </row>
    <row r="142" s="2" customFormat="1">
      <c r="A142" s="41"/>
      <c r="B142" s="42"/>
      <c r="C142" s="43"/>
      <c r="D142" s="219" t="s">
        <v>144</v>
      </c>
      <c r="E142" s="43"/>
      <c r="F142" s="220" t="s">
        <v>212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144</v>
      </c>
      <c r="AU142" s="20" t="s">
        <v>85</v>
      </c>
    </row>
    <row r="143" s="2" customFormat="1">
      <c r="A143" s="41"/>
      <c r="B143" s="42"/>
      <c r="C143" s="43"/>
      <c r="D143" s="219" t="s">
        <v>146</v>
      </c>
      <c r="E143" s="43"/>
      <c r="F143" s="224" t="s">
        <v>213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146</v>
      </c>
      <c r="AU143" s="20" t="s">
        <v>85</v>
      </c>
    </row>
    <row r="144" s="2" customFormat="1" ht="16.5" customHeight="1">
      <c r="A144" s="41"/>
      <c r="B144" s="42"/>
      <c r="C144" s="205" t="s">
        <v>214</v>
      </c>
      <c r="D144" s="205" t="s">
        <v>138</v>
      </c>
      <c r="E144" s="206" t="s">
        <v>215</v>
      </c>
      <c r="F144" s="207" t="s">
        <v>216</v>
      </c>
      <c r="G144" s="208" t="s">
        <v>158</v>
      </c>
      <c r="H144" s="209">
        <v>4</v>
      </c>
      <c r="I144" s="210"/>
      <c r="J144" s="211">
        <f>ROUND(I144*H144,2)</f>
        <v>0</v>
      </c>
      <c r="K144" s="207" t="s">
        <v>21</v>
      </c>
      <c r="L144" s="212"/>
      <c r="M144" s="213" t="s">
        <v>21</v>
      </c>
      <c r="N144" s="214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142</v>
      </c>
      <c r="AT144" s="217" t="s">
        <v>138</v>
      </c>
      <c r="AU144" s="217" t="s">
        <v>85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143</v>
      </c>
      <c r="BM144" s="217" t="s">
        <v>217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218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>
      <c r="A146" s="41"/>
      <c r="B146" s="42"/>
      <c r="C146" s="43"/>
      <c r="D146" s="219" t="s">
        <v>146</v>
      </c>
      <c r="E146" s="43"/>
      <c r="F146" s="224" t="s">
        <v>213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2" customFormat="1" ht="16.5" customHeight="1">
      <c r="A147" s="41"/>
      <c r="B147" s="42"/>
      <c r="C147" s="205" t="s">
        <v>177</v>
      </c>
      <c r="D147" s="205" t="s">
        <v>138</v>
      </c>
      <c r="E147" s="206" t="s">
        <v>219</v>
      </c>
      <c r="F147" s="207" t="s">
        <v>220</v>
      </c>
      <c r="G147" s="208" t="s">
        <v>158</v>
      </c>
      <c r="H147" s="209">
        <v>4</v>
      </c>
      <c r="I147" s="210"/>
      <c r="J147" s="211">
        <f>ROUND(I147*H147,2)</f>
        <v>0</v>
      </c>
      <c r="K147" s="207" t="s">
        <v>21</v>
      </c>
      <c r="L147" s="212"/>
      <c r="M147" s="213" t="s">
        <v>21</v>
      </c>
      <c r="N147" s="214" t="s">
        <v>48</v>
      </c>
      <c r="O147" s="87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7" t="s">
        <v>142</v>
      </c>
      <c r="AT147" s="217" t="s">
        <v>138</v>
      </c>
      <c r="AU147" s="217" t="s">
        <v>85</v>
      </c>
      <c r="AY147" s="20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20" t="s">
        <v>85</v>
      </c>
      <c r="BK147" s="218">
        <f>ROUND(I147*H147,2)</f>
        <v>0</v>
      </c>
      <c r="BL147" s="20" t="s">
        <v>143</v>
      </c>
      <c r="BM147" s="217" t="s">
        <v>221</v>
      </c>
    </row>
    <row r="148" s="2" customFormat="1">
      <c r="A148" s="41"/>
      <c r="B148" s="42"/>
      <c r="C148" s="43"/>
      <c r="D148" s="219" t="s">
        <v>144</v>
      </c>
      <c r="E148" s="43"/>
      <c r="F148" s="220" t="s">
        <v>220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85</v>
      </c>
    </row>
    <row r="149" s="2" customFormat="1">
      <c r="A149" s="41"/>
      <c r="B149" s="42"/>
      <c r="C149" s="43"/>
      <c r="D149" s="219" t="s">
        <v>146</v>
      </c>
      <c r="E149" s="43"/>
      <c r="F149" s="224" t="s">
        <v>213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146</v>
      </c>
      <c r="AU149" s="20" t="s">
        <v>85</v>
      </c>
    </row>
    <row r="150" s="2" customFormat="1" ht="16.5" customHeight="1">
      <c r="A150" s="41"/>
      <c r="B150" s="42"/>
      <c r="C150" s="205" t="s">
        <v>222</v>
      </c>
      <c r="D150" s="205" t="s">
        <v>138</v>
      </c>
      <c r="E150" s="206" t="s">
        <v>223</v>
      </c>
      <c r="F150" s="207" t="s">
        <v>224</v>
      </c>
      <c r="G150" s="208" t="s">
        <v>158</v>
      </c>
      <c r="H150" s="209">
        <v>9</v>
      </c>
      <c r="I150" s="210"/>
      <c r="J150" s="211">
        <f>ROUND(I150*H150,2)</f>
        <v>0</v>
      </c>
      <c r="K150" s="207" t="s">
        <v>21</v>
      </c>
      <c r="L150" s="212"/>
      <c r="M150" s="213" t="s">
        <v>21</v>
      </c>
      <c r="N150" s="214" t="s">
        <v>48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7" t="s">
        <v>142</v>
      </c>
      <c r="AT150" s="217" t="s">
        <v>138</v>
      </c>
      <c r="AU150" s="217" t="s">
        <v>85</v>
      </c>
      <c r="AY150" s="20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20" t="s">
        <v>85</v>
      </c>
      <c r="BK150" s="218">
        <f>ROUND(I150*H150,2)</f>
        <v>0</v>
      </c>
      <c r="BL150" s="20" t="s">
        <v>143</v>
      </c>
      <c r="BM150" s="217" t="s">
        <v>225</v>
      </c>
    </row>
    <row r="151" s="2" customFormat="1">
      <c r="A151" s="41"/>
      <c r="B151" s="42"/>
      <c r="C151" s="43"/>
      <c r="D151" s="219" t="s">
        <v>144</v>
      </c>
      <c r="E151" s="43"/>
      <c r="F151" s="220" t="s">
        <v>224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2" customFormat="1">
      <c r="A152" s="41"/>
      <c r="B152" s="42"/>
      <c r="C152" s="43"/>
      <c r="D152" s="219" t="s">
        <v>146</v>
      </c>
      <c r="E152" s="43"/>
      <c r="F152" s="224" t="s">
        <v>213</v>
      </c>
      <c r="G152" s="43"/>
      <c r="H152" s="43"/>
      <c r="I152" s="221"/>
      <c r="J152" s="43"/>
      <c r="K152" s="43"/>
      <c r="L152" s="47"/>
      <c r="M152" s="222"/>
      <c r="N152" s="22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146</v>
      </c>
      <c r="AU152" s="20" t="s">
        <v>85</v>
      </c>
    </row>
    <row r="153" s="2" customFormat="1" ht="16.5" customHeight="1">
      <c r="A153" s="41"/>
      <c r="B153" s="42"/>
      <c r="C153" s="205" t="s">
        <v>182</v>
      </c>
      <c r="D153" s="205" t="s">
        <v>138</v>
      </c>
      <c r="E153" s="206" t="s">
        <v>226</v>
      </c>
      <c r="F153" s="207" t="s">
        <v>227</v>
      </c>
      <c r="G153" s="208" t="s">
        <v>158</v>
      </c>
      <c r="H153" s="209">
        <v>4</v>
      </c>
      <c r="I153" s="210"/>
      <c r="J153" s="211">
        <f>ROUND(I153*H153,2)</f>
        <v>0</v>
      </c>
      <c r="K153" s="207" t="s">
        <v>21</v>
      </c>
      <c r="L153" s="212"/>
      <c r="M153" s="213" t="s">
        <v>21</v>
      </c>
      <c r="N153" s="214" t="s">
        <v>48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7" t="s">
        <v>142</v>
      </c>
      <c r="AT153" s="217" t="s">
        <v>138</v>
      </c>
      <c r="AU153" s="217" t="s">
        <v>85</v>
      </c>
      <c r="AY153" s="20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20" t="s">
        <v>85</v>
      </c>
      <c r="BK153" s="218">
        <f>ROUND(I153*H153,2)</f>
        <v>0</v>
      </c>
      <c r="BL153" s="20" t="s">
        <v>143</v>
      </c>
      <c r="BM153" s="217" t="s">
        <v>228</v>
      </c>
    </row>
    <row r="154" s="2" customFormat="1">
      <c r="A154" s="41"/>
      <c r="B154" s="42"/>
      <c r="C154" s="43"/>
      <c r="D154" s="219" t="s">
        <v>144</v>
      </c>
      <c r="E154" s="43"/>
      <c r="F154" s="220" t="s">
        <v>227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85</v>
      </c>
    </row>
    <row r="155" s="2" customFormat="1">
      <c r="A155" s="41"/>
      <c r="B155" s="42"/>
      <c r="C155" s="43"/>
      <c r="D155" s="219" t="s">
        <v>146</v>
      </c>
      <c r="E155" s="43"/>
      <c r="F155" s="224" t="s">
        <v>213</v>
      </c>
      <c r="G155" s="43"/>
      <c r="H155" s="43"/>
      <c r="I155" s="221"/>
      <c r="J155" s="43"/>
      <c r="K155" s="43"/>
      <c r="L155" s="47"/>
      <c r="M155" s="222"/>
      <c r="N155" s="22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146</v>
      </c>
      <c r="AU155" s="20" t="s">
        <v>85</v>
      </c>
    </row>
    <row r="156" s="2" customFormat="1" ht="16.5" customHeight="1">
      <c r="A156" s="41"/>
      <c r="B156" s="42"/>
      <c r="C156" s="205" t="s">
        <v>7</v>
      </c>
      <c r="D156" s="205" t="s">
        <v>138</v>
      </c>
      <c r="E156" s="206" t="s">
        <v>229</v>
      </c>
      <c r="F156" s="207" t="s">
        <v>230</v>
      </c>
      <c r="G156" s="208" t="s">
        <v>158</v>
      </c>
      <c r="H156" s="209">
        <v>5</v>
      </c>
      <c r="I156" s="210"/>
      <c r="J156" s="211">
        <f>ROUND(I156*H156,2)</f>
        <v>0</v>
      </c>
      <c r="K156" s="207" t="s">
        <v>21</v>
      </c>
      <c r="L156" s="212"/>
      <c r="M156" s="213" t="s">
        <v>21</v>
      </c>
      <c r="N156" s="214" t="s">
        <v>48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7" t="s">
        <v>142</v>
      </c>
      <c r="AT156" s="217" t="s">
        <v>138</v>
      </c>
      <c r="AU156" s="217" t="s">
        <v>85</v>
      </c>
      <c r="AY156" s="20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20" t="s">
        <v>85</v>
      </c>
      <c r="BK156" s="218">
        <f>ROUND(I156*H156,2)</f>
        <v>0</v>
      </c>
      <c r="BL156" s="20" t="s">
        <v>143</v>
      </c>
      <c r="BM156" s="217" t="s">
        <v>231</v>
      </c>
    </row>
    <row r="157" s="2" customFormat="1">
      <c r="A157" s="41"/>
      <c r="B157" s="42"/>
      <c r="C157" s="43"/>
      <c r="D157" s="219" t="s">
        <v>144</v>
      </c>
      <c r="E157" s="43"/>
      <c r="F157" s="220" t="s">
        <v>230</v>
      </c>
      <c r="G157" s="43"/>
      <c r="H157" s="43"/>
      <c r="I157" s="221"/>
      <c r="J157" s="43"/>
      <c r="K157" s="43"/>
      <c r="L157" s="47"/>
      <c r="M157" s="222"/>
      <c r="N157" s="22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85</v>
      </c>
    </row>
    <row r="158" s="2" customFormat="1">
      <c r="A158" s="41"/>
      <c r="B158" s="42"/>
      <c r="C158" s="43"/>
      <c r="D158" s="219" t="s">
        <v>146</v>
      </c>
      <c r="E158" s="43"/>
      <c r="F158" s="224" t="s">
        <v>213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146</v>
      </c>
      <c r="AU158" s="20" t="s">
        <v>85</v>
      </c>
    </row>
    <row r="159" s="2" customFormat="1" ht="16.5" customHeight="1">
      <c r="A159" s="41"/>
      <c r="B159" s="42"/>
      <c r="C159" s="205" t="s">
        <v>186</v>
      </c>
      <c r="D159" s="205" t="s">
        <v>138</v>
      </c>
      <c r="E159" s="206" t="s">
        <v>232</v>
      </c>
      <c r="F159" s="207" t="s">
        <v>233</v>
      </c>
      <c r="G159" s="208" t="s">
        <v>158</v>
      </c>
      <c r="H159" s="209">
        <v>80</v>
      </c>
      <c r="I159" s="210"/>
      <c r="J159" s="211">
        <f>ROUND(I159*H159,2)</f>
        <v>0</v>
      </c>
      <c r="K159" s="207" t="s">
        <v>21</v>
      </c>
      <c r="L159" s="212"/>
      <c r="M159" s="213" t="s">
        <v>21</v>
      </c>
      <c r="N159" s="214" t="s">
        <v>48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7" t="s">
        <v>142</v>
      </c>
      <c r="AT159" s="217" t="s">
        <v>138</v>
      </c>
      <c r="AU159" s="217" t="s">
        <v>85</v>
      </c>
      <c r="AY159" s="20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20" t="s">
        <v>85</v>
      </c>
      <c r="BK159" s="218">
        <f>ROUND(I159*H159,2)</f>
        <v>0</v>
      </c>
      <c r="BL159" s="20" t="s">
        <v>143</v>
      </c>
      <c r="BM159" s="217" t="s">
        <v>234</v>
      </c>
    </row>
    <row r="160" s="2" customFormat="1">
      <c r="A160" s="41"/>
      <c r="B160" s="42"/>
      <c r="C160" s="43"/>
      <c r="D160" s="219" t="s">
        <v>144</v>
      </c>
      <c r="E160" s="43"/>
      <c r="F160" s="220" t="s">
        <v>233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85</v>
      </c>
    </row>
    <row r="161" s="2" customFormat="1">
      <c r="A161" s="41"/>
      <c r="B161" s="42"/>
      <c r="C161" s="43"/>
      <c r="D161" s="219" t="s">
        <v>146</v>
      </c>
      <c r="E161" s="43"/>
      <c r="F161" s="224" t="s">
        <v>213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146</v>
      </c>
      <c r="AU161" s="20" t="s">
        <v>85</v>
      </c>
    </row>
    <row r="162" s="2" customFormat="1" ht="16.5" customHeight="1">
      <c r="A162" s="41"/>
      <c r="B162" s="42"/>
      <c r="C162" s="225" t="s">
        <v>235</v>
      </c>
      <c r="D162" s="225" t="s">
        <v>162</v>
      </c>
      <c r="E162" s="226" t="s">
        <v>236</v>
      </c>
      <c r="F162" s="227" t="s">
        <v>237</v>
      </c>
      <c r="G162" s="228" t="s">
        <v>165</v>
      </c>
      <c r="H162" s="229">
        <v>1</v>
      </c>
      <c r="I162" s="230"/>
      <c r="J162" s="231">
        <f>ROUND(I162*H162,2)</f>
        <v>0</v>
      </c>
      <c r="K162" s="227" t="s">
        <v>21</v>
      </c>
      <c r="L162" s="47"/>
      <c r="M162" s="232" t="s">
        <v>21</v>
      </c>
      <c r="N162" s="233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143</v>
      </c>
      <c r="AT162" s="217" t="s">
        <v>162</v>
      </c>
      <c r="AU162" s="217" t="s">
        <v>85</v>
      </c>
      <c r="AY162" s="20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143</v>
      </c>
      <c r="BM162" s="217" t="s">
        <v>238</v>
      </c>
    </row>
    <row r="163" s="2" customFormat="1">
      <c r="A163" s="41"/>
      <c r="B163" s="42"/>
      <c r="C163" s="43"/>
      <c r="D163" s="219" t="s">
        <v>144</v>
      </c>
      <c r="E163" s="43"/>
      <c r="F163" s="220" t="s">
        <v>237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85</v>
      </c>
    </row>
    <row r="164" s="2" customFormat="1">
      <c r="A164" s="41"/>
      <c r="B164" s="42"/>
      <c r="C164" s="43"/>
      <c r="D164" s="219" t="s">
        <v>146</v>
      </c>
      <c r="E164" s="43"/>
      <c r="F164" s="224" t="s">
        <v>213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146</v>
      </c>
      <c r="AU164" s="20" t="s">
        <v>85</v>
      </c>
    </row>
    <row r="165" s="2" customFormat="1" ht="16.5" customHeight="1">
      <c r="A165" s="41"/>
      <c r="B165" s="42"/>
      <c r="C165" s="225" t="s">
        <v>191</v>
      </c>
      <c r="D165" s="225" t="s">
        <v>162</v>
      </c>
      <c r="E165" s="226" t="s">
        <v>239</v>
      </c>
      <c r="F165" s="227" t="s">
        <v>240</v>
      </c>
      <c r="G165" s="228" t="s">
        <v>165</v>
      </c>
      <c r="H165" s="229">
        <v>1</v>
      </c>
      <c r="I165" s="230"/>
      <c r="J165" s="231">
        <f>ROUND(I165*H165,2)</f>
        <v>0</v>
      </c>
      <c r="K165" s="227" t="s">
        <v>21</v>
      </c>
      <c r="L165" s="47"/>
      <c r="M165" s="232" t="s">
        <v>21</v>
      </c>
      <c r="N165" s="233" t="s">
        <v>48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143</v>
      </c>
      <c r="AT165" s="217" t="s">
        <v>162</v>
      </c>
      <c r="AU165" s="217" t="s">
        <v>85</v>
      </c>
      <c r="AY165" s="20" t="s">
        <v>137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143</v>
      </c>
      <c r="BM165" s="217" t="s">
        <v>241</v>
      </c>
    </row>
    <row r="166" s="2" customFormat="1">
      <c r="A166" s="41"/>
      <c r="B166" s="42"/>
      <c r="C166" s="43"/>
      <c r="D166" s="219" t="s">
        <v>144</v>
      </c>
      <c r="E166" s="43"/>
      <c r="F166" s="220" t="s">
        <v>240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144</v>
      </c>
      <c r="AU166" s="20" t="s">
        <v>85</v>
      </c>
    </row>
    <row r="167" s="2" customFormat="1">
      <c r="A167" s="41"/>
      <c r="B167" s="42"/>
      <c r="C167" s="43"/>
      <c r="D167" s="219" t="s">
        <v>146</v>
      </c>
      <c r="E167" s="43"/>
      <c r="F167" s="224" t="s">
        <v>213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146</v>
      </c>
      <c r="AU167" s="20" t="s">
        <v>85</v>
      </c>
    </row>
    <row r="168" s="2" customFormat="1" ht="16.5" customHeight="1">
      <c r="A168" s="41"/>
      <c r="B168" s="42"/>
      <c r="C168" s="225" t="s">
        <v>242</v>
      </c>
      <c r="D168" s="225" t="s">
        <v>162</v>
      </c>
      <c r="E168" s="226" t="s">
        <v>243</v>
      </c>
      <c r="F168" s="227" t="s">
        <v>244</v>
      </c>
      <c r="G168" s="228" t="s">
        <v>165</v>
      </c>
      <c r="H168" s="229">
        <v>1</v>
      </c>
      <c r="I168" s="230"/>
      <c r="J168" s="231">
        <f>ROUND(I168*H168,2)</f>
        <v>0</v>
      </c>
      <c r="K168" s="227" t="s">
        <v>21</v>
      </c>
      <c r="L168" s="47"/>
      <c r="M168" s="232" t="s">
        <v>21</v>
      </c>
      <c r="N168" s="233" t="s">
        <v>48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7" t="s">
        <v>143</v>
      </c>
      <c r="AT168" s="217" t="s">
        <v>162</v>
      </c>
      <c r="AU168" s="217" t="s">
        <v>85</v>
      </c>
      <c r="AY168" s="20" t="s">
        <v>137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20" t="s">
        <v>85</v>
      </c>
      <c r="BK168" s="218">
        <f>ROUND(I168*H168,2)</f>
        <v>0</v>
      </c>
      <c r="BL168" s="20" t="s">
        <v>143</v>
      </c>
      <c r="BM168" s="217" t="s">
        <v>245</v>
      </c>
    </row>
    <row r="169" s="2" customFormat="1">
      <c r="A169" s="41"/>
      <c r="B169" s="42"/>
      <c r="C169" s="43"/>
      <c r="D169" s="219" t="s">
        <v>144</v>
      </c>
      <c r="E169" s="43"/>
      <c r="F169" s="220" t="s">
        <v>244</v>
      </c>
      <c r="G169" s="43"/>
      <c r="H169" s="43"/>
      <c r="I169" s="221"/>
      <c r="J169" s="43"/>
      <c r="K169" s="43"/>
      <c r="L169" s="47"/>
      <c r="M169" s="222"/>
      <c r="N169" s="22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144</v>
      </c>
      <c r="AU169" s="20" t="s">
        <v>85</v>
      </c>
    </row>
    <row r="170" s="2" customFormat="1">
      <c r="A170" s="41"/>
      <c r="B170" s="42"/>
      <c r="C170" s="43"/>
      <c r="D170" s="219" t="s">
        <v>146</v>
      </c>
      <c r="E170" s="43"/>
      <c r="F170" s="224" t="s">
        <v>213</v>
      </c>
      <c r="G170" s="43"/>
      <c r="H170" s="43"/>
      <c r="I170" s="221"/>
      <c r="J170" s="43"/>
      <c r="K170" s="43"/>
      <c r="L170" s="47"/>
      <c r="M170" s="222"/>
      <c r="N170" s="22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146</v>
      </c>
      <c r="AU170" s="20" t="s">
        <v>85</v>
      </c>
    </row>
    <row r="171" s="2" customFormat="1" ht="16.5" customHeight="1">
      <c r="A171" s="41"/>
      <c r="B171" s="42"/>
      <c r="C171" s="225" t="s">
        <v>195</v>
      </c>
      <c r="D171" s="225" t="s">
        <v>162</v>
      </c>
      <c r="E171" s="226" t="s">
        <v>246</v>
      </c>
      <c r="F171" s="227" t="s">
        <v>247</v>
      </c>
      <c r="G171" s="228" t="s">
        <v>248</v>
      </c>
      <c r="H171" s="229">
        <v>1000</v>
      </c>
      <c r="I171" s="230"/>
      <c r="J171" s="231">
        <f>ROUND(I171*H171,2)</f>
        <v>0</v>
      </c>
      <c r="K171" s="227" t="s">
        <v>21</v>
      </c>
      <c r="L171" s="47"/>
      <c r="M171" s="232" t="s">
        <v>21</v>
      </c>
      <c r="N171" s="233" t="s">
        <v>48</v>
      </c>
      <c r="O171" s="87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7" t="s">
        <v>143</v>
      </c>
      <c r="AT171" s="217" t="s">
        <v>162</v>
      </c>
      <c r="AU171" s="217" t="s">
        <v>85</v>
      </c>
      <c r="AY171" s="20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20" t="s">
        <v>85</v>
      </c>
      <c r="BK171" s="218">
        <f>ROUND(I171*H171,2)</f>
        <v>0</v>
      </c>
      <c r="BL171" s="20" t="s">
        <v>143</v>
      </c>
      <c r="BM171" s="217" t="s">
        <v>249</v>
      </c>
    </row>
    <row r="172" s="2" customFormat="1">
      <c r="A172" s="41"/>
      <c r="B172" s="42"/>
      <c r="C172" s="43"/>
      <c r="D172" s="219" t="s">
        <v>144</v>
      </c>
      <c r="E172" s="43"/>
      <c r="F172" s="220" t="s">
        <v>247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85</v>
      </c>
    </row>
    <row r="173" s="2" customFormat="1">
      <c r="A173" s="41"/>
      <c r="B173" s="42"/>
      <c r="C173" s="43"/>
      <c r="D173" s="219" t="s">
        <v>146</v>
      </c>
      <c r="E173" s="43"/>
      <c r="F173" s="224" t="s">
        <v>213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146</v>
      </c>
      <c r="AU173" s="20" t="s">
        <v>85</v>
      </c>
    </row>
    <row r="174" s="13" customFormat="1">
      <c r="A174" s="13"/>
      <c r="B174" s="234"/>
      <c r="C174" s="235"/>
      <c r="D174" s="219" t="s">
        <v>250</v>
      </c>
      <c r="E174" s="236" t="s">
        <v>21</v>
      </c>
      <c r="F174" s="237" t="s">
        <v>251</v>
      </c>
      <c r="G174" s="235"/>
      <c r="H174" s="238">
        <v>1000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250</v>
      </c>
      <c r="AU174" s="244" t="s">
        <v>85</v>
      </c>
      <c r="AV174" s="13" t="s">
        <v>87</v>
      </c>
      <c r="AW174" s="13" t="s">
        <v>38</v>
      </c>
      <c r="AX174" s="13" t="s">
        <v>85</v>
      </c>
      <c r="AY174" s="244" t="s">
        <v>137</v>
      </c>
    </row>
    <row r="175" s="2" customFormat="1" ht="16.5" customHeight="1">
      <c r="A175" s="41"/>
      <c r="B175" s="42"/>
      <c r="C175" s="225" t="s">
        <v>252</v>
      </c>
      <c r="D175" s="225" t="s">
        <v>162</v>
      </c>
      <c r="E175" s="226" t="s">
        <v>253</v>
      </c>
      <c r="F175" s="227" t="s">
        <v>254</v>
      </c>
      <c r="G175" s="228" t="s">
        <v>165</v>
      </c>
      <c r="H175" s="229">
        <v>1</v>
      </c>
      <c r="I175" s="230"/>
      <c r="J175" s="231">
        <f>ROUND(I175*H175,2)</f>
        <v>0</v>
      </c>
      <c r="K175" s="227" t="s">
        <v>21</v>
      </c>
      <c r="L175" s="47"/>
      <c r="M175" s="232" t="s">
        <v>21</v>
      </c>
      <c r="N175" s="233" t="s">
        <v>48</v>
      </c>
      <c r="O175" s="87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7" t="s">
        <v>143</v>
      </c>
      <c r="AT175" s="217" t="s">
        <v>162</v>
      </c>
      <c r="AU175" s="217" t="s">
        <v>85</v>
      </c>
      <c r="AY175" s="20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20" t="s">
        <v>85</v>
      </c>
      <c r="BK175" s="218">
        <f>ROUND(I175*H175,2)</f>
        <v>0</v>
      </c>
      <c r="BL175" s="20" t="s">
        <v>143</v>
      </c>
      <c r="BM175" s="217" t="s">
        <v>255</v>
      </c>
    </row>
    <row r="176" s="2" customFormat="1">
      <c r="A176" s="41"/>
      <c r="B176" s="42"/>
      <c r="C176" s="43"/>
      <c r="D176" s="219" t="s">
        <v>144</v>
      </c>
      <c r="E176" s="43"/>
      <c r="F176" s="220" t="s">
        <v>254</v>
      </c>
      <c r="G176" s="43"/>
      <c r="H176" s="43"/>
      <c r="I176" s="221"/>
      <c r="J176" s="43"/>
      <c r="K176" s="43"/>
      <c r="L176" s="47"/>
      <c r="M176" s="222"/>
      <c r="N176" s="22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85</v>
      </c>
    </row>
    <row r="177" s="2" customFormat="1">
      <c r="A177" s="41"/>
      <c r="B177" s="42"/>
      <c r="C177" s="43"/>
      <c r="D177" s="219" t="s">
        <v>146</v>
      </c>
      <c r="E177" s="43"/>
      <c r="F177" s="224" t="s">
        <v>213</v>
      </c>
      <c r="G177" s="43"/>
      <c r="H177" s="43"/>
      <c r="I177" s="221"/>
      <c r="J177" s="43"/>
      <c r="K177" s="43"/>
      <c r="L177" s="47"/>
      <c r="M177" s="222"/>
      <c r="N177" s="22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146</v>
      </c>
      <c r="AU177" s="20" t="s">
        <v>85</v>
      </c>
    </row>
    <row r="178" s="2" customFormat="1" ht="16.5" customHeight="1">
      <c r="A178" s="41"/>
      <c r="B178" s="42"/>
      <c r="C178" s="225" t="s">
        <v>256</v>
      </c>
      <c r="D178" s="225" t="s">
        <v>162</v>
      </c>
      <c r="E178" s="226" t="s">
        <v>257</v>
      </c>
      <c r="F178" s="227" t="s">
        <v>258</v>
      </c>
      <c r="G178" s="228" t="s">
        <v>259</v>
      </c>
      <c r="H178" s="229">
        <v>4</v>
      </c>
      <c r="I178" s="230"/>
      <c r="J178" s="231">
        <f>ROUND(I178*H178,2)</f>
        <v>0</v>
      </c>
      <c r="K178" s="227" t="s">
        <v>21</v>
      </c>
      <c r="L178" s="47"/>
      <c r="M178" s="232" t="s">
        <v>21</v>
      </c>
      <c r="N178" s="233" t="s">
        <v>48</v>
      </c>
      <c r="O178" s="87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7" t="s">
        <v>150</v>
      </c>
      <c r="AT178" s="217" t="s">
        <v>162</v>
      </c>
      <c r="AU178" s="217" t="s">
        <v>85</v>
      </c>
      <c r="AY178" s="20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20" t="s">
        <v>85</v>
      </c>
      <c r="BK178" s="218">
        <f>ROUND(I178*H178,2)</f>
        <v>0</v>
      </c>
      <c r="BL178" s="20" t="s">
        <v>150</v>
      </c>
      <c r="BM178" s="217" t="s">
        <v>260</v>
      </c>
    </row>
    <row r="179" s="2" customFormat="1">
      <c r="A179" s="41"/>
      <c r="B179" s="42"/>
      <c r="C179" s="43"/>
      <c r="D179" s="219" t="s">
        <v>144</v>
      </c>
      <c r="E179" s="43"/>
      <c r="F179" s="220" t="s">
        <v>258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85</v>
      </c>
    </row>
    <row r="180" s="2" customFormat="1">
      <c r="A180" s="41"/>
      <c r="B180" s="42"/>
      <c r="C180" s="43"/>
      <c r="D180" s="219" t="s">
        <v>146</v>
      </c>
      <c r="E180" s="43"/>
      <c r="F180" s="224" t="s">
        <v>261</v>
      </c>
      <c r="G180" s="43"/>
      <c r="H180" s="43"/>
      <c r="I180" s="221"/>
      <c r="J180" s="43"/>
      <c r="K180" s="43"/>
      <c r="L180" s="47"/>
      <c r="M180" s="222"/>
      <c r="N180" s="22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12" customFormat="1" ht="25.92" customHeight="1">
      <c r="A181" s="12"/>
      <c r="B181" s="191"/>
      <c r="C181" s="192"/>
      <c r="D181" s="193" t="s">
        <v>76</v>
      </c>
      <c r="E181" s="194" t="s">
        <v>262</v>
      </c>
      <c r="F181" s="194" t="s">
        <v>263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SUM(P182:P208)</f>
        <v>0</v>
      </c>
      <c r="Q181" s="199"/>
      <c r="R181" s="200">
        <f>SUM(R182:R208)</f>
        <v>0</v>
      </c>
      <c r="S181" s="199"/>
      <c r="T181" s="201">
        <f>SUM(T182:T208)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85</v>
      </c>
      <c r="AT181" s="203" t="s">
        <v>76</v>
      </c>
      <c r="AU181" s="203" t="s">
        <v>77</v>
      </c>
      <c r="AY181" s="202" t="s">
        <v>137</v>
      </c>
      <c r="BK181" s="204">
        <f>SUM(BK182:BK208)</f>
        <v>0</v>
      </c>
    </row>
    <row r="182" s="2" customFormat="1" ht="16.5" customHeight="1">
      <c r="A182" s="41"/>
      <c r="B182" s="42"/>
      <c r="C182" s="225" t="s">
        <v>264</v>
      </c>
      <c r="D182" s="225" t="s">
        <v>162</v>
      </c>
      <c r="E182" s="226" t="s">
        <v>265</v>
      </c>
      <c r="F182" s="227" t="s">
        <v>266</v>
      </c>
      <c r="G182" s="228" t="s">
        <v>210</v>
      </c>
      <c r="H182" s="229">
        <v>38.649999999999999</v>
      </c>
      <c r="I182" s="230"/>
      <c r="J182" s="231">
        <f>ROUND(I182*H182,2)</f>
        <v>0</v>
      </c>
      <c r="K182" s="227" t="s">
        <v>21</v>
      </c>
      <c r="L182" s="47"/>
      <c r="M182" s="232" t="s">
        <v>21</v>
      </c>
      <c r="N182" s="233" t="s">
        <v>48</v>
      </c>
      <c r="O182" s="87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7" t="s">
        <v>143</v>
      </c>
      <c r="AT182" s="217" t="s">
        <v>162</v>
      </c>
      <c r="AU182" s="217" t="s">
        <v>85</v>
      </c>
      <c r="AY182" s="20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20" t="s">
        <v>85</v>
      </c>
      <c r="BK182" s="218">
        <f>ROUND(I182*H182,2)</f>
        <v>0</v>
      </c>
      <c r="BL182" s="20" t="s">
        <v>143</v>
      </c>
      <c r="BM182" s="217" t="s">
        <v>267</v>
      </c>
    </row>
    <row r="183" s="2" customFormat="1">
      <c r="A183" s="41"/>
      <c r="B183" s="42"/>
      <c r="C183" s="43"/>
      <c r="D183" s="219" t="s">
        <v>144</v>
      </c>
      <c r="E183" s="43"/>
      <c r="F183" s="220" t="s">
        <v>268</v>
      </c>
      <c r="G183" s="43"/>
      <c r="H183" s="43"/>
      <c r="I183" s="221"/>
      <c r="J183" s="43"/>
      <c r="K183" s="43"/>
      <c r="L183" s="47"/>
      <c r="M183" s="222"/>
      <c r="N183" s="22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144</v>
      </c>
      <c r="AU183" s="20" t="s">
        <v>85</v>
      </c>
    </row>
    <row r="184" s="2" customFormat="1">
      <c r="A184" s="41"/>
      <c r="B184" s="42"/>
      <c r="C184" s="43"/>
      <c r="D184" s="219" t="s">
        <v>146</v>
      </c>
      <c r="E184" s="43"/>
      <c r="F184" s="224" t="s">
        <v>213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146</v>
      </c>
      <c r="AU184" s="20" t="s">
        <v>85</v>
      </c>
    </row>
    <row r="185" s="2" customFormat="1" ht="16.5" customHeight="1">
      <c r="A185" s="41"/>
      <c r="B185" s="42"/>
      <c r="C185" s="225" t="s">
        <v>199</v>
      </c>
      <c r="D185" s="225" t="s">
        <v>162</v>
      </c>
      <c r="E185" s="226" t="s">
        <v>269</v>
      </c>
      <c r="F185" s="227" t="s">
        <v>270</v>
      </c>
      <c r="G185" s="228" t="s">
        <v>158</v>
      </c>
      <c r="H185" s="229">
        <v>135</v>
      </c>
      <c r="I185" s="230"/>
      <c r="J185" s="231">
        <f>ROUND(I185*H185,2)</f>
        <v>0</v>
      </c>
      <c r="K185" s="227" t="s">
        <v>21</v>
      </c>
      <c r="L185" s="47"/>
      <c r="M185" s="232" t="s">
        <v>21</v>
      </c>
      <c r="N185" s="233" t="s">
        <v>48</v>
      </c>
      <c r="O185" s="87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7" t="s">
        <v>143</v>
      </c>
      <c r="AT185" s="217" t="s">
        <v>162</v>
      </c>
      <c r="AU185" s="217" t="s">
        <v>85</v>
      </c>
      <c r="AY185" s="20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20" t="s">
        <v>85</v>
      </c>
      <c r="BK185" s="218">
        <f>ROUND(I185*H185,2)</f>
        <v>0</v>
      </c>
      <c r="BL185" s="20" t="s">
        <v>143</v>
      </c>
      <c r="BM185" s="217" t="s">
        <v>271</v>
      </c>
    </row>
    <row r="186" s="2" customFormat="1">
      <c r="A186" s="41"/>
      <c r="B186" s="42"/>
      <c r="C186" s="43"/>
      <c r="D186" s="219" t="s">
        <v>144</v>
      </c>
      <c r="E186" s="43"/>
      <c r="F186" s="220" t="s">
        <v>270</v>
      </c>
      <c r="G186" s="43"/>
      <c r="H186" s="43"/>
      <c r="I186" s="221"/>
      <c r="J186" s="43"/>
      <c r="K186" s="43"/>
      <c r="L186" s="47"/>
      <c r="M186" s="222"/>
      <c r="N186" s="223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144</v>
      </c>
      <c r="AU186" s="20" t="s">
        <v>85</v>
      </c>
    </row>
    <row r="187" s="2" customFormat="1">
      <c r="A187" s="41"/>
      <c r="B187" s="42"/>
      <c r="C187" s="43"/>
      <c r="D187" s="219" t="s">
        <v>146</v>
      </c>
      <c r="E187" s="43"/>
      <c r="F187" s="224" t="s">
        <v>213</v>
      </c>
      <c r="G187" s="43"/>
      <c r="H187" s="43"/>
      <c r="I187" s="221"/>
      <c r="J187" s="43"/>
      <c r="K187" s="43"/>
      <c r="L187" s="47"/>
      <c r="M187" s="222"/>
      <c r="N187" s="22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146</v>
      </c>
      <c r="AU187" s="20" t="s">
        <v>85</v>
      </c>
    </row>
    <row r="188" s="2" customFormat="1" ht="16.5" customHeight="1">
      <c r="A188" s="41"/>
      <c r="B188" s="42"/>
      <c r="C188" s="225" t="s">
        <v>272</v>
      </c>
      <c r="D188" s="225" t="s">
        <v>162</v>
      </c>
      <c r="E188" s="226" t="s">
        <v>273</v>
      </c>
      <c r="F188" s="227" t="s">
        <v>274</v>
      </c>
      <c r="G188" s="228" t="s">
        <v>210</v>
      </c>
      <c r="H188" s="229">
        <v>69.549999999999997</v>
      </c>
      <c r="I188" s="230"/>
      <c r="J188" s="231">
        <f>ROUND(I188*H188,2)</f>
        <v>0</v>
      </c>
      <c r="K188" s="227" t="s">
        <v>21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143</v>
      </c>
      <c r="AT188" s="217" t="s">
        <v>162</v>
      </c>
      <c r="AU188" s="217" t="s">
        <v>85</v>
      </c>
      <c r="AY188" s="20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143</v>
      </c>
      <c r="BM188" s="217" t="s">
        <v>275</v>
      </c>
    </row>
    <row r="189" s="2" customFormat="1">
      <c r="A189" s="41"/>
      <c r="B189" s="42"/>
      <c r="C189" s="43"/>
      <c r="D189" s="219" t="s">
        <v>144</v>
      </c>
      <c r="E189" s="43"/>
      <c r="F189" s="220" t="s">
        <v>274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85</v>
      </c>
    </row>
    <row r="190" s="2" customFormat="1">
      <c r="A190" s="41"/>
      <c r="B190" s="42"/>
      <c r="C190" s="43"/>
      <c r="D190" s="219" t="s">
        <v>146</v>
      </c>
      <c r="E190" s="43"/>
      <c r="F190" s="224" t="s">
        <v>213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146</v>
      </c>
      <c r="AU190" s="20" t="s">
        <v>85</v>
      </c>
    </row>
    <row r="191" s="2" customFormat="1" ht="16.5" customHeight="1">
      <c r="A191" s="41"/>
      <c r="B191" s="42"/>
      <c r="C191" s="225" t="s">
        <v>201</v>
      </c>
      <c r="D191" s="225" t="s">
        <v>162</v>
      </c>
      <c r="E191" s="226" t="s">
        <v>276</v>
      </c>
      <c r="F191" s="227" t="s">
        <v>277</v>
      </c>
      <c r="G191" s="228" t="s">
        <v>158</v>
      </c>
      <c r="H191" s="229">
        <v>73</v>
      </c>
      <c r="I191" s="230"/>
      <c r="J191" s="231">
        <f>ROUND(I191*H191,2)</f>
        <v>0</v>
      </c>
      <c r="K191" s="227" t="s">
        <v>21</v>
      </c>
      <c r="L191" s="47"/>
      <c r="M191" s="232" t="s">
        <v>21</v>
      </c>
      <c r="N191" s="233" t="s">
        <v>48</v>
      </c>
      <c r="O191" s="87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7" t="s">
        <v>143</v>
      </c>
      <c r="AT191" s="217" t="s">
        <v>162</v>
      </c>
      <c r="AU191" s="217" t="s">
        <v>85</v>
      </c>
      <c r="AY191" s="20" t="s">
        <v>137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20" t="s">
        <v>85</v>
      </c>
      <c r="BK191" s="218">
        <f>ROUND(I191*H191,2)</f>
        <v>0</v>
      </c>
      <c r="BL191" s="20" t="s">
        <v>143</v>
      </c>
      <c r="BM191" s="217" t="s">
        <v>278</v>
      </c>
    </row>
    <row r="192" s="2" customFormat="1">
      <c r="A192" s="41"/>
      <c r="B192" s="42"/>
      <c r="C192" s="43"/>
      <c r="D192" s="219" t="s">
        <v>144</v>
      </c>
      <c r="E192" s="43"/>
      <c r="F192" s="220" t="s">
        <v>277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85</v>
      </c>
    </row>
    <row r="193" s="2" customFormat="1">
      <c r="A193" s="41"/>
      <c r="B193" s="42"/>
      <c r="C193" s="43"/>
      <c r="D193" s="219" t="s">
        <v>146</v>
      </c>
      <c r="E193" s="43"/>
      <c r="F193" s="224" t="s">
        <v>213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146</v>
      </c>
      <c r="AU193" s="20" t="s">
        <v>85</v>
      </c>
    </row>
    <row r="194" s="2" customFormat="1" ht="16.5" customHeight="1">
      <c r="A194" s="41"/>
      <c r="B194" s="42"/>
      <c r="C194" s="225" t="s">
        <v>279</v>
      </c>
      <c r="D194" s="225" t="s">
        <v>162</v>
      </c>
      <c r="E194" s="226" t="s">
        <v>280</v>
      </c>
      <c r="F194" s="227" t="s">
        <v>281</v>
      </c>
      <c r="G194" s="228" t="s">
        <v>158</v>
      </c>
      <c r="H194" s="229">
        <v>73</v>
      </c>
      <c r="I194" s="230"/>
      <c r="J194" s="231">
        <f>ROUND(I194*H194,2)</f>
        <v>0</v>
      </c>
      <c r="K194" s="227" t="s">
        <v>21</v>
      </c>
      <c r="L194" s="47"/>
      <c r="M194" s="232" t="s">
        <v>21</v>
      </c>
      <c r="N194" s="233" t="s">
        <v>48</v>
      </c>
      <c r="O194" s="87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7" t="s">
        <v>143</v>
      </c>
      <c r="AT194" s="217" t="s">
        <v>162</v>
      </c>
      <c r="AU194" s="217" t="s">
        <v>85</v>
      </c>
      <c r="AY194" s="20" t="s">
        <v>137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20" t="s">
        <v>85</v>
      </c>
      <c r="BK194" s="218">
        <f>ROUND(I194*H194,2)</f>
        <v>0</v>
      </c>
      <c r="BL194" s="20" t="s">
        <v>143</v>
      </c>
      <c r="BM194" s="217" t="s">
        <v>282</v>
      </c>
    </row>
    <row r="195" s="2" customFormat="1">
      <c r="A195" s="41"/>
      <c r="B195" s="42"/>
      <c r="C195" s="43"/>
      <c r="D195" s="219" t="s">
        <v>144</v>
      </c>
      <c r="E195" s="43"/>
      <c r="F195" s="220" t="s">
        <v>283</v>
      </c>
      <c r="G195" s="43"/>
      <c r="H195" s="43"/>
      <c r="I195" s="221"/>
      <c r="J195" s="43"/>
      <c r="K195" s="43"/>
      <c r="L195" s="47"/>
      <c r="M195" s="222"/>
      <c r="N195" s="223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85</v>
      </c>
    </row>
    <row r="196" s="2" customFormat="1">
      <c r="A196" s="41"/>
      <c r="B196" s="42"/>
      <c r="C196" s="43"/>
      <c r="D196" s="219" t="s">
        <v>146</v>
      </c>
      <c r="E196" s="43"/>
      <c r="F196" s="224" t="s">
        <v>213</v>
      </c>
      <c r="G196" s="43"/>
      <c r="H196" s="43"/>
      <c r="I196" s="221"/>
      <c r="J196" s="43"/>
      <c r="K196" s="43"/>
      <c r="L196" s="47"/>
      <c r="M196" s="222"/>
      <c r="N196" s="22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146</v>
      </c>
      <c r="AU196" s="20" t="s">
        <v>85</v>
      </c>
    </row>
    <row r="197" s="2" customFormat="1" ht="16.5" customHeight="1">
      <c r="A197" s="41"/>
      <c r="B197" s="42"/>
      <c r="C197" s="225" t="s">
        <v>204</v>
      </c>
      <c r="D197" s="225" t="s">
        <v>162</v>
      </c>
      <c r="E197" s="226" t="s">
        <v>284</v>
      </c>
      <c r="F197" s="227" t="s">
        <v>285</v>
      </c>
      <c r="G197" s="228" t="s">
        <v>158</v>
      </c>
      <c r="H197" s="229">
        <v>12</v>
      </c>
      <c r="I197" s="230"/>
      <c r="J197" s="231">
        <f>ROUND(I197*H197,2)</f>
        <v>0</v>
      </c>
      <c r="K197" s="227" t="s">
        <v>21</v>
      </c>
      <c r="L197" s="47"/>
      <c r="M197" s="232" t="s">
        <v>21</v>
      </c>
      <c r="N197" s="233" t="s">
        <v>48</v>
      </c>
      <c r="O197" s="87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7" t="s">
        <v>143</v>
      </c>
      <c r="AT197" s="217" t="s">
        <v>162</v>
      </c>
      <c r="AU197" s="217" t="s">
        <v>85</v>
      </c>
      <c r="AY197" s="20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20" t="s">
        <v>85</v>
      </c>
      <c r="BK197" s="218">
        <f>ROUND(I197*H197,2)</f>
        <v>0</v>
      </c>
      <c r="BL197" s="20" t="s">
        <v>143</v>
      </c>
      <c r="BM197" s="217" t="s">
        <v>286</v>
      </c>
    </row>
    <row r="198" s="2" customFormat="1">
      <c r="A198" s="41"/>
      <c r="B198" s="42"/>
      <c r="C198" s="43"/>
      <c r="D198" s="219" t="s">
        <v>144</v>
      </c>
      <c r="E198" s="43"/>
      <c r="F198" s="220" t="s">
        <v>287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144</v>
      </c>
      <c r="AU198" s="20" t="s">
        <v>85</v>
      </c>
    </row>
    <row r="199" s="2" customFormat="1">
      <c r="A199" s="41"/>
      <c r="B199" s="42"/>
      <c r="C199" s="43"/>
      <c r="D199" s="219" t="s">
        <v>146</v>
      </c>
      <c r="E199" s="43"/>
      <c r="F199" s="224" t="s">
        <v>213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146</v>
      </c>
      <c r="AU199" s="20" t="s">
        <v>85</v>
      </c>
    </row>
    <row r="200" s="2" customFormat="1" ht="16.5" customHeight="1">
      <c r="A200" s="41"/>
      <c r="B200" s="42"/>
      <c r="C200" s="225" t="s">
        <v>288</v>
      </c>
      <c r="D200" s="225" t="s">
        <v>162</v>
      </c>
      <c r="E200" s="226" t="s">
        <v>289</v>
      </c>
      <c r="F200" s="227" t="s">
        <v>290</v>
      </c>
      <c r="G200" s="228" t="s">
        <v>158</v>
      </c>
      <c r="H200" s="229">
        <v>4</v>
      </c>
      <c r="I200" s="230"/>
      <c r="J200" s="231">
        <f>ROUND(I200*H200,2)</f>
        <v>0</v>
      </c>
      <c r="K200" s="227" t="s">
        <v>21</v>
      </c>
      <c r="L200" s="47"/>
      <c r="M200" s="232" t="s">
        <v>21</v>
      </c>
      <c r="N200" s="233" t="s">
        <v>48</v>
      </c>
      <c r="O200" s="87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7" t="s">
        <v>143</v>
      </c>
      <c r="AT200" s="217" t="s">
        <v>162</v>
      </c>
      <c r="AU200" s="217" t="s">
        <v>85</v>
      </c>
      <c r="AY200" s="20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20" t="s">
        <v>85</v>
      </c>
      <c r="BK200" s="218">
        <f>ROUND(I200*H200,2)</f>
        <v>0</v>
      </c>
      <c r="BL200" s="20" t="s">
        <v>143</v>
      </c>
      <c r="BM200" s="217" t="s">
        <v>291</v>
      </c>
    </row>
    <row r="201" s="2" customFormat="1">
      <c r="A201" s="41"/>
      <c r="B201" s="42"/>
      <c r="C201" s="43"/>
      <c r="D201" s="219" t="s">
        <v>144</v>
      </c>
      <c r="E201" s="43"/>
      <c r="F201" s="220" t="s">
        <v>292</v>
      </c>
      <c r="G201" s="43"/>
      <c r="H201" s="43"/>
      <c r="I201" s="221"/>
      <c r="J201" s="43"/>
      <c r="K201" s="43"/>
      <c r="L201" s="47"/>
      <c r="M201" s="222"/>
      <c r="N201" s="22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144</v>
      </c>
      <c r="AU201" s="20" t="s">
        <v>85</v>
      </c>
    </row>
    <row r="202" s="2" customFormat="1">
      <c r="A202" s="41"/>
      <c r="B202" s="42"/>
      <c r="C202" s="43"/>
      <c r="D202" s="219" t="s">
        <v>146</v>
      </c>
      <c r="E202" s="43"/>
      <c r="F202" s="224" t="s">
        <v>213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146</v>
      </c>
      <c r="AU202" s="20" t="s">
        <v>85</v>
      </c>
    </row>
    <row r="203" s="2" customFormat="1" ht="16.5" customHeight="1">
      <c r="A203" s="41"/>
      <c r="B203" s="42"/>
      <c r="C203" s="225" t="s">
        <v>293</v>
      </c>
      <c r="D203" s="225" t="s">
        <v>162</v>
      </c>
      <c r="E203" s="226" t="s">
        <v>294</v>
      </c>
      <c r="F203" s="227" t="s">
        <v>295</v>
      </c>
      <c r="G203" s="228" t="s">
        <v>158</v>
      </c>
      <c r="H203" s="229">
        <v>4</v>
      </c>
      <c r="I203" s="230"/>
      <c r="J203" s="231">
        <f>ROUND(I203*H203,2)</f>
        <v>0</v>
      </c>
      <c r="K203" s="227" t="s">
        <v>21</v>
      </c>
      <c r="L203" s="47"/>
      <c r="M203" s="232" t="s">
        <v>21</v>
      </c>
      <c r="N203" s="233" t="s">
        <v>48</v>
      </c>
      <c r="O203" s="87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7" t="s">
        <v>143</v>
      </c>
      <c r="AT203" s="217" t="s">
        <v>162</v>
      </c>
      <c r="AU203" s="217" t="s">
        <v>85</v>
      </c>
      <c r="AY203" s="20" t="s">
        <v>137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20" t="s">
        <v>85</v>
      </c>
      <c r="BK203" s="218">
        <f>ROUND(I203*H203,2)</f>
        <v>0</v>
      </c>
      <c r="BL203" s="20" t="s">
        <v>143</v>
      </c>
      <c r="BM203" s="217" t="s">
        <v>296</v>
      </c>
    </row>
    <row r="204" s="2" customFormat="1">
      <c r="A204" s="41"/>
      <c r="B204" s="42"/>
      <c r="C204" s="43"/>
      <c r="D204" s="219" t="s">
        <v>144</v>
      </c>
      <c r="E204" s="43"/>
      <c r="F204" s="220" t="s">
        <v>295</v>
      </c>
      <c r="G204" s="43"/>
      <c r="H204" s="43"/>
      <c r="I204" s="221"/>
      <c r="J204" s="43"/>
      <c r="K204" s="43"/>
      <c r="L204" s="47"/>
      <c r="M204" s="222"/>
      <c r="N204" s="223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144</v>
      </c>
      <c r="AU204" s="20" t="s">
        <v>85</v>
      </c>
    </row>
    <row r="205" s="2" customFormat="1">
      <c r="A205" s="41"/>
      <c r="B205" s="42"/>
      <c r="C205" s="43"/>
      <c r="D205" s="219" t="s">
        <v>146</v>
      </c>
      <c r="E205" s="43"/>
      <c r="F205" s="224" t="s">
        <v>213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146</v>
      </c>
      <c r="AU205" s="20" t="s">
        <v>85</v>
      </c>
    </row>
    <row r="206" s="2" customFormat="1" ht="16.5" customHeight="1">
      <c r="A206" s="41"/>
      <c r="B206" s="42"/>
      <c r="C206" s="225" t="s">
        <v>297</v>
      </c>
      <c r="D206" s="225" t="s">
        <v>162</v>
      </c>
      <c r="E206" s="226" t="s">
        <v>298</v>
      </c>
      <c r="F206" s="227" t="s">
        <v>299</v>
      </c>
      <c r="G206" s="228" t="s">
        <v>158</v>
      </c>
      <c r="H206" s="229">
        <v>2</v>
      </c>
      <c r="I206" s="230"/>
      <c r="J206" s="231">
        <f>ROUND(I206*H206,2)</f>
        <v>0</v>
      </c>
      <c r="K206" s="227" t="s">
        <v>21</v>
      </c>
      <c r="L206" s="47"/>
      <c r="M206" s="232" t="s">
        <v>21</v>
      </c>
      <c r="N206" s="233" t="s">
        <v>48</v>
      </c>
      <c r="O206" s="87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7" t="s">
        <v>143</v>
      </c>
      <c r="AT206" s="217" t="s">
        <v>162</v>
      </c>
      <c r="AU206" s="217" t="s">
        <v>85</v>
      </c>
      <c r="AY206" s="20" t="s">
        <v>137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20" t="s">
        <v>85</v>
      </c>
      <c r="BK206" s="218">
        <f>ROUND(I206*H206,2)</f>
        <v>0</v>
      </c>
      <c r="BL206" s="20" t="s">
        <v>143</v>
      </c>
      <c r="BM206" s="217" t="s">
        <v>300</v>
      </c>
    </row>
    <row r="207" s="2" customFormat="1">
      <c r="A207" s="41"/>
      <c r="B207" s="42"/>
      <c r="C207" s="43"/>
      <c r="D207" s="219" t="s">
        <v>144</v>
      </c>
      <c r="E207" s="43"/>
      <c r="F207" s="220" t="s">
        <v>299</v>
      </c>
      <c r="G207" s="43"/>
      <c r="H207" s="43"/>
      <c r="I207" s="221"/>
      <c r="J207" s="43"/>
      <c r="K207" s="43"/>
      <c r="L207" s="47"/>
      <c r="M207" s="222"/>
      <c r="N207" s="22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85</v>
      </c>
    </row>
    <row r="208" s="2" customFormat="1">
      <c r="A208" s="41"/>
      <c r="B208" s="42"/>
      <c r="C208" s="43"/>
      <c r="D208" s="219" t="s">
        <v>146</v>
      </c>
      <c r="E208" s="43"/>
      <c r="F208" s="224" t="s">
        <v>213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146</v>
      </c>
      <c r="AU208" s="20" t="s">
        <v>85</v>
      </c>
    </row>
    <row r="209" s="12" customFormat="1" ht="25.92" customHeight="1">
      <c r="A209" s="12"/>
      <c r="B209" s="191"/>
      <c r="C209" s="192"/>
      <c r="D209" s="193" t="s">
        <v>76</v>
      </c>
      <c r="E209" s="194" t="s">
        <v>301</v>
      </c>
      <c r="F209" s="194" t="s">
        <v>302</v>
      </c>
      <c r="G209" s="192"/>
      <c r="H209" s="192"/>
      <c r="I209" s="195"/>
      <c r="J209" s="196">
        <f>BK209</f>
        <v>0</v>
      </c>
      <c r="K209" s="192"/>
      <c r="L209" s="197"/>
      <c r="M209" s="198"/>
      <c r="N209" s="199"/>
      <c r="O209" s="199"/>
      <c r="P209" s="200">
        <f>P210+P247+P275</f>
        <v>0</v>
      </c>
      <c r="Q209" s="199"/>
      <c r="R209" s="200">
        <f>R210+R247+R275</f>
        <v>0</v>
      </c>
      <c r="S209" s="199"/>
      <c r="T209" s="201">
        <f>T210+T247+T275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85</v>
      </c>
      <c r="AT209" s="203" t="s">
        <v>76</v>
      </c>
      <c r="AU209" s="203" t="s">
        <v>77</v>
      </c>
      <c r="AY209" s="202" t="s">
        <v>137</v>
      </c>
      <c r="BK209" s="204">
        <f>BK210+BK247+BK275</f>
        <v>0</v>
      </c>
    </row>
    <row r="210" s="12" customFormat="1" ht="22.8" customHeight="1">
      <c r="A210" s="12"/>
      <c r="B210" s="191"/>
      <c r="C210" s="192"/>
      <c r="D210" s="193" t="s">
        <v>76</v>
      </c>
      <c r="E210" s="245" t="s">
        <v>303</v>
      </c>
      <c r="F210" s="245" t="s">
        <v>304</v>
      </c>
      <c r="G210" s="192"/>
      <c r="H210" s="192"/>
      <c r="I210" s="195"/>
      <c r="J210" s="246">
        <f>BK210</f>
        <v>0</v>
      </c>
      <c r="K210" s="192"/>
      <c r="L210" s="197"/>
      <c r="M210" s="198"/>
      <c r="N210" s="199"/>
      <c r="O210" s="199"/>
      <c r="P210" s="200">
        <f>SUM(P211:P246)</f>
        <v>0</v>
      </c>
      <c r="Q210" s="199"/>
      <c r="R210" s="200">
        <f>SUM(R211:R246)</f>
        <v>0</v>
      </c>
      <c r="S210" s="199"/>
      <c r="T210" s="201">
        <f>SUM(T211:T246)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85</v>
      </c>
      <c r="AT210" s="203" t="s">
        <v>76</v>
      </c>
      <c r="AU210" s="203" t="s">
        <v>85</v>
      </c>
      <c r="AY210" s="202" t="s">
        <v>137</v>
      </c>
      <c r="BK210" s="204">
        <f>SUM(BK211:BK246)</f>
        <v>0</v>
      </c>
    </row>
    <row r="211" s="2" customFormat="1" ht="16.5" customHeight="1">
      <c r="A211" s="41"/>
      <c r="B211" s="42"/>
      <c r="C211" s="225" t="s">
        <v>305</v>
      </c>
      <c r="D211" s="225" t="s">
        <v>162</v>
      </c>
      <c r="E211" s="226" t="s">
        <v>306</v>
      </c>
      <c r="F211" s="227" t="s">
        <v>307</v>
      </c>
      <c r="G211" s="228" t="s">
        <v>165</v>
      </c>
      <c r="H211" s="229">
        <v>1</v>
      </c>
      <c r="I211" s="230"/>
      <c r="J211" s="231">
        <f>ROUND(I211*H211,2)</f>
        <v>0</v>
      </c>
      <c r="K211" s="227" t="s">
        <v>21</v>
      </c>
      <c r="L211" s="47"/>
      <c r="M211" s="232" t="s">
        <v>21</v>
      </c>
      <c r="N211" s="233" t="s">
        <v>48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7" t="s">
        <v>143</v>
      </c>
      <c r="AT211" s="217" t="s">
        <v>162</v>
      </c>
      <c r="AU211" s="217" t="s">
        <v>87</v>
      </c>
      <c r="AY211" s="20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20" t="s">
        <v>85</v>
      </c>
      <c r="BK211" s="218">
        <f>ROUND(I211*H211,2)</f>
        <v>0</v>
      </c>
      <c r="BL211" s="20" t="s">
        <v>143</v>
      </c>
      <c r="BM211" s="217" t="s">
        <v>308</v>
      </c>
    </row>
    <row r="212" s="2" customFormat="1">
      <c r="A212" s="41"/>
      <c r="B212" s="42"/>
      <c r="C212" s="43"/>
      <c r="D212" s="219" t="s">
        <v>144</v>
      </c>
      <c r="E212" s="43"/>
      <c r="F212" s="220" t="s">
        <v>307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87</v>
      </c>
    </row>
    <row r="213" s="2" customFormat="1">
      <c r="A213" s="41"/>
      <c r="B213" s="42"/>
      <c r="C213" s="43"/>
      <c r="D213" s="219" t="s">
        <v>146</v>
      </c>
      <c r="E213" s="43"/>
      <c r="F213" s="224" t="s">
        <v>309</v>
      </c>
      <c r="G213" s="43"/>
      <c r="H213" s="43"/>
      <c r="I213" s="221"/>
      <c r="J213" s="43"/>
      <c r="K213" s="43"/>
      <c r="L213" s="47"/>
      <c r="M213" s="222"/>
      <c r="N213" s="22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146</v>
      </c>
      <c r="AU213" s="20" t="s">
        <v>87</v>
      </c>
    </row>
    <row r="214" s="2" customFormat="1" ht="16.5" customHeight="1">
      <c r="A214" s="41"/>
      <c r="B214" s="42"/>
      <c r="C214" s="205" t="s">
        <v>310</v>
      </c>
      <c r="D214" s="205" t="s">
        <v>138</v>
      </c>
      <c r="E214" s="206" t="s">
        <v>311</v>
      </c>
      <c r="F214" s="207" t="s">
        <v>312</v>
      </c>
      <c r="G214" s="208" t="s">
        <v>165</v>
      </c>
      <c r="H214" s="209">
        <v>1</v>
      </c>
      <c r="I214" s="210"/>
      <c r="J214" s="211">
        <f>ROUND(I214*H214,2)</f>
        <v>0</v>
      </c>
      <c r="K214" s="207" t="s">
        <v>21</v>
      </c>
      <c r="L214" s="212"/>
      <c r="M214" s="213" t="s">
        <v>21</v>
      </c>
      <c r="N214" s="214" t="s">
        <v>48</v>
      </c>
      <c r="O214" s="87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7" t="s">
        <v>142</v>
      </c>
      <c r="AT214" s="217" t="s">
        <v>138</v>
      </c>
      <c r="AU214" s="217" t="s">
        <v>87</v>
      </c>
      <c r="AY214" s="20" t="s">
        <v>137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20" t="s">
        <v>85</v>
      </c>
      <c r="BK214" s="218">
        <f>ROUND(I214*H214,2)</f>
        <v>0</v>
      </c>
      <c r="BL214" s="20" t="s">
        <v>143</v>
      </c>
      <c r="BM214" s="217" t="s">
        <v>313</v>
      </c>
    </row>
    <row r="215" s="2" customFormat="1">
      <c r="A215" s="41"/>
      <c r="B215" s="42"/>
      <c r="C215" s="43"/>
      <c r="D215" s="219" t="s">
        <v>144</v>
      </c>
      <c r="E215" s="43"/>
      <c r="F215" s="220" t="s">
        <v>312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87</v>
      </c>
    </row>
    <row r="216" s="2" customFormat="1">
      <c r="A216" s="41"/>
      <c r="B216" s="42"/>
      <c r="C216" s="43"/>
      <c r="D216" s="219" t="s">
        <v>146</v>
      </c>
      <c r="E216" s="43"/>
      <c r="F216" s="224" t="s">
        <v>309</v>
      </c>
      <c r="G216" s="43"/>
      <c r="H216" s="43"/>
      <c r="I216" s="221"/>
      <c r="J216" s="43"/>
      <c r="K216" s="43"/>
      <c r="L216" s="47"/>
      <c r="M216" s="222"/>
      <c r="N216" s="223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146</v>
      </c>
      <c r="AU216" s="20" t="s">
        <v>87</v>
      </c>
    </row>
    <row r="217" s="2" customFormat="1" ht="16.5" customHeight="1">
      <c r="A217" s="41"/>
      <c r="B217" s="42"/>
      <c r="C217" s="225" t="s">
        <v>314</v>
      </c>
      <c r="D217" s="225" t="s">
        <v>162</v>
      </c>
      <c r="E217" s="226" t="s">
        <v>315</v>
      </c>
      <c r="F217" s="227" t="s">
        <v>316</v>
      </c>
      <c r="G217" s="228" t="s">
        <v>165</v>
      </c>
      <c r="H217" s="229">
        <v>1</v>
      </c>
      <c r="I217" s="230"/>
      <c r="J217" s="231">
        <f>ROUND(I217*H217,2)</f>
        <v>0</v>
      </c>
      <c r="K217" s="227" t="s">
        <v>21</v>
      </c>
      <c r="L217" s="47"/>
      <c r="M217" s="232" t="s">
        <v>21</v>
      </c>
      <c r="N217" s="233" t="s">
        <v>48</v>
      </c>
      <c r="O217" s="87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7" t="s">
        <v>143</v>
      </c>
      <c r="AT217" s="217" t="s">
        <v>162</v>
      </c>
      <c r="AU217" s="217" t="s">
        <v>87</v>
      </c>
      <c r="AY217" s="20" t="s">
        <v>137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20" t="s">
        <v>85</v>
      </c>
      <c r="BK217" s="218">
        <f>ROUND(I217*H217,2)</f>
        <v>0</v>
      </c>
      <c r="BL217" s="20" t="s">
        <v>143</v>
      </c>
      <c r="BM217" s="217" t="s">
        <v>317</v>
      </c>
    </row>
    <row r="218" s="2" customFormat="1">
      <c r="A218" s="41"/>
      <c r="B218" s="42"/>
      <c r="C218" s="43"/>
      <c r="D218" s="219" t="s">
        <v>144</v>
      </c>
      <c r="E218" s="43"/>
      <c r="F218" s="220" t="s">
        <v>318</v>
      </c>
      <c r="G218" s="43"/>
      <c r="H218" s="43"/>
      <c r="I218" s="221"/>
      <c r="J218" s="43"/>
      <c r="K218" s="43"/>
      <c r="L218" s="47"/>
      <c r="M218" s="222"/>
      <c r="N218" s="22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87</v>
      </c>
    </row>
    <row r="219" s="2" customFormat="1">
      <c r="A219" s="41"/>
      <c r="B219" s="42"/>
      <c r="C219" s="43"/>
      <c r="D219" s="219" t="s">
        <v>146</v>
      </c>
      <c r="E219" s="43"/>
      <c r="F219" s="224" t="s">
        <v>309</v>
      </c>
      <c r="G219" s="43"/>
      <c r="H219" s="43"/>
      <c r="I219" s="221"/>
      <c r="J219" s="43"/>
      <c r="K219" s="43"/>
      <c r="L219" s="47"/>
      <c r="M219" s="222"/>
      <c r="N219" s="22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146</v>
      </c>
      <c r="AU219" s="20" t="s">
        <v>87</v>
      </c>
    </row>
    <row r="220" s="2" customFormat="1" ht="16.5" customHeight="1">
      <c r="A220" s="41"/>
      <c r="B220" s="42"/>
      <c r="C220" s="205" t="s">
        <v>319</v>
      </c>
      <c r="D220" s="205" t="s">
        <v>138</v>
      </c>
      <c r="E220" s="206" t="s">
        <v>320</v>
      </c>
      <c r="F220" s="207" t="s">
        <v>321</v>
      </c>
      <c r="G220" s="208" t="s">
        <v>165</v>
      </c>
      <c r="H220" s="209">
        <v>1</v>
      </c>
      <c r="I220" s="210"/>
      <c r="J220" s="211">
        <f>ROUND(I220*H220,2)</f>
        <v>0</v>
      </c>
      <c r="K220" s="207" t="s">
        <v>21</v>
      </c>
      <c r="L220" s="212"/>
      <c r="M220" s="213" t="s">
        <v>21</v>
      </c>
      <c r="N220" s="214" t="s">
        <v>48</v>
      </c>
      <c r="O220" s="87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7" t="s">
        <v>142</v>
      </c>
      <c r="AT220" s="217" t="s">
        <v>138</v>
      </c>
      <c r="AU220" s="217" t="s">
        <v>87</v>
      </c>
      <c r="AY220" s="20" t="s">
        <v>137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20" t="s">
        <v>85</v>
      </c>
      <c r="BK220" s="218">
        <f>ROUND(I220*H220,2)</f>
        <v>0</v>
      </c>
      <c r="BL220" s="20" t="s">
        <v>143</v>
      </c>
      <c r="BM220" s="217" t="s">
        <v>322</v>
      </c>
    </row>
    <row r="221" s="2" customFormat="1">
      <c r="A221" s="41"/>
      <c r="B221" s="42"/>
      <c r="C221" s="43"/>
      <c r="D221" s="219" t="s">
        <v>144</v>
      </c>
      <c r="E221" s="43"/>
      <c r="F221" s="220" t="s">
        <v>321</v>
      </c>
      <c r="G221" s="43"/>
      <c r="H221" s="43"/>
      <c r="I221" s="221"/>
      <c r="J221" s="43"/>
      <c r="K221" s="43"/>
      <c r="L221" s="47"/>
      <c r="M221" s="222"/>
      <c r="N221" s="22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144</v>
      </c>
      <c r="AU221" s="20" t="s">
        <v>87</v>
      </c>
    </row>
    <row r="222" s="2" customFormat="1">
      <c r="A222" s="41"/>
      <c r="B222" s="42"/>
      <c r="C222" s="43"/>
      <c r="D222" s="219" t="s">
        <v>146</v>
      </c>
      <c r="E222" s="43"/>
      <c r="F222" s="224" t="s">
        <v>309</v>
      </c>
      <c r="G222" s="43"/>
      <c r="H222" s="43"/>
      <c r="I222" s="221"/>
      <c r="J222" s="43"/>
      <c r="K222" s="43"/>
      <c r="L222" s="47"/>
      <c r="M222" s="222"/>
      <c r="N222" s="22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146</v>
      </c>
      <c r="AU222" s="20" t="s">
        <v>87</v>
      </c>
    </row>
    <row r="223" s="2" customFormat="1" ht="16.5" customHeight="1">
      <c r="A223" s="41"/>
      <c r="B223" s="42"/>
      <c r="C223" s="225" t="s">
        <v>323</v>
      </c>
      <c r="D223" s="225" t="s">
        <v>162</v>
      </c>
      <c r="E223" s="226" t="s">
        <v>324</v>
      </c>
      <c r="F223" s="227" t="s">
        <v>325</v>
      </c>
      <c r="G223" s="228" t="s">
        <v>165</v>
      </c>
      <c r="H223" s="229">
        <v>1</v>
      </c>
      <c r="I223" s="230"/>
      <c r="J223" s="231">
        <f>ROUND(I223*H223,2)</f>
        <v>0</v>
      </c>
      <c r="K223" s="227" t="s">
        <v>21</v>
      </c>
      <c r="L223" s="47"/>
      <c r="M223" s="232" t="s">
        <v>21</v>
      </c>
      <c r="N223" s="233" t="s">
        <v>48</v>
      </c>
      <c r="O223" s="87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7" t="s">
        <v>143</v>
      </c>
      <c r="AT223" s="217" t="s">
        <v>162</v>
      </c>
      <c r="AU223" s="217" t="s">
        <v>87</v>
      </c>
      <c r="AY223" s="20" t="s">
        <v>137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20" t="s">
        <v>85</v>
      </c>
      <c r="BK223" s="218">
        <f>ROUND(I223*H223,2)</f>
        <v>0</v>
      </c>
      <c r="BL223" s="20" t="s">
        <v>143</v>
      </c>
      <c r="BM223" s="217" t="s">
        <v>326</v>
      </c>
    </row>
    <row r="224" s="2" customFormat="1">
      <c r="A224" s="41"/>
      <c r="B224" s="42"/>
      <c r="C224" s="43"/>
      <c r="D224" s="219" t="s">
        <v>144</v>
      </c>
      <c r="E224" s="43"/>
      <c r="F224" s="220" t="s">
        <v>325</v>
      </c>
      <c r="G224" s="43"/>
      <c r="H224" s="43"/>
      <c r="I224" s="221"/>
      <c r="J224" s="43"/>
      <c r="K224" s="43"/>
      <c r="L224" s="47"/>
      <c r="M224" s="222"/>
      <c r="N224" s="22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144</v>
      </c>
      <c r="AU224" s="20" t="s">
        <v>87</v>
      </c>
    </row>
    <row r="225" s="2" customFormat="1">
      <c r="A225" s="41"/>
      <c r="B225" s="42"/>
      <c r="C225" s="43"/>
      <c r="D225" s="219" t="s">
        <v>146</v>
      </c>
      <c r="E225" s="43"/>
      <c r="F225" s="224" t="s">
        <v>309</v>
      </c>
      <c r="G225" s="43"/>
      <c r="H225" s="43"/>
      <c r="I225" s="221"/>
      <c r="J225" s="43"/>
      <c r="K225" s="43"/>
      <c r="L225" s="47"/>
      <c r="M225" s="222"/>
      <c r="N225" s="22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146</v>
      </c>
      <c r="AU225" s="20" t="s">
        <v>87</v>
      </c>
    </row>
    <row r="226" s="2" customFormat="1" ht="16.5" customHeight="1">
      <c r="A226" s="41"/>
      <c r="B226" s="42"/>
      <c r="C226" s="205" t="s">
        <v>327</v>
      </c>
      <c r="D226" s="205" t="s">
        <v>138</v>
      </c>
      <c r="E226" s="206" t="s">
        <v>328</v>
      </c>
      <c r="F226" s="207" t="s">
        <v>329</v>
      </c>
      <c r="G226" s="208" t="s">
        <v>165</v>
      </c>
      <c r="H226" s="209">
        <v>1</v>
      </c>
      <c r="I226" s="210"/>
      <c r="J226" s="211">
        <f>ROUND(I226*H226,2)</f>
        <v>0</v>
      </c>
      <c r="K226" s="207" t="s">
        <v>21</v>
      </c>
      <c r="L226" s="212"/>
      <c r="M226" s="213" t="s">
        <v>21</v>
      </c>
      <c r="N226" s="214" t="s">
        <v>48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7" t="s">
        <v>142</v>
      </c>
      <c r="AT226" s="217" t="s">
        <v>138</v>
      </c>
      <c r="AU226" s="217" t="s">
        <v>87</v>
      </c>
      <c r="AY226" s="20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20" t="s">
        <v>85</v>
      </c>
      <c r="BK226" s="218">
        <f>ROUND(I226*H226,2)</f>
        <v>0</v>
      </c>
      <c r="BL226" s="20" t="s">
        <v>143</v>
      </c>
      <c r="BM226" s="217" t="s">
        <v>330</v>
      </c>
    </row>
    <row r="227" s="2" customFormat="1">
      <c r="A227" s="41"/>
      <c r="B227" s="42"/>
      <c r="C227" s="43"/>
      <c r="D227" s="219" t="s">
        <v>144</v>
      </c>
      <c r="E227" s="43"/>
      <c r="F227" s="220" t="s">
        <v>329</v>
      </c>
      <c r="G227" s="43"/>
      <c r="H227" s="43"/>
      <c r="I227" s="221"/>
      <c r="J227" s="43"/>
      <c r="K227" s="43"/>
      <c r="L227" s="47"/>
      <c r="M227" s="222"/>
      <c r="N227" s="22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87</v>
      </c>
    </row>
    <row r="228" s="2" customFormat="1">
      <c r="A228" s="41"/>
      <c r="B228" s="42"/>
      <c r="C228" s="43"/>
      <c r="D228" s="219" t="s">
        <v>146</v>
      </c>
      <c r="E228" s="43"/>
      <c r="F228" s="224" t="s">
        <v>309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146</v>
      </c>
      <c r="AU228" s="20" t="s">
        <v>87</v>
      </c>
    </row>
    <row r="229" s="2" customFormat="1" ht="16.5" customHeight="1">
      <c r="A229" s="41"/>
      <c r="B229" s="42"/>
      <c r="C229" s="225" t="s">
        <v>331</v>
      </c>
      <c r="D229" s="225" t="s">
        <v>162</v>
      </c>
      <c r="E229" s="226" t="s">
        <v>332</v>
      </c>
      <c r="F229" s="227" t="s">
        <v>333</v>
      </c>
      <c r="G229" s="228" t="s">
        <v>165</v>
      </c>
      <c r="H229" s="229">
        <v>4</v>
      </c>
      <c r="I229" s="230"/>
      <c r="J229" s="231">
        <f>ROUND(I229*H229,2)</f>
        <v>0</v>
      </c>
      <c r="K229" s="227" t="s">
        <v>21</v>
      </c>
      <c r="L229" s="47"/>
      <c r="M229" s="232" t="s">
        <v>21</v>
      </c>
      <c r="N229" s="233" t="s">
        <v>48</v>
      </c>
      <c r="O229" s="87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7" t="s">
        <v>143</v>
      </c>
      <c r="AT229" s="217" t="s">
        <v>162</v>
      </c>
      <c r="AU229" s="217" t="s">
        <v>87</v>
      </c>
      <c r="AY229" s="20" t="s">
        <v>137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20" t="s">
        <v>85</v>
      </c>
      <c r="BK229" s="218">
        <f>ROUND(I229*H229,2)</f>
        <v>0</v>
      </c>
      <c r="BL229" s="20" t="s">
        <v>143</v>
      </c>
      <c r="BM229" s="217" t="s">
        <v>334</v>
      </c>
    </row>
    <row r="230" s="2" customFormat="1">
      <c r="A230" s="41"/>
      <c r="B230" s="42"/>
      <c r="C230" s="43"/>
      <c r="D230" s="219" t="s">
        <v>144</v>
      </c>
      <c r="E230" s="43"/>
      <c r="F230" s="220" t="s">
        <v>333</v>
      </c>
      <c r="G230" s="43"/>
      <c r="H230" s="43"/>
      <c r="I230" s="221"/>
      <c r="J230" s="43"/>
      <c r="K230" s="43"/>
      <c r="L230" s="47"/>
      <c r="M230" s="222"/>
      <c r="N230" s="22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87</v>
      </c>
    </row>
    <row r="231" s="2" customFormat="1">
      <c r="A231" s="41"/>
      <c r="B231" s="42"/>
      <c r="C231" s="43"/>
      <c r="D231" s="219" t="s">
        <v>146</v>
      </c>
      <c r="E231" s="43"/>
      <c r="F231" s="224" t="s">
        <v>309</v>
      </c>
      <c r="G231" s="43"/>
      <c r="H231" s="43"/>
      <c r="I231" s="221"/>
      <c r="J231" s="43"/>
      <c r="K231" s="43"/>
      <c r="L231" s="47"/>
      <c r="M231" s="222"/>
      <c r="N231" s="22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146</v>
      </c>
      <c r="AU231" s="20" t="s">
        <v>87</v>
      </c>
    </row>
    <row r="232" s="2" customFormat="1" ht="16.5" customHeight="1">
      <c r="A232" s="41"/>
      <c r="B232" s="42"/>
      <c r="C232" s="225" t="s">
        <v>335</v>
      </c>
      <c r="D232" s="225" t="s">
        <v>162</v>
      </c>
      <c r="E232" s="226" t="s">
        <v>336</v>
      </c>
      <c r="F232" s="227" t="s">
        <v>337</v>
      </c>
      <c r="G232" s="228" t="s">
        <v>165</v>
      </c>
      <c r="H232" s="229">
        <v>2</v>
      </c>
      <c r="I232" s="230"/>
      <c r="J232" s="231">
        <f>ROUND(I232*H232,2)</f>
        <v>0</v>
      </c>
      <c r="K232" s="227" t="s">
        <v>21</v>
      </c>
      <c r="L232" s="47"/>
      <c r="M232" s="232" t="s">
        <v>21</v>
      </c>
      <c r="N232" s="233" t="s">
        <v>48</v>
      </c>
      <c r="O232" s="87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7" t="s">
        <v>143</v>
      </c>
      <c r="AT232" s="217" t="s">
        <v>162</v>
      </c>
      <c r="AU232" s="217" t="s">
        <v>87</v>
      </c>
      <c r="AY232" s="20" t="s">
        <v>137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20" t="s">
        <v>85</v>
      </c>
      <c r="BK232" s="218">
        <f>ROUND(I232*H232,2)</f>
        <v>0</v>
      </c>
      <c r="BL232" s="20" t="s">
        <v>143</v>
      </c>
      <c r="BM232" s="217" t="s">
        <v>338</v>
      </c>
    </row>
    <row r="233" s="2" customFormat="1">
      <c r="A233" s="41"/>
      <c r="B233" s="42"/>
      <c r="C233" s="43"/>
      <c r="D233" s="219" t="s">
        <v>144</v>
      </c>
      <c r="E233" s="43"/>
      <c r="F233" s="220" t="s">
        <v>337</v>
      </c>
      <c r="G233" s="43"/>
      <c r="H233" s="43"/>
      <c r="I233" s="221"/>
      <c r="J233" s="43"/>
      <c r="K233" s="43"/>
      <c r="L233" s="47"/>
      <c r="M233" s="222"/>
      <c r="N233" s="22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144</v>
      </c>
      <c r="AU233" s="20" t="s">
        <v>87</v>
      </c>
    </row>
    <row r="234" s="2" customFormat="1">
      <c r="A234" s="41"/>
      <c r="B234" s="42"/>
      <c r="C234" s="43"/>
      <c r="D234" s="219" t="s">
        <v>146</v>
      </c>
      <c r="E234" s="43"/>
      <c r="F234" s="224" t="s">
        <v>309</v>
      </c>
      <c r="G234" s="43"/>
      <c r="H234" s="43"/>
      <c r="I234" s="221"/>
      <c r="J234" s="43"/>
      <c r="K234" s="43"/>
      <c r="L234" s="47"/>
      <c r="M234" s="222"/>
      <c r="N234" s="22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146</v>
      </c>
      <c r="AU234" s="20" t="s">
        <v>87</v>
      </c>
    </row>
    <row r="235" s="2" customFormat="1" ht="16.5" customHeight="1">
      <c r="A235" s="41"/>
      <c r="B235" s="42"/>
      <c r="C235" s="225" t="s">
        <v>339</v>
      </c>
      <c r="D235" s="225" t="s">
        <v>162</v>
      </c>
      <c r="E235" s="226" t="s">
        <v>340</v>
      </c>
      <c r="F235" s="227" t="s">
        <v>341</v>
      </c>
      <c r="G235" s="228" t="s">
        <v>165</v>
      </c>
      <c r="H235" s="229">
        <v>2</v>
      </c>
      <c r="I235" s="230"/>
      <c r="J235" s="231">
        <f>ROUND(I235*H235,2)</f>
        <v>0</v>
      </c>
      <c r="K235" s="227" t="s">
        <v>21</v>
      </c>
      <c r="L235" s="47"/>
      <c r="M235" s="232" t="s">
        <v>21</v>
      </c>
      <c r="N235" s="233" t="s">
        <v>48</v>
      </c>
      <c r="O235" s="87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7" t="s">
        <v>143</v>
      </c>
      <c r="AT235" s="217" t="s">
        <v>162</v>
      </c>
      <c r="AU235" s="217" t="s">
        <v>87</v>
      </c>
      <c r="AY235" s="20" t="s">
        <v>137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20" t="s">
        <v>85</v>
      </c>
      <c r="BK235" s="218">
        <f>ROUND(I235*H235,2)</f>
        <v>0</v>
      </c>
      <c r="BL235" s="20" t="s">
        <v>143</v>
      </c>
      <c r="BM235" s="217" t="s">
        <v>342</v>
      </c>
    </row>
    <row r="236" s="2" customFormat="1">
      <c r="A236" s="41"/>
      <c r="B236" s="42"/>
      <c r="C236" s="43"/>
      <c r="D236" s="219" t="s">
        <v>144</v>
      </c>
      <c r="E236" s="43"/>
      <c r="F236" s="220" t="s">
        <v>343</v>
      </c>
      <c r="G236" s="43"/>
      <c r="H236" s="43"/>
      <c r="I236" s="221"/>
      <c r="J236" s="43"/>
      <c r="K236" s="43"/>
      <c r="L236" s="47"/>
      <c r="M236" s="222"/>
      <c r="N236" s="223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144</v>
      </c>
      <c r="AU236" s="20" t="s">
        <v>87</v>
      </c>
    </row>
    <row r="237" s="2" customFormat="1">
      <c r="A237" s="41"/>
      <c r="B237" s="42"/>
      <c r="C237" s="43"/>
      <c r="D237" s="219" t="s">
        <v>146</v>
      </c>
      <c r="E237" s="43"/>
      <c r="F237" s="224" t="s">
        <v>309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146</v>
      </c>
      <c r="AU237" s="20" t="s">
        <v>87</v>
      </c>
    </row>
    <row r="238" s="2" customFormat="1" ht="16.5" customHeight="1">
      <c r="A238" s="41"/>
      <c r="B238" s="42"/>
      <c r="C238" s="225" t="s">
        <v>344</v>
      </c>
      <c r="D238" s="225" t="s">
        <v>162</v>
      </c>
      <c r="E238" s="226" t="s">
        <v>345</v>
      </c>
      <c r="F238" s="227" t="s">
        <v>171</v>
      </c>
      <c r="G238" s="228" t="s">
        <v>165</v>
      </c>
      <c r="H238" s="229">
        <v>1</v>
      </c>
      <c r="I238" s="230"/>
      <c r="J238" s="231">
        <f>ROUND(I238*H238,2)</f>
        <v>0</v>
      </c>
      <c r="K238" s="227" t="s">
        <v>21</v>
      </c>
      <c r="L238" s="47"/>
      <c r="M238" s="232" t="s">
        <v>21</v>
      </c>
      <c r="N238" s="233" t="s">
        <v>48</v>
      </c>
      <c r="O238" s="87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7" t="s">
        <v>143</v>
      </c>
      <c r="AT238" s="217" t="s">
        <v>162</v>
      </c>
      <c r="AU238" s="217" t="s">
        <v>87</v>
      </c>
      <c r="AY238" s="20" t="s">
        <v>137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20" t="s">
        <v>85</v>
      </c>
      <c r="BK238" s="218">
        <f>ROUND(I238*H238,2)</f>
        <v>0</v>
      </c>
      <c r="BL238" s="20" t="s">
        <v>143</v>
      </c>
      <c r="BM238" s="217" t="s">
        <v>346</v>
      </c>
    </row>
    <row r="239" s="2" customFormat="1">
      <c r="A239" s="41"/>
      <c r="B239" s="42"/>
      <c r="C239" s="43"/>
      <c r="D239" s="219" t="s">
        <v>144</v>
      </c>
      <c r="E239" s="43"/>
      <c r="F239" s="220" t="s">
        <v>171</v>
      </c>
      <c r="G239" s="43"/>
      <c r="H239" s="43"/>
      <c r="I239" s="221"/>
      <c r="J239" s="43"/>
      <c r="K239" s="43"/>
      <c r="L239" s="47"/>
      <c r="M239" s="222"/>
      <c r="N239" s="223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144</v>
      </c>
      <c r="AU239" s="20" t="s">
        <v>87</v>
      </c>
    </row>
    <row r="240" s="2" customFormat="1">
      <c r="A240" s="41"/>
      <c r="B240" s="42"/>
      <c r="C240" s="43"/>
      <c r="D240" s="219" t="s">
        <v>146</v>
      </c>
      <c r="E240" s="43"/>
      <c r="F240" s="224" t="s">
        <v>347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146</v>
      </c>
      <c r="AU240" s="20" t="s">
        <v>87</v>
      </c>
    </row>
    <row r="241" s="2" customFormat="1" ht="16.5" customHeight="1">
      <c r="A241" s="41"/>
      <c r="B241" s="42"/>
      <c r="C241" s="225" t="s">
        <v>348</v>
      </c>
      <c r="D241" s="225" t="s">
        <v>162</v>
      </c>
      <c r="E241" s="226" t="s">
        <v>349</v>
      </c>
      <c r="F241" s="227" t="s">
        <v>350</v>
      </c>
      <c r="G241" s="228" t="s">
        <v>165</v>
      </c>
      <c r="H241" s="229">
        <v>2</v>
      </c>
      <c r="I241" s="230"/>
      <c r="J241" s="231">
        <f>ROUND(I241*H241,2)</f>
        <v>0</v>
      </c>
      <c r="K241" s="227" t="s">
        <v>21</v>
      </c>
      <c r="L241" s="47"/>
      <c r="M241" s="232" t="s">
        <v>21</v>
      </c>
      <c r="N241" s="233" t="s">
        <v>48</v>
      </c>
      <c r="O241" s="87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7" t="s">
        <v>85</v>
      </c>
      <c r="AT241" s="217" t="s">
        <v>162</v>
      </c>
      <c r="AU241" s="217" t="s">
        <v>87</v>
      </c>
      <c r="AY241" s="20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20" t="s">
        <v>85</v>
      </c>
      <c r="BK241" s="218">
        <f>ROUND(I241*H241,2)</f>
        <v>0</v>
      </c>
      <c r="BL241" s="20" t="s">
        <v>85</v>
      </c>
      <c r="BM241" s="217" t="s">
        <v>351</v>
      </c>
    </row>
    <row r="242" s="2" customFormat="1">
      <c r="A242" s="41"/>
      <c r="B242" s="42"/>
      <c r="C242" s="43"/>
      <c r="D242" s="219" t="s">
        <v>144</v>
      </c>
      <c r="E242" s="43"/>
      <c r="F242" s="220" t="s">
        <v>352</v>
      </c>
      <c r="G242" s="43"/>
      <c r="H242" s="43"/>
      <c r="I242" s="221"/>
      <c r="J242" s="43"/>
      <c r="K242" s="43"/>
      <c r="L242" s="47"/>
      <c r="M242" s="222"/>
      <c r="N242" s="22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144</v>
      </c>
      <c r="AU242" s="20" t="s">
        <v>87</v>
      </c>
    </row>
    <row r="243" s="2" customFormat="1">
      <c r="A243" s="41"/>
      <c r="B243" s="42"/>
      <c r="C243" s="43"/>
      <c r="D243" s="219" t="s">
        <v>146</v>
      </c>
      <c r="E243" s="43"/>
      <c r="F243" s="224" t="s">
        <v>347</v>
      </c>
      <c r="G243" s="43"/>
      <c r="H243" s="43"/>
      <c r="I243" s="221"/>
      <c r="J243" s="43"/>
      <c r="K243" s="43"/>
      <c r="L243" s="47"/>
      <c r="M243" s="222"/>
      <c r="N243" s="22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146</v>
      </c>
      <c r="AU243" s="20" t="s">
        <v>87</v>
      </c>
    </row>
    <row r="244" s="2" customFormat="1" ht="16.5" customHeight="1">
      <c r="A244" s="41"/>
      <c r="B244" s="42"/>
      <c r="C244" s="225" t="s">
        <v>353</v>
      </c>
      <c r="D244" s="225" t="s">
        <v>162</v>
      </c>
      <c r="E244" s="226" t="s">
        <v>354</v>
      </c>
      <c r="F244" s="227" t="s">
        <v>355</v>
      </c>
      <c r="G244" s="228" t="s">
        <v>165</v>
      </c>
      <c r="H244" s="229">
        <v>2</v>
      </c>
      <c r="I244" s="230"/>
      <c r="J244" s="231">
        <f>ROUND(I244*H244,2)</f>
        <v>0</v>
      </c>
      <c r="K244" s="227" t="s">
        <v>21</v>
      </c>
      <c r="L244" s="47"/>
      <c r="M244" s="232" t="s">
        <v>21</v>
      </c>
      <c r="N244" s="233" t="s">
        <v>48</v>
      </c>
      <c r="O244" s="87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7" t="s">
        <v>85</v>
      </c>
      <c r="AT244" s="217" t="s">
        <v>162</v>
      </c>
      <c r="AU244" s="217" t="s">
        <v>87</v>
      </c>
      <c r="AY244" s="20" t="s">
        <v>137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20" t="s">
        <v>85</v>
      </c>
      <c r="BK244" s="218">
        <f>ROUND(I244*H244,2)</f>
        <v>0</v>
      </c>
      <c r="BL244" s="20" t="s">
        <v>85</v>
      </c>
      <c r="BM244" s="217" t="s">
        <v>356</v>
      </c>
    </row>
    <row r="245" s="2" customFormat="1">
      <c r="A245" s="41"/>
      <c r="B245" s="42"/>
      <c r="C245" s="43"/>
      <c r="D245" s="219" t="s">
        <v>144</v>
      </c>
      <c r="E245" s="43"/>
      <c r="F245" s="220" t="s">
        <v>357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144</v>
      </c>
      <c r="AU245" s="20" t="s">
        <v>87</v>
      </c>
    </row>
    <row r="246" s="2" customFormat="1">
      <c r="A246" s="41"/>
      <c r="B246" s="42"/>
      <c r="C246" s="43"/>
      <c r="D246" s="219" t="s">
        <v>146</v>
      </c>
      <c r="E246" s="43"/>
      <c r="F246" s="224" t="s">
        <v>347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146</v>
      </c>
      <c r="AU246" s="20" t="s">
        <v>87</v>
      </c>
    </row>
    <row r="247" s="12" customFormat="1" ht="22.8" customHeight="1">
      <c r="A247" s="12"/>
      <c r="B247" s="191"/>
      <c r="C247" s="192"/>
      <c r="D247" s="193" t="s">
        <v>76</v>
      </c>
      <c r="E247" s="245" t="s">
        <v>358</v>
      </c>
      <c r="F247" s="245" t="s">
        <v>359</v>
      </c>
      <c r="G247" s="192"/>
      <c r="H247" s="192"/>
      <c r="I247" s="195"/>
      <c r="J247" s="246">
        <f>BK247</f>
        <v>0</v>
      </c>
      <c r="K247" s="192"/>
      <c r="L247" s="197"/>
      <c r="M247" s="198"/>
      <c r="N247" s="199"/>
      <c r="O247" s="199"/>
      <c r="P247" s="200">
        <f>SUM(P248:P274)</f>
        <v>0</v>
      </c>
      <c r="Q247" s="199"/>
      <c r="R247" s="200">
        <f>SUM(R248:R274)</f>
        <v>0</v>
      </c>
      <c r="S247" s="199"/>
      <c r="T247" s="201">
        <f>SUM(T248:T274)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85</v>
      </c>
      <c r="AT247" s="203" t="s">
        <v>76</v>
      </c>
      <c r="AU247" s="203" t="s">
        <v>85</v>
      </c>
      <c r="AY247" s="202" t="s">
        <v>137</v>
      </c>
      <c r="BK247" s="204">
        <f>SUM(BK248:BK274)</f>
        <v>0</v>
      </c>
    </row>
    <row r="248" s="2" customFormat="1" ht="16.5" customHeight="1">
      <c r="A248" s="41"/>
      <c r="B248" s="42"/>
      <c r="C248" s="225" t="s">
        <v>360</v>
      </c>
      <c r="D248" s="225" t="s">
        <v>162</v>
      </c>
      <c r="E248" s="226" t="s">
        <v>361</v>
      </c>
      <c r="F248" s="227" t="s">
        <v>307</v>
      </c>
      <c r="G248" s="228" t="s">
        <v>165</v>
      </c>
      <c r="H248" s="229">
        <v>1</v>
      </c>
      <c r="I248" s="230"/>
      <c r="J248" s="231">
        <f>ROUND(I248*H248,2)</f>
        <v>0</v>
      </c>
      <c r="K248" s="227" t="s">
        <v>21</v>
      </c>
      <c r="L248" s="47"/>
      <c r="M248" s="232" t="s">
        <v>21</v>
      </c>
      <c r="N248" s="233" t="s">
        <v>48</v>
      </c>
      <c r="O248" s="87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7" t="s">
        <v>143</v>
      </c>
      <c r="AT248" s="217" t="s">
        <v>162</v>
      </c>
      <c r="AU248" s="217" t="s">
        <v>87</v>
      </c>
      <c r="AY248" s="20" t="s">
        <v>137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20" t="s">
        <v>85</v>
      </c>
      <c r="BK248" s="218">
        <f>ROUND(I248*H248,2)</f>
        <v>0</v>
      </c>
      <c r="BL248" s="20" t="s">
        <v>143</v>
      </c>
      <c r="BM248" s="217" t="s">
        <v>362</v>
      </c>
    </row>
    <row r="249" s="2" customFormat="1">
      <c r="A249" s="41"/>
      <c r="B249" s="42"/>
      <c r="C249" s="43"/>
      <c r="D249" s="219" t="s">
        <v>144</v>
      </c>
      <c r="E249" s="43"/>
      <c r="F249" s="220" t="s">
        <v>307</v>
      </c>
      <c r="G249" s="43"/>
      <c r="H249" s="43"/>
      <c r="I249" s="221"/>
      <c r="J249" s="43"/>
      <c r="K249" s="43"/>
      <c r="L249" s="47"/>
      <c r="M249" s="222"/>
      <c r="N249" s="22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144</v>
      </c>
      <c r="AU249" s="20" t="s">
        <v>87</v>
      </c>
    </row>
    <row r="250" s="2" customFormat="1">
      <c r="A250" s="41"/>
      <c r="B250" s="42"/>
      <c r="C250" s="43"/>
      <c r="D250" s="219" t="s">
        <v>146</v>
      </c>
      <c r="E250" s="43"/>
      <c r="F250" s="224" t="s">
        <v>347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146</v>
      </c>
      <c r="AU250" s="20" t="s">
        <v>87</v>
      </c>
    </row>
    <row r="251" s="2" customFormat="1" ht="16.5" customHeight="1">
      <c r="A251" s="41"/>
      <c r="B251" s="42"/>
      <c r="C251" s="205" t="s">
        <v>363</v>
      </c>
      <c r="D251" s="205" t="s">
        <v>138</v>
      </c>
      <c r="E251" s="206" t="s">
        <v>364</v>
      </c>
      <c r="F251" s="207" t="s">
        <v>312</v>
      </c>
      <c r="G251" s="208" t="s">
        <v>165</v>
      </c>
      <c r="H251" s="209">
        <v>1</v>
      </c>
      <c r="I251" s="210"/>
      <c r="J251" s="211">
        <f>ROUND(I251*H251,2)</f>
        <v>0</v>
      </c>
      <c r="K251" s="207" t="s">
        <v>21</v>
      </c>
      <c r="L251" s="212"/>
      <c r="M251" s="213" t="s">
        <v>21</v>
      </c>
      <c r="N251" s="214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138</v>
      </c>
      <c r="AU251" s="217" t="s">
        <v>87</v>
      </c>
      <c r="AY251" s="20" t="s">
        <v>137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143</v>
      </c>
      <c r="BM251" s="217" t="s">
        <v>365</v>
      </c>
    </row>
    <row r="252" s="2" customFormat="1">
      <c r="A252" s="41"/>
      <c r="B252" s="42"/>
      <c r="C252" s="43"/>
      <c r="D252" s="219" t="s">
        <v>144</v>
      </c>
      <c r="E252" s="43"/>
      <c r="F252" s="220" t="s">
        <v>312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144</v>
      </c>
      <c r="AU252" s="20" t="s">
        <v>87</v>
      </c>
    </row>
    <row r="253" s="2" customFormat="1">
      <c r="A253" s="41"/>
      <c r="B253" s="42"/>
      <c r="C253" s="43"/>
      <c r="D253" s="219" t="s">
        <v>146</v>
      </c>
      <c r="E253" s="43"/>
      <c r="F253" s="224" t="s">
        <v>347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146</v>
      </c>
      <c r="AU253" s="20" t="s">
        <v>87</v>
      </c>
    </row>
    <row r="254" s="2" customFormat="1" ht="16.5" customHeight="1">
      <c r="A254" s="41"/>
      <c r="B254" s="42"/>
      <c r="C254" s="225" t="s">
        <v>366</v>
      </c>
      <c r="D254" s="225" t="s">
        <v>162</v>
      </c>
      <c r="E254" s="226" t="s">
        <v>367</v>
      </c>
      <c r="F254" s="227" t="s">
        <v>316</v>
      </c>
      <c r="G254" s="228" t="s">
        <v>165</v>
      </c>
      <c r="H254" s="229">
        <v>1</v>
      </c>
      <c r="I254" s="230"/>
      <c r="J254" s="231">
        <f>ROUND(I254*H254,2)</f>
        <v>0</v>
      </c>
      <c r="K254" s="227" t="s">
        <v>21</v>
      </c>
      <c r="L254" s="47"/>
      <c r="M254" s="232" t="s">
        <v>21</v>
      </c>
      <c r="N254" s="233" t="s">
        <v>48</v>
      </c>
      <c r="O254" s="87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7" t="s">
        <v>143</v>
      </c>
      <c r="AT254" s="217" t="s">
        <v>162</v>
      </c>
      <c r="AU254" s="217" t="s">
        <v>87</v>
      </c>
      <c r="AY254" s="20" t="s">
        <v>137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20" t="s">
        <v>85</v>
      </c>
      <c r="BK254" s="218">
        <f>ROUND(I254*H254,2)</f>
        <v>0</v>
      </c>
      <c r="BL254" s="20" t="s">
        <v>143</v>
      </c>
      <c r="BM254" s="217" t="s">
        <v>368</v>
      </c>
    </row>
    <row r="255" s="2" customFormat="1">
      <c r="A255" s="41"/>
      <c r="B255" s="42"/>
      <c r="C255" s="43"/>
      <c r="D255" s="219" t="s">
        <v>144</v>
      </c>
      <c r="E255" s="43"/>
      <c r="F255" s="220" t="s">
        <v>318</v>
      </c>
      <c r="G255" s="43"/>
      <c r="H255" s="43"/>
      <c r="I255" s="221"/>
      <c r="J255" s="43"/>
      <c r="K255" s="43"/>
      <c r="L255" s="47"/>
      <c r="M255" s="222"/>
      <c r="N255" s="22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144</v>
      </c>
      <c r="AU255" s="20" t="s">
        <v>87</v>
      </c>
    </row>
    <row r="256" s="2" customFormat="1">
      <c r="A256" s="41"/>
      <c r="B256" s="42"/>
      <c r="C256" s="43"/>
      <c r="D256" s="219" t="s">
        <v>146</v>
      </c>
      <c r="E256" s="43"/>
      <c r="F256" s="224" t="s">
        <v>347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146</v>
      </c>
      <c r="AU256" s="20" t="s">
        <v>87</v>
      </c>
    </row>
    <row r="257" s="2" customFormat="1" ht="16.5" customHeight="1">
      <c r="A257" s="41"/>
      <c r="B257" s="42"/>
      <c r="C257" s="205" t="s">
        <v>369</v>
      </c>
      <c r="D257" s="205" t="s">
        <v>138</v>
      </c>
      <c r="E257" s="206" t="s">
        <v>370</v>
      </c>
      <c r="F257" s="207" t="s">
        <v>321</v>
      </c>
      <c r="G257" s="208" t="s">
        <v>165</v>
      </c>
      <c r="H257" s="209">
        <v>1</v>
      </c>
      <c r="I257" s="210"/>
      <c r="J257" s="211">
        <f>ROUND(I257*H257,2)</f>
        <v>0</v>
      </c>
      <c r="K257" s="207" t="s">
        <v>21</v>
      </c>
      <c r="L257" s="212"/>
      <c r="M257" s="213" t="s">
        <v>21</v>
      </c>
      <c r="N257" s="214" t="s">
        <v>48</v>
      </c>
      <c r="O257" s="87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7" t="s">
        <v>142</v>
      </c>
      <c r="AT257" s="217" t="s">
        <v>138</v>
      </c>
      <c r="AU257" s="217" t="s">
        <v>87</v>
      </c>
      <c r="AY257" s="20" t="s">
        <v>137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20" t="s">
        <v>85</v>
      </c>
      <c r="BK257" s="218">
        <f>ROUND(I257*H257,2)</f>
        <v>0</v>
      </c>
      <c r="BL257" s="20" t="s">
        <v>143</v>
      </c>
      <c r="BM257" s="217" t="s">
        <v>371</v>
      </c>
    </row>
    <row r="258" s="2" customFormat="1">
      <c r="A258" s="41"/>
      <c r="B258" s="42"/>
      <c r="C258" s="43"/>
      <c r="D258" s="219" t="s">
        <v>144</v>
      </c>
      <c r="E258" s="43"/>
      <c r="F258" s="220" t="s">
        <v>321</v>
      </c>
      <c r="G258" s="43"/>
      <c r="H258" s="43"/>
      <c r="I258" s="221"/>
      <c r="J258" s="43"/>
      <c r="K258" s="43"/>
      <c r="L258" s="47"/>
      <c r="M258" s="222"/>
      <c r="N258" s="22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144</v>
      </c>
      <c r="AU258" s="20" t="s">
        <v>87</v>
      </c>
    </row>
    <row r="259" s="2" customFormat="1">
      <c r="A259" s="41"/>
      <c r="B259" s="42"/>
      <c r="C259" s="43"/>
      <c r="D259" s="219" t="s">
        <v>146</v>
      </c>
      <c r="E259" s="43"/>
      <c r="F259" s="224" t="s">
        <v>347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146</v>
      </c>
      <c r="AU259" s="20" t="s">
        <v>87</v>
      </c>
    </row>
    <row r="260" s="2" customFormat="1" ht="16.5" customHeight="1">
      <c r="A260" s="41"/>
      <c r="B260" s="42"/>
      <c r="C260" s="225" t="s">
        <v>372</v>
      </c>
      <c r="D260" s="225" t="s">
        <v>162</v>
      </c>
      <c r="E260" s="226" t="s">
        <v>373</v>
      </c>
      <c r="F260" s="227" t="s">
        <v>374</v>
      </c>
      <c r="G260" s="228" t="s">
        <v>165</v>
      </c>
      <c r="H260" s="229">
        <v>1</v>
      </c>
      <c r="I260" s="230"/>
      <c r="J260" s="231">
        <f>ROUND(I260*H260,2)</f>
        <v>0</v>
      </c>
      <c r="K260" s="227" t="s">
        <v>21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143</v>
      </c>
      <c r="AT260" s="217" t="s">
        <v>162</v>
      </c>
      <c r="AU260" s="217" t="s">
        <v>87</v>
      </c>
      <c r="AY260" s="20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143</v>
      </c>
      <c r="BM260" s="217" t="s">
        <v>375</v>
      </c>
    </row>
    <row r="261" s="2" customFormat="1">
      <c r="A261" s="41"/>
      <c r="B261" s="42"/>
      <c r="C261" s="43"/>
      <c r="D261" s="219" t="s">
        <v>144</v>
      </c>
      <c r="E261" s="43"/>
      <c r="F261" s="220" t="s">
        <v>374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144</v>
      </c>
      <c r="AU261" s="20" t="s">
        <v>87</v>
      </c>
    </row>
    <row r="262" s="2" customFormat="1">
      <c r="A262" s="41"/>
      <c r="B262" s="42"/>
      <c r="C262" s="43"/>
      <c r="D262" s="219" t="s">
        <v>146</v>
      </c>
      <c r="E262" s="43"/>
      <c r="F262" s="224" t="s">
        <v>347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146</v>
      </c>
      <c r="AU262" s="20" t="s">
        <v>87</v>
      </c>
    </row>
    <row r="263" s="2" customFormat="1" ht="16.5" customHeight="1">
      <c r="A263" s="41"/>
      <c r="B263" s="42"/>
      <c r="C263" s="205" t="s">
        <v>376</v>
      </c>
      <c r="D263" s="205" t="s">
        <v>138</v>
      </c>
      <c r="E263" s="206" t="s">
        <v>377</v>
      </c>
      <c r="F263" s="207" t="s">
        <v>378</v>
      </c>
      <c r="G263" s="208" t="s">
        <v>165</v>
      </c>
      <c r="H263" s="209">
        <v>1</v>
      </c>
      <c r="I263" s="210"/>
      <c r="J263" s="211">
        <f>ROUND(I263*H263,2)</f>
        <v>0</v>
      </c>
      <c r="K263" s="207" t="s">
        <v>21</v>
      </c>
      <c r="L263" s="212"/>
      <c r="M263" s="213" t="s">
        <v>21</v>
      </c>
      <c r="N263" s="214" t="s">
        <v>48</v>
      </c>
      <c r="O263" s="87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7" t="s">
        <v>142</v>
      </c>
      <c r="AT263" s="217" t="s">
        <v>138</v>
      </c>
      <c r="AU263" s="217" t="s">
        <v>87</v>
      </c>
      <c r="AY263" s="20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20" t="s">
        <v>85</v>
      </c>
      <c r="BK263" s="218">
        <f>ROUND(I263*H263,2)</f>
        <v>0</v>
      </c>
      <c r="BL263" s="20" t="s">
        <v>143</v>
      </c>
      <c r="BM263" s="217" t="s">
        <v>379</v>
      </c>
    </row>
    <row r="264" s="2" customFormat="1">
      <c r="A264" s="41"/>
      <c r="B264" s="42"/>
      <c r="C264" s="43"/>
      <c r="D264" s="219" t="s">
        <v>144</v>
      </c>
      <c r="E264" s="43"/>
      <c r="F264" s="220" t="s">
        <v>378</v>
      </c>
      <c r="G264" s="43"/>
      <c r="H264" s="43"/>
      <c r="I264" s="221"/>
      <c r="J264" s="43"/>
      <c r="K264" s="43"/>
      <c r="L264" s="47"/>
      <c r="M264" s="222"/>
      <c r="N264" s="223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144</v>
      </c>
      <c r="AU264" s="20" t="s">
        <v>87</v>
      </c>
    </row>
    <row r="265" s="2" customFormat="1">
      <c r="A265" s="41"/>
      <c r="B265" s="42"/>
      <c r="C265" s="43"/>
      <c r="D265" s="219" t="s">
        <v>146</v>
      </c>
      <c r="E265" s="43"/>
      <c r="F265" s="224" t="s">
        <v>347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146</v>
      </c>
      <c r="AU265" s="20" t="s">
        <v>87</v>
      </c>
    </row>
    <row r="266" s="2" customFormat="1" ht="16.5" customHeight="1">
      <c r="A266" s="41"/>
      <c r="B266" s="42"/>
      <c r="C266" s="225" t="s">
        <v>380</v>
      </c>
      <c r="D266" s="225" t="s">
        <v>162</v>
      </c>
      <c r="E266" s="226" t="s">
        <v>381</v>
      </c>
      <c r="F266" s="227" t="s">
        <v>333</v>
      </c>
      <c r="G266" s="228" t="s">
        <v>165</v>
      </c>
      <c r="H266" s="229">
        <v>1</v>
      </c>
      <c r="I266" s="230"/>
      <c r="J266" s="231">
        <f>ROUND(I266*H266,2)</f>
        <v>0</v>
      </c>
      <c r="K266" s="227" t="s">
        <v>21</v>
      </c>
      <c r="L266" s="47"/>
      <c r="M266" s="232" t="s">
        <v>21</v>
      </c>
      <c r="N266" s="233" t="s">
        <v>48</v>
      </c>
      <c r="O266" s="87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7" t="s">
        <v>143</v>
      </c>
      <c r="AT266" s="217" t="s">
        <v>162</v>
      </c>
      <c r="AU266" s="217" t="s">
        <v>87</v>
      </c>
      <c r="AY266" s="20" t="s">
        <v>137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20" t="s">
        <v>85</v>
      </c>
      <c r="BK266" s="218">
        <f>ROUND(I266*H266,2)</f>
        <v>0</v>
      </c>
      <c r="BL266" s="20" t="s">
        <v>143</v>
      </c>
      <c r="BM266" s="217" t="s">
        <v>382</v>
      </c>
    </row>
    <row r="267" s="2" customFormat="1">
      <c r="A267" s="41"/>
      <c r="B267" s="42"/>
      <c r="C267" s="43"/>
      <c r="D267" s="219" t="s">
        <v>144</v>
      </c>
      <c r="E267" s="43"/>
      <c r="F267" s="220" t="s">
        <v>333</v>
      </c>
      <c r="G267" s="43"/>
      <c r="H267" s="43"/>
      <c r="I267" s="221"/>
      <c r="J267" s="43"/>
      <c r="K267" s="43"/>
      <c r="L267" s="47"/>
      <c r="M267" s="222"/>
      <c r="N267" s="22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144</v>
      </c>
      <c r="AU267" s="20" t="s">
        <v>87</v>
      </c>
    </row>
    <row r="268" s="2" customFormat="1">
      <c r="A268" s="41"/>
      <c r="B268" s="42"/>
      <c r="C268" s="43"/>
      <c r="D268" s="219" t="s">
        <v>146</v>
      </c>
      <c r="E268" s="43"/>
      <c r="F268" s="224" t="s">
        <v>347</v>
      </c>
      <c r="G268" s="43"/>
      <c r="H268" s="43"/>
      <c r="I268" s="221"/>
      <c r="J268" s="43"/>
      <c r="K268" s="43"/>
      <c r="L268" s="47"/>
      <c r="M268" s="222"/>
      <c r="N268" s="22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146</v>
      </c>
      <c r="AU268" s="20" t="s">
        <v>87</v>
      </c>
    </row>
    <row r="269" s="2" customFormat="1" ht="16.5" customHeight="1">
      <c r="A269" s="41"/>
      <c r="B269" s="42"/>
      <c r="C269" s="225" t="s">
        <v>383</v>
      </c>
      <c r="D269" s="225" t="s">
        <v>162</v>
      </c>
      <c r="E269" s="226" t="s">
        <v>384</v>
      </c>
      <c r="F269" s="227" t="s">
        <v>337</v>
      </c>
      <c r="G269" s="228" t="s">
        <v>165</v>
      </c>
      <c r="H269" s="229">
        <v>2</v>
      </c>
      <c r="I269" s="230"/>
      <c r="J269" s="231">
        <f>ROUND(I269*H269,2)</f>
        <v>0</v>
      </c>
      <c r="K269" s="227" t="s">
        <v>21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143</v>
      </c>
      <c r="AT269" s="217" t="s">
        <v>162</v>
      </c>
      <c r="AU269" s="217" t="s">
        <v>87</v>
      </c>
      <c r="AY269" s="20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143</v>
      </c>
      <c r="BM269" s="217" t="s">
        <v>385</v>
      </c>
    </row>
    <row r="270" s="2" customFormat="1">
      <c r="A270" s="41"/>
      <c r="B270" s="42"/>
      <c r="C270" s="43"/>
      <c r="D270" s="219" t="s">
        <v>144</v>
      </c>
      <c r="E270" s="43"/>
      <c r="F270" s="220" t="s">
        <v>337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87</v>
      </c>
    </row>
    <row r="271" s="2" customFormat="1">
      <c r="A271" s="41"/>
      <c r="B271" s="42"/>
      <c r="C271" s="43"/>
      <c r="D271" s="219" t="s">
        <v>146</v>
      </c>
      <c r="E271" s="43"/>
      <c r="F271" s="224" t="s">
        <v>347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146</v>
      </c>
      <c r="AU271" s="20" t="s">
        <v>87</v>
      </c>
    </row>
    <row r="272" s="2" customFormat="1" ht="16.5" customHeight="1">
      <c r="A272" s="41"/>
      <c r="B272" s="42"/>
      <c r="C272" s="225" t="s">
        <v>386</v>
      </c>
      <c r="D272" s="225" t="s">
        <v>162</v>
      </c>
      <c r="E272" s="226" t="s">
        <v>387</v>
      </c>
      <c r="F272" s="227" t="s">
        <v>350</v>
      </c>
      <c r="G272" s="228" t="s">
        <v>165</v>
      </c>
      <c r="H272" s="229">
        <v>2</v>
      </c>
      <c r="I272" s="230"/>
      <c r="J272" s="231">
        <f>ROUND(I272*H272,2)</f>
        <v>0</v>
      </c>
      <c r="K272" s="227" t="s">
        <v>21</v>
      </c>
      <c r="L272" s="47"/>
      <c r="M272" s="232" t="s">
        <v>21</v>
      </c>
      <c r="N272" s="233" t="s">
        <v>48</v>
      </c>
      <c r="O272" s="87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7" t="s">
        <v>85</v>
      </c>
      <c r="AT272" s="217" t="s">
        <v>162</v>
      </c>
      <c r="AU272" s="217" t="s">
        <v>87</v>
      </c>
      <c r="AY272" s="20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20" t="s">
        <v>85</v>
      </c>
      <c r="BK272" s="218">
        <f>ROUND(I272*H272,2)</f>
        <v>0</v>
      </c>
      <c r="BL272" s="20" t="s">
        <v>85</v>
      </c>
      <c r="BM272" s="217" t="s">
        <v>388</v>
      </c>
    </row>
    <row r="273" s="2" customFormat="1">
      <c r="A273" s="41"/>
      <c r="B273" s="42"/>
      <c r="C273" s="43"/>
      <c r="D273" s="219" t="s">
        <v>144</v>
      </c>
      <c r="E273" s="43"/>
      <c r="F273" s="220" t="s">
        <v>352</v>
      </c>
      <c r="G273" s="43"/>
      <c r="H273" s="43"/>
      <c r="I273" s="221"/>
      <c r="J273" s="43"/>
      <c r="K273" s="43"/>
      <c r="L273" s="47"/>
      <c r="M273" s="222"/>
      <c r="N273" s="22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144</v>
      </c>
      <c r="AU273" s="20" t="s">
        <v>87</v>
      </c>
    </row>
    <row r="274" s="2" customFormat="1">
      <c r="A274" s="41"/>
      <c r="B274" s="42"/>
      <c r="C274" s="43"/>
      <c r="D274" s="219" t="s">
        <v>146</v>
      </c>
      <c r="E274" s="43"/>
      <c r="F274" s="224" t="s">
        <v>347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146</v>
      </c>
      <c r="AU274" s="20" t="s">
        <v>87</v>
      </c>
    </row>
    <row r="275" s="12" customFormat="1" ht="22.8" customHeight="1">
      <c r="A275" s="12"/>
      <c r="B275" s="191"/>
      <c r="C275" s="192"/>
      <c r="D275" s="193" t="s">
        <v>76</v>
      </c>
      <c r="E275" s="245" t="s">
        <v>389</v>
      </c>
      <c r="F275" s="245" t="s">
        <v>390</v>
      </c>
      <c r="G275" s="192"/>
      <c r="H275" s="192"/>
      <c r="I275" s="195"/>
      <c r="J275" s="246">
        <f>BK275</f>
        <v>0</v>
      </c>
      <c r="K275" s="192"/>
      <c r="L275" s="197"/>
      <c r="M275" s="198"/>
      <c r="N275" s="199"/>
      <c r="O275" s="199"/>
      <c r="P275" s="200">
        <f>SUM(P276:P334)</f>
        <v>0</v>
      </c>
      <c r="Q275" s="199"/>
      <c r="R275" s="200">
        <f>SUM(R276:R334)</f>
        <v>0</v>
      </c>
      <c r="S275" s="199"/>
      <c r="T275" s="201">
        <f>SUM(T276:T334)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136</v>
      </c>
      <c r="AT275" s="203" t="s">
        <v>76</v>
      </c>
      <c r="AU275" s="203" t="s">
        <v>85</v>
      </c>
      <c r="AY275" s="202" t="s">
        <v>137</v>
      </c>
      <c r="BK275" s="204">
        <f>SUM(BK276:BK334)</f>
        <v>0</v>
      </c>
    </row>
    <row r="276" s="2" customFormat="1" ht="16.5" customHeight="1">
      <c r="A276" s="41"/>
      <c r="B276" s="42"/>
      <c r="C276" s="225" t="s">
        <v>391</v>
      </c>
      <c r="D276" s="225" t="s">
        <v>162</v>
      </c>
      <c r="E276" s="226" t="s">
        <v>392</v>
      </c>
      <c r="F276" s="227" t="s">
        <v>393</v>
      </c>
      <c r="G276" s="228" t="s">
        <v>165</v>
      </c>
      <c r="H276" s="229">
        <v>1</v>
      </c>
      <c r="I276" s="230"/>
      <c r="J276" s="231">
        <f>ROUND(I276*H276,2)</f>
        <v>0</v>
      </c>
      <c r="K276" s="227" t="s">
        <v>21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143</v>
      </c>
      <c r="AT276" s="217" t="s">
        <v>162</v>
      </c>
      <c r="AU276" s="217" t="s">
        <v>87</v>
      </c>
      <c r="AY276" s="20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143</v>
      </c>
      <c r="BM276" s="217" t="s">
        <v>394</v>
      </c>
    </row>
    <row r="277" s="2" customFormat="1">
      <c r="A277" s="41"/>
      <c r="B277" s="42"/>
      <c r="C277" s="43"/>
      <c r="D277" s="219" t="s">
        <v>144</v>
      </c>
      <c r="E277" s="43"/>
      <c r="F277" s="220" t="s">
        <v>393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87</v>
      </c>
    </row>
    <row r="278" s="2" customFormat="1">
      <c r="A278" s="41"/>
      <c r="B278" s="42"/>
      <c r="C278" s="43"/>
      <c r="D278" s="219" t="s">
        <v>146</v>
      </c>
      <c r="E278" s="43"/>
      <c r="F278" s="224" t="s">
        <v>347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146</v>
      </c>
      <c r="AU278" s="20" t="s">
        <v>87</v>
      </c>
    </row>
    <row r="279" s="2" customFormat="1" ht="16.5" customHeight="1">
      <c r="A279" s="41"/>
      <c r="B279" s="42"/>
      <c r="C279" s="205" t="s">
        <v>395</v>
      </c>
      <c r="D279" s="205" t="s">
        <v>138</v>
      </c>
      <c r="E279" s="206" t="s">
        <v>396</v>
      </c>
      <c r="F279" s="207" t="s">
        <v>397</v>
      </c>
      <c r="G279" s="208" t="s">
        <v>165</v>
      </c>
      <c r="H279" s="209">
        <v>1</v>
      </c>
      <c r="I279" s="210"/>
      <c r="J279" s="211">
        <f>ROUND(I279*H279,2)</f>
        <v>0</v>
      </c>
      <c r="K279" s="207" t="s">
        <v>21</v>
      </c>
      <c r="L279" s="212"/>
      <c r="M279" s="213" t="s">
        <v>21</v>
      </c>
      <c r="N279" s="214" t="s">
        <v>48</v>
      </c>
      <c r="O279" s="87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7" t="s">
        <v>142</v>
      </c>
      <c r="AT279" s="217" t="s">
        <v>138</v>
      </c>
      <c r="AU279" s="217" t="s">
        <v>87</v>
      </c>
      <c r="AY279" s="20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20" t="s">
        <v>85</v>
      </c>
      <c r="BK279" s="218">
        <f>ROUND(I279*H279,2)</f>
        <v>0</v>
      </c>
      <c r="BL279" s="20" t="s">
        <v>143</v>
      </c>
      <c r="BM279" s="217" t="s">
        <v>398</v>
      </c>
    </row>
    <row r="280" s="2" customFormat="1">
      <c r="A280" s="41"/>
      <c r="B280" s="42"/>
      <c r="C280" s="43"/>
      <c r="D280" s="219" t="s">
        <v>144</v>
      </c>
      <c r="E280" s="43"/>
      <c r="F280" s="220" t="s">
        <v>397</v>
      </c>
      <c r="G280" s="43"/>
      <c r="H280" s="43"/>
      <c r="I280" s="221"/>
      <c r="J280" s="43"/>
      <c r="K280" s="43"/>
      <c r="L280" s="47"/>
      <c r="M280" s="222"/>
      <c r="N280" s="22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87</v>
      </c>
    </row>
    <row r="281" s="2" customFormat="1">
      <c r="A281" s="41"/>
      <c r="B281" s="42"/>
      <c r="C281" s="43"/>
      <c r="D281" s="219" t="s">
        <v>146</v>
      </c>
      <c r="E281" s="43"/>
      <c r="F281" s="224" t="s">
        <v>347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146</v>
      </c>
      <c r="AU281" s="20" t="s">
        <v>87</v>
      </c>
    </row>
    <row r="282" s="2" customFormat="1" ht="16.5" customHeight="1">
      <c r="A282" s="41"/>
      <c r="B282" s="42"/>
      <c r="C282" s="225" t="s">
        <v>399</v>
      </c>
      <c r="D282" s="225" t="s">
        <v>162</v>
      </c>
      <c r="E282" s="226" t="s">
        <v>400</v>
      </c>
      <c r="F282" s="227" t="s">
        <v>401</v>
      </c>
      <c r="G282" s="228" t="s">
        <v>165</v>
      </c>
      <c r="H282" s="229">
        <v>1</v>
      </c>
      <c r="I282" s="230"/>
      <c r="J282" s="231">
        <f>ROUND(I282*H282,2)</f>
        <v>0</v>
      </c>
      <c r="K282" s="227" t="s">
        <v>21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143</v>
      </c>
      <c r="AT282" s="217" t="s">
        <v>162</v>
      </c>
      <c r="AU282" s="217" t="s">
        <v>87</v>
      </c>
      <c r="AY282" s="20" t="s">
        <v>137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143</v>
      </c>
      <c r="BM282" s="217" t="s">
        <v>402</v>
      </c>
    </row>
    <row r="283" s="2" customFormat="1">
      <c r="A283" s="41"/>
      <c r="B283" s="42"/>
      <c r="C283" s="43"/>
      <c r="D283" s="219" t="s">
        <v>144</v>
      </c>
      <c r="E283" s="43"/>
      <c r="F283" s="220" t="s">
        <v>401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144</v>
      </c>
      <c r="AU283" s="20" t="s">
        <v>87</v>
      </c>
    </row>
    <row r="284" s="2" customFormat="1">
      <c r="A284" s="41"/>
      <c r="B284" s="42"/>
      <c r="C284" s="43"/>
      <c r="D284" s="219" t="s">
        <v>146</v>
      </c>
      <c r="E284" s="43"/>
      <c r="F284" s="224" t="s">
        <v>347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146</v>
      </c>
      <c r="AU284" s="20" t="s">
        <v>87</v>
      </c>
    </row>
    <row r="285" s="2" customFormat="1" ht="16.5" customHeight="1">
      <c r="A285" s="41"/>
      <c r="B285" s="42"/>
      <c r="C285" s="205" t="s">
        <v>403</v>
      </c>
      <c r="D285" s="205" t="s">
        <v>138</v>
      </c>
      <c r="E285" s="206" t="s">
        <v>404</v>
      </c>
      <c r="F285" s="207" t="s">
        <v>405</v>
      </c>
      <c r="G285" s="208" t="s">
        <v>165</v>
      </c>
      <c r="H285" s="209">
        <v>1</v>
      </c>
      <c r="I285" s="210"/>
      <c r="J285" s="211">
        <f>ROUND(I285*H285,2)</f>
        <v>0</v>
      </c>
      <c r="K285" s="207" t="s">
        <v>21</v>
      </c>
      <c r="L285" s="212"/>
      <c r="M285" s="213" t="s">
        <v>21</v>
      </c>
      <c r="N285" s="214" t="s">
        <v>48</v>
      </c>
      <c r="O285" s="87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7" t="s">
        <v>142</v>
      </c>
      <c r="AT285" s="217" t="s">
        <v>138</v>
      </c>
      <c r="AU285" s="217" t="s">
        <v>87</v>
      </c>
      <c r="AY285" s="20" t="s">
        <v>137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20" t="s">
        <v>85</v>
      </c>
      <c r="BK285" s="218">
        <f>ROUND(I285*H285,2)</f>
        <v>0</v>
      </c>
      <c r="BL285" s="20" t="s">
        <v>143</v>
      </c>
      <c r="BM285" s="217" t="s">
        <v>406</v>
      </c>
    </row>
    <row r="286" s="2" customFormat="1">
      <c r="A286" s="41"/>
      <c r="B286" s="42"/>
      <c r="C286" s="43"/>
      <c r="D286" s="219" t="s">
        <v>144</v>
      </c>
      <c r="E286" s="43"/>
      <c r="F286" s="220" t="s">
        <v>405</v>
      </c>
      <c r="G286" s="43"/>
      <c r="H286" s="43"/>
      <c r="I286" s="221"/>
      <c r="J286" s="43"/>
      <c r="K286" s="43"/>
      <c r="L286" s="47"/>
      <c r="M286" s="222"/>
      <c r="N286" s="223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144</v>
      </c>
      <c r="AU286" s="20" t="s">
        <v>87</v>
      </c>
    </row>
    <row r="287" s="2" customFormat="1">
      <c r="A287" s="41"/>
      <c r="B287" s="42"/>
      <c r="C287" s="43"/>
      <c r="D287" s="219" t="s">
        <v>146</v>
      </c>
      <c r="E287" s="43"/>
      <c r="F287" s="224" t="s">
        <v>347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146</v>
      </c>
      <c r="AU287" s="20" t="s">
        <v>87</v>
      </c>
    </row>
    <row r="288" s="2" customFormat="1" ht="16.5" customHeight="1">
      <c r="A288" s="41"/>
      <c r="B288" s="42"/>
      <c r="C288" s="225" t="s">
        <v>407</v>
      </c>
      <c r="D288" s="225" t="s">
        <v>162</v>
      </c>
      <c r="E288" s="226" t="s">
        <v>408</v>
      </c>
      <c r="F288" s="227" t="s">
        <v>409</v>
      </c>
      <c r="G288" s="228" t="s">
        <v>165</v>
      </c>
      <c r="H288" s="229">
        <v>1</v>
      </c>
      <c r="I288" s="230"/>
      <c r="J288" s="231">
        <f>ROUND(I288*H288,2)</f>
        <v>0</v>
      </c>
      <c r="K288" s="227" t="s">
        <v>21</v>
      </c>
      <c r="L288" s="47"/>
      <c r="M288" s="232" t="s">
        <v>21</v>
      </c>
      <c r="N288" s="233" t="s">
        <v>48</v>
      </c>
      <c r="O288" s="87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7" t="s">
        <v>143</v>
      </c>
      <c r="AT288" s="217" t="s">
        <v>162</v>
      </c>
      <c r="AU288" s="217" t="s">
        <v>87</v>
      </c>
      <c r="AY288" s="20" t="s">
        <v>137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20" t="s">
        <v>85</v>
      </c>
      <c r="BK288" s="218">
        <f>ROUND(I288*H288,2)</f>
        <v>0</v>
      </c>
      <c r="BL288" s="20" t="s">
        <v>143</v>
      </c>
      <c r="BM288" s="217" t="s">
        <v>410</v>
      </c>
    </row>
    <row r="289" s="2" customFormat="1">
      <c r="A289" s="41"/>
      <c r="B289" s="42"/>
      <c r="C289" s="43"/>
      <c r="D289" s="219" t="s">
        <v>144</v>
      </c>
      <c r="E289" s="43"/>
      <c r="F289" s="220" t="s">
        <v>409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144</v>
      </c>
      <c r="AU289" s="20" t="s">
        <v>87</v>
      </c>
    </row>
    <row r="290" s="2" customFormat="1">
      <c r="A290" s="41"/>
      <c r="B290" s="42"/>
      <c r="C290" s="43"/>
      <c r="D290" s="219" t="s">
        <v>146</v>
      </c>
      <c r="E290" s="43"/>
      <c r="F290" s="224" t="s">
        <v>347</v>
      </c>
      <c r="G290" s="43"/>
      <c r="H290" s="43"/>
      <c r="I290" s="221"/>
      <c r="J290" s="43"/>
      <c r="K290" s="43"/>
      <c r="L290" s="47"/>
      <c r="M290" s="222"/>
      <c r="N290" s="223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146</v>
      </c>
      <c r="AU290" s="20" t="s">
        <v>87</v>
      </c>
    </row>
    <row r="291" s="2" customFormat="1" ht="16.5" customHeight="1">
      <c r="A291" s="41"/>
      <c r="B291" s="42"/>
      <c r="C291" s="205" t="s">
        <v>143</v>
      </c>
      <c r="D291" s="205" t="s">
        <v>138</v>
      </c>
      <c r="E291" s="206" t="s">
        <v>411</v>
      </c>
      <c r="F291" s="207" t="s">
        <v>412</v>
      </c>
      <c r="G291" s="208" t="s">
        <v>165</v>
      </c>
      <c r="H291" s="209">
        <v>1</v>
      </c>
      <c r="I291" s="210"/>
      <c r="J291" s="211">
        <f>ROUND(I291*H291,2)</f>
        <v>0</v>
      </c>
      <c r="K291" s="207" t="s">
        <v>21</v>
      </c>
      <c r="L291" s="212"/>
      <c r="M291" s="213" t="s">
        <v>21</v>
      </c>
      <c r="N291" s="214" t="s">
        <v>48</v>
      </c>
      <c r="O291" s="87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7" t="s">
        <v>142</v>
      </c>
      <c r="AT291" s="217" t="s">
        <v>138</v>
      </c>
      <c r="AU291" s="217" t="s">
        <v>87</v>
      </c>
      <c r="AY291" s="20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20" t="s">
        <v>85</v>
      </c>
      <c r="BK291" s="218">
        <f>ROUND(I291*H291,2)</f>
        <v>0</v>
      </c>
      <c r="BL291" s="20" t="s">
        <v>143</v>
      </c>
      <c r="BM291" s="217" t="s">
        <v>413</v>
      </c>
    </row>
    <row r="292" s="2" customFormat="1">
      <c r="A292" s="41"/>
      <c r="B292" s="42"/>
      <c r="C292" s="43"/>
      <c r="D292" s="219" t="s">
        <v>144</v>
      </c>
      <c r="E292" s="43"/>
      <c r="F292" s="220" t="s">
        <v>409</v>
      </c>
      <c r="G292" s="43"/>
      <c r="H292" s="43"/>
      <c r="I292" s="221"/>
      <c r="J292" s="43"/>
      <c r="K292" s="43"/>
      <c r="L292" s="47"/>
      <c r="M292" s="222"/>
      <c r="N292" s="22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144</v>
      </c>
      <c r="AU292" s="20" t="s">
        <v>87</v>
      </c>
    </row>
    <row r="293" s="2" customFormat="1">
      <c r="A293" s="41"/>
      <c r="B293" s="42"/>
      <c r="C293" s="43"/>
      <c r="D293" s="219" t="s">
        <v>146</v>
      </c>
      <c r="E293" s="43"/>
      <c r="F293" s="224" t="s">
        <v>347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146</v>
      </c>
      <c r="AU293" s="20" t="s">
        <v>87</v>
      </c>
    </row>
    <row r="294" s="2" customFormat="1" ht="16.5" customHeight="1">
      <c r="A294" s="41"/>
      <c r="B294" s="42"/>
      <c r="C294" s="225" t="s">
        <v>414</v>
      </c>
      <c r="D294" s="225" t="s">
        <v>162</v>
      </c>
      <c r="E294" s="226" t="s">
        <v>415</v>
      </c>
      <c r="F294" s="227" t="s">
        <v>416</v>
      </c>
      <c r="G294" s="228" t="s">
        <v>165</v>
      </c>
      <c r="H294" s="229">
        <v>1</v>
      </c>
      <c r="I294" s="230"/>
      <c r="J294" s="231">
        <f>ROUND(I294*H294,2)</f>
        <v>0</v>
      </c>
      <c r="K294" s="227" t="s">
        <v>21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143</v>
      </c>
      <c r="AT294" s="217" t="s">
        <v>162</v>
      </c>
      <c r="AU294" s="217" t="s">
        <v>87</v>
      </c>
      <c r="AY294" s="20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143</v>
      </c>
      <c r="BM294" s="217" t="s">
        <v>417</v>
      </c>
    </row>
    <row r="295" s="2" customFormat="1">
      <c r="A295" s="41"/>
      <c r="B295" s="42"/>
      <c r="C295" s="43"/>
      <c r="D295" s="219" t="s">
        <v>144</v>
      </c>
      <c r="E295" s="43"/>
      <c r="F295" s="220" t="s">
        <v>416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87</v>
      </c>
    </row>
    <row r="296" s="2" customFormat="1">
      <c r="A296" s="41"/>
      <c r="B296" s="42"/>
      <c r="C296" s="43"/>
      <c r="D296" s="219" t="s">
        <v>146</v>
      </c>
      <c r="E296" s="43"/>
      <c r="F296" s="224" t="s">
        <v>347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146</v>
      </c>
      <c r="AU296" s="20" t="s">
        <v>87</v>
      </c>
    </row>
    <row r="297" s="2" customFormat="1" ht="16.5" customHeight="1">
      <c r="A297" s="41"/>
      <c r="B297" s="42"/>
      <c r="C297" s="205" t="s">
        <v>418</v>
      </c>
      <c r="D297" s="205" t="s">
        <v>138</v>
      </c>
      <c r="E297" s="206" t="s">
        <v>419</v>
      </c>
      <c r="F297" s="207" t="s">
        <v>420</v>
      </c>
      <c r="G297" s="208" t="s">
        <v>165</v>
      </c>
      <c r="H297" s="209">
        <v>1</v>
      </c>
      <c r="I297" s="210"/>
      <c r="J297" s="211">
        <f>ROUND(I297*H297,2)</f>
        <v>0</v>
      </c>
      <c r="K297" s="207" t="s">
        <v>21</v>
      </c>
      <c r="L297" s="212"/>
      <c r="M297" s="213" t="s">
        <v>21</v>
      </c>
      <c r="N297" s="214" t="s">
        <v>48</v>
      </c>
      <c r="O297" s="87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7" t="s">
        <v>142</v>
      </c>
      <c r="AT297" s="217" t="s">
        <v>138</v>
      </c>
      <c r="AU297" s="217" t="s">
        <v>87</v>
      </c>
      <c r="AY297" s="20" t="s">
        <v>137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20" t="s">
        <v>85</v>
      </c>
      <c r="BK297" s="218">
        <f>ROUND(I297*H297,2)</f>
        <v>0</v>
      </c>
      <c r="BL297" s="20" t="s">
        <v>143</v>
      </c>
      <c r="BM297" s="217" t="s">
        <v>421</v>
      </c>
    </row>
    <row r="298" s="2" customFormat="1">
      <c r="A298" s="41"/>
      <c r="B298" s="42"/>
      <c r="C298" s="43"/>
      <c r="D298" s="219" t="s">
        <v>144</v>
      </c>
      <c r="E298" s="43"/>
      <c r="F298" s="220" t="s">
        <v>420</v>
      </c>
      <c r="G298" s="43"/>
      <c r="H298" s="43"/>
      <c r="I298" s="221"/>
      <c r="J298" s="43"/>
      <c r="K298" s="43"/>
      <c r="L298" s="47"/>
      <c r="M298" s="222"/>
      <c r="N298" s="223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144</v>
      </c>
      <c r="AU298" s="20" t="s">
        <v>87</v>
      </c>
    </row>
    <row r="299" s="2" customFormat="1">
      <c r="A299" s="41"/>
      <c r="B299" s="42"/>
      <c r="C299" s="43"/>
      <c r="D299" s="219" t="s">
        <v>146</v>
      </c>
      <c r="E299" s="43"/>
      <c r="F299" s="224" t="s">
        <v>347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146</v>
      </c>
      <c r="AU299" s="20" t="s">
        <v>87</v>
      </c>
    </row>
    <row r="300" s="2" customFormat="1" ht="16.5" customHeight="1">
      <c r="A300" s="41"/>
      <c r="B300" s="42"/>
      <c r="C300" s="225" t="s">
        <v>422</v>
      </c>
      <c r="D300" s="225" t="s">
        <v>162</v>
      </c>
      <c r="E300" s="226" t="s">
        <v>423</v>
      </c>
      <c r="F300" s="227" t="s">
        <v>424</v>
      </c>
      <c r="G300" s="228" t="s">
        <v>165</v>
      </c>
      <c r="H300" s="229">
        <v>1</v>
      </c>
      <c r="I300" s="230"/>
      <c r="J300" s="231">
        <f>ROUND(I300*H300,2)</f>
        <v>0</v>
      </c>
      <c r="K300" s="227" t="s">
        <v>21</v>
      </c>
      <c r="L300" s="47"/>
      <c r="M300" s="232" t="s">
        <v>21</v>
      </c>
      <c r="N300" s="233" t="s">
        <v>48</v>
      </c>
      <c r="O300" s="87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7" t="s">
        <v>143</v>
      </c>
      <c r="AT300" s="217" t="s">
        <v>162</v>
      </c>
      <c r="AU300" s="217" t="s">
        <v>87</v>
      </c>
      <c r="AY300" s="20" t="s">
        <v>137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20" t="s">
        <v>85</v>
      </c>
      <c r="BK300" s="218">
        <f>ROUND(I300*H300,2)</f>
        <v>0</v>
      </c>
      <c r="BL300" s="20" t="s">
        <v>143</v>
      </c>
      <c r="BM300" s="217" t="s">
        <v>425</v>
      </c>
    </row>
    <row r="301" s="2" customFormat="1">
      <c r="A301" s="41"/>
      <c r="B301" s="42"/>
      <c r="C301" s="43"/>
      <c r="D301" s="219" t="s">
        <v>144</v>
      </c>
      <c r="E301" s="43"/>
      <c r="F301" s="220" t="s">
        <v>424</v>
      </c>
      <c r="G301" s="43"/>
      <c r="H301" s="43"/>
      <c r="I301" s="221"/>
      <c r="J301" s="43"/>
      <c r="K301" s="43"/>
      <c r="L301" s="47"/>
      <c r="M301" s="222"/>
      <c r="N301" s="223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144</v>
      </c>
      <c r="AU301" s="20" t="s">
        <v>87</v>
      </c>
    </row>
    <row r="302" s="2" customFormat="1">
      <c r="A302" s="41"/>
      <c r="B302" s="42"/>
      <c r="C302" s="43"/>
      <c r="D302" s="219" t="s">
        <v>146</v>
      </c>
      <c r="E302" s="43"/>
      <c r="F302" s="224" t="s">
        <v>347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146</v>
      </c>
      <c r="AU302" s="20" t="s">
        <v>87</v>
      </c>
    </row>
    <row r="303" s="2" customFormat="1" ht="16.5" customHeight="1">
      <c r="A303" s="41"/>
      <c r="B303" s="42"/>
      <c r="C303" s="205" t="s">
        <v>426</v>
      </c>
      <c r="D303" s="205" t="s">
        <v>138</v>
      </c>
      <c r="E303" s="206" t="s">
        <v>427</v>
      </c>
      <c r="F303" s="207" t="s">
        <v>428</v>
      </c>
      <c r="G303" s="208" t="s">
        <v>165</v>
      </c>
      <c r="H303" s="209">
        <v>1</v>
      </c>
      <c r="I303" s="210"/>
      <c r="J303" s="211">
        <f>ROUND(I303*H303,2)</f>
        <v>0</v>
      </c>
      <c r="K303" s="207" t="s">
        <v>21</v>
      </c>
      <c r="L303" s="212"/>
      <c r="M303" s="213" t="s">
        <v>21</v>
      </c>
      <c r="N303" s="214" t="s">
        <v>48</v>
      </c>
      <c r="O303" s="87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7" t="s">
        <v>142</v>
      </c>
      <c r="AT303" s="217" t="s">
        <v>138</v>
      </c>
      <c r="AU303" s="217" t="s">
        <v>87</v>
      </c>
      <c r="AY303" s="20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20" t="s">
        <v>85</v>
      </c>
      <c r="BK303" s="218">
        <f>ROUND(I303*H303,2)</f>
        <v>0</v>
      </c>
      <c r="BL303" s="20" t="s">
        <v>143</v>
      </c>
      <c r="BM303" s="217" t="s">
        <v>429</v>
      </c>
    </row>
    <row r="304" s="2" customFormat="1">
      <c r="A304" s="41"/>
      <c r="B304" s="42"/>
      <c r="C304" s="43"/>
      <c r="D304" s="219" t="s">
        <v>144</v>
      </c>
      <c r="E304" s="43"/>
      <c r="F304" s="220" t="s">
        <v>428</v>
      </c>
      <c r="G304" s="43"/>
      <c r="H304" s="43"/>
      <c r="I304" s="221"/>
      <c r="J304" s="43"/>
      <c r="K304" s="43"/>
      <c r="L304" s="47"/>
      <c r="M304" s="222"/>
      <c r="N304" s="22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144</v>
      </c>
      <c r="AU304" s="20" t="s">
        <v>87</v>
      </c>
    </row>
    <row r="305" s="2" customFormat="1">
      <c r="A305" s="41"/>
      <c r="B305" s="42"/>
      <c r="C305" s="43"/>
      <c r="D305" s="219" t="s">
        <v>146</v>
      </c>
      <c r="E305" s="43"/>
      <c r="F305" s="224" t="s">
        <v>347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146</v>
      </c>
      <c r="AU305" s="20" t="s">
        <v>87</v>
      </c>
    </row>
    <row r="306" s="2" customFormat="1" ht="16.5" customHeight="1">
      <c r="A306" s="41"/>
      <c r="B306" s="42"/>
      <c r="C306" s="225" t="s">
        <v>430</v>
      </c>
      <c r="D306" s="225" t="s">
        <v>162</v>
      </c>
      <c r="E306" s="226" t="s">
        <v>431</v>
      </c>
      <c r="F306" s="227" t="s">
        <v>432</v>
      </c>
      <c r="G306" s="228" t="s">
        <v>165</v>
      </c>
      <c r="H306" s="229">
        <v>1</v>
      </c>
      <c r="I306" s="230"/>
      <c r="J306" s="231">
        <f>ROUND(I306*H306,2)</f>
        <v>0</v>
      </c>
      <c r="K306" s="227" t="s">
        <v>21</v>
      </c>
      <c r="L306" s="47"/>
      <c r="M306" s="232" t="s">
        <v>21</v>
      </c>
      <c r="N306" s="233" t="s">
        <v>48</v>
      </c>
      <c r="O306" s="87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7" t="s">
        <v>143</v>
      </c>
      <c r="AT306" s="217" t="s">
        <v>162</v>
      </c>
      <c r="AU306" s="217" t="s">
        <v>87</v>
      </c>
      <c r="AY306" s="20" t="s">
        <v>137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20" t="s">
        <v>85</v>
      </c>
      <c r="BK306" s="218">
        <f>ROUND(I306*H306,2)</f>
        <v>0</v>
      </c>
      <c r="BL306" s="20" t="s">
        <v>143</v>
      </c>
      <c r="BM306" s="217" t="s">
        <v>433</v>
      </c>
    </row>
    <row r="307" s="2" customFormat="1">
      <c r="A307" s="41"/>
      <c r="B307" s="42"/>
      <c r="C307" s="43"/>
      <c r="D307" s="219" t="s">
        <v>144</v>
      </c>
      <c r="E307" s="43"/>
      <c r="F307" s="220" t="s">
        <v>432</v>
      </c>
      <c r="G307" s="43"/>
      <c r="H307" s="43"/>
      <c r="I307" s="221"/>
      <c r="J307" s="43"/>
      <c r="K307" s="43"/>
      <c r="L307" s="47"/>
      <c r="M307" s="222"/>
      <c r="N307" s="22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144</v>
      </c>
      <c r="AU307" s="20" t="s">
        <v>87</v>
      </c>
    </row>
    <row r="308" s="2" customFormat="1">
      <c r="A308" s="41"/>
      <c r="B308" s="42"/>
      <c r="C308" s="43"/>
      <c r="D308" s="219" t="s">
        <v>146</v>
      </c>
      <c r="E308" s="43"/>
      <c r="F308" s="224" t="s">
        <v>347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146</v>
      </c>
      <c r="AU308" s="20" t="s">
        <v>87</v>
      </c>
    </row>
    <row r="309" s="2" customFormat="1" ht="16.5" customHeight="1">
      <c r="A309" s="41"/>
      <c r="B309" s="42"/>
      <c r="C309" s="205" t="s">
        <v>434</v>
      </c>
      <c r="D309" s="205" t="s">
        <v>138</v>
      </c>
      <c r="E309" s="206" t="s">
        <v>435</v>
      </c>
      <c r="F309" s="207" t="s">
        <v>436</v>
      </c>
      <c r="G309" s="208" t="s">
        <v>165</v>
      </c>
      <c r="H309" s="209">
        <v>1</v>
      </c>
      <c r="I309" s="210"/>
      <c r="J309" s="211">
        <f>ROUND(I309*H309,2)</f>
        <v>0</v>
      </c>
      <c r="K309" s="207" t="s">
        <v>21</v>
      </c>
      <c r="L309" s="212"/>
      <c r="M309" s="213" t="s">
        <v>21</v>
      </c>
      <c r="N309" s="214" t="s">
        <v>48</v>
      </c>
      <c r="O309" s="87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7" t="s">
        <v>142</v>
      </c>
      <c r="AT309" s="217" t="s">
        <v>138</v>
      </c>
      <c r="AU309" s="217" t="s">
        <v>87</v>
      </c>
      <c r="AY309" s="20" t="s">
        <v>137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20" t="s">
        <v>85</v>
      </c>
      <c r="BK309" s="218">
        <f>ROUND(I309*H309,2)</f>
        <v>0</v>
      </c>
      <c r="BL309" s="20" t="s">
        <v>143</v>
      </c>
      <c r="BM309" s="217" t="s">
        <v>437</v>
      </c>
    </row>
    <row r="310" s="2" customFormat="1">
      <c r="A310" s="41"/>
      <c r="B310" s="42"/>
      <c r="C310" s="43"/>
      <c r="D310" s="219" t="s">
        <v>144</v>
      </c>
      <c r="E310" s="43"/>
      <c r="F310" s="220" t="s">
        <v>436</v>
      </c>
      <c r="G310" s="43"/>
      <c r="H310" s="43"/>
      <c r="I310" s="221"/>
      <c r="J310" s="43"/>
      <c r="K310" s="43"/>
      <c r="L310" s="47"/>
      <c r="M310" s="222"/>
      <c r="N310" s="223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144</v>
      </c>
      <c r="AU310" s="20" t="s">
        <v>87</v>
      </c>
    </row>
    <row r="311" s="2" customFormat="1">
      <c r="A311" s="41"/>
      <c r="B311" s="42"/>
      <c r="C311" s="43"/>
      <c r="D311" s="219" t="s">
        <v>146</v>
      </c>
      <c r="E311" s="43"/>
      <c r="F311" s="224" t="s">
        <v>347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146</v>
      </c>
      <c r="AU311" s="20" t="s">
        <v>87</v>
      </c>
    </row>
    <row r="312" s="2" customFormat="1" ht="16.5" customHeight="1">
      <c r="A312" s="41"/>
      <c r="B312" s="42"/>
      <c r="C312" s="225" t="s">
        <v>438</v>
      </c>
      <c r="D312" s="225" t="s">
        <v>162</v>
      </c>
      <c r="E312" s="226" t="s">
        <v>439</v>
      </c>
      <c r="F312" s="227" t="s">
        <v>440</v>
      </c>
      <c r="G312" s="228" t="s">
        <v>165</v>
      </c>
      <c r="H312" s="229">
        <v>1</v>
      </c>
      <c r="I312" s="230"/>
      <c r="J312" s="231">
        <f>ROUND(I312*H312,2)</f>
        <v>0</v>
      </c>
      <c r="K312" s="227" t="s">
        <v>21</v>
      </c>
      <c r="L312" s="47"/>
      <c r="M312" s="232" t="s">
        <v>21</v>
      </c>
      <c r="N312" s="233" t="s">
        <v>48</v>
      </c>
      <c r="O312" s="87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7" t="s">
        <v>143</v>
      </c>
      <c r="AT312" s="217" t="s">
        <v>162</v>
      </c>
      <c r="AU312" s="217" t="s">
        <v>87</v>
      </c>
      <c r="AY312" s="20" t="s">
        <v>137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20" t="s">
        <v>85</v>
      </c>
      <c r="BK312" s="218">
        <f>ROUND(I312*H312,2)</f>
        <v>0</v>
      </c>
      <c r="BL312" s="20" t="s">
        <v>143</v>
      </c>
      <c r="BM312" s="217" t="s">
        <v>441</v>
      </c>
    </row>
    <row r="313" s="2" customFormat="1">
      <c r="A313" s="41"/>
      <c r="B313" s="42"/>
      <c r="C313" s="43"/>
      <c r="D313" s="219" t="s">
        <v>144</v>
      </c>
      <c r="E313" s="43"/>
      <c r="F313" s="220" t="s">
        <v>440</v>
      </c>
      <c r="G313" s="43"/>
      <c r="H313" s="43"/>
      <c r="I313" s="221"/>
      <c r="J313" s="43"/>
      <c r="K313" s="43"/>
      <c r="L313" s="47"/>
      <c r="M313" s="222"/>
      <c r="N313" s="223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144</v>
      </c>
      <c r="AU313" s="20" t="s">
        <v>87</v>
      </c>
    </row>
    <row r="314" s="2" customFormat="1">
      <c r="A314" s="41"/>
      <c r="B314" s="42"/>
      <c r="C314" s="43"/>
      <c r="D314" s="219" t="s">
        <v>146</v>
      </c>
      <c r="E314" s="43"/>
      <c r="F314" s="224" t="s">
        <v>347</v>
      </c>
      <c r="G314" s="43"/>
      <c r="H314" s="43"/>
      <c r="I314" s="221"/>
      <c r="J314" s="43"/>
      <c r="K314" s="43"/>
      <c r="L314" s="47"/>
      <c r="M314" s="222"/>
      <c r="N314" s="22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146</v>
      </c>
      <c r="AU314" s="20" t="s">
        <v>87</v>
      </c>
    </row>
    <row r="315" s="2" customFormat="1" ht="16.5" customHeight="1">
      <c r="A315" s="41"/>
      <c r="B315" s="42"/>
      <c r="C315" s="205" t="s">
        <v>442</v>
      </c>
      <c r="D315" s="205" t="s">
        <v>138</v>
      </c>
      <c r="E315" s="206" t="s">
        <v>443</v>
      </c>
      <c r="F315" s="207" t="s">
        <v>440</v>
      </c>
      <c r="G315" s="208" t="s">
        <v>165</v>
      </c>
      <c r="H315" s="209">
        <v>1</v>
      </c>
      <c r="I315" s="210"/>
      <c r="J315" s="211">
        <f>ROUND(I315*H315,2)</f>
        <v>0</v>
      </c>
      <c r="K315" s="207" t="s">
        <v>21</v>
      </c>
      <c r="L315" s="212"/>
      <c r="M315" s="213" t="s">
        <v>21</v>
      </c>
      <c r="N315" s="214" t="s">
        <v>48</v>
      </c>
      <c r="O315" s="87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142</v>
      </c>
      <c r="AT315" s="217" t="s">
        <v>138</v>
      </c>
      <c r="AU315" s="217" t="s">
        <v>87</v>
      </c>
      <c r="AY315" s="20" t="s">
        <v>137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143</v>
      </c>
      <c r="BM315" s="217" t="s">
        <v>444</v>
      </c>
    </row>
    <row r="316" s="2" customFormat="1">
      <c r="A316" s="41"/>
      <c r="B316" s="42"/>
      <c r="C316" s="43"/>
      <c r="D316" s="219" t="s">
        <v>144</v>
      </c>
      <c r="E316" s="43"/>
      <c r="F316" s="220" t="s">
        <v>440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144</v>
      </c>
      <c r="AU316" s="20" t="s">
        <v>87</v>
      </c>
    </row>
    <row r="317" s="2" customFormat="1">
      <c r="A317" s="41"/>
      <c r="B317" s="42"/>
      <c r="C317" s="43"/>
      <c r="D317" s="219" t="s">
        <v>146</v>
      </c>
      <c r="E317" s="43"/>
      <c r="F317" s="224" t="s">
        <v>347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146</v>
      </c>
      <c r="AU317" s="20" t="s">
        <v>87</v>
      </c>
    </row>
    <row r="318" s="2" customFormat="1" ht="16.5" customHeight="1">
      <c r="A318" s="41"/>
      <c r="B318" s="42"/>
      <c r="C318" s="225" t="s">
        <v>445</v>
      </c>
      <c r="D318" s="225" t="s">
        <v>162</v>
      </c>
      <c r="E318" s="226" t="s">
        <v>446</v>
      </c>
      <c r="F318" s="227" t="s">
        <v>447</v>
      </c>
      <c r="G318" s="228" t="s">
        <v>165</v>
      </c>
      <c r="H318" s="229">
        <v>1</v>
      </c>
      <c r="I318" s="230"/>
      <c r="J318" s="231">
        <f>ROUND(I318*H318,2)</f>
        <v>0</v>
      </c>
      <c r="K318" s="227" t="s">
        <v>21</v>
      </c>
      <c r="L318" s="47"/>
      <c r="M318" s="232" t="s">
        <v>21</v>
      </c>
      <c r="N318" s="233" t="s">
        <v>48</v>
      </c>
      <c r="O318" s="87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7" t="s">
        <v>143</v>
      </c>
      <c r="AT318" s="217" t="s">
        <v>162</v>
      </c>
      <c r="AU318" s="217" t="s">
        <v>87</v>
      </c>
      <c r="AY318" s="20" t="s">
        <v>137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20" t="s">
        <v>85</v>
      </c>
      <c r="BK318" s="218">
        <f>ROUND(I318*H318,2)</f>
        <v>0</v>
      </c>
      <c r="BL318" s="20" t="s">
        <v>143</v>
      </c>
      <c r="BM318" s="217" t="s">
        <v>448</v>
      </c>
    </row>
    <row r="319" s="2" customFormat="1">
      <c r="A319" s="41"/>
      <c r="B319" s="42"/>
      <c r="C319" s="43"/>
      <c r="D319" s="219" t="s">
        <v>144</v>
      </c>
      <c r="E319" s="43"/>
      <c r="F319" s="220" t="s">
        <v>447</v>
      </c>
      <c r="G319" s="43"/>
      <c r="H319" s="43"/>
      <c r="I319" s="221"/>
      <c r="J319" s="43"/>
      <c r="K319" s="43"/>
      <c r="L319" s="47"/>
      <c r="M319" s="222"/>
      <c r="N319" s="223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144</v>
      </c>
      <c r="AU319" s="20" t="s">
        <v>87</v>
      </c>
    </row>
    <row r="320" s="2" customFormat="1">
      <c r="A320" s="41"/>
      <c r="B320" s="42"/>
      <c r="C320" s="43"/>
      <c r="D320" s="219" t="s">
        <v>146</v>
      </c>
      <c r="E320" s="43"/>
      <c r="F320" s="224" t="s">
        <v>347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146</v>
      </c>
      <c r="AU320" s="20" t="s">
        <v>87</v>
      </c>
    </row>
    <row r="321" s="2" customFormat="1" ht="16.5" customHeight="1">
      <c r="A321" s="41"/>
      <c r="B321" s="42"/>
      <c r="C321" s="205" t="s">
        <v>449</v>
      </c>
      <c r="D321" s="205" t="s">
        <v>138</v>
      </c>
      <c r="E321" s="206" t="s">
        <v>450</v>
      </c>
      <c r="F321" s="207" t="s">
        <v>451</v>
      </c>
      <c r="G321" s="208" t="s">
        <v>165</v>
      </c>
      <c r="H321" s="209">
        <v>1</v>
      </c>
      <c r="I321" s="210"/>
      <c r="J321" s="211">
        <f>ROUND(I321*H321,2)</f>
        <v>0</v>
      </c>
      <c r="K321" s="207" t="s">
        <v>21</v>
      </c>
      <c r="L321" s="212"/>
      <c r="M321" s="213" t="s">
        <v>21</v>
      </c>
      <c r="N321" s="214" t="s">
        <v>48</v>
      </c>
      <c r="O321" s="87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7" t="s">
        <v>142</v>
      </c>
      <c r="AT321" s="217" t="s">
        <v>138</v>
      </c>
      <c r="AU321" s="217" t="s">
        <v>87</v>
      </c>
      <c r="AY321" s="20" t="s">
        <v>137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20" t="s">
        <v>85</v>
      </c>
      <c r="BK321" s="218">
        <f>ROUND(I321*H321,2)</f>
        <v>0</v>
      </c>
      <c r="BL321" s="20" t="s">
        <v>143</v>
      </c>
      <c r="BM321" s="217" t="s">
        <v>452</v>
      </c>
    </row>
    <row r="322" s="2" customFormat="1">
      <c r="A322" s="41"/>
      <c r="B322" s="42"/>
      <c r="C322" s="43"/>
      <c r="D322" s="219" t="s">
        <v>144</v>
      </c>
      <c r="E322" s="43"/>
      <c r="F322" s="220" t="s">
        <v>451</v>
      </c>
      <c r="G322" s="43"/>
      <c r="H322" s="43"/>
      <c r="I322" s="221"/>
      <c r="J322" s="43"/>
      <c r="K322" s="43"/>
      <c r="L322" s="47"/>
      <c r="M322" s="222"/>
      <c r="N322" s="22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144</v>
      </c>
      <c r="AU322" s="20" t="s">
        <v>87</v>
      </c>
    </row>
    <row r="323" s="2" customFormat="1">
      <c r="A323" s="41"/>
      <c r="B323" s="42"/>
      <c r="C323" s="43"/>
      <c r="D323" s="219" t="s">
        <v>146</v>
      </c>
      <c r="E323" s="43"/>
      <c r="F323" s="224" t="s">
        <v>347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146</v>
      </c>
      <c r="AU323" s="20" t="s">
        <v>87</v>
      </c>
    </row>
    <row r="324" s="2" customFormat="1" ht="16.5" customHeight="1">
      <c r="A324" s="41"/>
      <c r="B324" s="42"/>
      <c r="C324" s="225" t="s">
        <v>453</v>
      </c>
      <c r="D324" s="225" t="s">
        <v>162</v>
      </c>
      <c r="E324" s="226" t="s">
        <v>454</v>
      </c>
      <c r="F324" s="227" t="s">
        <v>333</v>
      </c>
      <c r="G324" s="228" t="s">
        <v>165</v>
      </c>
      <c r="H324" s="229">
        <v>1</v>
      </c>
      <c r="I324" s="230"/>
      <c r="J324" s="231">
        <f>ROUND(I324*H324,2)</f>
        <v>0</v>
      </c>
      <c r="K324" s="227" t="s">
        <v>21</v>
      </c>
      <c r="L324" s="47"/>
      <c r="M324" s="232" t="s">
        <v>21</v>
      </c>
      <c r="N324" s="233" t="s">
        <v>48</v>
      </c>
      <c r="O324" s="87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7" t="s">
        <v>143</v>
      </c>
      <c r="AT324" s="217" t="s">
        <v>162</v>
      </c>
      <c r="AU324" s="217" t="s">
        <v>87</v>
      </c>
      <c r="AY324" s="20" t="s">
        <v>137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20" t="s">
        <v>85</v>
      </c>
      <c r="BK324" s="218">
        <f>ROUND(I324*H324,2)</f>
        <v>0</v>
      </c>
      <c r="BL324" s="20" t="s">
        <v>143</v>
      </c>
      <c r="BM324" s="217" t="s">
        <v>455</v>
      </c>
    </row>
    <row r="325" s="2" customFormat="1">
      <c r="A325" s="41"/>
      <c r="B325" s="42"/>
      <c r="C325" s="43"/>
      <c r="D325" s="219" t="s">
        <v>144</v>
      </c>
      <c r="E325" s="43"/>
      <c r="F325" s="220" t="s">
        <v>333</v>
      </c>
      <c r="G325" s="43"/>
      <c r="H325" s="43"/>
      <c r="I325" s="221"/>
      <c r="J325" s="43"/>
      <c r="K325" s="43"/>
      <c r="L325" s="47"/>
      <c r="M325" s="222"/>
      <c r="N325" s="22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144</v>
      </c>
      <c r="AU325" s="20" t="s">
        <v>87</v>
      </c>
    </row>
    <row r="326" s="2" customFormat="1">
      <c r="A326" s="41"/>
      <c r="B326" s="42"/>
      <c r="C326" s="43"/>
      <c r="D326" s="219" t="s">
        <v>146</v>
      </c>
      <c r="E326" s="43"/>
      <c r="F326" s="224" t="s">
        <v>347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146</v>
      </c>
      <c r="AU326" s="20" t="s">
        <v>87</v>
      </c>
    </row>
    <row r="327" s="2" customFormat="1" ht="16.5" customHeight="1">
      <c r="A327" s="41"/>
      <c r="B327" s="42"/>
      <c r="C327" s="225" t="s">
        <v>456</v>
      </c>
      <c r="D327" s="225" t="s">
        <v>162</v>
      </c>
      <c r="E327" s="226" t="s">
        <v>457</v>
      </c>
      <c r="F327" s="227" t="s">
        <v>458</v>
      </c>
      <c r="G327" s="228" t="s">
        <v>165</v>
      </c>
      <c r="H327" s="229">
        <v>6</v>
      </c>
      <c r="I327" s="230"/>
      <c r="J327" s="231">
        <f>ROUND(I327*H327,2)</f>
        <v>0</v>
      </c>
      <c r="K327" s="227" t="s">
        <v>21</v>
      </c>
      <c r="L327" s="47"/>
      <c r="M327" s="232" t="s">
        <v>21</v>
      </c>
      <c r="N327" s="233" t="s">
        <v>48</v>
      </c>
      <c r="O327" s="87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7" t="s">
        <v>143</v>
      </c>
      <c r="AT327" s="217" t="s">
        <v>162</v>
      </c>
      <c r="AU327" s="217" t="s">
        <v>87</v>
      </c>
      <c r="AY327" s="20" t="s">
        <v>137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20" t="s">
        <v>85</v>
      </c>
      <c r="BK327" s="218">
        <f>ROUND(I327*H327,2)</f>
        <v>0</v>
      </c>
      <c r="BL327" s="20" t="s">
        <v>143</v>
      </c>
      <c r="BM327" s="217" t="s">
        <v>459</v>
      </c>
    </row>
    <row r="328" s="2" customFormat="1">
      <c r="A328" s="41"/>
      <c r="B328" s="42"/>
      <c r="C328" s="43"/>
      <c r="D328" s="219" t="s">
        <v>144</v>
      </c>
      <c r="E328" s="43"/>
      <c r="F328" s="220" t="s">
        <v>458</v>
      </c>
      <c r="G328" s="43"/>
      <c r="H328" s="43"/>
      <c r="I328" s="221"/>
      <c r="J328" s="43"/>
      <c r="K328" s="43"/>
      <c r="L328" s="47"/>
      <c r="M328" s="222"/>
      <c r="N328" s="223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144</v>
      </c>
      <c r="AU328" s="20" t="s">
        <v>87</v>
      </c>
    </row>
    <row r="329" s="2" customFormat="1">
      <c r="A329" s="41"/>
      <c r="B329" s="42"/>
      <c r="C329" s="43"/>
      <c r="D329" s="219" t="s">
        <v>146</v>
      </c>
      <c r="E329" s="43"/>
      <c r="F329" s="224" t="s">
        <v>347</v>
      </c>
      <c r="G329" s="43"/>
      <c r="H329" s="43"/>
      <c r="I329" s="221"/>
      <c r="J329" s="43"/>
      <c r="K329" s="43"/>
      <c r="L329" s="47"/>
      <c r="M329" s="222"/>
      <c r="N329" s="22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146</v>
      </c>
      <c r="AU329" s="20" t="s">
        <v>87</v>
      </c>
    </row>
    <row r="330" s="2" customFormat="1" ht="16.5" customHeight="1">
      <c r="A330" s="41"/>
      <c r="B330" s="42"/>
      <c r="C330" s="225" t="s">
        <v>460</v>
      </c>
      <c r="D330" s="225" t="s">
        <v>162</v>
      </c>
      <c r="E330" s="226" t="s">
        <v>461</v>
      </c>
      <c r="F330" s="227" t="s">
        <v>462</v>
      </c>
      <c r="G330" s="228" t="s">
        <v>165</v>
      </c>
      <c r="H330" s="229">
        <v>1</v>
      </c>
      <c r="I330" s="230"/>
      <c r="J330" s="231">
        <f>ROUND(I330*H330,2)</f>
        <v>0</v>
      </c>
      <c r="K330" s="227" t="s">
        <v>21</v>
      </c>
      <c r="L330" s="47"/>
      <c r="M330" s="232" t="s">
        <v>21</v>
      </c>
      <c r="N330" s="233" t="s">
        <v>48</v>
      </c>
      <c r="O330" s="87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7" t="s">
        <v>143</v>
      </c>
      <c r="AT330" s="217" t="s">
        <v>162</v>
      </c>
      <c r="AU330" s="217" t="s">
        <v>87</v>
      </c>
      <c r="AY330" s="20" t="s">
        <v>137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20" t="s">
        <v>85</v>
      </c>
      <c r="BK330" s="218">
        <f>ROUND(I330*H330,2)</f>
        <v>0</v>
      </c>
      <c r="BL330" s="20" t="s">
        <v>143</v>
      </c>
      <c r="BM330" s="217" t="s">
        <v>463</v>
      </c>
    </row>
    <row r="331" s="2" customFormat="1">
      <c r="A331" s="41"/>
      <c r="B331" s="42"/>
      <c r="C331" s="43"/>
      <c r="D331" s="219" t="s">
        <v>144</v>
      </c>
      <c r="E331" s="43"/>
      <c r="F331" s="220" t="s">
        <v>464</v>
      </c>
      <c r="G331" s="43"/>
      <c r="H331" s="43"/>
      <c r="I331" s="221"/>
      <c r="J331" s="43"/>
      <c r="K331" s="43"/>
      <c r="L331" s="47"/>
      <c r="M331" s="222"/>
      <c r="N331" s="223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144</v>
      </c>
      <c r="AU331" s="20" t="s">
        <v>87</v>
      </c>
    </row>
    <row r="332" s="2" customFormat="1">
      <c r="A332" s="41"/>
      <c r="B332" s="42"/>
      <c r="C332" s="43"/>
      <c r="D332" s="219" t="s">
        <v>146</v>
      </c>
      <c r="E332" s="43"/>
      <c r="F332" s="224" t="s">
        <v>465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146</v>
      </c>
      <c r="AU332" s="20" t="s">
        <v>87</v>
      </c>
    </row>
    <row r="333" s="2" customFormat="1" ht="16.5" customHeight="1">
      <c r="A333" s="41"/>
      <c r="B333" s="42"/>
      <c r="C333" s="225" t="s">
        <v>466</v>
      </c>
      <c r="D333" s="225" t="s">
        <v>162</v>
      </c>
      <c r="E333" s="226" t="s">
        <v>467</v>
      </c>
      <c r="F333" s="227" t="s">
        <v>468</v>
      </c>
      <c r="G333" s="228" t="s">
        <v>165</v>
      </c>
      <c r="H333" s="229">
        <v>6</v>
      </c>
      <c r="I333" s="230"/>
      <c r="J333" s="231">
        <f>ROUND(I333*H333,2)</f>
        <v>0</v>
      </c>
      <c r="K333" s="227" t="s">
        <v>21</v>
      </c>
      <c r="L333" s="47"/>
      <c r="M333" s="232" t="s">
        <v>21</v>
      </c>
      <c r="N333" s="233" t="s">
        <v>48</v>
      </c>
      <c r="O333" s="87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7" t="s">
        <v>85</v>
      </c>
      <c r="AT333" s="217" t="s">
        <v>162</v>
      </c>
      <c r="AU333" s="217" t="s">
        <v>87</v>
      </c>
      <c r="AY333" s="20" t="s">
        <v>137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20" t="s">
        <v>85</v>
      </c>
      <c r="BK333" s="218">
        <f>ROUND(I333*H333,2)</f>
        <v>0</v>
      </c>
      <c r="BL333" s="20" t="s">
        <v>85</v>
      </c>
      <c r="BM333" s="217" t="s">
        <v>469</v>
      </c>
    </row>
    <row r="334" s="2" customFormat="1">
      <c r="A334" s="41"/>
      <c r="B334" s="42"/>
      <c r="C334" s="43"/>
      <c r="D334" s="219" t="s">
        <v>144</v>
      </c>
      <c r="E334" s="43"/>
      <c r="F334" s="220" t="s">
        <v>468</v>
      </c>
      <c r="G334" s="43"/>
      <c r="H334" s="43"/>
      <c r="I334" s="221"/>
      <c r="J334" s="43"/>
      <c r="K334" s="43"/>
      <c r="L334" s="47"/>
      <c r="M334" s="222"/>
      <c r="N334" s="223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87</v>
      </c>
    </row>
    <row r="335" s="12" customFormat="1" ht="25.92" customHeight="1">
      <c r="A335" s="12"/>
      <c r="B335" s="191"/>
      <c r="C335" s="192"/>
      <c r="D335" s="193" t="s">
        <v>76</v>
      </c>
      <c r="E335" s="194" t="s">
        <v>470</v>
      </c>
      <c r="F335" s="194" t="s">
        <v>471</v>
      </c>
      <c r="G335" s="192"/>
      <c r="H335" s="192"/>
      <c r="I335" s="195"/>
      <c r="J335" s="196">
        <f>BK335</f>
        <v>0</v>
      </c>
      <c r="K335" s="192"/>
      <c r="L335" s="197"/>
      <c r="M335" s="198"/>
      <c r="N335" s="199"/>
      <c r="O335" s="199"/>
      <c r="P335" s="200">
        <f>SUM(P336:P337)</f>
        <v>0</v>
      </c>
      <c r="Q335" s="199"/>
      <c r="R335" s="200">
        <f>SUM(R336:R337)</f>
        <v>0</v>
      </c>
      <c r="S335" s="199"/>
      <c r="T335" s="201">
        <f>SUM(T336:T337)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2" t="s">
        <v>85</v>
      </c>
      <c r="AT335" s="203" t="s">
        <v>76</v>
      </c>
      <c r="AU335" s="203" t="s">
        <v>77</v>
      </c>
      <c r="AY335" s="202" t="s">
        <v>137</v>
      </c>
      <c r="BK335" s="204">
        <f>SUM(BK336:BK337)</f>
        <v>0</v>
      </c>
    </row>
    <row r="336" s="2" customFormat="1" ht="16.5" customHeight="1">
      <c r="A336" s="41"/>
      <c r="B336" s="42"/>
      <c r="C336" s="225" t="s">
        <v>472</v>
      </c>
      <c r="D336" s="225" t="s">
        <v>162</v>
      </c>
      <c r="E336" s="226" t="s">
        <v>473</v>
      </c>
      <c r="F336" s="227" t="s">
        <v>474</v>
      </c>
      <c r="G336" s="228" t="s">
        <v>475</v>
      </c>
      <c r="H336" s="229">
        <v>130</v>
      </c>
      <c r="I336" s="230"/>
      <c r="J336" s="231">
        <f>ROUND(I336*H336,2)</f>
        <v>0</v>
      </c>
      <c r="K336" s="227" t="s">
        <v>21</v>
      </c>
      <c r="L336" s="47"/>
      <c r="M336" s="232" t="s">
        <v>21</v>
      </c>
      <c r="N336" s="233" t="s">
        <v>48</v>
      </c>
      <c r="O336" s="87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7" t="s">
        <v>143</v>
      </c>
      <c r="AT336" s="217" t="s">
        <v>162</v>
      </c>
      <c r="AU336" s="217" t="s">
        <v>85</v>
      </c>
      <c r="AY336" s="20" t="s">
        <v>137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20" t="s">
        <v>85</v>
      </c>
      <c r="BK336" s="218">
        <f>ROUND(I336*H336,2)</f>
        <v>0</v>
      </c>
      <c r="BL336" s="20" t="s">
        <v>143</v>
      </c>
      <c r="BM336" s="217" t="s">
        <v>476</v>
      </c>
    </row>
    <row r="337" s="2" customFormat="1">
      <c r="A337" s="41"/>
      <c r="B337" s="42"/>
      <c r="C337" s="43"/>
      <c r="D337" s="219" t="s">
        <v>144</v>
      </c>
      <c r="E337" s="43"/>
      <c r="F337" s="220" t="s">
        <v>477</v>
      </c>
      <c r="G337" s="43"/>
      <c r="H337" s="43"/>
      <c r="I337" s="221"/>
      <c r="J337" s="43"/>
      <c r="K337" s="43"/>
      <c r="L337" s="47"/>
      <c r="M337" s="222"/>
      <c r="N337" s="22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144</v>
      </c>
      <c r="AU337" s="20" t="s">
        <v>85</v>
      </c>
    </row>
    <row r="338" s="12" customFormat="1" ht="25.92" customHeight="1">
      <c r="A338" s="12"/>
      <c r="B338" s="191"/>
      <c r="C338" s="192"/>
      <c r="D338" s="193" t="s">
        <v>76</v>
      </c>
      <c r="E338" s="194" t="s">
        <v>478</v>
      </c>
      <c r="F338" s="194" t="s">
        <v>479</v>
      </c>
      <c r="G338" s="192"/>
      <c r="H338" s="192"/>
      <c r="I338" s="195"/>
      <c r="J338" s="196">
        <f>BK338</f>
        <v>0</v>
      </c>
      <c r="K338" s="192"/>
      <c r="L338" s="197"/>
      <c r="M338" s="198"/>
      <c r="N338" s="199"/>
      <c r="O338" s="199"/>
      <c r="P338" s="200">
        <f>P339+P348</f>
        <v>0</v>
      </c>
      <c r="Q338" s="199"/>
      <c r="R338" s="200">
        <f>R339+R348</f>
        <v>0</v>
      </c>
      <c r="S338" s="199"/>
      <c r="T338" s="201">
        <f>T339+T348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2" t="s">
        <v>85</v>
      </c>
      <c r="AT338" s="203" t="s">
        <v>76</v>
      </c>
      <c r="AU338" s="203" t="s">
        <v>77</v>
      </c>
      <c r="AY338" s="202" t="s">
        <v>137</v>
      </c>
      <c r="BK338" s="204">
        <f>BK339+BK348</f>
        <v>0</v>
      </c>
    </row>
    <row r="339" s="12" customFormat="1" ht="22.8" customHeight="1">
      <c r="A339" s="12"/>
      <c r="B339" s="191"/>
      <c r="C339" s="192"/>
      <c r="D339" s="193" t="s">
        <v>76</v>
      </c>
      <c r="E339" s="245" t="s">
        <v>480</v>
      </c>
      <c r="F339" s="245" t="s">
        <v>481</v>
      </c>
      <c r="G339" s="192"/>
      <c r="H339" s="192"/>
      <c r="I339" s="195"/>
      <c r="J339" s="246">
        <f>BK339</f>
        <v>0</v>
      </c>
      <c r="K339" s="192"/>
      <c r="L339" s="197"/>
      <c r="M339" s="198"/>
      <c r="N339" s="199"/>
      <c r="O339" s="199"/>
      <c r="P339" s="200">
        <f>SUM(P340:P347)</f>
        <v>0</v>
      </c>
      <c r="Q339" s="199"/>
      <c r="R339" s="200">
        <f>SUM(R340:R347)</f>
        <v>0</v>
      </c>
      <c r="S339" s="199"/>
      <c r="T339" s="201">
        <f>SUM(T340:T347)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2" t="s">
        <v>136</v>
      </c>
      <c r="AT339" s="203" t="s">
        <v>76</v>
      </c>
      <c r="AU339" s="203" t="s">
        <v>85</v>
      </c>
      <c r="AY339" s="202" t="s">
        <v>137</v>
      </c>
      <c r="BK339" s="204">
        <f>SUM(BK340:BK347)</f>
        <v>0</v>
      </c>
    </row>
    <row r="340" s="2" customFormat="1" ht="16.5" customHeight="1">
      <c r="A340" s="41"/>
      <c r="B340" s="42"/>
      <c r="C340" s="225" t="s">
        <v>482</v>
      </c>
      <c r="D340" s="225" t="s">
        <v>162</v>
      </c>
      <c r="E340" s="226" t="s">
        <v>483</v>
      </c>
      <c r="F340" s="227" t="s">
        <v>484</v>
      </c>
      <c r="G340" s="228" t="s">
        <v>259</v>
      </c>
      <c r="H340" s="229">
        <v>1</v>
      </c>
      <c r="I340" s="230"/>
      <c r="J340" s="231">
        <f>ROUND(I340*H340,2)</f>
        <v>0</v>
      </c>
      <c r="K340" s="227" t="s">
        <v>21</v>
      </c>
      <c r="L340" s="47"/>
      <c r="M340" s="232" t="s">
        <v>21</v>
      </c>
      <c r="N340" s="233" t="s">
        <v>48</v>
      </c>
      <c r="O340" s="87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7" t="s">
        <v>150</v>
      </c>
      <c r="AT340" s="217" t="s">
        <v>162</v>
      </c>
      <c r="AU340" s="217" t="s">
        <v>87</v>
      </c>
      <c r="AY340" s="20" t="s">
        <v>137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20" t="s">
        <v>85</v>
      </c>
      <c r="BK340" s="218">
        <f>ROUND(I340*H340,2)</f>
        <v>0</v>
      </c>
      <c r="BL340" s="20" t="s">
        <v>150</v>
      </c>
      <c r="BM340" s="217" t="s">
        <v>485</v>
      </c>
    </row>
    <row r="341" s="2" customFormat="1">
      <c r="A341" s="41"/>
      <c r="B341" s="42"/>
      <c r="C341" s="43"/>
      <c r="D341" s="219" t="s">
        <v>144</v>
      </c>
      <c r="E341" s="43"/>
      <c r="F341" s="220" t="s">
        <v>486</v>
      </c>
      <c r="G341" s="43"/>
      <c r="H341" s="43"/>
      <c r="I341" s="221"/>
      <c r="J341" s="43"/>
      <c r="K341" s="43"/>
      <c r="L341" s="47"/>
      <c r="M341" s="222"/>
      <c r="N341" s="223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144</v>
      </c>
      <c r="AU341" s="20" t="s">
        <v>87</v>
      </c>
    </row>
    <row r="342" s="2" customFormat="1" ht="16.5" customHeight="1">
      <c r="A342" s="41"/>
      <c r="B342" s="42"/>
      <c r="C342" s="205" t="s">
        <v>487</v>
      </c>
      <c r="D342" s="205" t="s">
        <v>138</v>
      </c>
      <c r="E342" s="206" t="s">
        <v>488</v>
      </c>
      <c r="F342" s="207" t="s">
        <v>489</v>
      </c>
      <c r="G342" s="208" t="s">
        <v>259</v>
      </c>
      <c r="H342" s="209">
        <v>1</v>
      </c>
      <c r="I342" s="210"/>
      <c r="J342" s="211">
        <f>ROUND(I342*H342,2)</f>
        <v>0</v>
      </c>
      <c r="K342" s="207" t="s">
        <v>21</v>
      </c>
      <c r="L342" s="212"/>
      <c r="M342" s="213" t="s">
        <v>21</v>
      </c>
      <c r="N342" s="214" t="s">
        <v>48</v>
      </c>
      <c r="O342" s="87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7" t="s">
        <v>159</v>
      </c>
      <c r="AT342" s="217" t="s">
        <v>138</v>
      </c>
      <c r="AU342" s="217" t="s">
        <v>87</v>
      </c>
      <c r="AY342" s="20" t="s">
        <v>137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20" t="s">
        <v>85</v>
      </c>
      <c r="BK342" s="218">
        <f>ROUND(I342*H342,2)</f>
        <v>0</v>
      </c>
      <c r="BL342" s="20" t="s">
        <v>150</v>
      </c>
      <c r="BM342" s="217" t="s">
        <v>490</v>
      </c>
    </row>
    <row r="343" s="2" customFormat="1">
      <c r="A343" s="41"/>
      <c r="B343" s="42"/>
      <c r="C343" s="43"/>
      <c r="D343" s="219" t="s">
        <v>144</v>
      </c>
      <c r="E343" s="43"/>
      <c r="F343" s="220" t="s">
        <v>491</v>
      </c>
      <c r="G343" s="43"/>
      <c r="H343" s="43"/>
      <c r="I343" s="221"/>
      <c r="J343" s="43"/>
      <c r="K343" s="43"/>
      <c r="L343" s="47"/>
      <c r="M343" s="222"/>
      <c r="N343" s="223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144</v>
      </c>
      <c r="AU343" s="20" t="s">
        <v>87</v>
      </c>
    </row>
    <row r="344" s="2" customFormat="1" ht="16.5" customHeight="1">
      <c r="A344" s="41"/>
      <c r="B344" s="42"/>
      <c r="C344" s="225" t="s">
        <v>492</v>
      </c>
      <c r="D344" s="225" t="s">
        <v>162</v>
      </c>
      <c r="E344" s="226" t="s">
        <v>493</v>
      </c>
      <c r="F344" s="227" t="s">
        <v>494</v>
      </c>
      <c r="G344" s="228" t="s">
        <v>259</v>
      </c>
      <c r="H344" s="229">
        <v>1</v>
      </c>
      <c r="I344" s="230"/>
      <c r="J344" s="231">
        <f>ROUND(I344*H344,2)</f>
        <v>0</v>
      </c>
      <c r="K344" s="227" t="s">
        <v>21</v>
      </c>
      <c r="L344" s="47"/>
      <c r="M344" s="232" t="s">
        <v>21</v>
      </c>
      <c r="N344" s="233" t="s">
        <v>48</v>
      </c>
      <c r="O344" s="87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7" t="s">
        <v>150</v>
      </c>
      <c r="AT344" s="217" t="s">
        <v>162</v>
      </c>
      <c r="AU344" s="217" t="s">
        <v>87</v>
      </c>
      <c r="AY344" s="20" t="s">
        <v>137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20" t="s">
        <v>85</v>
      </c>
      <c r="BK344" s="218">
        <f>ROUND(I344*H344,2)</f>
        <v>0</v>
      </c>
      <c r="BL344" s="20" t="s">
        <v>150</v>
      </c>
      <c r="BM344" s="217" t="s">
        <v>495</v>
      </c>
    </row>
    <row r="345" s="2" customFormat="1">
      <c r="A345" s="41"/>
      <c r="B345" s="42"/>
      <c r="C345" s="43"/>
      <c r="D345" s="219" t="s">
        <v>144</v>
      </c>
      <c r="E345" s="43"/>
      <c r="F345" s="220" t="s">
        <v>494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87</v>
      </c>
    </row>
    <row r="346" s="2" customFormat="1" ht="16.5" customHeight="1">
      <c r="A346" s="41"/>
      <c r="B346" s="42"/>
      <c r="C346" s="225" t="s">
        <v>496</v>
      </c>
      <c r="D346" s="225" t="s">
        <v>162</v>
      </c>
      <c r="E346" s="226" t="s">
        <v>497</v>
      </c>
      <c r="F346" s="227" t="s">
        <v>498</v>
      </c>
      <c r="G346" s="228" t="s">
        <v>259</v>
      </c>
      <c r="H346" s="229">
        <v>1</v>
      </c>
      <c r="I346" s="230"/>
      <c r="J346" s="231">
        <f>ROUND(I346*H346,2)</f>
        <v>0</v>
      </c>
      <c r="K346" s="227" t="s">
        <v>21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150</v>
      </c>
      <c r="AT346" s="217" t="s">
        <v>162</v>
      </c>
      <c r="AU346" s="217" t="s">
        <v>87</v>
      </c>
      <c r="AY346" s="20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150</v>
      </c>
      <c r="BM346" s="217" t="s">
        <v>499</v>
      </c>
    </row>
    <row r="347" s="2" customFormat="1">
      <c r="A347" s="41"/>
      <c r="B347" s="42"/>
      <c r="C347" s="43"/>
      <c r="D347" s="219" t="s">
        <v>144</v>
      </c>
      <c r="E347" s="43"/>
      <c r="F347" s="220" t="s">
        <v>500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87</v>
      </c>
    </row>
    <row r="348" s="12" customFormat="1" ht="22.8" customHeight="1">
      <c r="A348" s="12"/>
      <c r="B348" s="191"/>
      <c r="C348" s="192"/>
      <c r="D348" s="193" t="s">
        <v>76</v>
      </c>
      <c r="E348" s="245" t="s">
        <v>501</v>
      </c>
      <c r="F348" s="245" t="s">
        <v>502</v>
      </c>
      <c r="G348" s="192"/>
      <c r="H348" s="192"/>
      <c r="I348" s="195"/>
      <c r="J348" s="246">
        <f>BK348</f>
        <v>0</v>
      </c>
      <c r="K348" s="192"/>
      <c r="L348" s="197"/>
      <c r="M348" s="198"/>
      <c r="N348" s="199"/>
      <c r="O348" s="199"/>
      <c r="P348" s="200">
        <f>SUM(P349:P367)</f>
        <v>0</v>
      </c>
      <c r="Q348" s="199"/>
      <c r="R348" s="200">
        <f>SUM(R349:R367)</f>
        <v>0</v>
      </c>
      <c r="S348" s="199"/>
      <c r="T348" s="201">
        <f>SUM(T349:T367)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2" t="s">
        <v>136</v>
      </c>
      <c r="AT348" s="203" t="s">
        <v>76</v>
      </c>
      <c r="AU348" s="203" t="s">
        <v>85</v>
      </c>
      <c r="AY348" s="202" t="s">
        <v>137</v>
      </c>
      <c r="BK348" s="204">
        <f>SUM(BK349:BK367)</f>
        <v>0</v>
      </c>
    </row>
    <row r="349" s="2" customFormat="1" ht="16.5" customHeight="1">
      <c r="A349" s="41"/>
      <c r="B349" s="42"/>
      <c r="C349" s="205" t="s">
        <v>267</v>
      </c>
      <c r="D349" s="205" t="s">
        <v>138</v>
      </c>
      <c r="E349" s="206" t="s">
        <v>503</v>
      </c>
      <c r="F349" s="207" t="s">
        <v>504</v>
      </c>
      <c r="G349" s="208" t="s">
        <v>505</v>
      </c>
      <c r="H349" s="209">
        <v>1</v>
      </c>
      <c r="I349" s="210"/>
      <c r="J349" s="211">
        <f>ROUND(I349*H349,2)</f>
        <v>0</v>
      </c>
      <c r="K349" s="207" t="s">
        <v>21</v>
      </c>
      <c r="L349" s="212"/>
      <c r="M349" s="213" t="s">
        <v>21</v>
      </c>
      <c r="N349" s="214" t="s">
        <v>48</v>
      </c>
      <c r="O349" s="87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7" t="s">
        <v>159</v>
      </c>
      <c r="AT349" s="217" t="s">
        <v>138</v>
      </c>
      <c r="AU349" s="217" t="s">
        <v>87</v>
      </c>
      <c r="AY349" s="20" t="s">
        <v>137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20" t="s">
        <v>85</v>
      </c>
      <c r="BK349" s="218">
        <f>ROUND(I349*H349,2)</f>
        <v>0</v>
      </c>
      <c r="BL349" s="20" t="s">
        <v>150</v>
      </c>
      <c r="BM349" s="217" t="s">
        <v>506</v>
      </c>
    </row>
    <row r="350" s="2" customFormat="1">
      <c r="A350" s="41"/>
      <c r="B350" s="42"/>
      <c r="C350" s="43"/>
      <c r="D350" s="219" t="s">
        <v>144</v>
      </c>
      <c r="E350" s="43"/>
      <c r="F350" s="220" t="s">
        <v>504</v>
      </c>
      <c r="G350" s="43"/>
      <c r="H350" s="43"/>
      <c r="I350" s="221"/>
      <c r="J350" s="43"/>
      <c r="K350" s="43"/>
      <c r="L350" s="47"/>
      <c r="M350" s="222"/>
      <c r="N350" s="223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144</v>
      </c>
      <c r="AU350" s="20" t="s">
        <v>87</v>
      </c>
    </row>
    <row r="351" s="2" customFormat="1" ht="16.5" customHeight="1">
      <c r="A351" s="41"/>
      <c r="B351" s="42"/>
      <c r="C351" s="205" t="s">
        <v>507</v>
      </c>
      <c r="D351" s="205" t="s">
        <v>138</v>
      </c>
      <c r="E351" s="206" t="s">
        <v>508</v>
      </c>
      <c r="F351" s="207" t="s">
        <v>509</v>
      </c>
      <c r="G351" s="208" t="s">
        <v>505</v>
      </c>
      <c r="H351" s="209">
        <v>1</v>
      </c>
      <c r="I351" s="210"/>
      <c r="J351" s="211">
        <f>ROUND(I351*H351,2)</f>
        <v>0</v>
      </c>
      <c r="K351" s="207" t="s">
        <v>21</v>
      </c>
      <c r="L351" s="212"/>
      <c r="M351" s="213" t="s">
        <v>21</v>
      </c>
      <c r="N351" s="214" t="s">
        <v>48</v>
      </c>
      <c r="O351" s="87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159</v>
      </c>
      <c r="AT351" s="217" t="s">
        <v>138</v>
      </c>
      <c r="AU351" s="217" t="s">
        <v>87</v>
      </c>
      <c r="AY351" s="20" t="s">
        <v>137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150</v>
      </c>
      <c r="BM351" s="217" t="s">
        <v>510</v>
      </c>
    </row>
    <row r="352" s="2" customFormat="1">
      <c r="A352" s="41"/>
      <c r="B352" s="42"/>
      <c r="C352" s="43"/>
      <c r="D352" s="219" t="s">
        <v>144</v>
      </c>
      <c r="E352" s="43"/>
      <c r="F352" s="220" t="s">
        <v>511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87</v>
      </c>
    </row>
    <row r="353" s="2" customFormat="1" ht="16.5" customHeight="1">
      <c r="A353" s="41"/>
      <c r="B353" s="42"/>
      <c r="C353" s="205" t="s">
        <v>512</v>
      </c>
      <c r="D353" s="205" t="s">
        <v>138</v>
      </c>
      <c r="E353" s="206" t="s">
        <v>513</v>
      </c>
      <c r="F353" s="207" t="s">
        <v>514</v>
      </c>
      <c r="G353" s="208" t="s">
        <v>505</v>
      </c>
      <c r="H353" s="209">
        <v>1</v>
      </c>
      <c r="I353" s="210"/>
      <c r="J353" s="211">
        <f>ROUND(I353*H353,2)</f>
        <v>0</v>
      </c>
      <c r="K353" s="207" t="s">
        <v>21</v>
      </c>
      <c r="L353" s="212"/>
      <c r="M353" s="213" t="s">
        <v>21</v>
      </c>
      <c r="N353" s="214" t="s">
        <v>48</v>
      </c>
      <c r="O353" s="87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7" t="s">
        <v>159</v>
      </c>
      <c r="AT353" s="217" t="s">
        <v>138</v>
      </c>
      <c r="AU353" s="217" t="s">
        <v>87</v>
      </c>
      <c r="AY353" s="20" t="s">
        <v>137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20" t="s">
        <v>85</v>
      </c>
      <c r="BK353" s="218">
        <f>ROUND(I353*H353,2)</f>
        <v>0</v>
      </c>
      <c r="BL353" s="20" t="s">
        <v>150</v>
      </c>
      <c r="BM353" s="217" t="s">
        <v>515</v>
      </c>
    </row>
    <row r="354" s="2" customFormat="1">
      <c r="A354" s="41"/>
      <c r="B354" s="42"/>
      <c r="C354" s="43"/>
      <c r="D354" s="219" t="s">
        <v>144</v>
      </c>
      <c r="E354" s="43"/>
      <c r="F354" s="220" t="s">
        <v>516</v>
      </c>
      <c r="G354" s="43"/>
      <c r="H354" s="43"/>
      <c r="I354" s="221"/>
      <c r="J354" s="43"/>
      <c r="K354" s="43"/>
      <c r="L354" s="47"/>
      <c r="M354" s="222"/>
      <c r="N354" s="223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87</v>
      </c>
    </row>
    <row r="355" s="2" customFormat="1" ht="16.5" customHeight="1">
      <c r="A355" s="41"/>
      <c r="B355" s="42"/>
      <c r="C355" s="205" t="s">
        <v>517</v>
      </c>
      <c r="D355" s="205" t="s">
        <v>138</v>
      </c>
      <c r="E355" s="206" t="s">
        <v>518</v>
      </c>
      <c r="F355" s="207" t="s">
        <v>519</v>
      </c>
      <c r="G355" s="208" t="s">
        <v>520</v>
      </c>
      <c r="H355" s="209">
        <v>960</v>
      </c>
      <c r="I355" s="210"/>
      <c r="J355" s="211">
        <f>ROUND(I355*H355,2)</f>
        <v>0</v>
      </c>
      <c r="K355" s="207" t="s">
        <v>21</v>
      </c>
      <c r="L355" s="212"/>
      <c r="M355" s="213" t="s">
        <v>21</v>
      </c>
      <c r="N355" s="214" t="s">
        <v>48</v>
      </c>
      <c r="O355" s="87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7" t="s">
        <v>159</v>
      </c>
      <c r="AT355" s="217" t="s">
        <v>138</v>
      </c>
      <c r="AU355" s="217" t="s">
        <v>87</v>
      </c>
      <c r="AY355" s="20" t="s">
        <v>137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20" t="s">
        <v>85</v>
      </c>
      <c r="BK355" s="218">
        <f>ROUND(I355*H355,2)</f>
        <v>0</v>
      </c>
      <c r="BL355" s="20" t="s">
        <v>150</v>
      </c>
      <c r="BM355" s="217" t="s">
        <v>521</v>
      </c>
    </row>
    <row r="356" s="2" customFormat="1">
      <c r="A356" s="41"/>
      <c r="B356" s="42"/>
      <c r="C356" s="43"/>
      <c r="D356" s="219" t="s">
        <v>144</v>
      </c>
      <c r="E356" s="43"/>
      <c r="F356" s="220" t="s">
        <v>522</v>
      </c>
      <c r="G356" s="43"/>
      <c r="H356" s="43"/>
      <c r="I356" s="221"/>
      <c r="J356" s="43"/>
      <c r="K356" s="43"/>
      <c r="L356" s="47"/>
      <c r="M356" s="222"/>
      <c r="N356" s="22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144</v>
      </c>
      <c r="AU356" s="20" t="s">
        <v>87</v>
      </c>
    </row>
    <row r="357" s="2" customFormat="1" ht="16.5" customHeight="1">
      <c r="A357" s="41"/>
      <c r="B357" s="42"/>
      <c r="C357" s="225" t="s">
        <v>523</v>
      </c>
      <c r="D357" s="225" t="s">
        <v>162</v>
      </c>
      <c r="E357" s="226" t="s">
        <v>524</v>
      </c>
      <c r="F357" s="227" t="s">
        <v>525</v>
      </c>
      <c r="G357" s="228" t="s">
        <v>475</v>
      </c>
      <c r="H357" s="229">
        <v>1</v>
      </c>
      <c r="I357" s="230"/>
      <c r="J357" s="231">
        <f>ROUND(I357*H357,2)</f>
        <v>0</v>
      </c>
      <c r="K357" s="227" t="s">
        <v>526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150</v>
      </c>
      <c r="AT357" s="217" t="s">
        <v>162</v>
      </c>
      <c r="AU357" s="217" t="s">
        <v>87</v>
      </c>
      <c r="AY357" s="20" t="s">
        <v>137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150</v>
      </c>
      <c r="BM357" s="217" t="s">
        <v>527</v>
      </c>
    </row>
    <row r="358" s="2" customFormat="1">
      <c r="A358" s="41"/>
      <c r="B358" s="42"/>
      <c r="C358" s="43"/>
      <c r="D358" s="219" t="s">
        <v>144</v>
      </c>
      <c r="E358" s="43"/>
      <c r="F358" s="220" t="s">
        <v>528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87</v>
      </c>
    </row>
    <row r="359" s="2" customFormat="1">
      <c r="A359" s="41"/>
      <c r="B359" s="42"/>
      <c r="C359" s="43"/>
      <c r="D359" s="247" t="s">
        <v>529</v>
      </c>
      <c r="E359" s="43"/>
      <c r="F359" s="248" t="s">
        <v>530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529</v>
      </c>
      <c r="AU359" s="20" t="s">
        <v>87</v>
      </c>
    </row>
    <row r="360" s="2" customFormat="1">
      <c r="A360" s="41"/>
      <c r="B360" s="42"/>
      <c r="C360" s="43"/>
      <c r="D360" s="219" t="s">
        <v>146</v>
      </c>
      <c r="E360" s="43"/>
      <c r="F360" s="224" t="s">
        <v>531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146</v>
      </c>
      <c r="AU360" s="20" t="s">
        <v>87</v>
      </c>
    </row>
    <row r="361" s="14" customFormat="1">
      <c r="A361" s="14"/>
      <c r="B361" s="249"/>
      <c r="C361" s="250"/>
      <c r="D361" s="219" t="s">
        <v>250</v>
      </c>
      <c r="E361" s="251" t="s">
        <v>21</v>
      </c>
      <c r="F361" s="252" t="s">
        <v>532</v>
      </c>
      <c r="G361" s="250"/>
      <c r="H361" s="251" t="s">
        <v>21</v>
      </c>
      <c r="I361" s="253"/>
      <c r="J361" s="250"/>
      <c r="K361" s="250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250</v>
      </c>
      <c r="AU361" s="258" t="s">
        <v>87</v>
      </c>
      <c r="AV361" s="14" t="s">
        <v>85</v>
      </c>
      <c r="AW361" s="14" t="s">
        <v>38</v>
      </c>
      <c r="AX361" s="14" t="s">
        <v>77</v>
      </c>
      <c r="AY361" s="258" t="s">
        <v>137</v>
      </c>
    </row>
    <row r="362" s="13" customFormat="1">
      <c r="A362" s="13"/>
      <c r="B362" s="234"/>
      <c r="C362" s="235"/>
      <c r="D362" s="219" t="s">
        <v>250</v>
      </c>
      <c r="E362" s="236" t="s">
        <v>21</v>
      </c>
      <c r="F362" s="237" t="s">
        <v>533</v>
      </c>
      <c r="G362" s="235"/>
      <c r="H362" s="238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250</v>
      </c>
      <c r="AU362" s="244" t="s">
        <v>87</v>
      </c>
      <c r="AV362" s="13" t="s">
        <v>87</v>
      </c>
      <c r="AW362" s="13" t="s">
        <v>38</v>
      </c>
      <c r="AX362" s="13" t="s">
        <v>85</v>
      </c>
      <c r="AY362" s="244" t="s">
        <v>137</v>
      </c>
    </row>
    <row r="363" s="2" customFormat="1" ht="21.75" customHeight="1">
      <c r="A363" s="41"/>
      <c r="B363" s="42"/>
      <c r="C363" s="225" t="s">
        <v>534</v>
      </c>
      <c r="D363" s="225" t="s">
        <v>162</v>
      </c>
      <c r="E363" s="226" t="s">
        <v>535</v>
      </c>
      <c r="F363" s="227" t="s">
        <v>536</v>
      </c>
      <c r="G363" s="228" t="s">
        <v>475</v>
      </c>
      <c r="H363" s="229">
        <v>1</v>
      </c>
      <c r="I363" s="230"/>
      <c r="J363" s="231">
        <f>ROUND(I363*H363,2)</f>
        <v>0</v>
      </c>
      <c r="K363" s="227" t="s">
        <v>21</v>
      </c>
      <c r="L363" s="47"/>
      <c r="M363" s="232" t="s">
        <v>21</v>
      </c>
      <c r="N363" s="233" t="s">
        <v>48</v>
      </c>
      <c r="O363" s="87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7" t="s">
        <v>150</v>
      </c>
      <c r="AT363" s="217" t="s">
        <v>162</v>
      </c>
      <c r="AU363" s="217" t="s">
        <v>87</v>
      </c>
      <c r="AY363" s="20" t="s">
        <v>137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20" t="s">
        <v>85</v>
      </c>
      <c r="BK363" s="218">
        <f>ROUND(I363*H363,2)</f>
        <v>0</v>
      </c>
      <c r="BL363" s="20" t="s">
        <v>150</v>
      </c>
      <c r="BM363" s="217" t="s">
        <v>537</v>
      </c>
    </row>
    <row r="364" s="2" customFormat="1">
      <c r="A364" s="41"/>
      <c r="B364" s="42"/>
      <c r="C364" s="43"/>
      <c r="D364" s="219" t="s">
        <v>144</v>
      </c>
      <c r="E364" s="43"/>
      <c r="F364" s="220" t="s">
        <v>538</v>
      </c>
      <c r="G364" s="43"/>
      <c r="H364" s="43"/>
      <c r="I364" s="221"/>
      <c r="J364" s="43"/>
      <c r="K364" s="43"/>
      <c r="L364" s="47"/>
      <c r="M364" s="222"/>
      <c r="N364" s="22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87</v>
      </c>
    </row>
    <row r="365" s="2" customFormat="1">
      <c r="A365" s="41"/>
      <c r="B365" s="42"/>
      <c r="C365" s="43"/>
      <c r="D365" s="219" t="s">
        <v>146</v>
      </c>
      <c r="E365" s="43"/>
      <c r="F365" s="224" t="s">
        <v>539</v>
      </c>
      <c r="G365" s="43"/>
      <c r="H365" s="43"/>
      <c r="I365" s="221"/>
      <c r="J365" s="43"/>
      <c r="K365" s="43"/>
      <c r="L365" s="47"/>
      <c r="M365" s="222"/>
      <c r="N365" s="223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146</v>
      </c>
      <c r="AU365" s="20" t="s">
        <v>87</v>
      </c>
    </row>
    <row r="366" s="14" customFormat="1">
      <c r="A366" s="14"/>
      <c r="B366" s="249"/>
      <c r="C366" s="250"/>
      <c r="D366" s="219" t="s">
        <v>250</v>
      </c>
      <c r="E366" s="251" t="s">
        <v>21</v>
      </c>
      <c r="F366" s="252" t="s">
        <v>532</v>
      </c>
      <c r="G366" s="250"/>
      <c r="H366" s="251" t="s">
        <v>21</v>
      </c>
      <c r="I366" s="253"/>
      <c r="J366" s="250"/>
      <c r="K366" s="250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250</v>
      </c>
      <c r="AU366" s="258" t="s">
        <v>87</v>
      </c>
      <c r="AV366" s="14" t="s">
        <v>85</v>
      </c>
      <c r="AW366" s="14" t="s">
        <v>38</v>
      </c>
      <c r="AX366" s="14" t="s">
        <v>77</v>
      </c>
      <c r="AY366" s="258" t="s">
        <v>137</v>
      </c>
    </row>
    <row r="367" s="13" customFormat="1">
      <c r="A367" s="13"/>
      <c r="B367" s="234"/>
      <c r="C367" s="235"/>
      <c r="D367" s="219" t="s">
        <v>250</v>
      </c>
      <c r="E367" s="236" t="s">
        <v>21</v>
      </c>
      <c r="F367" s="237" t="s">
        <v>533</v>
      </c>
      <c r="G367" s="235"/>
      <c r="H367" s="238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250</v>
      </c>
      <c r="AU367" s="244" t="s">
        <v>87</v>
      </c>
      <c r="AV367" s="13" t="s">
        <v>87</v>
      </c>
      <c r="AW367" s="13" t="s">
        <v>38</v>
      </c>
      <c r="AX367" s="13" t="s">
        <v>85</v>
      </c>
      <c r="AY367" s="244" t="s">
        <v>137</v>
      </c>
    </row>
    <row r="368" s="12" customFormat="1" ht="25.92" customHeight="1">
      <c r="A368" s="12"/>
      <c r="B368" s="191"/>
      <c r="C368" s="192"/>
      <c r="D368" s="193" t="s">
        <v>76</v>
      </c>
      <c r="E368" s="194" t="s">
        <v>540</v>
      </c>
      <c r="F368" s="194" t="s">
        <v>541</v>
      </c>
      <c r="G368" s="192"/>
      <c r="H368" s="192"/>
      <c r="I368" s="195"/>
      <c r="J368" s="196">
        <f>BK368</f>
        <v>0</v>
      </c>
      <c r="K368" s="192"/>
      <c r="L368" s="197"/>
      <c r="M368" s="198"/>
      <c r="N368" s="199"/>
      <c r="O368" s="199"/>
      <c r="P368" s="200">
        <f>SUM(P369:P378)</f>
        <v>0</v>
      </c>
      <c r="Q368" s="199"/>
      <c r="R368" s="200">
        <f>SUM(R369:R378)</f>
        <v>0</v>
      </c>
      <c r="S368" s="199"/>
      <c r="T368" s="201">
        <f>SUM(T369:T378)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2" t="s">
        <v>150</v>
      </c>
      <c r="AT368" s="203" t="s">
        <v>76</v>
      </c>
      <c r="AU368" s="203" t="s">
        <v>77</v>
      </c>
      <c r="AY368" s="202" t="s">
        <v>137</v>
      </c>
      <c r="BK368" s="204">
        <f>SUM(BK369:BK378)</f>
        <v>0</v>
      </c>
    </row>
    <row r="369" s="2" customFormat="1" ht="16.5" customHeight="1">
      <c r="A369" s="41"/>
      <c r="B369" s="42"/>
      <c r="C369" s="225" t="s">
        <v>542</v>
      </c>
      <c r="D369" s="225" t="s">
        <v>162</v>
      </c>
      <c r="E369" s="226" t="s">
        <v>543</v>
      </c>
      <c r="F369" s="227" t="s">
        <v>544</v>
      </c>
      <c r="G369" s="228" t="s">
        <v>545</v>
      </c>
      <c r="H369" s="229">
        <v>1</v>
      </c>
      <c r="I369" s="230"/>
      <c r="J369" s="231">
        <f>ROUND(I369*H369,2)</f>
        <v>0</v>
      </c>
      <c r="K369" s="227" t="s">
        <v>21</v>
      </c>
      <c r="L369" s="47"/>
      <c r="M369" s="232" t="s">
        <v>21</v>
      </c>
      <c r="N369" s="233" t="s">
        <v>48</v>
      </c>
      <c r="O369" s="87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7" t="s">
        <v>150</v>
      </c>
      <c r="AT369" s="217" t="s">
        <v>162</v>
      </c>
      <c r="AU369" s="217" t="s">
        <v>85</v>
      </c>
      <c r="AY369" s="20" t="s">
        <v>137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20" t="s">
        <v>85</v>
      </c>
      <c r="BK369" s="218">
        <f>ROUND(I369*H369,2)</f>
        <v>0</v>
      </c>
      <c r="BL369" s="20" t="s">
        <v>150</v>
      </c>
      <c r="BM369" s="217" t="s">
        <v>546</v>
      </c>
    </row>
    <row r="370" s="2" customFormat="1">
      <c r="A370" s="41"/>
      <c r="B370" s="42"/>
      <c r="C370" s="43"/>
      <c r="D370" s="219" t="s">
        <v>144</v>
      </c>
      <c r="E370" s="43"/>
      <c r="F370" s="220" t="s">
        <v>547</v>
      </c>
      <c r="G370" s="43"/>
      <c r="H370" s="43"/>
      <c r="I370" s="221"/>
      <c r="J370" s="43"/>
      <c r="K370" s="43"/>
      <c r="L370" s="47"/>
      <c r="M370" s="222"/>
      <c r="N370" s="22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144</v>
      </c>
      <c r="AU370" s="20" t="s">
        <v>85</v>
      </c>
    </row>
    <row r="371" s="2" customFormat="1" ht="16.5" customHeight="1">
      <c r="A371" s="41"/>
      <c r="B371" s="42"/>
      <c r="C371" s="225" t="s">
        <v>548</v>
      </c>
      <c r="D371" s="225" t="s">
        <v>162</v>
      </c>
      <c r="E371" s="226" t="s">
        <v>549</v>
      </c>
      <c r="F371" s="227" t="s">
        <v>550</v>
      </c>
      <c r="G371" s="228" t="s">
        <v>505</v>
      </c>
      <c r="H371" s="229">
        <v>1</v>
      </c>
      <c r="I371" s="230"/>
      <c r="J371" s="231">
        <f>ROUND(I371*H371,2)</f>
        <v>0</v>
      </c>
      <c r="K371" s="227" t="s">
        <v>21</v>
      </c>
      <c r="L371" s="47"/>
      <c r="M371" s="232" t="s">
        <v>21</v>
      </c>
      <c r="N371" s="233" t="s">
        <v>48</v>
      </c>
      <c r="O371" s="87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7" t="s">
        <v>150</v>
      </c>
      <c r="AT371" s="217" t="s">
        <v>162</v>
      </c>
      <c r="AU371" s="217" t="s">
        <v>85</v>
      </c>
      <c r="AY371" s="20" t="s">
        <v>137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20" t="s">
        <v>85</v>
      </c>
      <c r="BK371" s="218">
        <f>ROUND(I371*H371,2)</f>
        <v>0</v>
      </c>
      <c r="BL371" s="20" t="s">
        <v>150</v>
      </c>
      <c r="BM371" s="217" t="s">
        <v>551</v>
      </c>
    </row>
    <row r="372" s="2" customFormat="1">
      <c r="A372" s="41"/>
      <c r="B372" s="42"/>
      <c r="C372" s="43"/>
      <c r="D372" s="219" t="s">
        <v>144</v>
      </c>
      <c r="E372" s="43"/>
      <c r="F372" s="220" t="s">
        <v>550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144</v>
      </c>
      <c r="AU372" s="20" t="s">
        <v>85</v>
      </c>
    </row>
    <row r="373" s="2" customFormat="1" ht="16.5" customHeight="1">
      <c r="A373" s="41"/>
      <c r="B373" s="42"/>
      <c r="C373" s="225" t="s">
        <v>552</v>
      </c>
      <c r="D373" s="225" t="s">
        <v>162</v>
      </c>
      <c r="E373" s="226" t="s">
        <v>553</v>
      </c>
      <c r="F373" s="227" t="s">
        <v>554</v>
      </c>
      <c r="G373" s="228" t="s">
        <v>505</v>
      </c>
      <c r="H373" s="229">
        <v>1</v>
      </c>
      <c r="I373" s="230"/>
      <c r="J373" s="231">
        <f>ROUND(I373*H373,2)</f>
        <v>0</v>
      </c>
      <c r="K373" s="227" t="s">
        <v>21</v>
      </c>
      <c r="L373" s="47"/>
      <c r="M373" s="232" t="s">
        <v>21</v>
      </c>
      <c r="N373" s="233" t="s">
        <v>48</v>
      </c>
      <c r="O373" s="87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7" t="s">
        <v>150</v>
      </c>
      <c r="AT373" s="217" t="s">
        <v>162</v>
      </c>
      <c r="AU373" s="217" t="s">
        <v>85</v>
      </c>
      <c r="AY373" s="20" t="s">
        <v>137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20" t="s">
        <v>85</v>
      </c>
      <c r="BK373" s="218">
        <f>ROUND(I373*H373,2)</f>
        <v>0</v>
      </c>
      <c r="BL373" s="20" t="s">
        <v>150</v>
      </c>
      <c r="BM373" s="217" t="s">
        <v>555</v>
      </c>
    </row>
    <row r="374" s="2" customFormat="1">
      <c r="A374" s="41"/>
      <c r="B374" s="42"/>
      <c r="C374" s="43"/>
      <c r="D374" s="219" t="s">
        <v>144</v>
      </c>
      <c r="E374" s="43"/>
      <c r="F374" s="220" t="s">
        <v>554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144</v>
      </c>
      <c r="AU374" s="20" t="s">
        <v>85</v>
      </c>
    </row>
    <row r="375" s="2" customFormat="1" ht="16.5" customHeight="1">
      <c r="A375" s="41"/>
      <c r="B375" s="42"/>
      <c r="C375" s="225" t="s">
        <v>556</v>
      </c>
      <c r="D375" s="225" t="s">
        <v>162</v>
      </c>
      <c r="E375" s="226" t="s">
        <v>557</v>
      </c>
      <c r="F375" s="227" t="s">
        <v>558</v>
      </c>
      <c r="G375" s="228" t="s">
        <v>505</v>
      </c>
      <c r="H375" s="229">
        <v>1</v>
      </c>
      <c r="I375" s="230"/>
      <c r="J375" s="231">
        <f>ROUND(I375*H375,2)</f>
        <v>0</v>
      </c>
      <c r="K375" s="227" t="s">
        <v>21</v>
      </c>
      <c r="L375" s="47"/>
      <c r="M375" s="232" t="s">
        <v>21</v>
      </c>
      <c r="N375" s="233" t="s">
        <v>48</v>
      </c>
      <c r="O375" s="87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7" t="s">
        <v>150</v>
      </c>
      <c r="AT375" s="217" t="s">
        <v>162</v>
      </c>
      <c r="AU375" s="217" t="s">
        <v>85</v>
      </c>
      <c r="AY375" s="20" t="s">
        <v>137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20" t="s">
        <v>85</v>
      </c>
      <c r="BK375" s="218">
        <f>ROUND(I375*H375,2)</f>
        <v>0</v>
      </c>
      <c r="BL375" s="20" t="s">
        <v>150</v>
      </c>
      <c r="BM375" s="217" t="s">
        <v>559</v>
      </c>
    </row>
    <row r="376" s="2" customFormat="1">
      <c r="A376" s="41"/>
      <c r="B376" s="42"/>
      <c r="C376" s="43"/>
      <c r="D376" s="219" t="s">
        <v>144</v>
      </c>
      <c r="E376" s="43"/>
      <c r="F376" s="220" t="s">
        <v>558</v>
      </c>
      <c r="G376" s="43"/>
      <c r="H376" s="43"/>
      <c r="I376" s="221"/>
      <c r="J376" s="43"/>
      <c r="K376" s="43"/>
      <c r="L376" s="47"/>
      <c r="M376" s="222"/>
      <c r="N376" s="223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144</v>
      </c>
      <c r="AU376" s="20" t="s">
        <v>85</v>
      </c>
    </row>
    <row r="377" s="2" customFormat="1" ht="24.15" customHeight="1">
      <c r="A377" s="41"/>
      <c r="B377" s="42"/>
      <c r="C377" s="225" t="s">
        <v>560</v>
      </c>
      <c r="D377" s="225" t="s">
        <v>162</v>
      </c>
      <c r="E377" s="226" t="s">
        <v>561</v>
      </c>
      <c r="F377" s="227" t="s">
        <v>562</v>
      </c>
      <c r="G377" s="228" t="s">
        <v>165</v>
      </c>
      <c r="H377" s="229">
        <v>1</v>
      </c>
      <c r="I377" s="230"/>
      <c r="J377" s="231">
        <f>ROUND(I377*H377,2)</f>
        <v>0</v>
      </c>
      <c r="K377" s="227" t="s">
        <v>21</v>
      </c>
      <c r="L377" s="47"/>
      <c r="M377" s="232" t="s">
        <v>21</v>
      </c>
      <c r="N377" s="233" t="s">
        <v>48</v>
      </c>
      <c r="O377" s="87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7" t="s">
        <v>143</v>
      </c>
      <c r="AT377" s="217" t="s">
        <v>162</v>
      </c>
      <c r="AU377" s="217" t="s">
        <v>85</v>
      </c>
      <c r="AY377" s="20" t="s">
        <v>137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20" t="s">
        <v>85</v>
      </c>
      <c r="BK377" s="218">
        <f>ROUND(I377*H377,2)</f>
        <v>0</v>
      </c>
      <c r="BL377" s="20" t="s">
        <v>143</v>
      </c>
      <c r="BM377" s="217" t="s">
        <v>563</v>
      </c>
    </row>
    <row r="378" s="2" customFormat="1">
      <c r="A378" s="41"/>
      <c r="B378" s="42"/>
      <c r="C378" s="43"/>
      <c r="D378" s="219" t="s">
        <v>144</v>
      </c>
      <c r="E378" s="43"/>
      <c r="F378" s="220" t="s">
        <v>562</v>
      </c>
      <c r="G378" s="43"/>
      <c r="H378" s="43"/>
      <c r="I378" s="221"/>
      <c r="J378" s="43"/>
      <c r="K378" s="43"/>
      <c r="L378" s="47"/>
      <c r="M378" s="259"/>
      <c r="N378" s="260"/>
      <c r="O378" s="261"/>
      <c r="P378" s="261"/>
      <c r="Q378" s="261"/>
      <c r="R378" s="261"/>
      <c r="S378" s="261"/>
      <c r="T378" s="262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144</v>
      </c>
      <c r="AU378" s="20" t="s">
        <v>85</v>
      </c>
    </row>
    <row r="379" s="2" customFormat="1" ht="6.96" customHeight="1">
      <c r="A379" s="41"/>
      <c r="B379" s="62"/>
      <c r="C379" s="63"/>
      <c r="D379" s="63"/>
      <c r="E379" s="63"/>
      <c r="F379" s="63"/>
      <c r="G379" s="63"/>
      <c r="H379" s="63"/>
      <c r="I379" s="63"/>
      <c r="J379" s="63"/>
      <c r="K379" s="63"/>
      <c r="L379" s="47"/>
      <c r="M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</row>
  </sheetData>
  <sheetProtection sheet="1" autoFilter="0" formatColumns="0" formatRows="0" objects="1" scenarios="1" spinCount="100000" saltValue="jXCYnrHTr5/ot21yoVBT/ftO7QocuTVm+qFFzBkNQSK2xfjGWJRCv5/u5PZtjcgPrBGFgRX/rHmNL7Fb7+b4Xw==" hashValue="leElyyCZ73JHXLZYyfnu0g3g6SqVkGlLSJBh+lBopTg73NuLaHJ9FHEWpR9VqW8oDrw0Hsdd/JMEmN11zMXC3w==" algorithmName="SHA-512" password="CC35"/>
  <autoFilter ref="C91:K37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359" r:id="rId1" display="https://podminky.urs.cz/item/CS_URS_2024_02/78912114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  <c r="AZ2" s="263" t="s">
        <v>564</v>
      </c>
      <c r="BA2" s="263" t="s">
        <v>564</v>
      </c>
      <c r="BB2" s="263" t="s">
        <v>565</v>
      </c>
      <c r="BC2" s="263" t="s">
        <v>566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567</v>
      </c>
      <c r="BA3" s="263" t="s">
        <v>568</v>
      </c>
      <c r="BB3" s="263" t="s">
        <v>565</v>
      </c>
      <c r="BC3" s="263" t="s">
        <v>569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570</v>
      </c>
      <c r="BA4" s="263" t="s">
        <v>570</v>
      </c>
      <c r="BB4" s="263" t="s">
        <v>565</v>
      </c>
      <c r="BC4" s="263" t="s">
        <v>571</v>
      </c>
      <c r="BD4" s="263" t="s">
        <v>87</v>
      </c>
    </row>
    <row r="5" s="1" customFormat="1" ht="6.96" customHeight="1">
      <c r="B5" s="23"/>
      <c r="L5" s="23"/>
      <c r="AZ5" s="263" t="s">
        <v>572</v>
      </c>
      <c r="BA5" s="263" t="s">
        <v>572</v>
      </c>
      <c r="BB5" s="263" t="s">
        <v>475</v>
      </c>
      <c r="BC5" s="263" t="s">
        <v>573</v>
      </c>
      <c r="BD5" s="263" t="s">
        <v>87</v>
      </c>
    </row>
    <row r="6" s="1" customFormat="1" ht="12" customHeight="1">
      <c r="B6" s="23"/>
      <c r="D6" s="135" t="s">
        <v>16</v>
      </c>
      <c r="L6" s="23"/>
      <c r="AZ6" s="263" t="s">
        <v>574</v>
      </c>
      <c r="BA6" s="263" t="s">
        <v>575</v>
      </c>
      <c r="BB6" s="263" t="s">
        <v>565</v>
      </c>
      <c r="BC6" s="263" t="s">
        <v>576</v>
      </c>
      <c r="BD6" s="263" t="s">
        <v>87</v>
      </c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  <c r="AZ7" s="263" t="s">
        <v>577</v>
      </c>
      <c r="BA7" s="263" t="s">
        <v>578</v>
      </c>
      <c r="BB7" s="263" t="s">
        <v>565</v>
      </c>
      <c r="BC7" s="263" t="s">
        <v>579</v>
      </c>
      <c r="BD7" s="263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63" t="s">
        <v>580</v>
      </c>
      <c r="BA8" s="263" t="s">
        <v>580</v>
      </c>
      <c r="BB8" s="263" t="s">
        <v>581</v>
      </c>
      <c r="BC8" s="263" t="s">
        <v>582</v>
      </c>
      <c r="BD8" s="263" t="s">
        <v>87</v>
      </c>
    </row>
    <row r="9" s="2" customFormat="1" ht="16.5" customHeight="1">
      <c r="A9" s="41"/>
      <c r="B9" s="47"/>
      <c r="C9" s="41"/>
      <c r="D9" s="41"/>
      <c r="E9" s="138" t="s">
        <v>583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63" t="s">
        <v>584</v>
      </c>
      <c r="BA9" s="263" t="s">
        <v>585</v>
      </c>
      <c r="BB9" s="263" t="s">
        <v>475</v>
      </c>
      <c r="BC9" s="263" t="s">
        <v>586</v>
      </c>
      <c r="BD9" s="263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63" t="s">
        <v>587</v>
      </c>
      <c r="BA10" s="263" t="s">
        <v>587</v>
      </c>
      <c r="BB10" s="263" t="s">
        <v>565</v>
      </c>
      <c r="BC10" s="263" t="s">
        <v>588</v>
      </c>
      <c r="BD10" s="263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63" t="s">
        <v>589</v>
      </c>
      <c r="BA11" s="263" t="s">
        <v>589</v>
      </c>
      <c r="BB11" s="263" t="s">
        <v>581</v>
      </c>
      <c r="BC11" s="263" t="s">
        <v>590</v>
      </c>
      <c r="BD11" s="263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63" t="s">
        <v>591</v>
      </c>
      <c r="BA12" s="263" t="s">
        <v>592</v>
      </c>
      <c r="BB12" s="263" t="s">
        <v>565</v>
      </c>
      <c r="BC12" s="263" t="s">
        <v>593</v>
      </c>
      <c r="BD12" s="263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63" t="s">
        <v>594</v>
      </c>
      <c r="BA13" s="263" t="s">
        <v>595</v>
      </c>
      <c r="BB13" s="263" t="s">
        <v>210</v>
      </c>
      <c r="BC13" s="263" t="s">
        <v>596</v>
      </c>
      <c r="BD13" s="263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63" t="s">
        <v>597</v>
      </c>
      <c r="BA14" s="263" t="s">
        <v>598</v>
      </c>
      <c r="BB14" s="263" t="s">
        <v>141</v>
      </c>
      <c r="BC14" s="263" t="s">
        <v>599</v>
      </c>
      <c r="BD14" s="263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63" t="s">
        <v>600</v>
      </c>
      <c r="BA15" s="263" t="s">
        <v>598</v>
      </c>
      <c r="BB15" s="263" t="s">
        <v>141</v>
      </c>
      <c r="BC15" s="263" t="s">
        <v>601</v>
      </c>
      <c r="BD15" s="263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63" t="s">
        <v>602</v>
      </c>
      <c r="BA16" s="263" t="s">
        <v>598</v>
      </c>
      <c r="BB16" s="263" t="s">
        <v>141</v>
      </c>
      <c r="BC16" s="263" t="s">
        <v>603</v>
      </c>
      <c r="BD16" s="263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63" t="s">
        <v>604</v>
      </c>
      <c r="BA17" s="263" t="s">
        <v>598</v>
      </c>
      <c r="BB17" s="263" t="s">
        <v>141</v>
      </c>
      <c r="BC17" s="263" t="s">
        <v>605</v>
      </c>
      <c r="BD17" s="263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63" t="s">
        <v>606</v>
      </c>
      <c r="BA18" s="263" t="s">
        <v>598</v>
      </c>
      <c r="BB18" s="263" t="s">
        <v>141</v>
      </c>
      <c r="BC18" s="263" t="s">
        <v>607</v>
      </c>
      <c r="BD18" s="263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63" t="s">
        <v>608</v>
      </c>
      <c r="BA19" s="263" t="s">
        <v>609</v>
      </c>
      <c r="BB19" s="263" t="s">
        <v>475</v>
      </c>
      <c r="BC19" s="263" t="s">
        <v>610</v>
      </c>
      <c r="BD19" s="263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63" t="s">
        <v>611</v>
      </c>
      <c r="BA20" s="263" t="s">
        <v>612</v>
      </c>
      <c r="BB20" s="263" t="s">
        <v>210</v>
      </c>
      <c r="BC20" s="263" t="s">
        <v>395</v>
      </c>
      <c r="BD20" s="263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63" t="s">
        <v>613</v>
      </c>
      <c r="BA21" s="263" t="s">
        <v>614</v>
      </c>
      <c r="BB21" s="263" t="s">
        <v>210</v>
      </c>
      <c r="BC21" s="263" t="s">
        <v>615</v>
      </c>
      <c r="BD21" s="263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63" t="s">
        <v>616</v>
      </c>
      <c r="BA22" s="263" t="s">
        <v>617</v>
      </c>
      <c r="BB22" s="263" t="s">
        <v>210</v>
      </c>
      <c r="BC22" s="263" t="s">
        <v>618</v>
      </c>
      <c r="BD22" s="263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63" t="s">
        <v>619</v>
      </c>
      <c r="BA23" s="263" t="s">
        <v>620</v>
      </c>
      <c r="BB23" s="263" t="s">
        <v>565</v>
      </c>
      <c r="BC23" s="263" t="s">
        <v>621</v>
      </c>
      <c r="BD23" s="263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63" t="s">
        <v>622</v>
      </c>
      <c r="BA24" s="263" t="s">
        <v>623</v>
      </c>
      <c r="BB24" s="263" t="s">
        <v>565</v>
      </c>
      <c r="BC24" s="263" t="s">
        <v>624</v>
      </c>
      <c r="BD24" s="263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63" t="s">
        <v>625</v>
      </c>
      <c r="BA25" s="263" t="s">
        <v>626</v>
      </c>
      <c r="BB25" s="263" t="s">
        <v>565</v>
      </c>
      <c r="BC25" s="263" t="s">
        <v>627</v>
      </c>
      <c r="BD25" s="263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63" t="s">
        <v>628</v>
      </c>
      <c r="BA26" s="263" t="s">
        <v>629</v>
      </c>
      <c r="BB26" s="263" t="s">
        <v>565</v>
      </c>
      <c r="BC26" s="263" t="s">
        <v>630</v>
      </c>
      <c r="BD26" s="263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64" t="s">
        <v>631</v>
      </c>
      <c r="BA27" s="264" t="s">
        <v>632</v>
      </c>
      <c r="BB27" s="264" t="s">
        <v>565</v>
      </c>
      <c r="BC27" s="264" t="s">
        <v>633</v>
      </c>
      <c r="BD27" s="264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63" t="s">
        <v>634</v>
      </c>
      <c r="BA28" s="263" t="s">
        <v>635</v>
      </c>
      <c r="BB28" s="263" t="s">
        <v>565</v>
      </c>
      <c r="BC28" s="263" t="s">
        <v>636</v>
      </c>
      <c r="BD28" s="263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63" t="s">
        <v>637</v>
      </c>
      <c r="BA29" s="263" t="s">
        <v>638</v>
      </c>
      <c r="BB29" s="263" t="s">
        <v>475</v>
      </c>
      <c r="BC29" s="263" t="s">
        <v>639</v>
      </c>
      <c r="BD29" s="263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63" t="s">
        <v>640</v>
      </c>
      <c r="BA30" s="263" t="s">
        <v>641</v>
      </c>
      <c r="BB30" s="263" t="s">
        <v>565</v>
      </c>
      <c r="BC30" s="263" t="s">
        <v>642</v>
      </c>
      <c r="BD30" s="263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63" t="s">
        <v>643</v>
      </c>
      <c r="BA31" s="263" t="s">
        <v>644</v>
      </c>
      <c r="BB31" s="263" t="s">
        <v>565</v>
      </c>
      <c r="BC31" s="263" t="s">
        <v>645</v>
      </c>
      <c r="BD31" s="263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63" t="s">
        <v>646</v>
      </c>
      <c r="BA32" s="263" t="s">
        <v>647</v>
      </c>
      <c r="BB32" s="263" t="s">
        <v>475</v>
      </c>
      <c r="BC32" s="263" t="s">
        <v>648</v>
      </c>
      <c r="BD32" s="263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ROUND((SUM(BE95:BE1262)),  2)</f>
        <v>0</v>
      </c>
      <c r="G33" s="41"/>
      <c r="H33" s="41"/>
      <c r="I33" s="151">
        <v>0.20999999999999999</v>
      </c>
      <c r="J33" s="150">
        <f>ROUND(((SUM(BE95:BE1262))*I33),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63" t="s">
        <v>649</v>
      </c>
      <c r="BA33" s="263" t="s">
        <v>650</v>
      </c>
      <c r="BB33" s="263" t="s">
        <v>141</v>
      </c>
      <c r="BC33" s="263" t="s">
        <v>651</v>
      </c>
      <c r="BD33" s="263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ROUND((SUM(BF95:BF1262)),  2)</f>
        <v>0</v>
      </c>
      <c r="G34" s="41"/>
      <c r="H34" s="41"/>
      <c r="I34" s="151">
        <v>0.12</v>
      </c>
      <c r="J34" s="150">
        <f>ROUND(((SUM(BF95:BF1262))*I34),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63" t="s">
        <v>652</v>
      </c>
      <c r="BA34" s="263" t="s">
        <v>653</v>
      </c>
      <c r="BB34" s="263" t="s">
        <v>210</v>
      </c>
      <c r="BC34" s="263" t="s">
        <v>654</v>
      </c>
      <c r="BD34" s="263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ROUND((SUM(BG95:BG1262)),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63" t="s">
        <v>655</v>
      </c>
      <c r="BA35" s="263" t="s">
        <v>656</v>
      </c>
      <c r="BB35" s="263" t="s">
        <v>475</v>
      </c>
      <c r="BC35" s="263" t="s">
        <v>657</v>
      </c>
      <c r="BD35" s="263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ROUND((SUM(BH95:BH1262)),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63" t="s">
        <v>658</v>
      </c>
      <c r="BA36" s="263" t="s">
        <v>659</v>
      </c>
      <c r="BB36" s="263" t="s">
        <v>475</v>
      </c>
      <c r="BC36" s="263" t="s">
        <v>660</v>
      </c>
      <c r="BD36" s="263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ROUND((SUM(BI95:BI1262)),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63" t="s">
        <v>661</v>
      </c>
      <c r="BA37" s="263" t="s">
        <v>662</v>
      </c>
      <c r="BB37" s="263" t="s">
        <v>475</v>
      </c>
      <c r="BC37" s="263" t="s">
        <v>663</v>
      </c>
      <c r="BD37" s="263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63" t="s">
        <v>664</v>
      </c>
      <c r="BA38" s="263" t="s">
        <v>664</v>
      </c>
      <c r="BB38" s="263" t="s">
        <v>141</v>
      </c>
      <c r="BC38" s="263" t="s">
        <v>665</v>
      </c>
      <c r="BD38" s="263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63" t="s">
        <v>666</v>
      </c>
      <c r="BA39" s="263" t="s">
        <v>667</v>
      </c>
      <c r="BB39" s="263" t="s">
        <v>141</v>
      </c>
      <c r="BC39" s="263" t="s">
        <v>668</v>
      </c>
      <c r="BD39" s="263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63" t="s">
        <v>669</v>
      </c>
      <c r="BA40" s="263" t="s">
        <v>670</v>
      </c>
      <c r="BB40" s="263" t="s">
        <v>141</v>
      </c>
      <c r="BC40" s="263" t="s">
        <v>671</v>
      </c>
      <c r="BD40" s="263" t="s">
        <v>87</v>
      </c>
    </row>
    <row r="41">
      <c r="AZ41" s="263" t="s">
        <v>672</v>
      </c>
      <c r="BA41" s="263" t="s">
        <v>673</v>
      </c>
      <c r="BB41" s="263" t="s">
        <v>141</v>
      </c>
      <c r="BC41" s="263" t="s">
        <v>674</v>
      </c>
      <c r="BD41" s="263" t="s">
        <v>87</v>
      </c>
    </row>
    <row r="42">
      <c r="AZ42" s="263" t="s">
        <v>675</v>
      </c>
      <c r="BA42" s="263" t="s">
        <v>676</v>
      </c>
      <c r="BB42" s="263" t="s">
        <v>210</v>
      </c>
      <c r="BC42" s="263" t="s">
        <v>677</v>
      </c>
      <c r="BD42" s="263" t="s">
        <v>87</v>
      </c>
    </row>
    <row r="43">
      <c r="AZ43" s="263" t="s">
        <v>678</v>
      </c>
      <c r="BA43" s="263" t="s">
        <v>679</v>
      </c>
      <c r="BB43" s="263" t="s">
        <v>565</v>
      </c>
      <c r="BC43" s="263" t="s">
        <v>680</v>
      </c>
      <c r="BD43" s="263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63" t="s">
        <v>681</v>
      </c>
      <c r="BA44" s="263" t="s">
        <v>682</v>
      </c>
      <c r="BB44" s="263" t="s">
        <v>475</v>
      </c>
      <c r="BC44" s="263" t="s">
        <v>683</v>
      </c>
      <c r="BD44" s="263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63" t="s">
        <v>684</v>
      </c>
      <c r="BA45" s="263" t="s">
        <v>685</v>
      </c>
      <c r="BB45" s="263" t="s">
        <v>475</v>
      </c>
      <c r="BC45" s="263" t="s">
        <v>686</v>
      </c>
      <c r="BD45" s="263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63" t="s">
        <v>687</v>
      </c>
      <c r="BA46" s="263" t="s">
        <v>687</v>
      </c>
      <c r="BB46" s="263" t="s">
        <v>475</v>
      </c>
      <c r="BC46" s="263" t="s">
        <v>688</v>
      </c>
      <c r="BD46" s="263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63" t="s">
        <v>689</v>
      </c>
      <c r="BA47" s="263" t="s">
        <v>690</v>
      </c>
      <c r="BB47" s="263" t="s">
        <v>565</v>
      </c>
      <c r="BC47" s="263" t="s">
        <v>691</v>
      </c>
      <c r="BD47" s="263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63" t="s">
        <v>692</v>
      </c>
      <c r="BA48" s="263" t="s">
        <v>693</v>
      </c>
      <c r="BB48" s="263" t="s">
        <v>141</v>
      </c>
      <c r="BC48" s="263" t="s">
        <v>694</v>
      </c>
      <c r="BD48" s="263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63" t="s">
        <v>695</v>
      </c>
      <c r="BA49" s="263" t="s">
        <v>696</v>
      </c>
      <c r="BB49" s="263" t="s">
        <v>475</v>
      </c>
      <c r="BC49" s="263" t="s">
        <v>697</v>
      </c>
      <c r="BD49" s="263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01 - Rekonstrukce plat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63" t="s">
        <v>698</v>
      </c>
      <c r="BA50" s="263" t="s">
        <v>699</v>
      </c>
      <c r="BB50" s="263" t="s">
        <v>475</v>
      </c>
      <c r="BC50" s="263" t="s">
        <v>700</v>
      </c>
      <c r="BD50" s="263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63" t="s">
        <v>701</v>
      </c>
      <c r="BA51" s="263" t="s">
        <v>702</v>
      </c>
      <c r="BB51" s="263" t="s">
        <v>141</v>
      </c>
      <c r="BC51" s="263" t="s">
        <v>703</v>
      </c>
      <c r="BD51" s="263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63" t="s">
        <v>704</v>
      </c>
      <c r="BA52" s="263" t="s">
        <v>705</v>
      </c>
      <c r="BB52" s="263" t="s">
        <v>565</v>
      </c>
      <c r="BC52" s="263" t="s">
        <v>706</v>
      </c>
      <c r="BD52" s="263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63" t="s">
        <v>707</v>
      </c>
      <c r="BA53" s="263" t="s">
        <v>708</v>
      </c>
      <c r="BB53" s="263" t="s">
        <v>565</v>
      </c>
      <c r="BC53" s="263" t="s">
        <v>709</v>
      </c>
      <c r="BD53" s="263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63" t="s">
        <v>710</v>
      </c>
      <c r="BA54" s="263" t="s">
        <v>710</v>
      </c>
      <c r="BB54" s="263" t="s">
        <v>565</v>
      </c>
      <c r="BC54" s="263" t="s">
        <v>711</v>
      </c>
      <c r="BD54" s="263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63" t="s">
        <v>712</v>
      </c>
      <c r="BA55" s="263" t="s">
        <v>713</v>
      </c>
      <c r="BB55" s="263" t="s">
        <v>565</v>
      </c>
      <c r="BC55" s="263" t="s">
        <v>136</v>
      </c>
      <c r="BD55" s="263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63" t="s">
        <v>714</v>
      </c>
      <c r="BA56" s="263" t="s">
        <v>715</v>
      </c>
      <c r="BB56" s="263" t="s">
        <v>259</v>
      </c>
      <c r="BC56" s="263" t="s">
        <v>716</v>
      </c>
      <c r="BD56" s="263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63" t="s">
        <v>717</v>
      </c>
      <c r="BA57" s="263" t="s">
        <v>718</v>
      </c>
      <c r="BB57" s="263" t="s">
        <v>210</v>
      </c>
      <c r="BC57" s="263" t="s">
        <v>719</v>
      </c>
      <c r="BD57" s="263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63" t="s">
        <v>720</v>
      </c>
      <c r="BA58" s="263" t="s">
        <v>721</v>
      </c>
      <c r="BB58" s="263" t="s">
        <v>259</v>
      </c>
      <c r="BC58" s="263" t="s">
        <v>722</v>
      </c>
      <c r="BD58" s="263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63" t="s">
        <v>723</v>
      </c>
      <c r="BA59" s="263" t="s">
        <v>724</v>
      </c>
      <c r="BB59" s="263" t="s">
        <v>259</v>
      </c>
      <c r="BC59" s="263" t="s">
        <v>725</v>
      </c>
      <c r="BD59" s="263" t="s">
        <v>87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65" t="s">
        <v>727</v>
      </c>
      <c r="BA60" s="265" t="s">
        <v>728</v>
      </c>
      <c r="BB60" s="265" t="s">
        <v>475</v>
      </c>
      <c r="BC60" s="265" t="s">
        <v>391</v>
      </c>
      <c r="BD60" s="265" t="s">
        <v>87</v>
      </c>
    </row>
    <row r="61" s="10" customFormat="1" ht="19.92" customHeight="1">
      <c r="A61" s="10"/>
      <c r="B61" s="174"/>
      <c r="C61" s="175"/>
      <c r="D61" s="176" t="s">
        <v>729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66" t="s">
        <v>730</v>
      </c>
      <c r="BA61" s="266" t="s">
        <v>731</v>
      </c>
      <c r="BB61" s="266" t="s">
        <v>141</v>
      </c>
      <c r="BC61" s="266" t="s">
        <v>732</v>
      </c>
      <c r="BD61" s="266" t="s">
        <v>87</v>
      </c>
    </row>
    <row r="62" s="10" customFormat="1" ht="19.92" customHeight="1">
      <c r="A62" s="10"/>
      <c r="B62" s="174"/>
      <c r="C62" s="175"/>
      <c r="D62" s="176" t="s">
        <v>733</v>
      </c>
      <c r="E62" s="177"/>
      <c r="F62" s="177"/>
      <c r="G62" s="177"/>
      <c r="H62" s="177"/>
      <c r="I62" s="177"/>
      <c r="J62" s="178">
        <f>J315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66" t="s">
        <v>734</v>
      </c>
      <c r="BA62" s="266" t="s">
        <v>735</v>
      </c>
      <c r="BB62" s="266" t="s">
        <v>141</v>
      </c>
      <c r="BC62" s="266" t="s">
        <v>736</v>
      </c>
      <c r="BD62" s="266" t="s">
        <v>87</v>
      </c>
    </row>
    <row r="63" s="10" customFormat="1" ht="19.92" customHeight="1">
      <c r="A63" s="10"/>
      <c r="B63" s="174"/>
      <c r="C63" s="175"/>
      <c r="D63" s="176" t="s">
        <v>737</v>
      </c>
      <c r="E63" s="177"/>
      <c r="F63" s="177"/>
      <c r="G63" s="177"/>
      <c r="H63" s="177"/>
      <c r="I63" s="177"/>
      <c r="J63" s="178">
        <f>J369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66" t="s">
        <v>738</v>
      </c>
      <c r="BA63" s="266" t="s">
        <v>739</v>
      </c>
      <c r="BB63" s="266" t="s">
        <v>565</v>
      </c>
      <c r="BC63" s="266" t="s">
        <v>740</v>
      </c>
      <c r="BD63" s="266" t="s">
        <v>87</v>
      </c>
    </row>
    <row r="64" s="10" customFormat="1" ht="19.92" customHeight="1">
      <c r="A64" s="10"/>
      <c r="B64" s="174"/>
      <c r="C64" s="175"/>
      <c r="D64" s="176" t="s">
        <v>741</v>
      </c>
      <c r="E64" s="177"/>
      <c r="F64" s="177"/>
      <c r="G64" s="177"/>
      <c r="H64" s="177"/>
      <c r="I64" s="177"/>
      <c r="J64" s="178">
        <f>J510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Z64" s="266" t="s">
        <v>742</v>
      </c>
      <c r="BA64" s="266" t="s">
        <v>743</v>
      </c>
      <c r="BB64" s="266" t="s">
        <v>210</v>
      </c>
      <c r="BC64" s="266" t="s">
        <v>744</v>
      </c>
      <c r="BD64" s="266" t="s">
        <v>87</v>
      </c>
    </row>
    <row r="65" s="10" customFormat="1" ht="19.92" customHeight="1">
      <c r="A65" s="10"/>
      <c r="B65" s="174"/>
      <c r="C65" s="175"/>
      <c r="D65" s="176" t="s">
        <v>745</v>
      </c>
      <c r="E65" s="177"/>
      <c r="F65" s="177"/>
      <c r="G65" s="177"/>
      <c r="H65" s="177"/>
      <c r="I65" s="177"/>
      <c r="J65" s="178">
        <f>J569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Z65" s="266" t="s">
        <v>746</v>
      </c>
      <c r="BA65" s="266" t="s">
        <v>746</v>
      </c>
      <c r="BB65" s="266" t="s">
        <v>565</v>
      </c>
      <c r="BC65" s="266" t="s">
        <v>747</v>
      </c>
      <c r="BD65" s="266" t="s">
        <v>87</v>
      </c>
    </row>
    <row r="66" s="10" customFormat="1" ht="19.92" customHeight="1">
      <c r="A66" s="10"/>
      <c r="B66" s="174"/>
      <c r="C66" s="175"/>
      <c r="D66" s="176" t="s">
        <v>748</v>
      </c>
      <c r="E66" s="177"/>
      <c r="F66" s="177"/>
      <c r="G66" s="177"/>
      <c r="H66" s="177"/>
      <c r="I66" s="177"/>
      <c r="J66" s="178">
        <f>J665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Z66" s="266" t="s">
        <v>749</v>
      </c>
      <c r="BA66" s="266" t="s">
        <v>750</v>
      </c>
      <c r="BB66" s="266" t="s">
        <v>565</v>
      </c>
      <c r="BC66" s="266" t="s">
        <v>751</v>
      </c>
      <c r="BD66" s="266" t="s">
        <v>87</v>
      </c>
    </row>
    <row r="67" s="10" customFormat="1" ht="19.92" customHeight="1">
      <c r="A67" s="10"/>
      <c r="B67" s="174"/>
      <c r="C67" s="175"/>
      <c r="D67" s="176" t="s">
        <v>752</v>
      </c>
      <c r="E67" s="177"/>
      <c r="F67" s="177"/>
      <c r="G67" s="177"/>
      <c r="H67" s="177"/>
      <c r="I67" s="177"/>
      <c r="J67" s="178">
        <f>J729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Z67" s="266" t="s">
        <v>753</v>
      </c>
      <c r="BA67" s="266" t="s">
        <v>754</v>
      </c>
      <c r="BB67" s="266" t="s">
        <v>565</v>
      </c>
      <c r="BC67" s="266" t="s">
        <v>755</v>
      </c>
      <c r="BD67" s="266" t="s">
        <v>87</v>
      </c>
    </row>
    <row r="68" s="10" customFormat="1" ht="19.92" customHeight="1">
      <c r="A68" s="10"/>
      <c r="B68" s="174"/>
      <c r="C68" s="175"/>
      <c r="D68" s="176" t="s">
        <v>756</v>
      </c>
      <c r="E68" s="177"/>
      <c r="F68" s="177"/>
      <c r="G68" s="177"/>
      <c r="H68" s="177"/>
      <c r="I68" s="177"/>
      <c r="J68" s="178">
        <f>J1013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Z68" s="266" t="s">
        <v>757</v>
      </c>
      <c r="BA68" s="266" t="s">
        <v>758</v>
      </c>
      <c r="BB68" s="266" t="s">
        <v>565</v>
      </c>
      <c r="BC68" s="266" t="s">
        <v>759</v>
      </c>
      <c r="BD68" s="266" t="s">
        <v>87</v>
      </c>
    </row>
    <row r="69" s="10" customFormat="1" ht="19.92" customHeight="1">
      <c r="A69" s="10"/>
      <c r="B69" s="174"/>
      <c r="C69" s="175"/>
      <c r="D69" s="176" t="s">
        <v>760</v>
      </c>
      <c r="E69" s="177"/>
      <c r="F69" s="177"/>
      <c r="G69" s="177"/>
      <c r="H69" s="177"/>
      <c r="I69" s="177"/>
      <c r="J69" s="178">
        <f>J1105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Z69" s="266" t="s">
        <v>761</v>
      </c>
      <c r="BA69" s="266" t="s">
        <v>762</v>
      </c>
      <c r="BB69" s="266" t="s">
        <v>475</v>
      </c>
      <c r="BC69" s="266" t="s">
        <v>763</v>
      </c>
      <c r="BD69" s="266" t="s">
        <v>87</v>
      </c>
    </row>
    <row r="70" s="9" customFormat="1" ht="24.96" customHeight="1">
      <c r="A70" s="9"/>
      <c r="B70" s="168"/>
      <c r="C70" s="169"/>
      <c r="D70" s="170" t="s">
        <v>764</v>
      </c>
      <c r="E70" s="171"/>
      <c r="F70" s="171"/>
      <c r="G70" s="171"/>
      <c r="H70" s="171"/>
      <c r="I70" s="171"/>
      <c r="J70" s="172">
        <f>J1123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Z70" s="265" t="s">
        <v>765</v>
      </c>
      <c r="BA70" s="265" t="s">
        <v>766</v>
      </c>
      <c r="BB70" s="265" t="s">
        <v>475</v>
      </c>
      <c r="BC70" s="265" t="s">
        <v>767</v>
      </c>
      <c r="BD70" s="265" t="s">
        <v>87</v>
      </c>
    </row>
    <row r="71" s="10" customFormat="1" ht="19.92" customHeight="1">
      <c r="A71" s="10"/>
      <c r="B71" s="174"/>
      <c r="C71" s="175"/>
      <c r="D71" s="176" t="s">
        <v>768</v>
      </c>
      <c r="E71" s="177"/>
      <c r="F71" s="177"/>
      <c r="G71" s="177"/>
      <c r="H71" s="177"/>
      <c r="I71" s="177"/>
      <c r="J71" s="178">
        <f>J1124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Z71" s="266" t="s">
        <v>769</v>
      </c>
      <c r="BA71" s="266" t="s">
        <v>770</v>
      </c>
      <c r="BB71" s="266" t="s">
        <v>565</v>
      </c>
      <c r="BC71" s="266" t="s">
        <v>771</v>
      </c>
      <c r="BD71" s="266" t="s">
        <v>87</v>
      </c>
    </row>
    <row r="72" s="10" customFormat="1" ht="19.92" customHeight="1">
      <c r="A72" s="10"/>
      <c r="B72" s="174"/>
      <c r="C72" s="175"/>
      <c r="D72" s="176" t="s">
        <v>772</v>
      </c>
      <c r="E72" s="177"/>
      <c r="F72" s="177"/>
      <c r="G72" s="177"/>
      <c r="H72" s="177"/>
      <c r="I72" s="177"/>
      <c r="J72" s="178">
        <f>J1155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Z72" s="266" t="s">
        <v>773</v>
      </c>
      <c r="BA72" s="266" t="s">
        <v>774</v>
      </c>
      <c r="BB72" s="266" t="s">
        <v>565</v>
      </c>
      <c r="BC72" s="266" t="s">
        <v>775</v>
      </c>
      <c r="BD72" s="266" t="s">
        <v>87</v>
      </c>
    </row>
    <row r="73" s="9" customFormat="1" ht="24.96" customHeight="1">
      <c r="A73" s="9"/>
      <c r="B73" s="168"/>
      <c r="C73" s="169"/>
      <c r="D73" s="170" t="s">
        <v>776</v>
      </c>
      <c r="E73" s="171"/>
      <c r="F73" s="171"/>
      <c r="G73" s="171"/>
      <c r="H73" s="171"/>
      <c r="I73" s="171"/>
      <c r="J73" s="172">
        <f>J1248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Z73" s="265" t="s">
        <v>777</v>
      </c>
      <c r="BA73" s="265" t="s">
        <v>777</v>
      </c>
      <c r="BB73" s="265" t="s">
        <v>475</v>
      </c>
      <c r="BC73" s="265" t="s">
        <v>778</v>
      </c>
      <c r="BD73" s="265" t="s">
        <v>87</v>
      </c>
    </row>
    <row r="74" s="10" customFormat="1" ht="19.92" customHeight="1">
      <c r="A74" s="10"/>
      <c r="B74" s="174"/>
      <c r="C74" s="175"/>
      <c r="D74" s="176" t="s">
        <v>779</v>
      </c>
      <c r="E74" s="177"/>
      <c r="F74" s="177"/>
      <c r="G74" s="177"/>
      <c r="H74" s="177"/>
      <c r="I74" s="177"/>
      <c r="J74" s="178">
        <f>J1249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Z74" s="266" t="s">
        <v>780</v>
      </c>
      <c r="BA74" s="266" t="s">
        <v>781</v>
      </c>
      <c r="BB74" s="266" t="s">
        <v>141</v>
      </c>
      <c r="BC74" s="266" t="s">
        <v>782</v>
      </c>
      <c r="BD74" s="266" t="s">
        <v>87</v>
      </c>
    </row>
    <row r="75" s="10" customFormat="1" ht="19.92" customHeight="1">
      <c r="A75" s="10"/>
      <c r="B75" s="174"/>
      <c r="C75" s="175"/>
      <c r="D75" s="176" t="s">
        <v>783</v>
      </c>
      <c r="E75" s="177"/>
      <c r="F75" s="177"/>
      <c r="G75" s="177"/>
      <c r="H75" s="177"/>
      <c r="I75" s="177"/>
      <c r="J75" s="178">
        <f>J1253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Z75" s="266" t="s">
        <v>784</v>
      </c>
      <c r="BA75" s="266" t="s">
        <v>785</v>
      </c>
      <c r="BB75" s="266" t="s">
        <v>565</v>
      </c>
      <c r="BC75" s="266" t="s">
        <v>786</v>
      </c>
      <c r="BD75" s="266" t="s">
        <v>87</v>
      </c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Z76" s="263" t="s">
        <v>787</v>
      </c>
      <c r="BA76" s="263" t="s">
        <v>788</v>
      </c>
      <c r="BB76" s="263" t="s">
        <v>565</v>
      </c>
      <c r="BC76" s="263" t="s">
        <v>789</v>
      </c>
      <c r="BD76" s="263" t="s">
        <v>87</v>
      </c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Z77" s="263" t="s">
        <v>790</v>
      </c>
      <c r="BA77" s="263" t="s">
        <v>791</v>
      </c>
      <c r="BB77" s="263" t="s">
        <v>475</v>
      </c>
      <c r="BC77" s="263" t="s">
        <v>792</v>
      </c>
      <c r="BD77" s="263" t="s">
        <v>87</v>
      </c>
    </row>
    <row r="78">
      <c r="AZ78" s="263" t="s">
        <v>793</v>
      </c>
      <c r="BA78" s="263" t="s">
        <v>794</v>
      </c>
      <c r="BB78" s="263" t="s">
        <v>475</v>
      </c>
      <c r="BC78" s="263" t="s">
        <v>795</v>
      </c>
      <c r="BD78" s="263" t="s">
        <v>87</v>
      </c>
    </row>
    <row r="79">
      <c r="AZ79" s="263" t="s">
        <v>796</v>
      </c>
      <c r="BA79" s="263" t="s">
        <v>797</v>
      </c>
      <c r="BB79" s="263" t="s">
        <v>581</v>
      </c>
      <c r="BC79" s="263" t="s">
        <v>798</v>
      </c>
      <c r="BD79" s="263" t="s">
        <v>87</v>
      </c>
    </row>
    <row r="80">
      <c r="AZ80" s="263" t="s">
        <v>799</v>
      </c>
      <c r="BA80" s="263" t="s">
        <v>799</v>
      </c>
      <c r="BB80" s="263" t="s">
        <v>565</v>
      </c>
      <c r="BC80" s="263" t="s">
        <v>800</v>
      </c>
      <c r="BD80" s="263" t="s">
        <v>87</v>
      </c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Z81" s="263" t="s">
        <v>801</v>
      </c>
      <c r="BA81" s="263" t="s">
        <v>802</v>
      </c>
      <c r="BB81" s="263" t="s">
        <v>565</v>
      </c>
      <c r="BC81" s="263" t="s">
        <v>803</v>
      </c>
      <c r="BD81" s="263" t="s">
        <v>87</v>
      </c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Z82" s="263" t="s">
        <v>804</v>
      </c>
      <c r="BA82" s="263" t="s">
        <v>805</v>
      </c>
      <c r="BB82" s="263" t="s">
        <v>565</v>
      </c>
      <c r="BC82" s="263" t="s">
        <v>806</v>
      </c>
      <c r="BD82" s="263" t="s">
        <v>87</v>
      </c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Z83" s="263" t="s">
        <v>807</v>
      </c>
      <c r="BA83" s="263" t="s">
        <v>807</v>
      </c>
      <c r="BB83" s="263" t="s">
        <v>565</v>
      </c>
      <c r="BC83" s="263" t="s">
        <v>808</v>
      </c>
      <c r="BD83" s="263" t="s">
        <v>87</v>
      </c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Z84" s="263" t="s">
        <v>809</v>
      </c>
      <c r="BA84" s="263" t="s">
        <v>810</v>
      </c>
      <c r="BB84" s="263" t="s">
        <v>210</v>
      </c>
      <c r="BC84" s="263" t="s">
        <v>811</v>
      </c>
      <c r="BD84" s="263" t="s">
        <v>87</v>
      </c>
    </row>
    <row r="85" s="2" customFormat="1" ht="16.5" customHeight="1">
      <c r="A85" s="41"/>
      <c r="B85" s="42"/>
      <c r="C85" s="43"/>
      <c r="D85" s="43"/>
      <c r="E85" s="163" t="str">
        <f>E7</f>
        <v>PK Roztoky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Z85" s="263" t="s">
        <v>812</v>
      </c>
      <c r="BA85" s="263" t="s">
        <v>812</v>
      </c>
      <c r="BB85" s="263" t="s">
        <v>475</v>
      </c>
      <c r="BC85" s="263" t="s">
        <v>288</v>
      </c>
      <c r="BD85" s="263" t="s">
        <v>87</v>
      </c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01 - Rekonstrukce plat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3. 9. 2024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P96+P1123+P1248</f>
        <v>0</v>
      </c>
      <c r="Q95" s="99"/>
      <c r="R95" s="188">
        <f>R96+R1123+R1248</f>
        <v>1054.7055075199999</v>
      </c>
      <c r="S95" s="99"/>
      <c r="T95" s="189">
        <f>T96+T1123+T1248</f>
        <v>2252.8366470000005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BK96+BK1123+BK1248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813</v>
      </c>
      <c r="F96" s="194" t="s">
        <v>814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P97+P315+P369+P510+P569+P665+P729+P1013+P1105</f>
        <v>0</v>
      </c>
      <c r="Q96" s="199"/>
      <c r="R96" s="200">
        <f>R97+R315+R369+R510+R569+R665+R729+R1013+R1105</f>
        <v>985.88626629999999</v>
      </c>
      <c r="S96" s="199"/>
      <c r="T96" s="201">
        <f>T97+T315+T369+T510+T569+T665+T729+T1013+T1105</f>
        <v>2212.4598370000003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137</v>
      </c>
      <c r="BK96" s="204">
        <f>BK97+BK315+BK369+BK510+BK569+BK665+BK729+BK1013+BK1105</f>
        <v>0</v>
      </c>
    </row>
    <row r="97" s="12" customFormat="1" ht="22.8" customHeight="1">
      <c r="A97" s="12"/>
      <c r="B97" s="191"/>
      <c r="C97" s="192"/>
      <c r="D97" s="193" t="s">
        <v>76</v>
      </c>
      <c r="E97" s="245" t="s">
        <v>85</v>
      </c>
      <c r="F97" s="245" t="s">
        <v>815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SUM(P98:P314)</f>
        <v>0</v>
      </c>
      <c r="Q97" s="199"/>
      <c r="R97" s="200">
        <f>SUM(R98:R314)</f>
        <v>11.126792</v>
      </c>
      <c r="S97" s="199"/>
      <c r="T97" s="201">
        <f>SUM(T98:T314)</f>
        <v>1694.1340000000002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137</v>
      </c>
      <c r="BK97" s="204">
        <f>SUM(BK98:BK314)</f>
        <v>0</v>
      </c>
    </row>
    <row r="98" s="2" customFormat="1" ht="21.75" customHeight="1">
      <c r="A98" s="41"/>
      <c r="B98" s="42"/>
      <c r="C98" s="225" t="s">
        <v>85</v>
      </c>
      <c r="D98" s="225" t="s">
        <v>162</v>
      </c>
      <c r="E98" s="226" t="s">
        <v>816</v>
      </c>
      <c r="F98" s="227" t="s">
        <v>817</v>
      </c>
      <c r="G98" s="228" t="s">
        <v>475</v>
      </c>
      <c r="H98" s="229">
        <v>59</v>
      </c>
      <c r="I98" s="230"/>
      <c r="J98" s="231">
        <f>ROUND(I98*H98,2)</f>
        <v>0</v>
      </c>
      <c r="K98" s="227" t="s">
        <v>526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0.42499999999999999</v>
      </c>
      <c r="T98" s="216">
        <f>S98*H98</f>
        <v>25.074999999999999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150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150</v>
      </c>
      <c r="BM98" s="217" t="s">
        <v>818</v>
      </c>
    </row>
    <row r="99" s="2" customFormat="1">
      <c r="A99" s="41"/>
      <c r="B99" s="42"/>
      <c r="C99" s="43"/>
      <c r="D99" s="219" t="s">
        <v>144</v>
      </c>
      <c r="E99" s="43"/>
      <c r="F99" s="220" t="s">
        <v>819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2" customFormat="1">
      <c r="A100" s="41"/>
      <c r="B100" s="42"/>
      <c r="C100" s="43"/>
      <c r="D100" s="247" t="s">
        <v>529</v>
      </c>
      <c r="E100" s="43"/>
      <c r="F100" s="248" t="s">
        <v>820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529</v>
      </c>
      <c r="AU100" s="20" t="s">
        <v>87</v>
      </c>
    </row>
    <row r="101" s="13" customFormat="1">
      <c r="A101" s="13"/>
      <c r="B101" s="234"/>
      <c r="C101" s="235"/>
      <c r="D101" s="219" t="s">
        <v>250</v>
      </c>
      <c r="E101" s="236" t="s">
        <v>727</v>
      </c>
      <c r="F101" s="237" t="s">
        <v>821</v>
      </c>
      <c r="G101" s="235"/>
      <c r="H101" s="238">
        <v>59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250</v>
      </c>
      <c r="AU101" s="244" t="s">
        <v>87</v>
      </c>
      <c r="AV101" s="13" t="s">
        <v>87</v>
      </c>
      <c r="AW101" s="13" t="s">
        <v>38</v>
      </c>
      <c r="AX101" s="13" t="s">
        <v>85</v>
      </c>
      <c r="AY101" s="244" t="s">
        <v>137</v>
      </c>
    </row>
    <row r="102" s="2" customFormat="1" ht="21.75" customHeight="1">
      <c r="A102" s="41"/>
      <c r="B102" s="42"/>
      <c r="C102" s="225" t="s">
        <v>87</v>
      </c>
      <c r="D102" s="225" t="s">
        <v>162</v>
      </c>
      <c r="E102" s="226" t="s">
        <v>822</v>
      </c>
      <c r="F102" s="227" t="s">
        <v>823</v>
      </c>
      <c r="G102" s="228" t="s">
        <v>475</v>
      </c>
      <c r="H102" s="229">
        <v>2649.3000000000002</v>
      </c>
      <c r="I102" s="230"/>
      <c r="J102" s="231">
        <f>ROUND(I102*H102,2)</f>
        <v>0</v>
      </c>
      <c r="K102" s="227" t="s">
        <v>526</v>
      </c>
      <c r="L102" s="47"/>
      <c r="M102" s="232" t="s">
        <v>21</v>
      </c>
      <c r="N102" s="233" t="s">
        <v>48</v>
      </c>
      <c r="O102" s="87"/>
      <c r="P102" s="215">
        <f>O102*H102</f>
        <v>0</v>
      </c>
      <c r="Q102" s="215">
        <v>0</v>
      </c>
      <c r="R102" s="215">
        <f>Q102*H102</f>
        <v>0</v>
      </c>
      <c r="S102" s="215">
        <v>0.63</v>
      </c>
      <c r="T102" s="216">
        <f>S102*H102</f>
        <v>1669.0590000000002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7" t="s">
        <v>150</v>
      </c>
      <c r="AT102" s="217" t="s">
        <v>162</v>
      </c>
      <c r="AU102" s="217" t="s">
        <v>87</v>
      </c>
      <c r="AY102" s="20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0" t="s">
        <v>85</v>
      </c>
      <c r="BK102" s="218">
        <f>ROUND(I102*H102,2)</f>
        <v>0</v>
      </c>
      <c r="BL102" s="20" t="s">
        <v>150</v>
      </c>
      <c r="BM102" s="217" t="s">
        <v>824</v>
      </c>
    </row>
    <row r="103" s="2" customFormat="1">
      <c r="A103" s="41"/>
      <c r="B103" s="42"/>
      <c r="C103" s="43"/>
      <c r="D103" s="219" t="s">
        <v>144</v>
      </c>
      <c r="E103" s="43"/>
      <c r="F103" s="220" t="s">
        <v>825</v>
      </c>
      <c r="G103" s="43"/>
      <c r="H103" s="43"/>
      <c r="I103" s="221"/>
      <c r="J103" s="43"/>
      <c r="K103" s="43"/>
      <c r="L103" s="47"/>
      <c r="M103" s="222"/>
      <c r="N103" s="22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144</v>
      </c>
      <c r="AU103" s="20" t="s">
        <v>87</v>
      </c>
    </row>
    <row r="104" s="2" customFormat="1">
      <c r="A104" s="41"/>
      <c r="B104" s="42"/>
      <c r="C104" s="43"/>
      <c r="D104" s="247" t="s">
        <v>529</v>
      </c>
      <c r="E104" s="43"/>
      <c r="F104" s="248" t="s">
        <v>826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529</v>
      </c>
      <c r="AU104" s="20" t="s">
        <v>87</v>
      </c>
    </row>
    <row r="105" s="14" customFormat="1">
      <c r="A105" s="14"/>
      <c r="B105" s="249"/>
      <c r="C105" s="250"/>
      <c r="D105" s="219" t="s">
        <v>250</v>
      </c>
      <c r="E105" s="251" t="s">
        <v>21</v>
      </c>
      <c r="F105" s="252" t="s">
        <v>827</v>
      </c>
      <c r="G105" s="250"/>
      <c r="H105" s="251" t="s">
        <v>21</v>
      </c>
      <c r="I105" s="253"/>
      <c r="J105" s="250"/>
      <c r="K105" s="250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250</v>
      </c>
      <c r="AU105" s="258" t="s">
        <v>87</v>
      </c>
      <c r="AV105" s="14" t="s">
        <v>85</v>
      </c>
      <c r="AW105" s="14" t="s">
        <v>38</v>
      </c>
      <c r="AX105" s="14" t="s">
        <v>77</v>
      </c>
      <c r="AY105" s="258" t="s">
        <v>137</v>
      </c>
    </row>
    <row r="106" s="13" customFormat="1">
      <c r="A106" s="13"/>
      <c r="B106" s="234"/>
      <c r="C106" s="235"/>
      <c r="D106" s="219" t="s">
        <v>250</v>
      </c>
      <c r="E106" s="236" t="s">
        <v>761</v>
      </c>
      <c r="F106" s="237" t="s">
        <v>828</v>
      </c>
      <c r="G106" s="235"/>
      <c r="H106" s="238">
        <v>1246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250</v>
      </c>
      <c r="AU106" s="244" t="s">
        <v>87</v>
      </c>
      <c r="AV106" s="13" t="s">
        <v>87</v>
      </c>
      <c r="AW106" s="13" t="s">
        <v>38</v>
      </c>
      <c r="AX106" s="13" t="s">
        <v>77</v>
      </c>
      <c r="AY106" s="244" t="s">
        <v>137</v>
      </c>
    </row>
    <row r="107" s="13" customFormat="1">
      <c r="A107" s="13"/>
      <c r="B107" s="234"/>
      <c r="C107" s="235"/>
      <c r="D107" s="219" t="s">
        <v>250</v>
      </c>
      <c r="E107" s="236" t="s">
        <v>765</v>
      </c>
      <c r="F107" s="237" t="s">
        <v>829</v>
      </c>
      <c r="G107" s="235"/>
      <c r="H107" s="238">
        <v>1403.3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250</v>
      </c>
      <c r="AU107" s="244" t="s">
        <v>87</v>
      </c>
      <c r="AV107" s="13" t="s">
        <v>87</v>
      </c>
      <c r="AW107" s="13" t="s">
        <v>38</v>
      </c>
      <c r="AX107" s="13" t="s">
        <v>77</v>
      </c>
      <c r="AY107" s="244" t="s">
        <v>137</v>
      </c>
    </row>
    <row r="108" s="15" customFormat="1">
      <c r="A108" s="15"/>
      <c r="B108" s="267"/>
      <c r="C108" s="268"/>
      <c r="D108" s="219" t="s">
        <v>250</v>
      </c>
      <c r="E108" s="269" t="s">
        <v>21</v>
      </c>
      <c r="F108" s="270" t="s">
        <v>830</v>
      </c>
      <c r="G108" s="268"/>
      <c r="H108" s="271">
        <v>2649.3000000000002</v>
      </c>
      <c r="I108" s="272"/>
      <c r="J108" s="268"/>
      <c r="K108" s="268"/>
      <c r="L108" s="273"/>
      <c r="M108" s="274"/>
      <c r="N108" s="275"/>
      <c r="O108" s="275"/>
      <c r="P108" s="275"/>
      <c r="Q108" s="275"/>
      <c r="R108" s="275"/>
      <c r="S108" s="275"/>
      <c r="T108" s="27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7" t="s">
        <v>250</v>
      </c>
      <c r="AU108" s="277" t="s">
        <v>87</v>
      </c>
      <c r="AV108" s="15" t="s">
        <v>150</v>
      </c>
      <c r="AW108" s="15" t="s">
        <v>38</v>
      </c>
      <c r="AX108" s="15" t="s">
        <v>85</v>
      </c>
      <c r="AY108" s="277" t="s">
        <v>137</v>
      </c>
    </row>
    <row r="109" s="2" customFormat="1" ht="16.5" customHeight="1">
      <c r="A109" s="41"/>
      <c r="B109" s="42"/>
      <c r="C109" s="225" t="s">
        <v>136</v>
      </c>
      <c r="D109" s="225" t="s">
        <v>162</v>
      </c>
      <c r="E109" s="226" t="s">
        <v>831</v>
      </c>
      <c r="F109" s="227" t="s">
        <v>832</v>
      </c>
      <c r="G109" s="228" t="s">
        <v>165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150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150</v>
      </c>
      <c r="BM109" s="217" t="s">
        <v>833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832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 ht="16.5" customHeight="1">
      <c r="A111" s="41"/>
      <c r="B111" s="42"/>
      <c r="C111" s="225" t="s">
        <v>150</v>
      </c>
      <c r="D111" s="225" t="s">
        <v>162</v>
      </c>
      <c r="E111" s="226" t="s">
        <v>834</v>
      </c>
      <c r="F111" s="227" t="s">
        <v>835</v>
      </c>
      <c r="G111" s="228" t="s">
        <v>165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1.2096</v>
      </c>
      <c r="R111" s="215">
        <f>Q111*H111</f>
        <v>1.2096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150</v>
      </c>
      <c r="AT111" s="217" t="s">
        <v>162</v>
      </c>
      <c r="AU111" s="217" t="s">
        <v>87</v>
      </c>
      <c r="AY111" s="20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150</v>
      </c>
      <c r="BM111" s="217" t="s">
        <v>836</v>
      </c>
    </row>
    <row r="112" s="2" customFormat="1">
      <c r="A112" s="41"/>
      <c r="B112" s="42"/>
      <c r="C112" s="43"/>
      <c r="D112" s="219" t="s">
        <v>144</v>
      </c>
      <c r="E112" s="43"/>
      <c r="F112" s="220" t="s">
        <v>835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87</v>
      </c>
    </row>
    <row r="113" s="2" customFormat="1">
      <c r="A113" s="41"/>
      <c r="B113" s="42"/>
      <c r="C113" s="43"/>
      <c r="D113" s="219" t="s">
        <v>146</v>
      </c>
      <c r="E113" s="43"/>
      <c r="F113" s="224" t="s">
        <v>837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87</v>
      </c>
    </row>
    <row r="114" s="2" customFormat="1" ht="16.5" customHeight="1">
      <c r="A114" s="41"/>
      <c r="B114" s="42"/>
      <c r="C114" s="225" t="s">
        <v>161</v>
      </c>
      <c r="D114" s="225" t="s">
        <v>162</v>
      </c>
      <c r="E114" s="226" t="s">
        <v>838</v>
      </c>
      <c r="F114" s="227" t="s">
        <v>839</v>
      </c>
      <c r="G114" s="228" t="s">
        <v>165</v>
      </c>
      <c r="H114" s="229">
        <v>1</v>
      </c>
      <c r="I114" s="230"/>
      <c r="J114" s="231">
        <f>ROUND(I114*H114,2)</f>
        <v>0</v>
      </c>
      <c r="K114" s="227" t="s">
        <v>21</v>
      </c>
      <c r="L114" s="47"/>
      <c r="M114" s="232" t="s">
        <v>21</v>
      </c>
      <c r="N114" s="233" t="s">
        <v>48</v>
      </c>
      <c r="O114" s="87"/>
      <c r="P114" s="215">
        <f>O114*H114</f>
        <v>0</v>
      </c>
      <c r="Q114" s="215">
        <v>0.51839999999999997</v>
      </c>
      <c r="R114" s="215">
        <f>Q114*H114</f>
        <v>0.51839999999999997</v>
      </c>
      <c r="S114" s="215">
        <v>0</v>
      </c>
      <c r="T114" s="21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7" t="s">
        <v>150</v>
      </c>
      <c r="AT114" s="217" t="s">
        <v>162</v>
      </c>
      <c r="AU114" s="217" t="s">
        <v>87</v>
      </c>
      <c r="AY114" s="20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20" t="s">
        <v>85</v>
      </c>
      <c r="BK114" s="218">
        <f>ROUND(I114*H114,2)</f>
        <v>0</v>
      </c>
      <c r="BL114" s="20" t="s">
        <v>150</v>
      </c>
      <c r="BM114" s="217" t="s">
        <v>840</v>
      </c>
    </row>
    <row r="115" s="2" customFormat="1">
      <c r="A115" s="41"/>
      <c r="B115" s="42"/>
      <c r="C115" s="43"/>
      <c r="D115" s="219" t="s">
        <v>144</v>
      </c>
      <c r="E115" s="43"/>
      <c r="F115" s="220" t="s">
        <v>839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87</v>
      </c>
    </row>
    <row r="116" s="2" customFormat="1">
      <c r="A116" s="41"/>
      <c r="B116" s="42"/>
      <c r="C116" s="43"/>
      <c r="D116" s="219" t="s">
        <v>146</v>
      </c>
      <c r="E116" s="43"/>
      <c r="F116" s="224" t="s">
        <v>841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146</v>
      </c>
      <c r="AU116" s="20" t="s">
        <v>87</v>
      </c>
    </row>
    <row r="117" s="2" customFormat="1" ht="21.75" customHeight="1">
      <c r="A117" s="41"/>
      <c r="B117" s="42"/>
      <c r="C117" s="225" t="s">
        <v>154</v>
      </c>
      <c r="D117" s="225" t="s">
        <v>162</v>
      </c>
      <c r="E117" s="226" t="s">
        <v>842</v>
      </c>
      <c r="F117" s="227" t="s">
        <v>843</v>
      </c>
      <c r="G117" s="228" t="s">
        <v>565</v>
      </c>
      <c r="H117" s="229">
        <v>196.91499999999999</v>
      </c>
      <c r="I117" s="230"/>
      <c r="J117" s="231">
        <f>ROUND(I117*H117,2)</f>
        <v>0</v>
      </c>
      <c r="K117" s="227" t="s">
        <v>526</v>
      </c>
      <c r="L117" s="47"/>
      <c r="M117" s="232" t="s">
        <v>21</v>
      </c>
      <c r="N117" s="233" t="s">
        <v>48</v>
      </c>
      <c r="O117" s="87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150</v>
      </c>
      <c r="AT117" s="217" t="s">
        <v>162</v>
      </c>
      <c r="AU117" s="217" t="s">
        <v>87</v>
      </c>
      <c r="AY117" s="20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150</v>
      </c>
      <c r="BM117" s="217" t="s">
        <v>844</v>
      </c>
    </row>
    <row r="118" s="2" customFormat="1">
      <c r="A118" s="41"/>
      <c r="B118" s="42"/>
      <c r="C118" s="43"/>
      <c r="D118" s="219" t="s">
        <v>144</v>
      </c>
      <c r="E118" s="43"/>
      <c r="F118" s="220" t="s">
        <v>845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87</v>
      </c>
    </row>
    <row r="119" s="2" customFormat="1">
      <c r="A119" s="41"/>
      <c r="B119" s="42"/>
      <c r="C119" s="43"/>
      <c r="D119" s="247" t="s">
        <v>529</v>
      </c>
      <c r="E119" s="43"/>
      <c r="F119" s="248" t="s">
        <v>846</v>
      </c>
      <c r="G119" s="43"/>
      <c r="H119" s="43"/>
      <c r="I119" s="221"/>
      <c r="J119" s="43"/>
      <c r="K119" s="43"/>
      <c r="L119" s="47"/>
      <c r="M119" s="222"/>
      <c r="N119" s="22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529</v>
      </c>
      <c r="AU119" s="20" t="s">
        <v>87</v>
      </c>
    </row>
    <row r="120" s="14" customFormat="1">
      <c r="A120" s="14"/>
      <c r="B120" s="249"/>
      <c r="C120" s="250"/>
      <c r="D120" s="219" t="s">
        <v>250</v>
      </c>
      <c r="E120" s="251" t="s">
        <v>21</v>
      </c>
      <c r="F120" s="252" t="s">
        <v>847</v>
      </c>
      <c r="G120" s="250"/>
      <c r="H120" s="251" t="s">
        <v>21</v>
      </c>
      <c r="I120" s="253"/>
      <c r="J120" s="250"/>
      <c r="K120" s="250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250</v>
      </c>
      <c r="AU120" s="258" t="s">
        <v>87</v>
      </c>
      <c r="AV120" s="14" t="s">
        <v>85</v>
      </c>
      <c r="AW120" s="14" t="s">
        <v>38</v>
      </c>
      <c r="AX120" s="14" t="s">
        <v>77</v>
      </c>
      <c r="AY120" s="258" t="s">
        <v>137</v>
      </c>
    </row>
    <row r="121" s="13" customFormat="1">
      <c r="A121" s="13"/>
      <c r="B121" s="234"/>
      <c r="C121" s="235"/>
      <c r="D121" s="219" t="s">
        <v>250</v>
      </c>
      <c r="E121" s="236" t="s">
        <v>804</v>
      </c>
      <c r="F121" s="237" t="s">
        <v>848</v>
      </c>
      <c r="G121" s="235"/>
      <c r="H121" s="238">
        <v>196.91499999999999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250</v>
      </c>
      <c r="AU121" s="244" t="s">
        <v>87</v>
      </c>
      <c r="AV121" s="13" t="s">
        <v>87</v>
      </c>
      <c r="AW121" s="13" t="s">
        <v>38</v>
      </c>
      <c r="AX121" s="13" t="s">
        <v>85</v>
      </c>
      <c r="AY121" s="244" t="s">
        <v>137</v>
      </c>
    </row>
    <row r="122" s="2" customFormat="1" ht="16.5" customHeight="1">
      <c r="A122" s="41"/>
      <c r="B122" s="42"/>
      <c r="C122" s="225" t="s">
        <v>169</v>
      </c>
      <c r="D122" s="225" t="s">
        <v>162</v>
      </c>
      <c r="E122" s="226" t="s">
        <v>849</v>
      </c>
      <c r="F122" s="227" t="s">
        <v>850</v>
      </c>
      <c r="G122" s="228" t="s">
        <v>475</v>
      </c>
      <c r="H122" s="229">
        <v>261.15499999999997</v>
      </c>
      <c r="I122" s="230"/>
      <c r="J122" s="231">
        <f>ROUND(I122*H122,2)</f>
        <v>0</v>
      </c>
      <c r="K122" s="227" t="s">
        <v>526</v>
      </c>
      <c r="L122" s="47"/>
      <c r="M122" s="232" t="s">
        <v>21</v>
      </c>
      <c r="N122" s="233" t="s">
        <v>48</v>
      </c>
      <c r="O122" s="87"/>
      <c r="P122" s="215">
        <f>O122*H122</f>
        <v>0</v>
      </c>
      <c r="Q122" s="215">
        <v>0.00079000000000000001</v>
      </c>
      <c r="R122" s="215">
        <f>Q122*H122</f>
        <v>0.20631244999999998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150</v>
      </c>
      <c r="AT122" s="217" t="s">
        <v>162</v>
      </c>
      <c r="AU122" s="217" t="s">
        <v>87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150</v>
      </c>
      <c r="BM122" s="217" t="s">
        <v>851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852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87</v>
      </c>
    </row>
    <row r="124" s="2" customFormat="1">
      <c r="A124" s="41"/>
      <c r="B124" s="42"/>
      <c r="C124" s="43"/>
      <c r="D124" s="247" t="s">
        <v>529</v>
      </c>
      <c r="E124" s="43"/>
      <c r="F124" s="248" t="s">
        <v>853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529</v>
      </c>
      <c r="AU124" s="20" t="s">
        <v>87</v>
      </c>
    </row>
    <row r="125" s="13" customFormat="1">
      <c r="A125" s="13"/>
      <c r="B125" s="234"/>
      <c r="C125" s="235"/>
      <c r="D125" s="219" t="s">
        <v>250</v>
      </c>
      <c r="E125" s="236" t="s">
        <v>21</v>
      </c>
      <c r="F125" s="237" t="s">
        <v>687</v>
      </c>
      <c r="G125" s="235"/>
      <c r="H125" s="238">
        <v>261.15499999999997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250</v>
      </c>
      <c r="AU125" s="244" t="s">
        <v>87</v>
      </c>
      <c r="AV125" s="13" t="s">
        <v>87</v>
      </c>
      <c r="AW125" s="13" t="s">
        <v>38</v>
      </c>
      <c r="AX125" s="13" t="s">
        <v>85</v>
      </c>
      <c r="AY125" s="244" t="s">
        <v>137</v>
      </c>
    </row>
    <row r="126" s="2" customFormat="1" ht="16.5" customHeight="1">
      <c r="A126" s="41"/>
      <c r="B126" s="42"/>
      <c r="C126" s="225" t="s">
        <v>159</v>
      </c>
      <c r="D126" s="225" t="s">
        <v>162</v>
      </c>
      <c r="E126" s="226" t="s">
        <v>854</v>
      </c>
      <c r="F126" s="227" t="s">
        <v>855</v>
      </c>
      <c r="G126" s="228" t="s">
        <v>475</v>
      </c>
      <c r="H126" s="229">
        <v>261.15499999999997</v>
      </c>
      <c r="I126" s="230"/>
      <c r="J126" s="231">
        <f>ROUND(I126*H126,2)</f>
        <v>0</v>
      </c>
      <c r="K126" s="227" t="s">
        <v>526</v>
      </c>
      <c r="L126" s="47"/>
      <c r="M126" s="232" t="s">
        <v>21</v>
      </c>
      <c r="N126" s="233" t="s">
        <v>48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7" t="s">
        <v>150</v>
      </c>
      <c r="AT126" s="217" t="s">
        <v>162</v>
      </c>
      <c r="AU126" s="217" t="s">
        <v>87</v>
      </c>
      <c r="AY126" s="20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20" t="s">
        <v>85</v>
      </c>
      <c r="BK126" s="218">
        <f>ROUND(I126*H126,2)</f>
        <v>0</v>
      </c>
      <c r="BL126" s="20" t="s">
        <v>150</v>
      </c>
      <c r="BM126" s="217" t="s">
        <v>856</v>
      </c>
    </row>
    <row r="127" s="2" customFormat="1">
      <c r="A127" s="41"/>
      <c r="B127" s="42"/>
      <c r="C127" s="43"/>
      <c r="D127" s="219" t="s">
        <v>144</v>
      </c>
      <c r="E127" s="43"/>
      <c r="F127" s="220" t="s">
        <v>857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144</v>
      </c>
      <c r="AU127" s="20" t="s">
        <v>87</v>
      </c>
    </row>
    <row r="128" s="2" customFormat="1">
      <c r="A128" s="41"/>
      <c r="B128" s="42"/>
      <c r="C128" s="43"/>
      <c r="D128" s="247" t="s">
        <v>529</v>
      </c>
      <c r="E128" s="43"/>
      <c r="F128" s="248" t="s">
        <v>858</v>
      </c>
      <c r="G128" s="43"/>
      <c r="H128" s="43"/>
      <c r="I128" s="221"/>
      <c r="J128" s="43"/>
      <c r="K128" s="43"/>
      <c r="L128" s="47"/>
      <c r="M128" s="222"/>
      <c r="N128" s="22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529</v>
      </c>
      <c r="AU128" s="20" t="s">
        <v>87</v>
      </c>
    </row>
    <row r="129" s="13" customFormat="1">
      <c r="A129" s="13"/>
      <c r="B129" s="234"/>
      <c r="C129" s="235"/>
      <c r="D129" s="219" t="s">
        <v>250</v>
      </c>
      <c r="E129" s="236" t="s">
        <v>21</v>
      </c>
      <c r="F129" s="237" t="s">
        <v>687</v>
      </c>
      <c r="G129" s="235"/>
      <c r="H129" s="238">
        <v>261.15499999999997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250</v>
      </c>
      <c r="AU129" s="244" t="s">
        <v>87</v>
      </c>
      <c r="AV129" s="13" t="s">
        <v>87</v>
      </c>
      <c r="AW129" s="13" t="s">
        <v>38</v>
      </c>
      <c r="AX129" s="13" t="s">
        <v>85</v>
      </c>
      <c r="AY129" s="244" t="s">
        <v>137</v>
      </c>
    </row>
    <row r="130" s="2" customFormat="1" ht="16.5" customHeight="1">
      <c r="A130" s="41"/>
      <c r="B130" s="42"/>
      <c r="C130" s="225" t="s">
        <v>179</v>
      </c>
      <c r="D130" s="225" t="s">
        <v>162</v>
      </c>
      <c r="E130" s="226" t="s">
        <v>859</v>
      </c>
      <c r="F130" s="227" t="s">
        <v>860</v>
      </c>
      <c r="G130" s="228" t="s">
        <v>475</v>
      </c>
      <c r="H130" s="229">
        <v>261.15499999999997</v>
      </c>
      <c r="I130" s="230"/>
      <c r="J130" s="231">
        <f>ROUND(I130*H130,2)</f>
        <v>0</v>
      </c>
      <c r="K130" s="227" t="s">
        <v>526</v>
      </c>
      <c r="L130" s="47"/>
      <c r="M130" s="232" t="s">
        <v>21</v>
      </c>
      <c r="N130" s="233" t="s">
        <v>48</v>
      </c>
      <c r="O130" s="87"/>
      <c r="P130" s="215">
        <f>O130*H130</f>
        <v>0</v>
      </c>
      <c r="Q130" s="215">
        <v>0.034410000000000003</v>
      </c>
      <c r="R130" s="215">
        <f>Q130*H130</f>
        <v>8.9863435499999991</v>
      </c>
      <c r="S130" s="215">
        <v>0</v>
      </c>
      <c r="T130" s="21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7" t="s">
        <v>150</v>
      </c>
      <c r="AT130" s="217" t="s">
        <v>162</v>
      </c>
      <c r="AU130" s="217" t="s">
        <v>87</v>
      </c>
      <c r="AY130" s="20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20" t="s">
        <v>85</v>
      </c>
      <c r="BK130" s="218">
        <f>ROUND(I130*H130,2)</f>
        <v>0</v>
      </c>
      <c r="BL130" s="20" t="s">
        <v>150</v>
      </c>
      <c r="BM130" s="217" t="s">
        <v>861</v>
      </c>
    </row>
    <row r="131" s="2" customFormat="1">
      <c r="A131" s="41"/>
      <c r="B131" s="42"/>
      <c r="C131" s="43"/>
      <c r="D131" s="219" t="s">
        <v>144</v>
      </c>
      <c r="E131" s="43"/>
      <c r="F131" s="220" t="s">
        <v>862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87</v>
      </c>
    </row>
    <row r="132" s="2" customFormat="1">
      <c r="A132" s="41"/>
      <c r="B132" s="42"/>
      <c r="C132" s="43"/>
      <c r="D132" s="247" t="s">
        <v>529</v>
      </c>
      <c r="E132" s="43"/>
      <c r="F132" s="248" t="s">
        <v>863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529</v>
      </c>
      <c r="AU132" s="20" t="s">
        <v>87</v>
      </c>
    </row>
    <row r="133" s="14" customFormat="1">
      <c r="A133" s="14"/>
      <c r="B133" s="249"/>
      <c r="C133" s="250"/>
      <c r="D133" s="219" t="s">
        <v>250</v>
      </c>
      <c r="E133" s="251" t="s">
        <v>21</v>
      </c>
      <c r="F133" s="252" t="s">
        <v>864</v>
      </c>
      <c r="G133" s="250"/>
      <c r="H133" s="251" t="s">
        <v>21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250</v>
      </c>
      <c r="AU133" s="258" t="s">
        <v>87</v>
      </c>
      <c r="AV133" s="14" t="s">
        <v>85</v>
      </c>
      <c r="AW133" s="14" t="s">
        <v>38</v>
      </c>
      <c r="AX133" s="14" t="s">
        <v>77</v>
      </c>
      <c r="AY133" s="258" t="s">
        <v>137</v>
      </c>
    </row>
    <row r="134" s="14" customFormat="1">
      <c r="A134" s="14"/>
      <c r="B134" s="249"/>
      <c r="C134" s="250"/>
      <c r="D134" s="219" t="s">
        <v>250</v>
      </c>
      <c r="E134" s="251" t="s">
        <v>21</v>
      </c>
      <c r="F134" s="252" t="s">
        <v>865</v>
      </c>
      <c r="G134" s="250"/>
      <c r="H134" s="251" t="s">
        <v>21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250</v>
      </c>
      <c r="AU134" s="258" t="s">
        <v>87</v>
      </c>
      <c r="AV134" s="14" t="s">
        <v>85</v>
      </c>
      <c r="AW134" s="14" t="s">
        <v>38</v>
      </c>
      <c r="AX134" s="14" t="s">
        <v>77</v>
      </c>
      <c r="AY134" s="258" t="s">
        <v>137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866</v>
      </c>
      <c r="G135" s="235"/>
      <c r="H135" s="238">
        <v>6.1600000000000001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137</v>
      </c>
    </row>
    <row r="136" s="13" customFormat="1">
      <c r="A136" s="13"/>
      <c r="B136" s="234"/>
      <c r="C136" s="235"/>
      <c r="D136" s="219" t="s">
        <v>250</v>
      </c>
      <c r="E136" s="236" t="s">
        <v>21</v>
      </c>
      <c r="F136" s="237" t="s">
        <v>867</v>
      </c>
      <c r="G136" s="235"/>
      <c r="H136" s="238">
        <v>42.640000000000001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250</v>
      </c>
      <c r="AU136" s="244" t="s">
        <v>87</v>
      </c>
      <c r="AV136" s="13" t="s">
        <v>87</v>
      </c>
      <c r="AW136" s="13" t="s">
        <v>38</v>
      </c>
      <c r="AX136" s="13" t="s">
        <v>77</v>
      </c>
      <c r="AY136" s="244" t="s">
        <v>137</v>
      </c>
    </row>
    <row r="137" s="14" customFormat="1">
      <c r="A137" s="14"/>
      <c r="B137" s="249"/>
      <c r="C137" s="250"/>
      <c r="D137" s="219" t="s">
        <v>250</v>
      </c>
      <c r="E137" s="251" t="s">
        <v>21</v>
      </c>
      <c r="F137" s="252" t="s">
        <v>868</v>
      </c>
      <c r="G137" s="250"/>
      <c r="H137" s="251" t="s">
        <v>21</v>
      </c>
      <c r="I137" s="253"/>
      <c r="J137" s="250"/>
      <c r="K137" s="250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250</v>
      </c>
      <c r="AU137" s="258" t="s">
        <v>87</v>
      </c>
      <c r="AV137" s="14" t="s">
        <v>85</v>
      </c>
      <c r="AW137" s="14" t="s">
        <v>38</v>
      </c>
      <c r="AX137" s="14" t="s">
        <v>77</v>
      </c>
      <c r="AY137" s="258" t="s">
        <v>137</v>
      </c>
    </row>
    <row r="138" s="13" customFormat="1">
      <c r="A138" s="13"/>
      <c r="B138" s="234"/>
      <c r="C138" s="235"/>
      <c r="D138" s="219" t="s">
        <v>250</v>
      </c>
      <c r="E138" s="236" t="s">
        <v>21</v>
      </c>
      <c r="F138" s="237" t="s">
        <v>869</v>
      </c>
      <c r="G138" s="235"/>
      <c r="H138" s="238">
        <v>189.47999999999999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250</v>
      </c>
      <c r="AU138" s="244" t="s">
        <v>87</v>
      </c>
      <c r="AV138" s="13" t="s">
        <v>87</v>
      </c>
      <c r="AW138" s="13" t="s">
        <v>38</v>
      </c>
      <c r="AX138" s="13" t="s">
        <v>77</v>
      </c>
      <c r="AY138" s="244" t="s">
        <v>137</v>
      </c>
    </row>
    <row r="139" s="13" customFormat="1">
      <c r="A139" s="13"/>
      <c r="B139" s="234"/>
      <c r="C139" s="235"/>
      <c r="D139" s="219" t="s">
        <v>250</v>
      </c>
      <c r="E139" s="236" t="s">
        <v>21</v>
      </c>
      <c r="F139" s="237" t="s">
        <v>870</v>
      </c>
      <c r="G139" s="235"/>
      <c r="H139" s="238">
        <v>18.975000000000001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250</v>
      </c>
      <c r="AU139" s="244" t="s">
        <v>87</v>
      </c>
      <c r="AV139" s="13" t="s">
        <v>87</v>
      </c>
      <c r="AW139" s="13" t="s">
        <v>38</v>
      </c>
      <c r="AX139" s="13" t="s">
        <v>77</v>
      </c>
      <c r="AY139" s="244" t="s">
        <v>137</v>
      </c>
    </row>
    <row r="140" s="13" customFormat="1">
      <c r="A140" s="13"/>
      <c r="B140" s="234"/>
      <c r="C140" s="235"/>
      <c r="D140" s="219" t="s">
        <v>250</v>
      </c>
      <c r="E140" s="236" t="s">
        <v>21</v>
      </c>
      <c r="F140" s="237" t="s">
        <v>871</v>
      </c>
      <c r="G140" s="235"/>
      <c r="H140" s="238">
        <v>3.8999999999999999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250</v>
      </c>
      <c r="AU140" s="244" t="s">
        <v>87</v>
      </c>
      <c r="AV140" s="13" t="s">
        <v>87</v>
      </c>
      <c r="AW140" s="13" t="s">
        <v>38</v>
      </c>
      <c r="AX140" s="13" t="s">
        <v>77</v>
      </c>
      <c r="AY140" s="244" t="s">
        <v>137</v>
      </c>
    </row>
    <row r="141" s="15" customFormat="1">
      <c r="A141" s="15"/>
      <c r="B141" s="267"/>
      <c r="C141" s="268"/>
      <c r="D141" s="219" t="s">
        <v>250</v>
      </c>
      <c r="E141" s="269" t="s">
        <v>687</v>
      </c>
      <c r="F141" s="270" t="s">
        <v>830</v>
      </c>
      <c r="G141" s="268"/>
      <c r="H141" s="271">
        <v>261.15499999999997</v>
      </c>
      <c r="I141" s="272"/>
      <c r="J141" s="268"/>
      <c r="K141" s="268"/>
      <c r="L141" s="273"/>
      <c r="M141" s="274"/>
      <c r="N141" s="275"/>
      <c r="O141" s="275"/>
      <c r="P141" s="275"/>
      <c r="Q141" s="275"/>
      <c r="R141" s="275"/>
      <c r="S141" s="275"/>
      <c r="T141" s="27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7" t="s">
        <v>250</v>
      </c>
      <c r="AU141" s="277" t="s">
        <v>87</v>
      </c>
      <c r="AV141" s="15" t="s">
        <v>150</v>
      </c>
      <c r="AW141" s="15" t="s">
        <v>38</v>
      </c>
      <c r="AX141" s="15" t="s">
        <v>85</v>
      </c>
      <c r="AY141" s="277" t="s">
        <v>137</v>
      </c>
    </row>
    <row r="142" s="2" customFormat="1" ht="16.5" customHeight="1">
      <c r="A142" s="41"/>
      <c r="B142" s="42"/>
      <c r="C142" s="225" t="s">
        <v>166</v>
      </c>
      <c r="D142" s="225" t="s">
        <v>162</v>
      </c>
      <c r="E142" s="226" t="s">
        <v>872</v>
      </c>
      <c r="F142" s="227" t="s">
        <v>873</v>
      </c>
      <c r="G142" s="228" t="s">
        <v>165</v>
      </c>
      <c r="H142" s="229">
        <v>2</v>
      </c>
      <c r="I142" s="230"/>
      <c r="J142" s="231">
        <f>ROUND(I142*H142,2)</f>
        <v>0</v>
      </c>
      <c r="K142" s="227" t="s">
        <v>21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150</v>
      </c>
      <c r="AT142" s="217" t="s">
        <v>162</v>
      </c>
      <c r="AU142" s="217" t="s">
        <v>87</v>
      </c>
      <c r="AY142" s="20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150</v>
      </c>
      <c r="BM142" s="217" t="s">
        <v>874</v>
      </c>
    </row>
    <row r="143" s="2" customFormat="1">
      <c r="A143" s="41"/>
      <c r="B143" s="42"/>
      <c r="C143" s="43"/>
      <c r="D143" s="219" t="s">
        <v>144</v>
      </c>
      <c r="E143" s="43"/>
      <c r="F143" s="220" t="s">
        <v>875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87</v>
      </c>
    </row>
    <row r="144" s="2" customFormat="1" ht="16.5" customHeight="1">
      <c r="A144" s="41"/>
      <c r="B144" s="42"/>
      <c r="C144" s="225" t="s">
        <v>188</v>
      </c>
      <c r="D144" s="225" t="s">
        <v>162</v>
      </c>
      <c r="E144" s="226" t="s">
        <v>876</v>
      </c>
      <c r="F144" s="227" t="s">
        <v>877</v>
      </c>
      <c r="G144" s="228" t="s">
        <v>165</v>
      </c>
      <c r="H144" s="229">
        <v>2</v>
      </c>
      <c r="I144" s="230"/>
      <c r="J144" s="231">
        <f>ROUND(I144*H144,2)</f>
        <v>0</v>
      </c>
      <c r="K144" s="227" t="s">
        <v>21</v>
      </c>
      <c r="L144" s="47"/>
      <c r="M144" s="232" t="s">
        <v>21</v>
      </c>
      <c r="N144" s="233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150</v>
      </c>
      <c r="AT144" s="217" t="s">
        <v>162</v>
      </c>
      <c r="AU144" s="217" t="s">
        <v>87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150</v>
      </c>
      <c r="BM144" s="217" t="s">
        <v>878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877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87</v>
      </c>
    </row>
    <row r="146" s="2" customFormat="1" ht="16.5" customHeight="1">
      <c r="A146" s="41"/>
      <c r="B146" s="42"/>
      <c r="C146" s="225" t="s">
        <v>8</v>
      </c>
      <c r="D146" s="225" t="s">
        <v>162</v>
      </c>
      <c r="E146" s="226" t="s">
        <v>879</v>
      </c>
      <c r="F146" s="227" t="s">
        <v>880</v>
      </c>
      <c r="G146" s="228" t="s">
        <v>475</v>
      </c>
      <c r="H146" s="229">
        <v>5463.1890000000003</v>
      </c>
      <c r="I146" s="230"/>
      <c r="J146" s="231">
        <f>ROUND(I146*H146,2)</f>
        <v>0</v>
      </c>
      <c r="K146" s="227" t="s">
        <v>526</v>
      </c>
      <c r="L146" s="47"/>
      <c r="M146" s="232" t="s">
        <v>21</v>
      </c>
      <c r="N146" s="233" t="s">
        <v>48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7" t="s">
        <v>150</v>
      </c>
      <c r="AT146" s="217" t="s">
        <v>162</v>
      </c>
      <c r="AU146" s="217" t="s">
        <v>87</v>
      </c>
      <c r="AY146" s="20" t="s">
        <v>137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20" t="s">
        <v>85</v>
      </c>
      <c r="BK146" s="218">
        <f>ROUND(I146*H146,2)</f>
        <v>0</v>
      </c>
      <c r="BL146" s="20" t="s">
        <v>150</v>
      </c>
      <c r="BM146" s="217" t="s">
        <v>881</v>
      </c>
    </row>
    <row r="147" s="2" customFormat="1">
      <c r="A147" s="41"/>
      <c r="B147" s="42"/>
      <c r="C147" s="43"/>
      <c r="D147" s="219" t="s">
        <v>144</v>
      </c>
      <c r="E147" s="43"/>
      <c r="F147" s="220" t="s">
        <v>882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144</v>
      </c>
      <c r="AU147" s="20" t="s">
        <v>87</v>
      </c>
    </row>
    <row r="148" s="2" customFormat="1">
      <c r="A148" s="41"/>
      <c r="B148" s="42"/>
      <c r="C148" s="43"/>
      <c r="D148" s="247" t="s">
        <v>529</v>
      </c>
      <c r="E148" s="43"/>
      <c r="F148" s="248" t="s">
        <v>883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529</v>
      </c>
      <c r="AU148" s="20" t="s">
        <v>87</v>
      </c>
    </row>
    <row r="149" s="14" customFormat="1">
      <c r="A149" s="14"/>
      <c r="B149" s="249"/>
      <c r="C149" s="250"/>
      <c r="D149" s="219" t="s">
        <v>250</v>
      </c>
      <c r="E149" s="251" t="s">
        <v>21</v>
      </c>
      <c r="F149" s="252" t="s">
        <v>884</v>
      </c>
      <c r="G149" s="250"/>
      <c r="H149" s="251" t="s">
        <v>21</v>
      </c>
      <c r="I149" s="253"/>
      <c r="J149" s="250"/>
      <c r="K149" s="250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250</v>
      </c>
      <c r="AU149" s="258" t="s">
        <v>87</v>
      </c>
      <c r="AV149" s="14" t="s">
        <v>85</v>
      </c>
      <c r="AW149" s="14" t="s">
        <v>38</v>
      </c>
      <c r="AX149" s="14" t="s">
        <v>77</v>
      </c>
      <c r="AY149" s="258" t="s">
        <v>137</v>
      </c>
    </row>
    <row r="150" s="14" customFormat="1">
      <c r="A150" s="14"/>
      <c r="B150" s="249"/>
      <c r="C150" s="250"/>
      <c r="D150" s="219" t="s">
        <v>250</v>
      </c>
      <c r="E150" s="251" t="s">
        <v>21</v>
      </c>
      <c r="F150" s="252" t="s">
        <v>868</v>
      </c>
      <c r="G150" s="250"/>
      <c r="H150" s="251" t="s">
        <v>21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250</v>
      </c>
      <c r="AU150" s="258" t="s">
        <v>87</v>
      </c>
      <c r="AV150" s="14" t="s">
        <v>85</v>
      </c>
      <c r="AW150" s="14" t="s">
        <v>38</v>
      </c>
      <c r="AX150" s="14" t="s">
        <v>77</v>
      </c>
      <c r="AY150" s="258" t="s">
        <v>137</v>
      </c>
    </row>
    <row r="151" s="13" customFormat="1">
      <c r="A151" s="13"/>
      <c r="B151" s="234"/>
      <c r="C151" s="235"/>
      <c r="D151" s="219" t="s">
        <v>250</v>
      </c>
      <c r="E151" s="236" t="s">
        <v>21</v>
      </c>
      <c r="F151" s="237" t="s">
        <v>885</v>
      </c>
      <c r="G151" s="235"/>
      <c r="H151" s="238">
        <v>1263.9000000000001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250</v>
      </c>
      <c r="AU151" s="244" t="s">
        <v>87</v>
      </c>
      <c r="AV151" s="13" t="s">
        <v>87</v>
      </c>
      <c r="AW151" s="13" t="s">
        <v>38</v>
      </c>
      <c r="AX151" s="13" t="s">
        <v>77</v>
      </c>
      <c r="AY151" s="244" t="s">
        <v>137</v>
      </c>
    </row>
    <row r="152" s="13" customFormat="1">
      <c r="A152" s="13"/>
      <c r="B152" s="234"/>
      <c r="C152" s="235"/>
      <c r="D152" s="219" t="s">
        <v>250</v>
      </c>
      <c r="E152" s="236" t="s">
        <v>21</v>
      </c>
      <c r="F152" s="237" t="s">
        <v>886</v>
      </c>
      <c r="G152" s="235"/>
      <c r="H152" s="238">
        <v>20.673999999999999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250</v>
      </c>
      <c r="AU152" s="244" t="s">
        <v>87</v>
      </c>
      <c r="AV152" s="13" t="s">
        <v>87</v>
      </c>
      <c r="AW152" s="13" t="s">
        <v>38</v>
      </c>
      <c r="AX152" s="13" t="s">
        <v>77</v>
      </c>
      <c r="AY152" s="244" t="s">
        <v>137</v>
      </c>
    </row>
    <row r="153" s="13" customFormat="1">
      <c r="A153" s="13"/>
      <c r="B153" s="234"/>
      <c r="C153" s="235"/>
      <c r="D153" s="219" t="s">
        <v>250</v>
      </c>
      <c r="E153" s="236" t="s">
        <v>21</v>
      </c>
      <c r="F153" s="237" t="s">
        <v>887</v>
      </c>
      <c r="G153" s="235"/>
      <c r="H153" s="238">
        <v>1000.2190000000001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250</v>
      </c>
      <c r="AU153" s="244" t="s">
        <v>87</v>
      </c>
      <c r="AV153" s="13" t="s">
        <v>87</v>
      </c>
      <c r="AW153" s="13" t="s">
        <v>38</v>
      </c>
      <c r="AX153" s="13" t="s">
        <v>77</v>
      </c>
      <c r="AY153" s="244" t="s">
        <v>137</v>
      </c>
    </row>
    <row r="154" s="16" customFormat="1">
      <c r="A154" s="16"/>
      <c r="B154" s="278"/>
      <c r="C154" s="279"/>
      <c r="D154" s="219" t="s">
        <v>250</v>
      </c>
      <c r="E154" s="280" t="s">
        <v>707</v>
      </c>
      <c r="F154" s="281" t="s">
        <v>888</v>
      </c>
      <c r="G154" s="279"/>
      <c r="H154" s="282">
        <v>2284.7930000000001</v>
      </c>
      <c r="I154" s="283"/>
      <c r="J154" s="279"/>
      <c r="K154" s="279"/>
      <c r="L154" s="284"/>
      <c r="M154" s="285"/>
      <c r="N154" s="286"/>
      <c r="O154" s="286"/>
      <c r="P154" s="286"/>
      <c r="Q154" s="286"/>
      <c r="R154" s="286"/>
      <c r="S154" s="286"/>
      <c r="T154" s="287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88" t="s">
        <v>250</v>
      </c>
      <c r="AU154" s="288" t="s">
        <v>87</v>
      </c>
      <c r="AV154" s="16" t="s">
        <v>136</v>
      </c>
      <c r="AW154" s="16" t="s">
        <v>38</v>
      </c>
      <c r="AX154" s="16" t="s">
        <v>77</v>
      </c>
      <c r="AY154" s="288" t="s">
        <v>137</v>
      </c>
    </row>
    <row r="155" s="14" customFormat="1">
      <c r="A155" s="14"/>
      <c r="B155" s="249"/>
      <c r="C155" s="250"/>
      <c r="D155" s="219" t="s">
        <v>250</v>
      </c>
      <c r="E155" s="251" t="s">
        <v>21</v>
      </c>
      <c r="F155" s="252" t="s">
        <v>865</v>
      </c>
      <c r="G155" s="250"/>
      <c r="H155" s="251" t="s">
        <v>21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250</v>
      </c>
      <c r="AU155" s="258" t="s">
        <v>87</v>
      </c>
      <c r="AV155" s="14" t="s">
        <v>85</v>
      </c>
      <c r="AW155" s="14" t="s">
        <v>38</v>
      </c>
      <c r="AX155" s="14" t="s">
        <v>77</v>
      </c>
      <c r="AY155" s="258" t="s">
        <v>137</v>
      </c>
    </row>
    <row r="156" s="13" customFormat="1">
      <c r="A156" s="13"/>
      <c r="B156" s="234"/>
      <c r="C156" s="235"/>
      <c r="D156" s="219" t="s">
        <v>250</v>
      </c>
      <c r="E156" s="236" t="s">
        <v>21</v>
      </c>
      <c r="F156" s="237" t="s">
        <v>889</v>
      </c>
      <c r="G156" s="235"/>
      <c r="H156" s="238">
        <v>121.5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250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137</v>
      </c>
    </row>
    <row r="157" s="13" customFormat="1">
      <c r="A157" s="13"/>
      <c r="B157" s="234"/>
      <c r="C157" s="235"/>
      <c r="D157" s="219" t="s">
        <v>250</v>
      </c>
      <c r="E157" s="236" t="s">
        <v>21</v>
      </c>
      <c r="F157" s="237" t="s">
        <v>890</v>
      </c>
      <c r="G157" s="235"/>
      <c r="H157" s="238">
        <v>469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250</v>
      </c>
      <c r="AU157" s="244" t="s">
        <v>87</v>
      </c>
      <c r="AV157" s="13" t="s">
        <v>87</v>
      </c>
      <c r="AW157" s="13" t="s">
        <v>38</v>
      </c>
      <c r="AX157" s="13" t="s">
        <v>77</v>
      </c>
      <c r="AY157" s="244" t="s">
        <v>137</v>
      </c>
    </row>
    <row r="158" s="13" customFormat="1">
      <c r="A158" s="13"/>
      <c r="B158" s="234"/>
      <c r="C158" s="235"/>
      <c r="D158" s="219" t="s">
        <v>250</v>
      </c>
      <c r="E158" s="236" t="s">
        <v>21</v>
      </c>
      <c r="F158" s="237" t="s">
        <v>891</v>
      </c>
      <c r="G158" s="235"/>
      <c r="H158" s="238">
        <v>2534.8000000000002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250</v>
      </c>
      <c r="AU158" s="244" t="s">
        <v>87</v>
      </c>
      <c r="AV158" s="13" t="s">
        <v>87</v>
      </c>
      <c r="AW158" s="13" t="s">
        <v>38</v>
      </c>
      <c r="AX158" s="13" t="s">
        <v>77</v>
      </c>
      <c r="AY158" s="244" t="s">
        <v>137</v>
      </c>
    </row>
    <row r="159" s="13" customFormat="1">
      <c r="A159" s="13"/>
      <c r="B159" s="234"/>
      <c r="C159" s="235"/>
      <c r="D159" s="219" t="s">
        <v>250</v>
      </c>
      <c r="E159" s="236" t="s">
        <v>21</v>
      </c>
      <c r="F159" s="237" t="s">
        <v>892</v>
      </c>
      <c r="G159" s="235"/>
      <c r="H159" s="238">
        <v>53.095999999999997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250</v>
      </c>
      <c r="AU159" s="244" t="s">
        <v>87</v>
      </c>
      <c r="AV159" s="13" t="s">
        <v>87</v>
      </c>
      <c r="AW159" s="13" t="s">
        <v>38</v>
      </c>
      <c r="AX159" s="13" t="s">
        <v>77</v>
      </c>
      <c r="AY159" s="244" t="s">
        <v>137</v>
      </c>
    </row>
    <row r="160" s="16" customFormat="1">
      <c r="A160" s="16"/>
      <c r="B160" s="278"/>
      <c r="C160" s="279"/>
      <c r="D160" s="219" t="s">
        <v>250</v>
      </c>
      <c r="E160" s="280" t="s">
        <v>637</v>
      </c>
      <c r="F160" s="281" t="s">
        <v>888</v>
      </c>
      <c r="G160" s="279"/>
      <c r="H160" s="282">
        <v>3178.3960000000002</v>
      </c>
      <c r="I160" s="283"/>
      <c r="J160" s="279"/>
      <c r="K160" s="279"/>
      <c r="L160" s="284"/>
      <c r="M160" s="285"/>
      <c r="N160" s="286"/>
      <c r="O160" s="286"/>
      <c r="P160" s="286"/>
      <c r="Q160" s="286"/>
      <c r="R160" s="286"/>
      <c r="S160" s="286"/>
      <c r="T160" s="287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8" t="s">
        <v>250</v>
      </c>
      <c r="AU160" s="288" t="s">
        <v>87</v>
      </c>
      <c r="AV160" s="16" t="s">
        <v>136</v>
      </c>
      <c r="AW160" s="16" t="s">
        <v>38</v>
      </c>
      <c r="AX160" s="16" t="s">
        <v>77</v>
      </c>
      <c r="AY160" s="288" t="s">
        <v>137</v>
      </c>
    </row>
    <row r="161" s="15" customFormat="1">
      <c r="A161" s="15"/>
      <c r="B161" s="267"/>
      <c r="C161" s="268"/>
      <c r="D161" s="219" t="s">
        <v>250</v>
      </c>
      <c r="E161" s="269" t="s">
        <v>704</v>
      </c>
      <c r="F161" s="270" t="s">
        <v>830</v>
      </c>
      <c r="G161" s="268"/>
      <c r="H161" s="271">
        <v>5463.1890000000003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7" t="s">
        <v>250</v>
      </c>
      <c r="AU161" s="277" t="s">
        <v>87</v>
      </c>
      <c r="AV161" s="15" t="s">
        <v>150</v>
      </c>
      <c r="AW161" s="15" t="s">
        <v>38</v>
      </c>
      <c r="AX161" s="15" t="s">
        <v>85</v>
      </c>
      <c r="AY161" s="277" t="s">
        <v>137</v>
      </c>
    </row>
    <row r="162" s="2" customFormat="1" ht="16.5" customHeight="1">
      <c r="A162" s="41"/>
      <c r="B162" s="42"/>
      <c r="C162" s="225" t="s">
        <v>197</v>
      </c>
      <c r="D162" s="225" t="s">
        <v>162</v>
      </c>
      <c r="E162" s="226" t="s">
        <v>893</v>
      </c>
      <c r="F162" s="227" t="s">
        <v>894</v>
      </c>
      <c r="G162" s="228" t="s">
        <v>565</v>
      </c>
      <c r="H162" s="229">
        <v>1792.9369999999999</v>
      </c>
      <c r="I162" s="230"/>
      <c r="J162" s="231">
        <f>ROUND(I162*H162,2)</f>
        <v>0</v>
      </c>
      <c r="K162" s="227" t="s">
        <v>526</v>
      </c>
      <c r="L162" s="47"/>
      <c r="M162" s="232" t="s">
        <v>21</v>
      </c>
      <c r="N162" s="233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150</v>
      </c>
      <c r="AT162" s="217" t="s">
        <v>162</v>
      </c>
      <c r="AU162" s="217" t="s">
        <v>87</v>
      </c>
      <c r="AY162" s="20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150</v>
      </c>
      <c r="BM162" s="217" t="s">
        <v>895</v>
      </c>
    </row>
    <row r="163" s="2" customFormat="1">
      <c r="A163" s="41"/>
      <c r="B163" s="42"/>
      <c r="C163" s="43"/>
      <c r="D163" s="219" t="s">
        <v>144</v>
      </c>
      <c r="E163" s="43"/>
      <c r="F163" s="220" t="s">
        <v>896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87</v>
      </c>
    </row>
    <row r="164" s="2" customFormat="1">
      <c r="A164" s="41"/>
      <c r="B164" s="42"/>
      <c r="C164" s="43"/>
      <c r="D164" s="247" t="s">
        <v>529</v>
      </c>
      <c r="E164" s="43"/>
      <c r="F164" s="248" t="s">
        <v>897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529</v>
      </c>
      <c r="AU164" s="20" t="s">
        <v>87</v>
      </c>
    </row>
    <row r="165" s="14" customFormat="1">
      <c r="A165" s="14"/>
      <c r="B165" s="249"/>
      <c r="C165" s="250"/>
      <c r="D165" s="219" t="s">
        <v>250</v>
      </c>
      <c r="E165" s="251" t="s">
        <v>21</v>
      </c>
      <c r="F165" s="252" t="s">
        <v>898</v>
      </c>
      <c r="G165" s="250"/>
      <c r="H165" s="251" t="s">
        <v>21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250</v>
      </c>
      <c r="AU165" s="258" t="s">
        <v>87</v>
      </c>
      <c r="AV165" s="14" t="s">
        <v>85</v>
      </c>
      <c r="AW165" s="14" t="s">
        <v>38</v>
      </c>
      <c r="AX165" s="14" t="s">
        <v>77</v>
      </c>
      <c r="AY165" s="258" t="s">
        <v>137</v>
      </c>
    </row>
    <row r="166" s="14" customFormat="1">
      <c r="A166" s="14"/>
      <c r="B166" s="249"/>
      <c r="C166" s="250"/>
      <c r="D166" s="219" t="s">
        <v>250</v>
      </c>
      <c r="E166" s="251" t="s">
        <v>21</v>
      </c>
      <c r="F166" s="252" t="s">
        <v>899</v>
      </c>
      <c r="G166" s="250"/>
      <c r="H166" s="251" t="s">
        <v>21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250</v>
      </c>
      <c r="AU166" s="258" t="s">
        <v>87</v>
      </c>
      <c r="AV166" s="14" t="s">
        <v>85</v>
      </c>
      <c r="AW166" s="14" t="s">
        <v>38</v>
      </c>
      <c r="AX166" s="14" t="s">
        <v>77</v>
      </c>
      <c r="AY166" s="258" t="s">
        <v>137</v>
      </c>
    </row>
    <row r="167" s="13" customFormat="1">
      <c r="A167" s="13"/>
      <c r="B167" s="234"/>
      <c r="C167" s="235"/>
      <c r="D167" s="219" t="s">
        <v>250</v>
      </c>
      <c r="E167" s="236" t="s">
        <v>21</v>
      </c>
      <c r="F167" s="237" t="s">
        <v>900</v>
      </c>
      <c r="G167" s="235"/>
      <c r="H167" s="238">
        <v>6.5449999999999999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250</v>
      </c>
      <c r="AU167" s="244" t="s">
        <v>87</v>
      </c>
      <c r="AV167" s="13" t="s">
        <v>87</v>
      </c>
      <c r="AW167" s="13" t="s">
        <v>38</v>
      </c>
      <c r="AX167" s="13" t="s">
        <v>77</v>
      </c>
      <c r="AY167" s="244" t="s">
        <v>137</v>
      </c>
    </row>
    <row r="168" s="13" customFormat="1">
      <c r="A168" s="13"/>
      <c r="B168" s="234"/>
      <c r="C168" s="235"/>
      <c r="D168" s="219" t="s">
        <v>250</v>
      </c>
      <c r="E168" s="236" t="s">
        <v>21</v>
      </c>
      <c r="F168" s="237" t="s">
        <v>901</v>
      </c>
      <c r="G168" s="235"/>
      <c r="H168" s="238">
        <v>13.429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250</v>
      </c>
      <c r="AU168" s="244" t="s">
        <v>87</v>
      </c>
      <c r="AV168" s="13" t="s">
        <v>87</v>
      </c>
      <c r="AW168" s="13" t="s">
        <v>38</v>
      </c>
      <c r="AX168" s="13" t="s">
        <v>77</v>
      </c>
      <c r="AY168" s="244" t="s">
        <v>137</v>
      </c>
    </row>
    <row r="169" s="13" customFormat="1">
      <c r="A169" s="13"/>
      <c r="B169" s="234"/>
      <c r="C169" s="235"/>
      <c r="D169" s="219" t="s">
        <v>250</v>
      </c>
      <c r="E169" s="236" t="s">
        <v>21</v>
      </c>
      <c r="F169" s="237" t="s">
        <v>902</v>
      </c>
      <c r="G169" s="235"/>
      <c r="H169" s="238">
        <v>119.856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250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137</v>
      </c>
    </row>
    <row r="170" s="13" customFormat="1">
      <c r="A170" s="13"/>
      <c r="B170" s="234"/>
      <c r="C170" s="235"/>
      <c r="D170" s="219" t="s">
        <v>250</v>
      </c>
      <c r="E170" s="236" t="s">
        <v>21</v>
      </c>
      <c r="F170" s="237" t="s">
        <v>903</v>
      </c>
      <c r="G170" s="235"/>
      <c r="H170" s="238">
        <v>76.703999999999994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250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137</v>
      </c>
    </row>
    <row r="171" s="13" customFormat="1">
      <c r="A171" s="13"/>
      <c r="B171" s="234"/>
      <c r="C171" s="235"/>
      <c r="D171" s="219" t="s">
        <v>250</v>
      </c>
      <c r="E171" s="236" t="s">
        <v>21</v>
      </c>
      <c r="F171" s="237" t="s">
        <v>904</v>
      </c>
      <c r="G171" s="235"/>
      <c r="H171" s="238">
        <v>134.61000000000001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250</v>
      </c>
      <c r="AU171" s="244" t="s">
        <v>87</v>
      </c>
      <c r="AV171" s="13" t="s">
        <v>87</v>
      </c>
      <c r="AW171" s="13" t="s">
        <v>38</v>
      </c>
      <c r="AX171" s="13" t="s">
        <v>77</v>
      </c>
      <c r="AY171" s="244" t="s">
        <v>137</v>
      </c>
    </row>
    <row r="172" s="13" customFormat="1">
      <c r="A172" s="13"/>
      <c r="B172" s="234"/>
      <c r="C172" s="235"/>
      <c r="D172" s="219" t="s">
        <v>250</v>
      </c>
      <c r="E172" s="236" t="s">
        <v>21</v>
      </c>
      <c r="F172" s="237" t="s">
        <v>905</v>
      </c>
      <c r="G172" s="235"/>
      <c r="H172" s="238">
        <v>549.79600000000005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250</v>
      </c>
      <c r="AU172" s="244" t="s">
        <v>87</v>
      </c>
      <c r="AV172" s="13" t="s">
        <v>87</v>
      </c>
      <c r="AW172" s="13" t="s">
        <v>38</v>
      </c>
      <c r="AX172" s="13" t="s">
        <v>77</v>
      </c>
      <c r="AY172" s="244" t="s">
        <v>137</v>
      </c>
    </row>
    <row r="173" s="16" customFormat="1">
      <c r="A173" s="16"/>
      <c r="B173" s="278"/>
      <c r="C173" s="279"/>
      <c r="D173" s="219" t="s">
        <v>250</v>
      </c>
      <c r="E173" s="280" t="s">
        <v>625</v>
      </c>
      <c r="F173" s="281" t="s">
        <v>888</v>
      </c>
      <c r="G173" s="279"/>
      <c r="H173" s="282">
        <v>900.94000000000005</v>
      </c>
      <c r="I173" s="283"/>
      <c r="J173" s="279"/>
      <c r="K173" s="279"/>
      <c r="L173" s="284"/>
      <c r="M173" s="285"/>
      <c r="N173" s="286"/>
      <c r="O173" s="286"/>
      <c r="P173" s="286"/>
      <c r="Q173" s="286"/>
      <c r="R173" s="286"/>
      <c r="S173" s="286"/>
      <c r="T173" s="28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8" t="s">
        <v>250</v>
      </c>
      <c r="AU173" s="288" t="s">
        <v>87</v>
      </c>
      <c r="AV173" s="16" t="s">
        <v>136</v>
      </c>
      <c r="AW173" s="16" t="s">
        <v>38</v>
      </c>
      <c r="AX173" s="16" t="s">
        <v>77</v>
      </c>
      <c r="AY173" s="288" t="s">
        <v>137</v>
      </c>
    </row>
    <row r="174" s="14" customFormat="1">
      <c r="A174" s="14"/>
      <c r="B174" s="249"/>
      <c r="C174" s="250"/>
      <c r="D174" s="219" t="s">
        <v>250</v>
      </c>
      <c r="E174" s="251" t="s">
        <v>21</v>
      </c>
      <c r="F174" s="252" t="s">
        <v>906</v>
      </c>
      <c r="G174" s="250"/>
      <c r="H174" s="251" t="s">
        <v>21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250</v>
      </c>
      <c r="AU174" s="258" t="s">
        <v>87</v>
      </c>
      <c r="AV174" s="14" t="s">
        <v>85</v>
      </c>
      <c r="AW174" s="14" t="s">
        <v>38</v>
      </c>
      <c r="AX174" s="14" t="s">
        <v>77</v>
      </c>
      <c r="AY174" s="258" t="s">
        <v>137</v>
      </c>
    </row>
    <row r="175" s="13" customFormat="1">
      <c r="A175" s="13"/>
      <c r="B175" s="234"/>
      <c r="C175" s="235"/>
      <c r="D175" s="219" t="s">
        <v>250</v>
      </c>
      <c r="E175" s="236" t="s">
        <v>21</v>
      </c>
      <c r="F175" s="237" t="s">
        <v>907</v>
      </c>
      <c r="G175" s="235"/>
      <c r="H175" s="238">
        <v>222.09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250</v>
      </c>
      <c r="AU175" s="244" t="s">
        <v>87</v>
      </c>
      <c r="AV175" s="13" t="s">
        <v>87</v>
      </c>
      <c r="AW175" s="13" t="s">
        <v>38</v>
      </c>
      <c r="AX175" s="13" t="s">
        <v>77</v>
      </c>
      <c r="AY175" s="244" t="s">
        <v>137</v>
      </c>
    </row>
    <row r="176" s="13" customFormat="1">
      <c r="A176" s="13"/>
      <c r="B176" s="234"/>
      <c r="C176" s="235"/>
      <c r="D176" s="219" t="s">
        <v>250</v>
      </c>
      <c r="E176" s="236" t="s">
        <v>21</v>
      </c>
      <c r="F176" s="237" t="s">
        <v>908</v>
      </c>
      <c r="G176" s="235"/>
      <c r="H176" s="238">
        <v>22.417999999999999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250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137</v>
      </c>
    </row>
    <row r="177" s="13" customFormat="1">
      <c r="A177" s="13"/>
      <c r="B177" s="234"/>
      <c r="C177" s="235"/>
      <c r="D177" s="219" t="s">
        <v>250</v>
      </c>
      <c r="E177" s="236" t="s">
        <v>21</v>
      </c>
      <c r="F177" s="237" t="s">
        <v>909</v>
      </c>
      <c r="G177" s="235"/>
      <c r="H177" s="238">
        <v>20.138000000000002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250</v>
      </c>
      <c r="AU177" s="244" t="s">
        <v>87</v>
      </c>
      <c r="AV177" s="13" t="s">
        <v>87</v>
      </c>
      <c r="AW177" s="13" t="s">
        <v>38</v>
      </c>
      <c r="AX177" s="13" t="s">
        <v>77</v>
      </c>
      <c r="AY177" s="244" t="s">
        <v>137</v>
      </c>
    </row>
    <row r="178" s="13" customFormat="1">
      <c r="A178" s="13"/>
      <c r="B178" s="234"/>
      <c r="C178" s="235"/>
      <c r="D178" s="219" t="s">
        <v>250</v>
      </c>
      <c r="E178" s="236" t="s">
        <v>21</v>
      </c>
      <c r="F178" s="237" t="s">
        <v>910</v>
      </c>
      <c r="G178" s="235"/>
      <c r="H178" s="238">
        <v>17.765000000000001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250</v>
      </c>
      <c r="AU178" s="244" t="s">
        <v>87</v>
      </c>
      <c r="AV178" s="13" t="s">
        <v>87</v>
      </c>
      <c r="AW178" s="13" t="s">
        <v>38</v>
      </c>
      <c r="AX178" s="13" t="s">
        <v>77</v>
      </c>
      <c r="AY178" s="244" t="s">
        <v>137</v>
      </c>
    </row>
    <row r="179" s="13" customFormat="1">
      <c r="A179" s="13"/>
      <c r="B179" s="234"/>
      <c r="C179" s="235"/>
      <c r="D179" s="219" t="s">
        <v>250</v>
      </c>
      <c r="E179" s="236" t="s">
        <v>21</v>
      </c>
      <c r="F179" s="237" t="s">
        <v>911</v>
      </c>
      <c r="G179" s="235"/>
      <c r="H179" s="238">
        <v>145.93199999999999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250</v>
      </c>
      <c r="AU179" s="244" t="s">
        <v>87</v>
      </c>
      <c r="AV179" s="13" t="s">
        <v>87</v>
      </c>
      <c r="AW179" s="13" t="s">
        <v>38</v>
      </c>
      <c r="AX179" s="13" t="s">
        <v>77</v>
      </c>
      <c r="AY179" s="244" t="s">
        <v>137</v>
      </c>
    </row>
    <row r="180" s="13" customFormat="1">
      <c r="A180" s="13"/>
      <c r="B180" s="234"/>
      <c r="C180" s="235"/>
      <c r="D180" s="219" t="s">
        <v>250</v>
      </c>
      <c r="E180" s="236" t="s">
        <v>21</v>
      </c>
      <c r="F180" s="237" t="s">
        <v>912</v>
      </c>
      <c r="G180" s="235"/>
      <c r="H180" s="238">
        <v>26.876999999999999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250</v>
      </c>
      <c r="AU180" s="244" t="s">
        <v>87</v>
      </c>
      <c r="AV180" s="13" t="s">
        <v>87</v>
      </c>
      <c r="AW180" s="13" t="s">
        <v>38</v>
      </c>
      <c r="AX180" s="13" t="s">
        <v>77</v>
      </c>
      <c r="AY180" s="244" t="s">
        <v>137</v>
      </c>
    </row>
    <row r="181" s="13" customFormat="1">
      <c r="A181" s="13"/>
      <c r="B181" s="234"/>
      <c r="C181" s="235"/>
      <c r="D181" s="219" t="s">
        <v>250</v>
      </c>
      <c r="E181" s="236" t="s">
        <v>21</v>
      </c>
      <c r="F181" s="237" t="s">
        <v>913</v>
      </c>
      <c r="G181" s="235"/>
      <c r="H181" s="238">
        <v>87.344999999999999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250</v>
      </c>
      <c r="AU181" s="244" t="s">
        <v>87</v>
      </c>
      <c r="AV181" s="13" t="s">
        <v>87</v>
      </c>
      <c r="AW181" s="13" t="s">
        <v>38</v>
      </c>
      <c r="AX181" s="13" t="s">
        <v>77</v>
      </c>
      <c r="AY181" s="244" t="s">
        <v>137</v>
      </c>
    </row>
    <row r="182" s="13" customFormat="1">
      <c r="A182" s="13"/>
      <c r="B182" s="234"/>
      <c r="C182" s="235"/>
      <c r="D182" s="219" t="s">
        <v>250</v>
      </c>
      <c r="E182" s="236" t="s">
        <v>21</v>
      </c>
      <c r="F182" s="237" t="s">
        <v>914</v>
      </c>
      <c r="G182" s="235"/>
      <c r="H182" s="238">
        <v>48.813000000000002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250</v>
      </c>
      <c r="AU182" s="244" t="s">
        <v>87</v>
      </c>
      <c r="AV182" s="13" t="s">
        <v>87</v>
      </c>
      <c r="AW182" s="13" t="s">
        <v>38</v>
      </c>
      <c r="AX182" s="13" t="s">
        <v>77</v>
      </c>
      <c r="AY182" s="244" t="s">
        <v>137</v>
      </c>
    </row>
    <row r="183" s="13" customFormat="1">
      <c r="A183" s="13"/>
      <c r="B183" s="234"/>
      <c r="C183" s="235"/>
      <c r="D183" s="219" t="s">
        <v>250</v>
      </c>
      <c r="E183" s="236" t="s">
        <v>21</v>
      </c>
      <c r="F183" s="237" t="s">
        <v>915</v>
      </c>
      <c r="G183" s="235"/>
      <c r="H183" s="238">
        <v>67.278999999999996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250</v>
      </c>
      <c r="AU183" s="244" t="s">
        <v>87</v>
      </c>
      <c r="AV183" s="13" t="s">
        <v>87</v>
      </c>
      <c r="AW183" s="13" t="s">
        <v>38</v>
      </c>
      <c r="AX183" s="13" t="s">
        <v>77</v>
      </c>
      <c r="AY183" s="244" t="s">
        <v>137</v>
      </c>
    </row>
    <row r="184" s="13" customFormat="1">
      <c r="A184" s="13"/>
      <c r="B184" s="234"/>
      <c r="C184" s="235"/>
      <c r="D184" s="219" t="s">
        <v>250</v>
      </c>
      <c r="E184" s="236" t="s">
        <v>21</v>
      </c>
      <c r="F184" s="237" t="s">
        <v>916</v>
      </c>
      <c r="G184" s="235"/>
      <c r="H184" s="238">
        <v>113.39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250</v>
      </c>
      <c r="AU184" s="244" t="s">
        <v>87</v>
      </c>
      <c r="AV184" s="13" t="s">
        <v>87</v>
      </c>
      <c r="AW184" s="13" t="s">
        <v>38</v>
      </c>
      <c r="AX184" s="13" t="s">
        <v>77</v>
      </c>
      <c r="AY184" s="244" t="s">
        <v>137</v>
      </c>
    </row>
    <row r="185" s="13" customFormat="1">
      <c r="A185" s="13"/>
      <c r="B185" s="234"/>
      <c r="C185" s="235"/>
      <c r="D185" s="219" t="s">
        <v>250</v>
      </c>
      <c r="E185" s="236" t="s">
        <v>21</v>
      </c>
      <c r="F185" s="237" t="s">
        <v>917</v>
      </c>
      <c r="G185" s="235"/>
      <c r="H185" s="238">
        <v>64.034999999999997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250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137</v>
      </c>
    </row>
    <row r="186" s="13" customFormat="1">
      <c r="A186" s="13"/>
      <c r="B186" s="234"/>
      <c r="C186" s="235"/>
      <c r="D186" s="219" t="s">
        <v>250</v>
      </c>
      <c r="E186" s="236" t="s">
        <v>21</v>
      </c>
      <c r="F186" s="237" t="s">
        <v>918</v>
      </c>
      <c r="G186" s="235"/>
      <c r="H186" s="238">
        <v>55.914999999999999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250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137</v>
      </c>
    </row>
    <row r="187" s="16" customFormat="1">
      <c r="A187" s="16"/>
      <c r="B187" s="278"/>
      <c r="C187" s="279"/>
      <c r="D187" s="219" t="s">
        <v>250</v>
      </c>
      <c r="E187" s="280" t="s">
        <v>622</v>
      </c>
      <c r="F187" s="281" t="s">
        <v>888</v>
      </c>
      <c r="G187" s="279"/>
      <c r="H187" s="282">
        <v>891.99699999999996</v>
      </c>
      <c r="I187" s="283"/>
      <c r="J187" s="279"/>
      <c r="K187" s="279"/>
      <c r="L187" s="284"/>
      <c r="M187" s="285"/>
      <c r="N187" s="286"/>
      <c r="O187" s="286"/>
      <c r="P187" s="286"/>
      <c r="Q187" s="286"/>
      <c r="R187" s="286"/>
      <c r="S187" s="286"/>
      <c r="T187" s="287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8" t="s">
        <v>250</v>
      </c>
      <c r="AU187" s="288" t="s">
        <v>87</v>
      </c>
      <c r="AV187" s="16" t="s">
        <v>136</v>
      </c>
      <c r="AW187" s="16" t="s">
        <v>38</v>
      </c>
      <c r="AX187" s="16" t="s">
        <v>77</v>
      </c>
      <c r="AY187" s="288" t="s">
        <v>137</v>
      </c>
    </row>
    <row r="188" s="15" customFormat="1">
      <c r="A188" s="15"/>
      <c r="B188" s="267"/>
      <c r="C188" s="268"/>
      <c r="D188" s="219" t="s">
        <v>250</v>
      </c>
      <c r="E188" s="269" t="s">
        <v>619</v>
      </c>
      <c r="F188" s="270" t="s">
        <v>830</v>
      </c>
      <c r="G188" s="268"/>
      <c r="H188" s="271">
        <v>1792.9369999999999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250</v>
      </c>
      <c r="AU188" s="277" t="s">
        <v>87</v>
      </c>
      <c r="AV188" s="15" t="s">
        <v>150</v>
      </c>
      <c r="AW188" s="15" t="s">
        <v>38</v>
      </c>
      <c r="AX188" s="15" t="s">
        <v>85</v>
      </c>
      <c r="AY188" s="277" t="s">
        <v>137</v>
      </c>
    </row>
    <row r="189" s="2" customFormat="1" ht="21.75" customHeight="1">
      <c r="A189" s="41"/>
      <c r="B189" s="42"/>
      <c r="C189" s="225" t="s">
        <v>172</v>
      </c>
      <c r="D189" s="225" t="s">
        <v>162</v>
      </c>
      <c r="E189" s="226" t="s">
        <v>919</v>
      </c>
      <c r="F189" s="227" t="s">
        <v>920</v>
      </c>
      <c r="G189" s="228" t="s">
        <v>565</v>
      </c>
      <c r="H189" s="229">
        <v>2177.9630000000002</v>
      </c>
      <c r="I189" s="230"/>
      <c r="J189" s="231">
        <f>ROUND(I189*H189,2)</f>
        <v>0</v>
      </c>
      <c r="K189" s="227" t="s">
        <v>526</v>
      </c>
      <c r="L189" s="47"/>
      <c r="M189" s="232" t="s">
        <v>21</v>
      </c>
      <c r="N189" s="233" t="s">
        <v>48</v>
      </c>
      <c r="O189" s="87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7" t="s">
        <v>150</v>
      </c>
      <c r="AT189" s="217" t="s">
        <v>162</v>
      </c>
      <c r="AU189" s="217" t="s">
        <v>87</v>
      </c>
      <c r="AY189" s="20" t="s">
        <v>137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20" t="s">
        <v>85</v>
      </c>
      <c r="BK189" s="218">
        <f>ROUND(I189*H189,2)</f>
        <v>0</v>
      </c>
      <c r="BL189" s="20" t="s">
        <v>150</v>
      </c>
      <c r="BM189" s="217" t="s">
        <v>921</v>
      </c>
    </row>
    <row r="190" s="2" customFormat="1">
      <c r="A190" s="41"/>
      <c r="B190" s="42"/>
      <c r="C190" s="43"/>
      <c r="D190" s="219" t="s">
        <v>144</v>
      </c>
      <c r="E190" s="43"/>
      <c r="F190" s="220" t="s">
        <v>922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144</v>
      </c>
      <c r="AU190" s="20" t="s">
        <v>87</v>
      </c>
    </row>
    <row r="191" s="2" customFormat="1">
      <c r="A191" s="41"/>
      <c r="B191" s="42"/>
      <c r="C191" s="43"/>
      <c r="D191" s="247" t="s">
        <v>529</v>
      </c>
      <c r="E191" s="43"/>
      <c r="F191" s="248" t="s">
        <v>923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529</v>
      </c>
      <c r="AU191" s="20" t="s">
        <v>87</v>
      </c>
    </row>
    <row r="192" s="2" customFormat="1">
      <c r="A192" s="41"/>
      <c r="B192" s="42"/>
      <c r="C192" s="43"/>
      <c r="D192" s="219" t="s">
        <v>146</v>
      </c>
      <c r="E192" s="43"/>
      <c r="F192" s="224" t="s">
        <v>924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146</v>
      </c>
      <c r="AU192" s="20" t="s">
        <v>87</v>
      </c>
    </row>
    <row r="193" s="14" customFormat="1">
      <c r="A193" s="14"/>
      <c r="B193" s="249"/>
      <c r="C193" s="250"/>
      <c r="D193" s="219" t="s">
        <v>250</v>
      </c>
      <c r="E193" s="251" t="s">
        <v>21</v>
      </c>
      <c r="F193" s="252" t="s">
        <v>925</v>
      </c>
      <c r="G193" s="250"/>
      <c r="H193" s="251" t="s">
        <v>21</v>
      </c>
      <c r="I193" s="253"/>
      <c r="J193" s="250"/>
      <c r="K193" s="250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250</v>
      </c>
      <c r="AU193" s="258" t="s">
        <v>87</v>
      </c>
      <c r="AV193" s="14" t="s">
        <v>85</v>
      </c>
      <c r="AW193" s="14" t="s">
        <v>38</v>
      </c>
      <c r="AX193" s="14" t="s">
        <v>77</v>
      </c>
      <c r="AY193" s="258" t="s">
        <v>137</v>
      </c>
    </row>
    <row r="194" s="13" customFormat="1">
      <c r="A194" s="13"/>
      <c r="B194" s="234"/>
      <c r="C194" s="235"/>
      <c r="D194" s="219" t="s">
        <v>250</v>
      </c>
      <c r="E194" s="236" t="s">
        <v>21</v>
      </c>
      <c r="F194" s="237" t="s">
        <v>926</v>
      </c>
      <c r="G194" s="235"/>
      <c r="H194" s="238">
        <v>476.75900000000001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250</v>
      </c>
      <c r="AU194" s="244" t="s">
        <v>87</v>
      </c>
      <c r="AV194" s="13" t="s">
        <v>87</v>
      </c>
      <c r="AW194" s="13" t="s">
        <v>38</v>
      </c>
      <c r="AX194" s="13" t="s">
        <v>77</v>
      </c>
      <c r="AY194" s="244" t="s">
        <v>137</v>
      </c>
    </row>
    <row r="195" s="13" customFormat="1">
      <c r="A195" s="13"/>
      <c r="B195" s="234"/>
      <c r="C195" s="235"/>
      <c r="D195" s="219" t="s">
        <v>250</v>
      </c>
      <c r="E195" s="236" t="s">
        <v>21</v>
      </c>
      <c r="F195" s="237" t="s">
        <v>625</v>
      </c>
      <c r="G195" s="235"/>
      <c r="H195" s="238">
        <v>900.94000000000005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250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137</v>
      </c>
    </row>
    <row r="196" s="16" customFormat="1">
      <c r="A196" s="16"/>
      <c r="B196" s="278"/>
      <c r="C196" s="279"/>
      <c r="D196" s="219" t="s">
        <v>250</v>
      </c>
      <c r="E196" s="280" t="s">
        <v>21</v>
      </c>
      <c r="F196" s="281" t="s">
        <v>888</v>
      </c>
      <c r="G196" s="279"/>
      <c r="H196" s="282">
        <v>1377.6990000000001</v>
      </c>
      <c r="I196" s="283"/>
      <c r="J196" s="279"/>
      <c r="K196" s="279"/>
      <c r="L196" s="284"/>
      <c r="M196" s="285"/>
      <c r="N196" s="286"/>
      <c r="O196" s="286"/>
      <c r="P196" s="286"/>
      <c r="Q196" s="286"/>
      <c r="R196" s="286"/>
      <c r="S196" s="286"/>
      <c r="T196" s="287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88" t="s">
        <v>250</v>
      </c>
      <c r="AU196" s="288" t="s">
        <v>87</v>
      </c>
      <c r="AV196" s="16" t="s">
        <v>136</v>
      </c>
      <c r="AW196" s="16" t="s">
        <v>38</v>
      </c>
      <c r="AX196" s="16" t="s">
        <v>77</v>
      </c>
      <c r="AY196" s="288" t="s">
        <v>137</v>
      </c>
    </row>
    <row r="197" s="14" customFormat="1">
      <c r="A197" s="14"/>
      <c r="B197" s="249"/>
      <c r="C197" s="250"/>
      <c r="D197" s="219" t="s">
        <v>250</v>
      </c>
      <c r="E197" s="251" t="s">
        <v>21</v>
      </c>
      <c r="F197" s="252" t="s">
        <v>927</v>
      </c>
      <c r="G197" s="250"/>
      <c r="H197" s="251" t="s">
        <v>21</v>
      </c>
      <c r="I197" s="253"/>
      <c r="J197" s="250"/>
      <c r="K197" s="250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250</v>
      </c>
      <c r="AU197" s="258" t="s">
        <v>87</v>
      </c>
      <c r="AV197" s="14" t="s">
        <v>85</v>
      </c>
      <c r="AW197" s="14" t="s">
        <v>38</v>
      </c>
      <c r="AX197" s="14" t="s">
        <v>77</v>
      </c>
      <c r="AY197" s="258" t="s">
        <v>137</v>
      </c>
    </row>
    <row r="198" s="13" customFormat="1">
      <c r="A198" s="13"/>
      <c r="B198" s="234"/>
      <c r="C198" s="235"/>
      <c r="D198" s="219" t="s">
        <v>250</v>
      </c>
      <c r="E198" s="236" t="s">
        <v>21</v>
      </c>
      <c r="F198" s="237" t="s">
        <v>757</v>
      </c>
      <c r="G198" s="235"/>
      <c r="H198" s="238">
        <v>192.517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250</v>
      </c>
      <c r="AU198" s="244" t="s">
        <v>87</v>
      </c>
      <c r="AV198" s="13" t="s">
        <v>87</v>
      </c>
      <c r="AW198" s="13" t="s">
        <v>38</v>
      </c>
      <c r="AX198" s="13" t="s">
        <v>77</v>
      </c>
      <c r="AY198" s="244" t="s">
        <v>137</v>
      </c>
    </row>
    <row r="199" s="13" customFormat="1">
      <c r="A199" s="13"/>
      <c r="B199" s="234"/>
      <c r="C199" s="235"/>
      <c r="D199" s="219" t="s">
        <v>250</v>
      </c>
      <c r="E199" s="236" t="s">
        <v>21</v>
      </c>
      <c r="F199" s="237" t="s">
        <v>928</v>
      </c>
      <c r="G199" s="235"/>
      <c r="H199" s="238">
        <v>607.74699999999996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250</v>
      </c>
      <c r="AU199" s="244" t="s">
        <v>87</v>
      </c>
      <c r="AV199" s="13" t="s">
        <v>87</v>
      </c>
      <c r="AW199" s="13" t="s">
        <v>38</v>
      </c>
      <c r="AX199" s="13" t="s">
        <v>77</v>
      </c>
      <c r="AY199" s="244" t="s">
        <v>137</v>
      </c>
    </row>
    <row r="200" s="16" customFormat="1">
      <c r="A200" s="16"/>
      <c r="B200" s="278"/>
      <c r="C200" s="279"/>
      <c r="D200" s="219" t="s">
        <v>250</v>
      </c>
      <c r="E200" s="280" t="s">
        <v>929</v>
      </c>
      <c r="F200" s="281" t="s">
        <v>888</v>
      </c>
      <c r="G200" s="279"/>
      <c r="H200" s="282">
        <v>800.26400000000001</v>
      </c>
      <c r="I200" s="283"/>
      <c r="J200" s="279"/>
      <c r="K200" s="279"/>
      <c r="L200" s="284"/>
      <c r="M200" s="285"/>
      <c r="N200" s="286"/>
      <c r="O200" s="286"/>
      <c r="P200" s="286"/>
      <c r="Q200" s="286"/>
      <c r="R200" s="286"/>
      <c r="S200" s="286"/>
      <c r="T200" s="287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8" t="s">
        <v>250</v>
      </c>
      <c r="AU200" s="288" t="s">
        <v>87</v>
      </c>
      <c r="AV200" s="16" t="s">
        <v>136</v>
      </c>
      <c r="AW200" s="16" t="s">
        <v>38</v>
      </c>
      <c r="AX200" s="16" t="s">
        <v>77</v>
      </c>
      <c r="AY200" s="288" t="s">
        <v>137</v>
      </c>
    </row>
    <row r="201" s="15" customFormat="1">
      <c r="A201" s="15"/>
      <c r="B201" s="267"/>
      <c r="C201" s="268"/>
      <c r="D201" s="219" t="s">
        <v>250</v>
      </c>
      <c r="E201" s="269" t="s">
        <v>21</v>
      </c>
      <c r="F201" s="270" t="s">
        <v>830</v>
      </c>
      <c r="G201" s="268"/>
      <c r="H201" s="271">
        <v>2177.9630000000002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250</v>
      </c>
      <c r="AU201" s="277" t="s">
        <v>87</v>
      </c>
      <c r="AV201" s="15" t="s">
        <v>150</v>
      </c>
      <c r="AW201" s="15" t="s">
        <v>38</v>
      </c>
      <c r="AX201" s="15" t="s">
        <v>85</v>
      </c>
      <c r="AY201" s="277" t="s">
        <v>137</v>
      </c>
    </row>
    <row r="202" s="2" customFormat="1" ht="16.5" customHeight="1">
      <c r="A202" s="41"/>
      <c r="B202" s="42"/>
      <c r="C202" s="225" t="s">
        <v>202</v>
      </c>
      <c r="D202" s="225" t="s">
        <v>162</v>
      </c>
      <c r="E202" s="226" t="s">
        <v>930</v>
      </c>
      <c r="F202" s="227" t="s">
        <v>931</v>
      </c>
      <c r="G202" s="228" t="s">
        <v>565</v>
      </c>
      <c r="H202" s="229">
        <v>1510.4000000000001</v>
      </c>
      <c r="I202" s="230"/>
      <c r="J202" s="231">
        <f>ROUND(I202*H202,2)</f>
        <v>0</v>
      </c>
      <c r="K202" s="227" t="s">
        <v>21</v>
      </c>
      <c r="L202" s="47"/>
      <c r="M202" s="232" t="s">
        <v>21</v>
      </c>
      <c r="N202" s="233" t="s">
        <v>48</v>
      </c>
      <c r="O202" s="87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7" t="s">
        <v>150</v>
      </c>
      <c r="AT202" s="217" t="s">
        <v>162</v>
      </c>
      <c r="AU202" s="217" t="s">
        <v>87</v>
      </c>
      <c r="AY202" s="20" t="s">
        <v>137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20" t="s">
        <v>85</v>
      </c>
      <c r="BK202" s="218">
        <f>ROUND(I202*H202,2)</f>
        <v>0</v>
      </c>
      <c r="BL202" s="20" t="s">
        <v>150</v>
      </c>
      <c r="BM202" s="217" t="s">
        <v>932</v>
      </c>
    </row>
    <row r="203" s="2" customFormat="1">
      <c r="A203" s="41"/>
      <c r="B203" s="42"/>
      <c r="C203" s="43"/>
      <c r="D203" s="219" t="s">
        <v>144</v>
      </c>
      <c r="E203" s="43"/>
      <c r="F203" s="220" t="s">
        <v>933</v>
      </c>
      <c r="G203" s="43"/>
      <c r="H203" s="43"/>
      <c r="I203" s="221"/>
      <c r="J203" s="43"/>
      <c r="K203" s="43"/>
      <c r="L203" s="47"/>
      <c r="M203" s="222"/>
      <c r="N203" s="22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144</v>
      </c>
      <c r="AU203" s="20" t="s">
        <v>87</v>
      </c>
    </row>
    <row r="204" s="14" customFormat="1">
      <c r="A204" s="14"/>
      <c r="B204" s="249"/>
      <c r="C204" s="250"/>
      <c r="D204" s="219" t="s">
        <v>250</v>
      </c>
      <c r="E204" s="251" t="s">
        <v>21</v>
      </c>
      <c r="F204" s="252" t="s">
        <v>934</v>
      </c>
      <c r="G204" s="250"/>
      <c r="H204" s="251" t="s">
        <v>21</v>
      </c>
      <c r="I204" s="253"/>
      <c r="J204" s="250"/>
      <c r="K204" s="250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250</v>
      </c>
      <c r="AU204" s="258" t="s">
        <v>87</v>
      </c>
      <c r="AV204" s="14" t="s">
        <v>85</v>
      </c>
      <c r="AW204" s="14" t="s">
        <v>38</v>
      </c>
      <c r="AX204" s="14" t="s">
        <v>77</v>
      </c>
      <c r="AY204" s="258" t="s">
        <v>137</v>
      </c>
    </row>
    <row r="205" s="13" customFormat="1">
      <c r="A205" s="13"/>
      <c r="B205" s="234"/>
      <c r="C205" s="235"/>
      <c r="D205" s="219" t="s">
        <v>250</v>
      </c>
      <c r="E205" s="236" t="s">
        <v>21</v>
      </c>
      <c r="F205" s="237" t="s">
        <v>935</v>
      </c>
      <c r="G205" s="235"/>
      <c r="H205" s="238">
        <v>342.71899999999999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250</v>
      </c>
      <c r="AU205" s="244" t="s">
        <v>87</v>
      </c>
      <c r="AV205" s="13" t="s">
        <v>87</v>
      </c>
      <c r="AW205" s="13" t="s">
        <v>38</v>
      </c>
      <c r="AX205" s="13" t="s">
        <v>77</v>
      </c>
      <c r="AY205" s="244" t="s">
        <v>137</v>
      </c>
    </row>
    <row r="206" s="13" customFormat="1">
      <c r="A206" s="13"/>
      <c r="B206" s="234"/>
      <c r="C206" s="235"/>
      <c r="D206" s="219" t="s">
        <v>250</v>
      </c>
      <c r="E206" s="236" t="s">
        <v>21</v>
      </c>
      <c r="F206" s="237" t="s">
        <v>622</v>
      </c>
      <c r="G206" s="235"/>
      <c r="H206" s="238">
        <v>891.99699999999996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250</v>
      </c>
      <c r="AU206" s="244" t="s">
        <v>87</v>
      </c>
      <c r="AV206" s="13" t="s">
        <v>87</v>
      </c>
      <c r="AW206" s="13" t="s">
        <v>38</v>
      </c>
      <c r="AX206" s="13" t="s">
        <v>77</v>
      </c>
      <c r="AY206" s="244" t="s">
        <v>137</v>
      </c>
    </row>
    <row r="207" s="14" customFormat="1">
      <c r="A207" s="14"/>
      <c r="B207" s="249"/>
      <c r="C207" s="250"/>
      <c r="D207" s="219" t="s">
        <v>250</v>
      </c>
      <c r="E207" s="251" t="s">
        <v>21</v>
      </c>
      <c r="F207" s="252" t="s">
        <v>936</v>
      </c>
      <c r="G207" s="250"/>
      <c r="H207" s="251" t="s">
        <v>21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250</v>
      </c>
      <c r="AU207" s="258" t="s">
        <v>87</v>
      </c>
      <c r="AV207" s="14" t="s">
        <v>85</v>
      </c>
      <c r="AW207" s="14" t="s">
        <v>38</v>
      </c>
      <c r="AX207" s="14" t="s">
        <v>77</v>
      </c>
      <c r="AY207" s="258" t="s">
        <v>137</v>
      </c>
    </row>
    <row r="208" s="13" customFormat="1">
      <c r="A208" s="13"/>
      <c r="B208" s="234"/>
      <c r="C208" s="235"/>
      <c r="D208" s="219" t="s">
        <v>250</v>
      </c>
      <c r="E208" s="236" t="s">
        <v>21</v>
      </c>
      <c r="F208" s="237" t="s">
        <v>937</v>
      </c>
      <c r="G208" s="235"/>
      <c r="H208" s="238">
        <v>63.951999999999998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250</v>
      </c>
      <c r="AU208" s="244" t="s">
        <v>87</v>
      </c>
      <c r="AV208" s="13" t="s">
        <v>87</v>
      </c>
      <c r="AW208" s="13" t="s">
        <v>38</v>
      </c>
      <c r="AX208" s="13" t="s">
        <v>77</v>
      </c>
      <c r="AY208" s="244" t="s">
        <v>137</v>
      </c>
    </row>
    <row r="209" s="13" customFormat="1">
      <c r="A209" s="13"/>
      <c r="B209" s="234"/>
      <c r="C209" s="235"/>
      <c r="D209" s="219" t="s">
        <v>250</v>
      </c>
      <c r="E209" s="236" t="s">
        <v>21</v>
      </c>
      <c r="F209" s="237" t="s">
        <v>938</v>
      </c>
      <c r="G209" s="235"/>
      <c r="H209" s="238">
        <v>211.732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250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137</v>
      </c>
    </row>
    <row r="210" s="15" customFormat="1">
      <c r="A210" s="15"/>
      <c r="B210" s="267"/>
      <c r="C210" s="268"/>
      <c r="D210" s="219" t="s">
        <v>250</v>
      </c>
      <c r="E210" s="269" t="s">
        <v>21</v>
      </c>
      <c r="F210" s="270" t="s">
        <v>830</v>
      </c>
      <c r="G210" s="268"/>
      <c r="H210" s="271">
        <v>1510.4000000000001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7" t="s">
        <v>250</v>
      </c>
      <c r="AU210" s="277" t="s">
        <v>87</v>
      </c>
      <c r="AV210" s="15" t="s">
        <v>150</v>
      </c>
      <c r="AW210" s="15" t="s">
        <v>38</v>
      </c>
      <c r="AX210" s="15" t="s">
        <v>85</v>
      </c>
      <c r="AY210" s="277" t="s">
        <v>137</v>
      </c>
    </row>
    <row r="211" s="2" customFormat="1" ht="16.5" customHeight="1">
      <c r="A211" s="41"/>
      <c r="B211" s="42"/>
      <c r="C211" s="225" t="s">
        <v>207</v>
      </c>
      <c r="D211" s="225" t="s">
        <v>162</v>
      </c>
      <c r="E211" s="226" t="s">
        <v>939</v>
      </c>
      <c r="F211" s="227" t="s">
        <v>940</v>
      </c>
      <c r="G211" s="228" t="s">
        <v>581</v>
      </c>
      <c r="H211" s="229">
        <v>4098.8199999999997</v>
      </c>
      <c r="I211" s="230"/>
      <c r="J211" s="231">
        <f>ROUND(I211*H211,2)</f>
        <v>0</v>
      </c>
      <c r="K211" s="227" t="s">
        <v>21</v>
      </c>
      <c r="L211" s="47"/>
      <c r="M211" s="232" t="s">
        <v>21</v>
      </c>
      <c r="N211" s="233" t="s">
        <v>48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7" t="s">
        <v>150</v>
      </c>
      <c r="AT211" s="217" t="s">
        <v>162</v>
      </c>
      <c r="AU211" s="217" t="s">
        <v>87</v>
      </c>
      <c r="AY211" s="20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20" t="s">
        <v>85</v>
      </c>
      <c r="BK211" s="218">
        <f>ROUND(I211*H211,2)</f>
        <v>0</v>
      </c>
      <c r="BL211" s="20" t="s">
        <v>150</v>
      </c>
      <c r="BM211" s="217" t="s">
        <v>941</v>
      </c>
    </row>
    <row r="212" s="2" customFormat="1">
      <c r="A212" s="41"/>
      <c r="B212" s="42"/>
      <c r="C212" s="43"/>
      <c r="D212" s="219" t="s">
        <v>144</v>
      </c>
      <c r="E212" s="43"/>
      <c r="F212" s="220" t="s">
        <v>942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87</v>
      </c>
    </row>
    <row r="213" s="13" customFormat="1">
      <c r="A213" s="13"/>
      <c r="B213" s="234"/>
      <c r="C213" s="235"/>
      <c r="D213" s="219" t="s">
        <v>250</v>
      </c>
      <c r="E213" s="236" t="s">
        <v>21</v>
      </c>
      <c r="F213" s="237" t="s">
        <v>591</v>
      </c>
      <c r="G213" s="235"/>
      <c r="H213" s="238">
        <v>772.79999999999995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250</v>
      </c>
      <c r="AU213" s="244" t="s">
        <v>87</v>
      </c>
      <c r="AV213" s="13" t="s">
        <v>87</v>
      </c>
      <c r="AW213" s="13" t="s">
        <v>38</v>
      </c>
      <c r="AX213" s="13" t="s">
        <v>77</v>
      </c>
      <c r="AY213" s="244" t="s">
        <v>137</v>
      </c>
    </row>
    <row r="214" s="13" customFormat="1">
      <c r="A214" s="13"/>
      <c r="B214" s="234"/>
      <c r="C214" s="235"/>
      <c r="D214" s="219" t="s">
        <v>250</v>
      </c>
      <c r="E214" s="236" t="s">
        <v>21</v>
      </c>
      <c r="F214" s="237" t="s">
        <v>619</v>
      </c>
      <c r="G214" s="235"/>
      <c r="H214" s="238">
        <v>1792.9369999999999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250</v>
      </c>
      <c r="AU214" s="244" t="s">
        <v>87</v>
      </c>
      <c r="AV214" s="13" t="s">
        <v>87</v>
      </c>
      <c r="AW214" s="13" t="s">
        <v>38</v>
      </c>
      <c r="AX214" s="13" t="s">
        <v>77</v>
      </c>
      <c r="AY214" s="244" t="s">
        <v>137</v>
      </c>
    </row>
    <row r="215" s="13" customFormat="1">
      <c r="A215" s="13"/>
      <c r="B215" s="234"/>
      <c r="C215" s="235"/>
      <c r="D215" s="219" t="s">
        <v>250</v>
      </c>
      <c r="E215" s="236" t="s">
        <v>21</v>
      </c>
      <c r="F215" s="237" t="s">
        <v>804</v>
      </c>
      <c r="G215" s="235"/>
      <c r="H215" s="238">
        <v>196.91499999999999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250</v>
      </c>
      <c r="AU215" s="244" t="s">
        <v>87</v>
      </c>
      <c r="AV215" s="13" t="s">
        <v>87</v>
      </c>
      <c r="AW215" s="13" t="s">
        <v>38</v>
      </c>
      <c r="AX215" s="13" t="s">
        <v>77</v>
      </c>
      <c r="AY215" s="244" t="s">
        <v>137</v>
      </c>
    </row>
    <row r="216" s="13" customFormat="1">
      <c r="A216" s="13"/>
      <c r="B216" s="234"/>
      <c r="C216" s="235"/>
      <c r="D216" s="219" t="s">
        <v>250</v>
      </c>
      <c r="E216" s="236" t="s">
        <v>21</v>
      </c>
      <c r="F216" s="237" t="s">
        <v>943</v>
      </c>
      <c r="G216" s="235"/>
      <c r="H216" s="238">
        <v>-420.46899999999999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250</v>
      </c>
      <c r="AU216" s="244" t="s">
        <v>87</v>
      </c>
      <c r="AV216" s="13" t="s">
        <v>87</v>
      </c>
      <c r="AW216" s="13" t="s">
        <v>38</v>
      </c>
      <c r="AX216" s="13" t="s">
        <v>77</v>
      </c>
      <c r="AY216" s="244" t="s">
        <v>137</v>
      </c>
    </row>
    <row r="217" s="15" customFormat="1">
      <c r="A217" s="15"/>
      <c r="B217" s="267"/>
      <c r="C217" s="268"/>
      <c r="D217" s="219" t="s">
        <v>250</v>
      </c>
      <c r="E217" s="269" t="s">
        <v>799</v>
      </c>
      <c r="F217" s="270" t="s">
        <v>830</v>
      </c>
      <c r="G217" s="268"/>
      <c r="H217" s="271">
        <v>2342.183</v>
      </c>
      <c r="I217" s="272"/>
      <c r="J217" s="268"/>
      <c r="K217" s="268"/>
      <c r="L217" s="273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7" t="s">
        <v>250</v>
      </c>
      <c r="AU217" s="277" t="s">
        <v>87</v>
      </c>
      <c r="AV217" s="15" t="s">
        <v>150</v>
      </c>
      <c r="AW217" s="15" t="s">
        <v>38</v>
      </c>
      <c r="AX217" s="15" t="s">
        <v>77</v>
      </c>
      <c r="AY217" s="277" t="s">
        <v>137</v>
      </c>
    </row>
    <row r="218" s="13" customFormat="1">
      <c r="A218" s="13"/>
      <c r="B218" s="234"/>
      <c r="C218" s="235"/>
      <c r="D218" s="219" t="s">
        <v>250</v>
      </c>
      <c r="E218" s="236" t="s">
        <v>21</v>
      </c>
      <c r="F218" s="237" t="s">
        <v>944</v>
      </c>
      <c r="G218" s="235"/>
      <c r="H218" s="238">
        <v>4098.8199999999997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250</v>
      </c>
      <c r="AU218" s="244" t="s">
        <v>87</v>
      </c>
      <c r="AV218" s="13" t="s">
        <v>87</v>
      </c>
      <c r="AW218" s="13" t="s">
        <v>38</v>
      </c>
      <c r="AX218" s="13" t="s">
        <v>85</v>
      </c>
      <c r="AY218" s="244" t="s">
        <v>137</v>
      </c>
    </row>
    <row r="219" s="2" customFormat="1" ht="16.5" customHeight="1">
      <c r="A219" s="41"/>
      <c r="B219" s="42"/>
      <c r="C219" s="225" t="s">
        <v>214</v>
      </c>
      <c r="D219" s="225" t="s">
        <v>162</v>
      </c>
      <c r="E219" s="226" t="s">
        <v>945</v>
      </c>
      <c r="F219" s="227" t="s">
        <v>946</v>
      </c>
      <c r="G219" s="228" t="s">
        <v>565</v>
      </c>
      <c r="H219" s="229">
        <v>1239.9469999999999</v>
      </c>
      <c r="I219" s="230"/>
      <c r="J219" s="231">
        <f>ROUND(I219*H219,2)</f>
        <v>0</v>
      </c>
      <c r="K219" s="227" t="s">
        <v>526</v>
      </c>
      <c r="L219" s="47"/>
      <c r="M219" s="232" t="s">
        <v>21</v>
      </c>
      <c r="N219" s="233" t="s">
        <v>48</v>
      </c>
      <c r="O219" s="87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7" t="s">
        <v>150</v>
      </c>
      <c r="AT219" s="217" t="s">
        <v>162</v>
      </c>
      <c r="AU219" s="217" t="s">
        <v>87</v>
      </c>
      <c r="AY219" s="20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20" t="s">
        <v>85</v>
      </c>
      <c r="BK219" s="218">
        <f>ROUND(I219*H219,2)</f>
        <v>0</v>
      </c>
      <c r="BL219" s="20" t="s">
        <v>150</v>
      </c>
      <c r="BM219" s="217" t="s">
        <v>947</v>
      </c>
    </row>
    <row r="220" s="2" customFormat="1">
      <c r="A220" s="41"/>
      <c r="B220" s="42"/>
      <c r="C220" s="43"/>
      <c r="D220" s="219" t="s">
        <v>144</v>
      </c>
      <c r="E220" s="43"/>
      <c r="F220" s="220" t="s">
        <v>948</v>
      </c>
      <c r="G220" s="43"/>
      <c r="H220" s="43"/>
      <c r="I220" s="221"/>
      <c r="J220" s="43"/>
      <c r="K220" s="43"/>
      <c r="L220" s="47"/>
      <c r="M220" s="222"/>
      <c r="N220" s="22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144</v>
      </c>
      <c r="AU220" s="20" t="s">
        <v>87</v>
      </c>
    </row>
    <row r="221" s="2" customFormat="1">
      <c r="A221" s="41"/>
      <c r="B221" s="42"/>
      <c r="C221" s="43"/>
      <c r="D221" s="247" t="s">
        <v>529</v>
      </c>
      <c r="E221" s="43"/>
      <c r="F221" s="248" t="s">
        <v>949</v>
      </c>
      <c r="G221" s="43"/>
      <c r="H221" s="43"/>
      <c r="I221" s="221"/>
      <c r="J221" s="43"/>
      <c r="K221" s="43"/>
      <c r="L221" s="47"/>
      <c r="M221" s="222"/>
      <c r="N221" s="22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529</v>
      </c>
      <c r="AU221" s="20" t="s">
        <v>87</v>
      </c>
    </row>
    <row r="222" s="14" customFormat="1">
      <c r="A222" s="14"/>
      <c r="B222" s="249"/>
      <c r="C222" s="250"/>
      <c r="D222" s="219" t="s">
        <v>250</v>
      </c>
      <c r="E222" s="251" t="s">
        <v>21</v>
      </c>
      <c r="F222" s="252" t="s">
        <v>950</v>
      </c>
      <c r="G222" s="250"/>
      <c r="H222" s="251" t="s">
        <v>21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250</v>
      </c>
      <c r="AU222" s="258" t="s">
        <v>87</v>
      </c>
      <c r="AV222" s="14" t="s">
        <v>85</v>
      </c>
      <c r="AW222" s="14" t="s">
        <v>38</v>
      </c>
      <c r="AX222" s="14" t="s">
        <v>77</v>
      </c>
      <c r="AY222" s="258" t="s">
        <v>137</v>
      </c>
    </row>
    <row r="223" s="13" customFormat="1">
      <c r="A223" s="13"/>
      <c r="B223" s="234"/>
      <c r="C223" s="235"/>
      <c r="D223" s="219" t="s">
        <v>250</v>
      </c>
      <c r="E223" s="236" t="s">
        <v>21</v>
      </c>
      <c r="F223" s="237" t="s">
        <v>951</v>
      </c>
      <c r="G223" s="235"/>
      <c r="H223" s="238">
        <v>819.47799999999995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250</v>
      </c>
      <c r="AU223" s="244" t="s">
        <v>87</v>
      </c>
      <c r="AV223" s="13" t="s">
        <v>87</v>
      </c>
      <c r="AW223" s="13" t="s">
        <v>38</v>
      </c>
      <c r="AX223" s="13" t="s">
        <v>77</v>
      </c>
      <c r="AY223" s="244" t="s">
        <v>137</v>
      </c>
    </row>
    <row r="224" s="13" customFormat="1">
      <c r="A224" s="13"/>
      <c r="B224" s="234"/>
      <c r="C224" s="235"/>
      <c r="D224" s="219" t="s">
        <v>250</v>
      </c>
      <c r="E224" s="236" t="s">
        <v>21</v>
      </c>
      <c r="F224" s="237" t="s">
        <v>746</v>
      </c>
      <c r="G224" s="235"/>
      <c r="H224" s="238">
        <v>420.46899999999999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250</v>
      </c>
      <c r="AU224" s="244" t="s">
        <v>87</v>
      </c>
      <c r="AV224" s="13" t="s">
        <v>87</v>
      </c>
      <c r="AW224" s="13" t="s">
        <v>38</v>
      </c>
      <c r="AX224" s="13" t="s">
        <v>77</v>
      </c>
      <c r="AY224" s="244" t="s">
        <v>137</v>
      </c>
    </row>
    <row r="225" s="15" customFormat="1">
      <c r="A225" s="15"/>
      <c r="B225" s="267"/>
      <c r="C225" s="268"/>
      <c r="D225" s="219" t="s">
        <v>250</v>
      </c>
      <c r="E225" s="269" t="s">
        <v>21</v>
      </c>
      <c r="F225" s="270" t="s">
        <v>830</v>
      </c>
      <c r="G225" s="268"/>
      <c r="H225" s="271">
        <v>1239.9469999999999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250</v>
      </c>
      <c r="AU225" s="277" t="s">
        <v>87</v>
      </c>
      <c r="AV225" s="15" t="s">
        <v>150</v>
      </c>
      <c r="AW225" s="15" t="s">
        <v>38</v>
      </c>
      <c r="AX225" s="15" t="s">
        <v>85</v>
      </c>
      <c r="AY225" s="277" t="s">
        <v>137</v>
      </c>
    </row>
    <row r="226" s="2" customFormat="1" ht="16.5" customHeight="1">
      <c r="A226" s="41"/>
      <c r="B226" s="42"/>
      <c r="C226" s="225" t="s">
        <v>177</v>
      </c>
      <c r="D226" s="225" t="s">
        <v>162</v>
      </c>
      <c r="E226" s="226" t="s">
        <v>952</v>
      </c>
      <c r="F226" s="227" t="s">
        <v>953</v>
      </c>
      <c r="G226" s="228" t="s">
        <v>565</v>
      </c>
      <c r="H226" s="229">
        <v>420.46899999999999</v>
      </c>
      <c r="I226" s="230"/>
      <c r="J226" s="231">
        <f>ROUND(I226*H226,2)</f>
        <v>0</v>
      </c>
      <c r="K226" s="227" t="s">
        <v>526</v>
      </c>
      <c r="L226" s="47"/>
      <c r="M226" s="232" t="s">
        <v>21</v>
      </c>
      <c r="N226" s="233" t="s">
        <v>48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7" t="s">
        <v>150</v>
      </c>
      <c r="AT226" s="217" t="s">
        <v>162</v>
      </c>
      <c r="AU226" s="217" t="s">
        <v>87</v>
      </c>
      <c r="AY226" s="20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20" t="s">
        <v>85</v>
      </c>
      <c r="BK226" s="218">
        <f>ROUND(I226*H226,2)</f>
        <v>0</v>
      </c>
      <c r="BL226" s="20" t="s">
        <v>150</v>
      </c>
      <c r="BM226" s="217" t="s">
        <v>954</v>
      </c>
    </row>
    <row r="227" s="2" customFormat="1">
      <c r="A227" s="41"/>
      <c r="B227" s="42"/>
      <c r="C227" s="43"/>
      <c r="D227" s="219" t="s">
        <v>144</v>
      </c>
      <c r="E227" s="43"/>
      <c r="F227" s="220" t="s">
        <v>955</v>
      </c>
      <c r="G227" s="43"/>
      <c r="H227" s="43"/>
      <c r="I227" s="221"/>
      <c r="J227" s="43"/>
      <c r="K227" s="43"/>
      <c r="L227" s="47"/>
      <c r="M227" s="222"/>
      <c r="N227" s="22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87</v>
      </c>
    </row>
    <row r="228" s="2" customFormat="1">
      <c r="A228" s="41"/>
      <c r="B228" s="42"/>
      <c r="C228" s="43"/>
      <c r="D228" s="247" t="s">
        <v>529</v>
      </c>
      <c r="E228" s="43"/>
      <c r="F228" s="248" t="s">
        <v>956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529</v>
      </c>
      <c r="AU228" s="20" t="s">
        <v>87</v>
      </c>
    </row>
    <row r="229" s="14" customFormat="1">
      <c r="A229" s="14"/>
      <c r="B229" s="249"/>
      <c r="C229" s="250"/>
      <c r="D229" s="219" t="s">
        <v>250</v>
      </c>
      <c r="E229" s="251" t="s">
        <v>21</v>
      </c>
      <c r="F229" s="252" t="s">
        <v>899</v>
      </c>
      <c r="G229" s="250"/>
      <c r="H229" s="251" t="s">
        <v>21</v>
      </c>
      <c r="I229" s="253"/>
      <c r="J229" s="250"/>
      <c r="K229" s="250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250</v>
      </c>
      <c r="AU229" s="258" t="s">
        <v>87</v>
      </c>
      <c r="AV229" s="14" t="s">
        <v>85</v>
      </c>
      <c r="AW229" s="14" t="s">
        <v>38</v>
      </c>
      <c r="AX229" s="14" t="s">
        <v>77</v>
      </c>
      <c r="AY229" s="258" t="s">
        <v>137</v>
      </c>
    </row>
    <row r="230" s="13" customFormat="1">
      <c r="A230" s="13"/>
      <c r="B230" s="234"/>
      <c r="C230" s="235"/>
      <c r="D230" s="219" t="s">
        <v>250</v>
      </c>
      <c r="E230" s="236" t="s">
        <v>21</v>
      </c>
      <c r="F230" s="237" t="s">
        <v>957</v>
      </c>
      <c r="G230" s="235"/>
      <c r="H230" s="238">
        <v>38.674999999999997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250</v>
      </c>
      <c r="AU230" s="244" t="s">
        <v>87</v>
      </c>
      <c r="AV230" s="13" t="s">
        <v>87</v>
      </c>
      <c r="AW230" s="13" t="s">
        <v>38</v>
      </c>
      <c r="AX230" s="13" t="s">
        <v>77</v>
      </c>
      <c r="AY230" s="244" t="s">
        <v>137</v>
      </c>
    </row>
    <row r="231" s="13" customFormat="1">
      <c r="A231" s="13"/>
      <c r="B231" s="234"/>
      <c r="C231" s="235"/>
      <c r="D231" s="219" t="s">
        <v>250</v>
      </c>
      <c r="E231" s="236" t="s">
        <v>21</v>
      </c>
      <c r="F231" s="237" t="s">
        <v>958</v>
      </c>
      <c r="G231" s="235"/>
      <c r="H231" s="238">
        <v>153.84200000000001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250</v>
      </c>
      <c r="AU231" s="244" t="s">
        <v>87</v>
      </c>
      <c r="AV231" s="13" t="s">
        <v>87</v>
      </c>
      <c r="AW231" s="13" t="s">
        <v>38</v>
      </c>
      <c r="AX231" s="13" t="s">
        <v>77</v>
      </c>
      <c r="AY231" s="244" t="s">
        <v>137</v>
      </c>
    </row>
    <row r="232" s="16" customFormat="1">
      <c r="A232" s="16"/>
      <c r="B232" s="278"/>
      <c r="C232" s="279"/>
      <c r="D232" s="219" t="s">
        <v>250</v>
      </c>
      <c r="E232" s="280" t="s">
        <v>757</v>
      </c>
      <c r="F232" s="281" t="s">
        <v>888</v>
      </c>
      <c r="G232" s="279"/>
      <c r="H232" s="282">
        <v>192.517</v>
      </c>
      <c r="I232" s="283"/>
      <c r="J232" s="279"/>
      <c r="K232" s="279"/>
      <c r="L232" s="284"/>
      <c r="M232" s="285"/>
      <c r="N232" s="286"/>
      <c r="O232" s="286"/>
      <c r="P232" s="286"/>
      <c r="Q232" s="286"/>
      <c r="R232" s="286"/>
      <c r="S232" s="286"/>
      <c r="T232" s="28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8" t="s">
        <v>250</v>
      </c>
      <c r="AU232" s="288" t="s">
        <v>87</v>
      </c>
      <c r="AV232" s="16" t="s">
        <v>136</v>
      </c>
      <c r="AW232" s="16" t="s">
        <v>38</v>
      </c>
      <c r="AX232" s="16" t="s">
        <v>77</v>
      </c>
      <c r="AY232" s="288" t="s">
        <v>137</v>
      </c>
    </row>
    <row r="233" s="14" customFormat="1">
      <c r="A233" s="14"/>
      <c r="B233" s="249"/>
      <c r="C233" s="250"/>
      <c r="D233" s="219" t="s">
        <v>250</v>
      </c>
      <c r="E233" s="251" t="s">
        <v>21</v>
      </c>
      <c r="F233" s="252" t="s">
        <v>906</v>
      </c>
      <c r="G233" s="250"/>
      <c r="H233" s="251" t="s">
        <v>21</v>
      </c>
      <c r="I233" s="253"/>
      <c r="J233" s="250"/>
      <c r="K233" s="250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250</v>
      </c>
      <c r="AU233" s="258" t="s">
        <v>87</v>
      </c>
      <c r="AV233" s="14" t="s">
        <v>85</v>
      </c>
      <c r="AW233" s="14" t="s">
        <v>38</v>
      </c>
      <c r="AX233" s="14" t="s">
        <v>77</v>
      </c>
      <c r="AY233" s="258" t="s">
        <v>137</v>
      </c>
    </row>
    <row r="234" s="13" customFormat="1">
      <c r="A234" s="13"/>
      <c r="B234" s="234"/>
      <c r="C234" s="235"/>
      <c r="D234" s="219" t="s">
        <v>250</v>
      </c>
      <c r="E234" s="236" t="s">
        <v>21</v>
      </c>
      <c r="F234" s="237" t="s">
        <v>959</v>
      </c>
      <c r="G234" s="235"/>
      <c r="H234" s="238">
        <v>53.783999999999999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250</v>
      </c>
      <c r="AU234" s="244" t="s">
        <v>87</v>
      </c>
      <c r="AV234" s="13" t="s">
        <v>87</v>
      </c>
      <c r="AW234" s="13" t="s">
        <v>38</v>
      </c>
      <c r="AX234" s="13" t="s">
        <v>77</v>
      </c>
      <c r="AY234" s="244" t="s">
        <v>137</v>
      </c>
    </row>
    <row r="235" s="13" customFormat="1">
      <c r="A235" s="13"/>
      <c r="B235" s="234"/>
      <c r="C235" s="235"/>
      <c r="D235" s="219" t="s">
        <v>250</v>
      </c>
      <c r="E235" s="236" t="s">
        <v>21</v>
      </c>
      <c r="F235" s="237" t="s">
        <v>960</v>
      </c>
      <c r="G235" s="235"/>
      <c r="H235" s="238">
        <v>10.167999999999999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250</v>
      </c>
      <c r="AU235" s="244" t="s">
        <v>87</v>
      </c>
      <c r="AV235" s="13" t="s">
        <v>87</v>
      </c>
      <c r="AW235" s="13" t="s">
        <v>38</v>
      </c>
      <c r="AX235" s="13" t="s">
        <v>77</v>
      </c>
      <c r="AY235" s="244" t="s">
        <v>137</v>
      </c>
    </row>
    <row r="236" s="16" customFormat="1">
      <c r="A236" s="16"/>
      <c r="B236" s="278"/>
      <c r="C236" s="279"/>
      <c r="D236" s="219" t="s">
        <v>250</v>
      </c>
      <c r="E236" s="280" t="s">
        <v>749</v>
      </c>
      <c r="F236" s="281" t="s">
        <v>888</v>
      </c>
      <c r="G236" s="279"/>
      <c r="H236" s="282">
        <v>63.951999999999998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8" t="s">
        <v>250</v>
      </c>
      <c r="AU236" s="288" t="s">
        <v>87</v>
      </c>
      <c r="AV236" s="16" t="s">
        <v>136</v>
      </c>
      <c r="AW236" s="16" t="s">
        <v>38</v>
      </c>
      <c r="AX236" s="16" t="s">
        <v>77</v>
      </c>
      <c r="AY236" s="288" t="s">
        <v>137</v>
      </c>
    </row>
    <row r="237" s="13" customFormat="1">
      <c r="A237" s="13"/>
      <c r="B237" s="234"/>
      <c r="C237" s="235"/>
      <c r="D237" s="219" t="s">
        <v>250</v>
      </c>
      <c r="E237" s="236" t="s">
        <v>21</v>
      </c>
      <c r="F237" s="237" t="s">
        <v>961</v>
      </c>
      <c r="G237" s="235"/>
      <c r="H237" s="238">
        <v>164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250</v>
      </c>
      <c r="AU237" s="244" t="s">
        <v>87</v>
      </c>
      <c r="AV237" s="13" t="s">
        <v>87</v>
      </c>
      <c r="AW237" s="13" t="s">
        <v>38</v>
      </c>
      <c r="AX237" s="13" t="s">
        <v>77</v>
      </c>
      <c r="AY237" s="244" t="s">
        <v>137</v>
      </c>
    </row>
    <row r="238" s="15" customFormat="1">
      <c r="A238" s="15"/>
      <c r="B238" s="267"/>
      <c r="C238" s="268"/>
      <c r="D238" s="219" t="s">
        <v>250</v>
      </c>
      <c r="E238" s="269" t="s">
        <v>746</v>
      </c>
      <c r="F238" s="270" t="s">
        <v>830</v>
      </c>
      <c r="G238" s="268"/>
      <c r="H238" s="271">
        <v>420.46899999999999</v>
      </c>
      <c r="I238" s="272"/>
      <c r="J238" s="268"/>
      <c r="K238" s="268"/>
      <c r="L238" s="273"/>
      <c r="M238" s="274"/>
      <c r="N238" s="275"/>
      <c r="O238" s="275"/>
      <c r="P238" s="275"/>
      <c r="Q238" s="275"/>
      <c r="R238" s="275"/>
      <c r="S238" s="275"/>
      <c r="T238" s="27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7" t="s">
        <v>250</v>
      </c>
      <c r="AU238" s="277" t="s">
        <v>87</v>
      </c>
      <c r="AV238" s="15" t="s">
        <v>150</v>
      </c>
      <c r="AW238" s="15" t="s">
        <v>38</v>
      </c>
      <c r="AX238" s="15" t="s">
        <v>85</v>
      </c>
      <c r="AY238" s="277" t="s">
        <v>137</v>
      </c>
    </row>
    <row r="239" s="2" customFormat="1" ht="16.5" customHeight="1">
      <c r="A239" s="41"/>
      <c r="B239" s="42"/>
      <c r="C239" s="225" t="s">
        <v>222</v>
      </c>
      <c r="D239" s="225" t="s">
        <v>162</v>
      </c>
      <c r="E239" s="226" t="s">
        <v>962</v>
      </c>
      <c r="F239" s="227" t="s">
        <v>953</v>
      </c>
      <c r="G239" s="228" t="s">
        <v>565</v>
      </c>
      <c r="H239" s="229">
        <v>569.78999999999996</v>
      </c>
      <c r="I239" s="230"/>
      <c r="J239" s="231">
        <f>ROUND(I239*H239,2)</f>
        <v>0</v>
      </c>
      <c r="K239" s="227" t="s">
        <v>526</v>
      </c>
      <c r="L239" s="47"/>
      <c r="M239" s="232" t="s">
        <v>21</v>
      </c>
      <c r="N239" s="233" t="s">
        <v>48</v>
      </c>
      <c r="O239" s="87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7" t="s">
        <v>150</v>
      </c>
      <c r="AT239" s="217" t="s">
        <v>162</v>
      </c>
      <c r="AU239" s="217" t="s">
        <v>87</v>
      </c>
      <c r="AY239" s="20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20" t="s">
        <v>85</v>
      </c>
      <c r="BK239" s="218">
        <f>ROUND(I239*H239,2)</f>
        <v>0</v>
      </c>
      <c r="BL239" s="20" t="s">
        <v>150</v>
      </c>
      <c r="BM239" s="217" t="s">
        <v>963</v>
      </c>
    </row>
    <row r="240" s="2" customFormat="1">
      <c r="A240" s="41"/>
      <c r="B240" s="42"/>
      <c r="C240" s="43"/>
      <c r="D240" s="219" t="s">
        <v>144</v>
      </c>
      <c r="E240" s="43"/>
      <c r="F240" s="220" t="s">
        <v>955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144</v>
      </c>
      <c r="AU240" s="20" t="s">
        <v>87</v>
      </c>
    </row>
    <row r="241" s="2" customFormat="1">
      <c r="A241" s="41"/>
      <c r="B241" s="42"/>
      <c r="C241" s="43"/>
      <c r="D241" s="247" t="s">
        <v>529</v>
      </c>
      <c r="E241" s="43"/>
      <c r="F241" s="248" t="s">
        <v>964</v>
      </c>
      <c r="G241" s="43"/>
      <c r="H241" s="43"/>
      <c r="I241" s="221"/>
      <c r="J241" s="43"/>
      <c r="K241" s="43"/>
      <c r="L241" s="47"/>
      <c r="M241" s="222"/>
      <c r="N241" s="22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529</v>
      </c>
      <c r="AU241" s="20" t="s">
        <v>87</v>
      </c>
    </row>
    <row r="242" s="14" customFormat="1">
      <c r="A242" s="14"/>
      <c r="B242" s="249"/>
      <c r="C242" s="250"/>
      <c r="D242" s="219" t="s">
        <v>250</v>
      </c>
      <c r="E242" s="251" t="s">
        <v>21</v>
      </c>
      <c r="F242" s="252" t="s">
        <v>965</v>
      </c>
      <c r="G242" s="250"/>
      <c r="H242" s="251" t="s">
        <v>21</v>
      </c>
      <c r="I242" s="253"/>
      <c r="J242" s="250"/>
      <c r="K242" s="250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250</v>
      </c>
      <c r="AU242" s="258" t="s">
        <v>87</v>
      </c>
      <c r="AV242" s="14" t="s">
        <v>85</v>
      </c>
      <c r="AW242" s="14" t="s">
        <v>38</v>
      </c>
      <c r="AX242" s="14" t="s">
        <v>77</v>
      </c>
      <c r="AY242" s="258" t="s">
        <v>137</v>
      </c>
    </row>
    <row r="243" s="14" customFormat="1">
      <c r="A243" s="14"/>
      <c r="B243" s="249"/>
      <c r="C243" s="250"/>
      <c r="D243" s="219" t="s">
        <v>250</v>
      </c>
      <c r="E243" s="251" t="s">
        <v>21</v>
      </c>
      <c r="F243" s="252" t="s">
        <v>899</v>
      </c>
      <c r="G243" s="250"/>
      <c r="H243" s="251" t="s">
        <v>21</v>
      </c>
      <c r="I243" s="253"/>
      <c r="J243" s="250"/>
      <c r="K243" s="250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250</v>
      </c>
      <c r="AU243" s="258" t="s">
        <v>87</v>
      </c>
      <c r="AV243" s="14" t="s">
        <v>85</v>
      </c>
      <c r="AW243" s="14" t="s">
        <v>38</v>
      </c>
      <c r="AX243" s="14" t="s">
        <v>77</v>
      </c>
      <c r="AY243" s="258" t="s">
        <v>137</v>
      </c>
    </row>
    <row r="244" s="13" customFormat="1">
      <c r="A244" s="13"/>
      <c r="B244" s="234"/>
      <c r="C244" s="235"/>
      <c r="D244" s="219" t="s">
        <v>250</v>
      </c>
      <c r="E244" s="236" t="s">
        <v>21</v>
      </c>
      <c r="F244" s="237" t="s">
        <v>904</v>
      </c>
      <c r="G244" s="235"/>
      <c r="H244" s="238">
        <v>134.61000000000001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250</v>
      </c>
      <c r="AU244" s="244" t="s">
        <v>87</v>
      </c>
      <c r="AV244" s="13" t="s">
        <v>87</v>
      </c>
      <c r="AW244" s="13" t="s">
        <v>38</v>
      </c>
      <c r="AX244" s="13" t="s">
        <v>77</v>
      </c>
      <c r="AY244" s="244" t="s">
        <v>137</v>
      </c>
    </row>
    <row r="245" s="13" customFormat="1">
      <c r="A245" s="13"/>
      <c r="B245" s="234"/>
      <c r="C245" s="235"/>
      <c r="D245" s="219" t="s">
        <v>250</v>
      </c>
      <c r="E245" s="236" t="s">
        <v>21</v>
      </c>
      <c r="F245" s="237" t="s">
        <v>966</v>
      </c>
      <c r="G245" s="235"/>
      <c r="H245" s="238">
        <v>252.19999999999999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250</v>
      </c>
      <c r="AU245" s="244" t="s">
        <v>87</v>
      </c>
      <c r="AV245" s="13" t="s">
        <v>87</v>
      </c>
      <c r="AW245" s="13" t="s">
        <v>38</v>
      </c>
      <c r="AX245" s="13" t="s">
        <v>77</v>
      </c>
      <c r="AY245" s="244" t="s">
        <v>137</v>
      </c>
    </row>
    <row r="246" s="16" customFormat="1">
      <c r="A246" s="16"/>
      <c r="B246" s="278"/>
      <c r="C246" s="279"/>
      <c r="D246" s="219" t="s">
        <v>250</v>
      </c>
      <c r="E246" s="280" t="s">
        <v>21</v>
      </c>
      <c r="F246" s="281" t="s">
        <v>888</v>
      </c>
      <c r="G246" s="279"/>
      <c r="H246" s="282">
        <v>386.81</v>
      </c>
      <c r="I246" s="283"/>
      <c r="J246" s="279"/>
      <c r="K246" s="279"/>
      <c r="L246" s="284"/>
      <c r="M246" s="285"/>
      <c r="N246" s="286"/>
      <c r="O246" s="286"/>
      <c r="P246" s="286"/>
      <c r="Q246" s="286"/>
      <c r="R246" s="286"/>
      <c r="S246" s="286"/>
      <c r="T246" s="287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8" t="s">
        <v>250</v>
      </c>
      <c r="AU246" s="288" t="s">
        <v>87</v>
      </c>
      <c r="AV246" s="16" t="s">
        <v>136</v>
      </c>
      <c r="AW246" s="16" t="s">
        <v>38</v>
      </c>
      <c r="AX246" s="16" t="s">
        <v>77</v>
      </c>
      <c r="AY246" s="288" t="s">
        <v>137</v>
      </c>
    </row>
    <row r="247" s="14" customFormat="1">
      <c r="A247" s="14"/>
      <c r="B247" s="249"/>
      <c r="C247" s="250"/>
      <c r="D247" s="219" t="s">
        <v>250</v>
      </c>
      <c r="E247" s="251" t="s">
        <v>21</v>
      </c>
      <c r="F247" s="252" t="s">
        <v>868</v>
      </c>
      <c r="G247" s="250"/>
      <c r="H247" s="251" t="s">
        <v>21</v>
      </c>
      <c r="I247" s="253"/>
      <c r="J247" s="250"/>
      <c r="K247" s="250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250</v>
      </c>
      <c r="AU247" s="258" t="s">
        <v>87</v>
      </c>
      <c r="AV247" s="14" t="s">
        <v>85</v>
      </c>
      <c r="AW247" s="14" t="s">
        <v>38</v>
      </c>
      <c r="AX247" s="14" t="s">
        <v>77</v>
      </c>
      <c r="AY247" s="258" t="s">
        <v>137</v>
      </c>
    </row>
    <row r="248" s="13" customFormat="1">
      <c r="A248" s="13"/>
      <c r="B248" s="234"/>
      <c r="C248" s="235"/>
      <c r="D248" s="219" t="s">
        <v>250</v>
      </c>
      <c r="E248" s="236" t="s">
        <v>21</v>
      </c>
      <c r="F248" s="237" t="s">
        <v>967</v>
      </c>
      <c r="G248" s="235"/>
      <c r="H248" s="238">
        <v>69.778000000000006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250</v>
      </c>
      <c r="AU248" s="244" t="s">
        <v>87</v>
      </c>
      <c r="AV248" s="13" t="s">
        <v>87</v>
      </c>
      <c r="AW248" s="13" t="s">
        <v>38</v>
      </c>
      <c r="AX248" s="13" t="s">
        <v>77</v>
      </c>
      <c r="AY248" s="244" t="s">
        <v>137</v>
      </c>
    </row>
    <row r="249" s="13" customFormat="1">
      <c r="A249" s="13"/>
      <c r="B249" s="234"/>
      <c r="C249" s="235"/>
      <c r="D249" s="219" t="s">
        <v>250</v>
      </c>
      <c r="E249" s="236" t="s">
        <v>21</v>
      </c>
      <c r="F249" s="237" t="s">
        <v>968</v>
      </c>
      <c r="G249" s="235"/>
      <c r="H249" s="238">
        <v>8.3599999999999994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250</v>
      </c>
      <c r="AU249" s="244" t="s">
        <v>87</v>
      </c>
      <c r="AV249" s="13" t="s">
        <v>87</v>
      </c>
      <c r="AW249" s="13" t="s">
        <v>38</v>
      </c>
      <c r="AX249" s="13" t="s">
        <v>77</v>
      </c>
      <c r="AY249" s="244" t="s">
        <v>137</v>
      </c>
    </row>
    <row r="250" s="13" customFormat="1">
      <c r="A250" s="13"/>
      <c r="B250" s="234"/>
      <c r="C250" s="235"/>
      <c r="D250" s="219" t="s">
        <v>250</v>
      </c>
      <c r="E250" s="236" t="s">
        <v>21</v>
      </c>
      <c r="F250" s="237" t="s">
        <v>969</v>
      </c>
      <c r="G250" s="235"/>
      <c r="H250" s="238">
        <v>40.609999999999999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250</v>
      </c>
      <c r="AU250" s="244" t="s">
        <v>87</v>
      </c>
      <c r="AV250" s="13" t="s">
        <v>87</v>
      </c>
      <c r="AW250" s="13" t="s">
        <v>38</v>
      </c>
      <c r="AX250" s="13" t="s">
        <v>77</v>
      </c>
      <c r="AY250" s="244" t="s">
        <v>137</v>
      </c>
    </row>
    <row r="251" s="13" customFormat="1">
      <c r="A251" s="13"/>
      <c r="B251" s="234"/>
      <c r="C251" s="235"/>
      <c r="D251" s="219" t="s">
        <v>250</v>
      </c>
      <c r="E251" s="236" t="s">
        <v>21</v>
      </c>
      <c r="F251" s="237" t="s">
        <v>970</v>
      </c>
      <c r="G251" s="235"/>
      <c r="H251" s="238">
        <v>20.620999999999999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250</v>
      </c>
      <c r="AU251" s="244" t="s">
        <v>87</v>
      </c>
      <c r="AV251" s="13" t="s">
        <v>87</v>
      </c>
      <c r="AW251" s="13" t="s">
        <v>38</v>
      </c>
      <c r="AX251" s="13" t="s">
        <v>77</v>
      </c>
      <c r="AY251" s="244" t="s">
        <v>137</v>
      </c>
    </row>
    <row r="252" s="13" customFormat="1">
      <c r="A252" s="13"/>
      <c r="B252" s="234"/>
      <c r="C252" s="235"/>
      <c r="D252" s="219" t="s">
        <v>250</v>
      </c>
      <c r="E252" s="236" t="s">
        <v>21</v>
      </c>
      <c r="F252" s="237" t="s">
        <v>913</v>
      </c>
      <c r="G252" s="235"/>
      <c r="H252" s="238">
        <v>87.344999999999999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250</v>
      </c>
      <c r="AU252" s="244" t="s">
        <v>87</v>
      </c>
      <c r="AV252" s="13" t="s">
        <v>87</v>
      </c>
      <c r="AW252" s="13" t="s">
        <v>38</v>
      </c>
      <c r="AX252" s="13" t="s">
        <v>77</v>
      </c>
      <c r="AY252" s="244" t="s">
        <v>137</v>
      </c>
    </row>
    <row r="253" s="13" customFormat="1">
      <c r="A253" s="13"/>
      <c r="B253" s="234"/>
      <c r="C253" s="235"/>
      <c r="D253" s="219" t="s">
        <v>250</v>
      </c>
      <c r="E253" s="236" t="s">
        <v>21</v>
      </c>
      <c r="F253" s="237" t="s">
        <v>971</v>
      </c>
      <c r="G253" s="235"/>
      <c r="H253" s="238">
        <v>16.117999999999999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250</v>
      </c>
      <c r="AU253" s="244" t="s">
        <v>87</v>
      </c>
      <c r="AV253" s="13" t="s">
        <v>87</v>
      </c>
      <c r="AW253" s="13" t="s">
        <v>38</v>
      </c>
      <c r="AX253" s="13" t="s">
        <v>77</v>
      </c>
      <c r="AY253" s="244" t="s">
        <v>137</v>
      </c>
    </row>
    <row r="254" s="13" customFormat="1">
      <c r="A254" s="13"/>
      <c r="B254" s="234"/>
      <c r="C254" s="235"/>
      <c r="D254" s="219" t="s">
        <v>250</v>
      </c>
      <c r="E254" s="236" t="s">
        <v>21</v>
      </c>
      <c r="F254" s="237" t="s">
        <v>972</v>
      </c>
      <c r="G254" s="235"/>
      <c r="H254" s="238">
        <v>21.553000000000001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250</v>
      </c>
      <c r="AU254" s="244" t="s">
        <v>87</v>
      </c>
      <c r="AV254" s="13" t="s">
        <v>87</v>
      </c>
      <c r="AW254" s="13" t="s">
        <v>38</v>
      </c>
      <c r="AX254" s="13" t="s">
        <v>77</v>
      </c>
      <c r="AY254" s="244" t="s">
        <v>137</v>
      </c>
    </row>
    <row r="255" s="13" customFormat="1">
      <c r="A255" s="13"/>
      <c r="B255" s="234"/>
      <c r="C255" s="235"/>
      <c r="D255" s="219" t="s">
        <v>250</v>
      </c>
      <c r="E255" s="236" t="s">
        <v>21</v>
      </c>
      <c r="F255" s="237" t="s">
        <v>973</v>
      </c>
      <c r="G255" s="235"/>
      <c r="H255" s="238">
        <v>18.559999999999999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250</v>
      </c>
      <c r="AU255" s="244" t="s">
        <v>87</v>
      </c>
      <c r="AV255" s="13" t="s">
        <v>87</v>
      </c>
      <c r="AW255" s="13" t="s">
        <v>38</v>
      </c>
      <c r="AX255" s="13" t="s">
        <v>77</v>
      </c>
      <c r="AY255" s="244" t="s">
        <v>137</v>
      </c>
    </row>
    <row r="256" s="13" customFormat="1">
      <c r="A256" s="13"/>
      <c r="B256" s="234"/>
      <c r="C256" s="235"/>
      <c r="D256" s="219" t="s">
        <v>250</v>
      </c>
      <c r="E256" s="236" t="s">
        <v>21</v>
      </c>
      <c r="F256" s="237" t="s">
        <v>917</v>
      </c>
      <c r="G256" s="235"/>
      <c r="H256" s="238">
        <v>64.034999999999997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250</v>
      </c>
      <c r="AU256" s="244" t="s">
        <v>87</v>
      </c>
      <c r="AV256" s="13" t="s">
        <v>87</v>
      </c>
      <c r="AW256" s="13" t="s">
        <v>38</v>
      </c>
      <c r="AX256" s="13" t="s">
        <v>77</v>
      </c>
      <c r="AY256" s="244" t="s">
        <v>137</v>
      </c>
    </row>
    <row r="257" s="14" customFormat="1">
      <c r="A257" s="14"/>
      <c r="B257" s="249"/>
      <c r="C257" s="250"/>
      <c r="D257" s="219" t="s">
        <v>250</v>
      </c>
      <c r="E257" s="251" t="s">
        <v>21</v>
      </c>
      <c r="F257" s="252" t="s">
        <v>974</v>
      </c>
      <c r="G257" s="250"/>
      <c r="H257" s="251" t="s">
        <v>21</v>
      </c>
      <c r="I257" s="253"/>
      <c r="J257" s="250"/>
      <c r="K257" s="250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250</v>
      </c>
      <c r="AU257" s="258" t="s">
        <v>87</v>
      </c>
      <c r="AV257" s="14" t="s">
        <v>85</v>
      </c>
      <c r="AW257" s="14" t="s">
        <v>38</v>
      </c>
      <c r="AX257" s="14" t="s">
        <v>77</v>
      </c>
      <c r="AY257" s="258" t="s">
        <v>137</v>
      </c>
    </row>
    <row r="258" s="13" customFormat="1">
      <c r="A258" s="13"/>
      <c r="B258" s="234"/>
      <c r="C258" s="235"/>
      <c r="D258" s="219" t="s">
        <v>250</v>
      </c>
      <c r="E258" s="236" t="s">
        <v>689</v>
      </c>
      <c r="F258" s="237" t="s">
        <v>975</v>
      </c>
      <c r="G258" s="235"/>
      <c r="H258" s="238">
        <v>-164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250</v>
      </c>
      <c r="AU258" s="244" t="s">
        <v>87</v>
      </c>
      <c r="AV258" s="13" t="s">
        <v>87</v>
      </c>
      <c r="AW258" s="13" t="s">
        <v>38</v>
      </c>
      <c r="AX258" s="13" t="s">
        <v>77</v>
      </c>
      <c r="AY258" s="244" t="s">
        <v>137</v>
      </c>
    </row>
    <row r="259" s="15" customFormat="1">
      <c r="A259" s="15"/>
      <c r="B259" s="267"/>
      <c r="C259" s="268"/>
      <c r="D259" s="219" t="s">
        <v>250</v>
      </c>
      <c r="E259" s="269" t="s">
        <v>678</v>
      </c>
      <c r="F259" s="270" t="s">
        <v>830</v>
      </c>
      <c r="G259" s="268"/>
      <c r="H259" s="271">
        <v>569.78999999999996</v>
      </c>
      <c r="I259" s="272"/>
      <c r="J259" s="268"/>
      <c r="K259" s="268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250</v>
      </c>
      <c r="AU259" s="277" t="s">
        <v>87</v>
      </c>
      <c r="AV259" s="15" t="s">
        <v>150</v>
      </c>
      <c r="AW259" s="15" t="s">
        <v>38</v>
      </c>
      <c r="AX259" s="15" t="s">
        <v>85</v>
      </c>
      <c r="AY259" s="277" t="s">
        <v>137</v>
      </c>
    </row>
    <row r="260" s="2" customFormat="1" ht="21.75" customHeight="1">
      <c r="A260" s="41"/>
      <c r="B260" s="42"/>
      <c r="C260" s="225" t="s">
        <v>182</v>
      </c>
      <c r="D260" s="225" t="s">
        <v>162</v>
      </c>
      <c r="E260" s="226" t="s">
        <v>976</v>
      </c>
      <c r="F260" s="227" t="s">
        <v>977</v>
      </c>
      <c r="G260" s="228" t="s">
        <v>475</v>
      </c>
      <c r="H260" s="229">
        <v>5948.8999999999996</v>
      </c>
      <c r="I260" s="230"/>
      <c r="J260" s="231">
        <f>ROUND(I260*H260,2)</f>
        <v>0</v>
      </c>
      <c r="K260" s="227" t="s">
        <v>526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150</v>
      </c>
      <c r="AT260" s="217" t="s">
        <v>162</v>
      </c>
      <c r="AU260" s="217" t="s">
        <v>87</v>
      </c>
      <c r="AY260" s="20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150</v>
      </c>
      <c r="BM260" s="217" t="s">
        <v>978</v>
      </c>
    </row>
    <row r="261" s="2" customFormat="1">
      <c r="A261" s="41"/>
      <c r="B261" s="42"/>
      <c r="C261" s="43"/>
      <c r="D261" s="219" t="s">
        <v>144</v>
      </c>
      <c r="E261" s="43"/>
      <c r="F261" s="220" t="s">
        <v>979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144</v>
      </c>
      <c r="AU261" s="20" t="s">
        <v>87</v>
      </c>
    </row>
    <row r="262" s="2" customFormat="1">
      <c r="A262" s="41"/>
      <c r="B262" s="42"/>
      <c r="C262" s="43"/>
      <c r="D262" s="247" t="s">
        <v>529</v>
      </c>
      <c r="E262" s="43"/>
      <c r="F262" s="248" t="s">
        <v>980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529</v>
      </c>
      <c r="AU262" s="20" t="s">
        <v>87</v>
      </c>
    </row>
    <row r="263" s="2" customFormat="1">
      <c r="A263" s="41"/>
      <c r="B263" s="42"/>
      <c r="C263" s="43"/>
      <c r="D263" s="219" t="s">
        <v>146</v>
      </c>
      <c r="E263" s="43"/>
      <c r="F263" s="224" t="s">
        <v>981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146</v>
      </c>
      <c r="AU263" s="20" t="s">
        <v>87</v>
      </c>
    </row>
    <row r="264" s="14" customFormat="1">
      <c r="A264" s="14"/>
      <c r="B264" s="249"/>
      <c r="C264" s="250"/>
      <c r="D264" s="219" t="s">
        <v>250</v>
      </c>
      <c r="E264" s="251" t="s">
        <v>21</v>
      </c>
      <c r="F264" s="252" t="s">
        <v>868</v>
      </c>
      <c r="G264" s="250"/>
      <c r="H264" s="251" t="s">
        <v>21</v>
      </c>
      <c r="I264" s="253"/>
      <c r="J264" s="250"/>
      <c r="K264" s="250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250</v>
      </c>
      <c r="AU264" s="258" t="s">
        <v>87</v>
      </c>
      <c r="AV264" s="14" t="s">
        <v>85</v>
      </c>
      <c r="AW264" s="14" t="s">
        <v>38</v>
      </c>
      <c r="AX264" s="14" t="s">
        <v>77</v>
      </c>
      <c r="AY264" s="258" t="s">
        <v>137</v>
      </c>
    </row>
    <row r="265" s="13" customFormat="1">
      <c r="A265" s="13"/>
      <c r="B265" s="234"/>
      <c r="C265" s="235"/>
      <c r="D265" s="219" t="s">
        <v>250</v>
      </c>
      <c r="E265" s="236" t="s">
        <v>658</v>
      </c>
      <c r="F265" s="237" t="s">
        <v>982</v>
      </c>
      <c r="G265" s="235"/>
      <c r="H265" s="238">
        <v>489.25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250</v>
      </c>
      <c r="AU265" s="244" t="s">
        <v>87</v>
      </c>
      <c r="AV265" s="13" t="s">
        <v>87</v>
      </c>
      <c r="AW265" s="13" t="s">
        <v>38</v>
      </c>
      <c r="AX265" s="13" t="s">
        <v>77</v>
      </c>
      <c r="AY265" s="244" t="s">
        <v>137</v>
      </c>
    </row>
    <row r="266" s="14" customFormat="1">
      <c r="A266" s="14"/>
      <c r="B266" s="249"/>
      <c r="C266" s="250"/>
      <c r="D266" s="219" t="s">
        <v>250</v>
      </c>
      <c r="E266" s="251" t="s">
        <v>21</v>
      </c>
      <c r="F266" s="252" t="s">
        <v>865</v>
      </c>
      <c r="G266" s="250"/>
      <c r="H266" s="251" t="s">
        <v>21</v>
      </c>
      <c r="I266" s="253"/>
      <c r="J266" s="250"/>
      <c r="K266" s="250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250</v>
      </c>
      <c r="AU266" s="258" t="s">
        <v>87</v>
      </c>
      <c r="AV266" s="14" t="s">
        <v>85</v>
      </c>
      <c r="AW266" s="14" t="s">
        <v>38</v>
      </c>
      <c r="AX266" s="14" t="s">
        <v>77</v>
      </c>
      <c r="AY266" s="258" t="s">
        <v>137</v>
      </c>
    </row>
    <row r="267" s="13" customFormat="1">
      <c r="A267" s="13"/>
      <c r="B267" s="234"/>
      <c r="C267" s="235"/>
      <c r="D267" s="219" t="s">
        <v>250</v>
      </c>
      <c r="E267" s="236" t="s">
        <v>21</v>
      </c>
      <c r="F267" s="237" t="s">
        <v>983</v>
      </c>
      <c r="G267" s="235"/>
      <c r="H267" s="238">
        <v>5459.6499999999996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250</v>
      </c>
      <c r="AU267" s="244" t="s">
        <v>87</v>
      </c>
      <c r="AV267" s="13" t="s">
        <v>87</v>
      </c>
      <c r="AW267" s="13" t="s">
        <v>38</v>
      </c>
      <c r="AX267" s="13" t="s">
        <v>77</v>
      </c>
      <c r="AY267" s="244" t="s">
        <v>137</v>
      </c>
    </row>
    <row r="268" s="15" customFormat="1">
      <c r="A268" s="15"/>
      <c r="B268" s="267"/>
      <c r="C268" s="268"/>
      <c r="D268" s="219" t="s">
        <v>250</v>
      </c>
      <c r="E268" s="269" t="s">
        <v>655</v>
      </c>
      <c r="F268" s="270" t="s">
        <v>830</v>
      </c>
      <c r="G268" s="268"/>
      <c r="H268" s="271">
        <v>5948.8999999999996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250</v>
      </c>
      <c r="AU268" s="277" t="s">
        <v>87</v>
      </c>
      <c r="AV268" s="15" t="s">
        <v>150</v>
      </c>
      <c r="AW268" s="15" t="s">
        <v>38</v>
      </c>
      <c r="AX268" s="15" t="s">
        <v>85</v>
      </c>
      <c r="AY268" s="277" t="s">
        <v>137</v>
      </c>
    </row>
    <row r="269" s="2" customFormat="1" ht="16.5" customHeight="1">
      <c r="A269" s="41"/>
      <c r="B269" s="42"/>
      <c r="C269" s="225" t="s">
        <v>7</v>
      </c>
      <c r="D269" s="225" t="s">
        <v>162</v>
      </c>
      <c r="E269" s="226" t="s">
        <v>984</v>
      </c>
      <c r="F269" s="227" t="s">
        <v>985</v>
      </c>
      <c r="G269" s="228" t="s">
        <v>475</v>
      </c>
      <c r="H269" s="229">
        <v>5948.8999999999996</v>
      </c>
      <c r="I269" s="230"/>
      <c r="J269" s="231">
        <f>ROUND(I269*H269,2)</f>
        <v>0</v>
      </c>
      <c r="K269" s="227" t="s">
        <v>526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150</v>
      </c>
      <c r="AT269" s="217" t="s">
        <v>162</v>
      </c>
      <c r="AU269" s="217" t="s">
        <v>87</v>
      </c>
      <c r="AY269" s="20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150</v>
      </c>
      <c r="BM269" s="217" t="s">
        <v>986</v>
      </c>
    </row>
    <row r="270" s="2" customFormat="1">
      <c r="A270" s="41"/>
      <c r="B270" s="42"/>
      <c r="C270" s="43"/>
      <c r="D270" s="219" t="s">
        <v>144</v>
      </c>
      <c r="E270" s="43"/>
      <c r="F270" s="220" t="s">
        <v>987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144</v>
      </c>
      <c r="AU270" s="20" t="s">
        <v>87</v>
      </c>
    </row>
    <row r="271" s="2" customFormat="1">
      <c r="A271" s="41"/>
      <c r="B271" s="42"/>
      <c r="C271" s="43"/>
      <c r="D271" s="247" t="s">
        <v>529</v>
      </c>
      <c r="E271" s="43"/>
      <c r="F271" s="248" t="s">
        <v>988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529</v>
      </c>
      <c r="AU271" s="20" t="s">
        <v>87</v>
      </c>
    </row>
    <row r="272" s="13" customFormat="1">
      <c r="A272" s="13"/>
      <c r="B272" s="234"/>
      <c r="C272" s="235"/>
      <c r="D272" s="219" t="s">
        <v>250</v>
      </c>
      <c r="E272" s="236" t="s">
        <v>21</v>
      </c>
      <c r="F272" s="237" t="s">
        <v>655</v>
      </c>
      <c r="G272" s="235"/>
      <c r="H272" s="238">
        <v>5948.8999999999996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250</v>
      </c>
      <c r="AU272" s="244" t="s">
        <v>87</v>
      </c>
      <c r="AV272" s="13" t="s">
        <v>87</v>
      </c>
      <c r="AW272" s="13" t="s">
        <v>38</v>
      </c>
      <c r="AX272" s="13" t="s">
        <v>85</v>
      </c>
      <c r="AY272" s="244" t="s">
        <v>137</v>
      </c>
    </row>
    <row r="273" s="2" customFormat="1" ht="16.5" customHeight="1">
      <c r="A273" s="41"/>
      <c r="B273" s="42"/>
      <c r="C273" s="205" t="s">
        <v>186</v>
      </c>
      <c r="D273" s="205" t="s">
        <v>138</v>
      </c>
      <c r="E273" s="206" t="s">
        <v>989</v>
      </c>
      <c r="F273" s="207" t="s">
        <v>990</v>
      </c>
      <c r="G273" s="208" t="s">
        <v>141</v>
      </c>
      <c r="H273" s="209">
        <v>178.46700000000001</v>
      </c>
      <c r="I273" s="210"/>
      <c r="J273" s="211">
        <f>ROUND(I273*H273,2)</f>
        <v>0</v>
      </c>
      <c r="K273" s="207" t="s">
        <v>526</v>
      </c>
      <c r="L273" s="212"/>
      <c r="M273" s="213" t="s">
        <v>21</v>
      </c>
      <c r="N273" s="214" t="s">
        <v>48</v>
      </c>
      <c r="O273" s="87"/>
      <c r="P273" s="215">
        <f>O273*H273</f>
        <v>0</v>
      </c>
      <c r="Q273" s="215">
        <v>0.001</v>
      </c>
      <c r="R273" s="215">
        <f>Q273*H273</f>
        <v>0.17846700000000002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159</v>
      </c>
      <c r="AT273" s="217" t="s">
        <v>138</v>
      </c>
      <c r="AU273" s="217" t="s">
        <v>87</v>
      </c>
      <c r="AY273" s="20" t="s">
        <v>137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150</v>
      </c>
      <c r="BM273" s="217" t="s">
        <v>991</v>
      </c>
    </row>
    <row r="274" s="2" customFormat="1">
      <c r="A274" s="41"/>
      <c r="B274" s="42"/>
      <c r="C274" s="43"/>
      <c r="D274" s="219" t="s">
        <v>144</v>
      </c>
      <c r="E274" s="43"/>
      <c r="F274" s="220" t="s">
        <v>990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144</v>
      </c>
      <c r="AU274" s="20" t="s">
        <v>87</v>
      </c>
    </row>
    <row r="275" s="13" customFormat="1">
      <c r="A275" s="13"/>
      <c r="B275" s="234"/>
      <c r="C275" s="235"/>
      <c r="D275" s="219" t="s">
        <v>250</v>
      </c>
      <c r="E275" s="236" t="s">
        <v>21</v>
      </c>
      <c r="F275" s="237" t="s">
        <v>992</v>
      </c>
      <c r="G275" s="235"/>
      <c r="H275" s="238">
        <v>178.46700000000001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250</v>
      </c>
      <c r="AU275" s="244" t="s">
        <v>87</v>
      </c>
      <c r="AV275" s="13" t="s">
        <v>87</v>
      </c>
      <c r="AW275" s="13" t="s">
        <v>38</v>
      </c>
      <c r="AX275" s="13" t="s">
        <v>85</v>
      </c>
      <c r="AY275" s="244" t="s">
        <v>137</v>
      </c>
    </row>
    <row r="276" s="2" customFormat="1" ht="16.5" customHeight="1">
      <c r="A276" s="41"/>
      <c r="B276" s="42"/>
      <c r="C276" s="225" t="s">
        <v>235</v>
      </c>
      <c r="D276" s="225" t="s">
        <v>162</v>
      </c>
      <c r="E276" s="226" t="s">
        <v>993</v>
      </c>
      <c r="F276" s="227" t="s">
        <v>994</v>
      </c>
      <c r="G276" s="228" t="s">
        <v>475</v>
      </c>
      <c r="H276" s="229">
        <v>922.29399999999998</v>
      </c>
      <c r="I276" s="230"/>
      <c r="J276" s="231">
        <f>ROUND(I276*H276,2)</f>
        <v>0</v>
      </c>
      <c r="K276" s="227" t="s">
        <v>526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150</v>
      </c>
      <c r="AT276" s="217" t="s">
        <v>162</v>
      </c>
      <c r="AU276" s="217" t="s">
        <v>87</v>
      </c>
      <c r="AY276" s="20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150</v>
      </c>
      <c r="BM276" s="217" t="s">
        <v>995</v>
      </c>
    </row>
    <row r="277" s="2" customFormat="1">
      <c r="A277" s="41"/>
      <c r="B277" s="42"/>
      <c r="C277" s="43"/>
      <c r="D277" s="219" t="s">
        <v>144</v>
      </c>
      <c r="E277" s="43"/>
      <c r="F277" s="220" t="s">
        <v>996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144</v>
      </c>
      <c r="AU277" s="20" t="s">
        <v>87</v>
      </c>
    </row>
    <row r="278" s="2" customFormat="1">
      <c r="A278" s="41"/>
      <c r="B278" s="42"/>
      <c r="C278" s="43"/>
      <c r="D278" s="247" t="s">
        <v>529</v>
      </c>
      <c r="E278" s="43"/>
      <c r="F278" s="248" t="s">
        <v>997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529</v>
      </c>
      <c r="AU278" s="20" t="s">
        <v>87</v>
      </c>
    </row>
    <row r="279" s="13" customFormat="1">
      <c r="A279" s="13"/>
      <c r="B279" s="234"/>
      <c r="C279" s="235"/>
      <c r="D279" s="219" t="s">
        <v>250</v>
      </c>
      <c r="E279" s="236" t="s">
        <v>21</v>
      </c>
      <c r="F279" s="237" t="s">
        <v>661</v>
      </c>
      <c r="G279" s="235"/>
      <c r="H279" s="238">
        <v>922.29399999999998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250</v>
      </c>
      <c r="AU279" s="244" t="s">
        <v>87</v>
      </c>
      <c r="AV279" s="13" t="s">
        <v>87</v>
      </c>
      <c r="AW279" s="13" t="s">
        <v>38</v>
      </c>
      <c r="AX279" s="13" t="s">
        <v>85</v>
      </c>
      <c r="AY279" s="244" t="s">
        <v>137</v>
      </c>
    </row>
    <row r="280" s="2" customFormat="1" ht="16.5" customHeight="1">
      <c r="A280" s="41"/>
      <c r="B280" s="42"/>
      <c r="C280" s="205" t="s">
        <v>191</v>
      </c>
      <c r="D280" s="205" t="s">
        <v>138</v>
      </c>
      <c r="E280" s="206" t="s">
        <v>998</v>
      </c>
      <c r="F280" s="207" t="s">
        <v>999</v>
      </c>
      <c r="G280" s="208" t="s">
        <v>141</v>
      </c>
      <c r="H280" s="209">
        <v>27.669</v>
      </c>
      <c r="I280" s="210"/>
      <c r="J280" s="211">
        <f>ROUND(I280*H280,2)</f>
        <v>0</v>
      </c>
      <c r="K280" s="207" t="s">
        <v>526</v>
      </c>
      <c r="L280" s="212"/>
      <c r="M280" s="213" t="s">
        <v>21</v>
      </c>
      <c r="N280" s="214" t="s">
        <v>48</v>
      </c>
      <c r="O280" s="87"/>
      <c r="P280" s="215">
        <f>O280*H280</f>
        <v>0</v>
      </c>
      <c r="Q280" s="215">
        <v>0.001</v>
      </c>
      <c r="R280" s="215">
        <f>Q280*H280</f>
        <v>0.027669000000000003</v>
      </c>
      <c r="S280" s="215">
        <v>0</v>
      </c>
      <c r="T280" s="21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7" t="s">
        <v>159</v>
      </c>
      <c r="AT280" s="217" t="s">
        <v>138</v>
      </c>
      <c r="AU280" s="217" t="s">
        <v>87</v>
      </c>
      <c r="AY280" s="20" t="s">
        <v>137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20" t="s">
        <v>85</v>
      </c>
      <c r="BK280" s="218">
        <f>ROUND(I280*H280,2)</f>
        <v>0</v>
      </c>
      <c r="BL280" s="20" t="s">
        <v>150</v>
      </c>
      <c r="BM280" s="217" t="s">
        <v>1000</v>
      </c>
    </row>
    <row r="281" s="2" customFormat="1">
      <c r="A281" s="41"/>
      <c r="B281" s="42"/>
      <c r="C281" s="43"/>
      <c r="D281" s="219" t="s">
        <v>144</v>
      </c>
      <c r="E281" s="43"/>
      <c r="F281" s="220" t="s">
        <v>999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87</v>
      </c>
    </row>
    <row r="282" s="13" customFormat="1">
      <c r="A282" s="13"/>
      <c r="B282" s="234"/>
      <c r="C282" s="235"/>
      <c r="D282" s="219" t="s">
        <v>250</v>
      </c>
      <c r="E282" s="236" t="s">
        <v>21</v>
      </c>
      <c r="F282" s="237" t="s">
        <v>1001</v>
      </c>
      <c r="G282" s="235"/>
      <c r="H282" s="238">
        <v>27.669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250</v>
      </c>
      <c r="AU282" s="244" t="s">
        <v>87</v>
      </c>
      <c r="AV282" s="13" t="s">
        <v>87</v>
      </c>
      <c r="AW282" s="13" t="s">
        <v>38</v>
      </c>
      <c r="AX282" s="13" t="s">
        <v>85</v>
      </c>
      <c r="AY282" s="244" t="s">
        <v>137</v>
      </c>
    </row>
    <row r="283" s="2" customFormat="1" ht="16.5" customHeight="1">
      <c r="A283" s="41"/>
      <c r="B283" s="42"/>
      <c r="C283" s="225" t="s">
        <v>242</v>
      </c>
      <c r="D283" s="225" t="s">
        <v>162</v>
      </c>
      <c r="E283" s="226" t="s">
        <v>1002</v>
      </c>
      <c r="F283" s="227" t="s">
        <v>1003</v>
      </c>
      <c r="G283" s="228" t="s">
        <v>475</v>
      </c>
      <c r="H283" s="229">
        <v>5948.8999999999996</v>
      </c>
      <c r="I283" s="230"/>
      <c r="J283" s="231">
        <f>ROUND(I283*H283,2)</f>
        <v>0</v>
      </c>
      <c r="K283" s="227" t="s">
        <v>526</v>
      </c>
      <c r="L283" s="47"/>
      <c r="M283" s="232" t="s">
        <v>21</v>
      </c>
      <c r="N283" s="233" t="s">
        <v>48</v>
      </c>
      <c r="O283" s="87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7" t="s">
        <v>150</v>
      </c>
      <c r="AT283" s="217" t="s">
        <v>162</v>
      </c>
      <c r="AU283" s="217" t="s">
        <v>87</v>
      </c>
      <c r="AY283" s="20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20" t="s">
        <v>85</v>
      </c>
      <c r="BK283" s="218">
        <f>ROUND(I283*H283,2)</f>
        <v>0</v>
      </c>
      <c r="BL283" s="20" t="s">
        <v>150</v>
      </c>
      <c r="BM283" s="217" t="s">
        <v>1004</v>
      </c>
    </row>
    <row r="284" s="2" customFormat="1">
      <c r="A284" s="41"/>
      <c r="B284" s="42"/>
      <c r="C284" s="43"/>
      <c r="D284" s="219" t="s">
        <v>144</v>
      </c>
      <c r="E284" s="43"/>
      <c r="F284" s="220" t="s">
        <v>1005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87</v>
      </c>
    </row>
    <row r="285" s="2" customFormat="1">
      <c r="A285" s="41"/>
      <c r="B285" s="42"/>
      <c r="C285" s="43"/>
      <c r="D285" s="247" t="s">
        <v>529</v>
      </c>
      <c r="E285" s="43"/>
      <c r="F285" s="248" t="s">
        <v>1006</v>
      </c>
      <c r="G285" s="43"/>
      <c r="H285" s="43"/>
      <c r="I285" s="221"/>
      <c r="J285" s="43"/>
      <c r="K285" s="43"/>
      <c r="L285" s="47"/>
      <c r="M285" s="222"/>
      <c r="N285" s="223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529</v>
      </c>
      <c r="AU285" s="20" t="s">
        <v>87</v>
      </c>
    </row>
    <row r="286" s="13" customFormat="1">
      <c r="A286" s="13"/>
      <c r="B286" s="234"/>
      <c r="C286" s="235"/>
      <c r="D286" s="219" t="s">
        <v>250</v>
      </c>
      <c r="E286" s="236" t="s">
        <v>21</v>
      </c>
      <c r="F286" s="237" t="s">
        <v>655</v>
      </c>
      <c r="G286" s="235"/>
      <c r="H286" s="238">
        <v>5948.8999999999996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250</v>
      </c>
      <c r="AU286" s="244" t="s">
        <v>87</v>
      </c>
      <c r="AV286" s="13" t="s">
        <v>87</v>
      </c>
      <c r="AW286" s="13" t="s">
        <v>38</v>
      </c>
      <c r="AX286" s="13" t="s">
        <v>85</v>
      </c>
      <c r="AY286" s="244" t="s">
        <v>137</v>
      </c>
    </row>
    <row r="287" s="2" customFormat="1" ht="16.5" customHeight="1">
      <c r="A287" s="41"/>
      <c r="B287" s="42"/>
      <c r="C287" s="225" t="s">
        <v>195</v>
      </c>
      <c r="D287" s="225" t="s">
        <v>162</v>
      </c>
      <c r="E287" s="226" t="s">
        <v>1007</v>
      </c>
      <c r="F287" s="227" t="s">
        <v>1008</v>
      </c>
      <c r="G287" s="228" t="s">
        <v>475</v>
      </c>
      <c r="H287" s="229">
        <v>1969.1500000000001</v>
      </c>
      <c r="I287" s="230"/>
      <c r="J287" s="231">
        <f>ROUND(I287*H287,2)</f>
        <v>0</v>
      </c>
      <c r="K287" s="227" t="s">
        <v>526</v>
      </c>
      <c r="L287" s="47"/>
      <c r="M287" s="232" t="s">
        <v>21</v>
      </c>
      <c r="N287" s="233" t="s">
        <v>48</v>
      </c>
      <c r="O287" s="87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7" t="s">
        <v>150</v>
      </c>
      <c r="AT287" s="217" t="s">
        <v>162</v>
      </c>
      <c r="AU287" s="217" t="s">
        <v>87</v>
      </c>
      <c r="AY287" s="20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20" t="s">
        <v>85</v>
      </c>
      <c r="BK287" s="218">
        <f>ROUND(I287*H287,2)</f>
        <v>0</v>
      </c>
      <c r="BL287" s="20" t="s">
        <v>150</v>
      </c>
      <c r="BM287" s="217" t="s">
        <v>1009</v>
      </c>
    </row>
    <row r="288" s="2" customFormat="1">
      <c r="A288" s="41"/>
      <c r="B288" s="42"/>
      <c r="C288" s="43"/>
      <c r="D288" s="219" t="s">
        <v>144</v>
      </c>
      <c r="E288" s="43"/>
      <c r="F288" s="220" t="s">
        <v>1010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87</v>
      </c>
    </row>
    <row r="289" s="2" customFormat="1">
      <c r="A289" s="41"/>
      <c r="B289" s="42"/>
      <c r="C289" s="43"/>
      <c r="D289" s="247" t="s">
        <v>529</v>
      </c>
      <c r="E289" s="43"/>
      <c r="F289" s="248" t="s">
        <v>1011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529</v>
      </c>
      <c r="AU289" s="20" t="s">
        <v>87</v>
      </c>
    </row>
    <row r="290" s="14" customFormat="1">
      <c r="A290" s="14"/>
      <c r="B290" s="249"/>
      <c r="C290" s="250"/>
      <c r="D290" s="219" t="s">
        <v>250</v>
      </c>
      <c r="E290" s="251" t="s">
        <v>21</v>
      </c>
      <c r="F290" s="252" t="s">
        <v>1012</v>
      </c>
      <c r="G290" s="250"/>
      <c r="H290" s="251" t="s">
        <v>21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250</v>
      </c>
      <c r="AU290" s="258" t="s">
        <v>87</v>
      </c>
      <c r="AV290" s="14" t="s">
        <v>85</v>
      </c>
      <c r="AW290" s="14" t="s">
        <v>38</v>
      </c>
      <c r="AX290" s="14" t="s">
        <v>77</v>
      </c>
      <c r="AY290" s="258" t="s">
        <v>137</v>
      </c>
    </row>
    <row r="291" s="13" customFormat="1">
      <c r="A291" s="13"/>
      <c r="B291" s="234"/>
      <c r="C291" s="235"/>
      <c r="D291" s="219" t="s">
        <v>250</v>
      </c>
      <c r="E291" s="236" t="s">
        <v>21</v>
      </c>
      <c r="F291" s="237" t="s">
        <v>684</v>
      </c>
      <c r="G291" s="235"/>
      <c r="H291" s="238">
        <v>1751.6500000000001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250</v>
      </c>
      <c r="AU291" s="244" t="s">
        <v>87</v>
      </c>
      <c r="AV291" s="13" t="s">
        <v>87</v>
      </c>
      <c r="AW291" s="13" t="s">
        <v>38</v>
      </c>
      <c r="AX291" s="13" t="s">
        <v>77</v>
      </c>
      <c r="AY291" s="244" t="s">
        <v>137</v>
      </c>
    </row>
    <row r="292" s="13" customFormat="1">
      <c r="A292" s="13"/>
      <c r="B292" s="234"/>
      <c r="C292" s="235"/>
      <c r="D292" s="219" t="s">
        <v>250</v>
      </c>
      <c r="E292" s="236" t="s">
        <v>21</v>
      </c>
      <c r="F292" s="237" t="s">
        <v>695</v>
      </c>
      <c r="G292" s="235"/>
      <c r="H292" s="238">
        <v>217.5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250</v>
      </c>
      <c r="AU292" s="244" t="s">
        <v>87</v>
      </c>
      <c r="AV292" s="13" t="s">
        <v>87</v>
      </c>
      <c r="AW292" s="13" t="s">
        <v>38</v>
      </c>
      <c r="AX292" s="13" t="s">
        <v>77</v>
      </c>
      <c r="AY292" s="244" t="s">
        <v>137</v>
      </c>
    </row>
    <row r="293" s="15" customFormat="1">
      <c r="A293" s="15"/>
      <c r="B293" s="267"/>
      <c r="C293" s="268"/>
      <c r="D293" s="219" t="s">
        <v>250</v>
      </c>
      <c r="E293" s="269" t="s">
        <v>21</v>
      </c>
      <c r="F293" s="270" t="s">
        <v>830</v>
      </c>
      <c r="G293" s="268"/>
      <c r="H293" s="271">
        <v>1969.1500000000001</v>
      </c>
      <c r="I293" s="272"/>
      <c r="J293" s="268"/>
      <c r="K293" s="268"/>
      <c r="L293" s="273"/>
      <c r="M293" s="274"/>
      <c r="N293" s="275"/>
      <c r="O293" s="275"/>
      <c r="P293" s="275"/>
      <c r="Q293" s="275"/>
      <c r="R293" s="275"/>
      <c r="S293" s="275"/>
      <c r="T293" s="27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7" t="s">
        <v>250</v>
      </c>
      <c r="AU293" s="277" t="s">
        <v>87</v>
      </c>
      <c r="AV293" s="15" t="s">
        <v>150</v>
      </c>
      <c r="AW293" s="15" t="s">
        <v>38</v>
      </c>
      <c r="AX293" s="15" t="s">
        <v>85</v>
      </c>
      <c r="AY293" s="277" t="s">
        <v>137</v>
      </c>
    </row>
    <row r="294" s="2" customFormat="1" ht="16.5" customHeight="1">
      <c r="A294" s="41"/>
      <c r="B294" s="42"/>
      <c r="C294" s="225" t="s">
        <v>252</v>
      </c>
      <c r="D294" s="225" t="s">
        <v>162</v>
      </c>
      <c r="E294" s="226" t="s">
        <v>1013</v>
      </c>
      <c r="F294" s="227" t="s">
        <v>1014</v>
      </c>
      <c r="G294" s="228" t="s">
        <v>475</v>
      </c>
      <c r="H294" s="229">
        <v>922.29399999999998</v>
      </c>
      <c r="I294" s="230"/>
      <c r="J294" s="231">
        <f>ROUND(I294*H294,2)</f>
        <v>0</v>
      </c>
      <c r="K294" s="227" t="s">
        <v>526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150</v>
      </c>
      <c r="AT294" s="217" t="s">
        <v>162</v>
      </c>
      <c r="AU294" s="217" t="s">
        <v>87</v>
      </c>
      <c r="AY294" s="20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150</v>
      </c>
      <c r="BM294" s="217" t="s">
        <v>1015</v>
      </c>
    </row>
    <row r="295" s="2" customFormat="1">
      <c r="A295" s="41"/>
      <c r="B295" s="42"/>
      <c r="C295" s="43"/>
      <c r="D295" s="219" t="s">
        <v>144</v>
      </c>
      <c r="E295" s="43"/>
      <c r="F295" s="220" t="s">
        <v>1016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144</v>
      </c>
      <c r="AU295" s="20" t="s">
        <v>87</v>
      </c>
    </row>
    <row r="296" s="2" customFormat="1">
      <c r="A296" s="41"/>
      <c r="B296" s="42"/>
      <c r="C296" s="43"/>
      <c r="D296" s="247" t="s">
        <v>529</v>
      </c>
      <c r="E296" s="43"/>
      <c r="F296" s="248" t="s">
        <v>1017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529</v>
      </c>
      <c r="AU296" s="20" t="s">
        <v>87</v>
      </c>
    </row>
    <row r="297" s="13" customFormat="1">
      <c r="A297" s="13"/>
      <c r="B297" s="234"/>
      <c r="C297" s="235"/>
      <c r="D297" s="219" t="s">
        <v>250</v>
      </c>
      <c r="E297" s="236" t="s">
        <v>21</v>
      </c>
      <c r="F297" s="237" t="s">
        <v>661</v>
      </c>
      <c r="G297" s="235"/>
      <c r="H297" s="238">
        <v>922.29399999999998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250</v>
      </c>
      <c r="AU297" s="244" t="s">
        <v>87</v>
      </c>
      <c r="AV297" s="13" t="s">
        <v>87</v>
      </c>
      <c r="AW297" s="13" t="s">
        <v>38</v>
      </c>
      <c r="AX297" s="13" t="s">
        <v>85</v>
      </c>
      <c r="AY297" s="244" t="s">
        <v>137</v>
      </c>
    </row>
    <row r="298" s="2" customFormat="1" ht="16.5" customHeight="1">
      <c r="A298" s="41"/>
      <c r="B298" s="42"/>
      <c r="C298" s="225" t="s">
        <v>256</v>
      </c>
      <c r="D298" s="225" t="s">
        <v>162</v>
      </c>
      <c r="E298" s="226" t="s">
        <v>1018</v>
      </c>
      <c r="F298" s="227" t="s">
        <v>1019</v>
      </c>
      <c r="G298" s="228" t="s">
        <v>475</v>
      </c>
      <c r="H298" s="229">
        <v>922.29399999999998</v>
      </c>
      <c r="I298" s="230"/>
      <c r="J298" s="231">
        <f>ROUND(I298*H298,2)</f>
        <v>0</v>
      </c>
      <c r="K298" s="227" t="s">
        <v>526</v>
      </c>
      <c r="L298" s="47"/>
      <c r="M298" s="232" t="s">
        <v>21</v>
      </c>
      <c r="N298" s="233" t="s">
        <v>48</v>
      </c>
      <c r="O298" s="87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7" t="s">
        <v>150</v>
      </c>
      <c r="AT298" s="217" t="s">
        <v>162</v>
      </c>
      <c r="AU298" s="217" t="s">
        <v>87</v>
      </c>
      <c r="AY298" s="20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20" t="s">
        <v>85</v>
      </c>
      <c r="BK298" s="218">
        <f>ROUND(I298*H298,2)</f>
        <v>0</v>
      </c>
      <c r="BL298" s="20" t="s">
        <v>150</v>
      </c>
      <c r="BM298" s="217" t="s">
        <v>1020</v>
      </c>
    </row>
    <row r="299" s="2" customFormat="1">
      <c r="A299" s="41"/>
      <c r="B299" s="42"/>
      <c r="C299" s="43"/>
      <c r="D299" s="219" t="s">
        <v>144</v>
      </c>
      <c r="E299" s="43"/>
      <c r="F299" s="220" t="s">
        <v>1021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144</v>
      </c>
      <c r="AU299" s="20" t="s">
        <v>87</v>
      </c>
    </row>
    <row r="300" s="2" customFormat="1">
      <c r="A300" s="41"/>
      <c r="B300" s="42"/>
      <c r="C300" s="43"/>
      <c r="D300" s="247" t="s">
        <v>529</v>
      </c>
      <c r="E300" s="43"/>
      <c r="F300" s="248" t="s">
        <v>1022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529</v>
      </c>
      <c r="AU300" s="20" t="s">
        <v>87</v>
      </c>
    </row>
    <row r="301" s="14" customFormat="1">
      <c r="A301" s="14"/>
      <c r="B301" s="249"/>
      <c r="C301" s="250"/>
      <c r="D301" s="219" t="s">
        <v>250</v>
      </c>
      <c r="E301" s="251" t="s">
        <v>21</v>
      </c>
      <c r="F301" s="252" t="s">
        <v>1023</v>
      </c>
      <c r="G301" s="250"/>
      <c r="H301" s="251" t="s">
        <v>21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250</v>
      </c>
      <c r="AU301" s="258" t="s">
        <v>87</v>
      </c>
      <c r="AV301" s="14" t="s">
        <v>85</v>
      </c>
      <c r="AW301" s="14" t="s">
        <v>38</v>
      </c>
      <c r="AX301" s="14" t="s">
        <v>77</v>
      </c>
      <c r="AY301" s="258" t="s">
        <v>137</v>
      </c>
    </row>
    <row r="302" s="13" customFormat="1">
      <c r="A302" s="13"/>
      <c r="B302" s="234"/>
      <c r="C302" s="235"/>
      <c r="D302" s="219" t="s">
        <v>250</v>
      </c>
      <c r="E302" s="236" t="s">
        <v>661</v>
      </c>
      <c r="F302" s="237" t="s">
        <v>1024</v>
      </c>
      <c r="G302" s="235"/>
      <c r="H302" s="238">
        <v>922.29399999999998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250</v>
      </c>
      <c r="AU302" s="244" t="s">
        <v>87</v>
      </c>
      <c r="AV302" s="13" t="s">
        <v>87</v>
      </c>
      <c r="AW302" s="13" t="s">
        <v>38</v>
      </c>
      <c r="AX302" s="13" t="s">
        <v>85</v>
      </c>
      <c r="AY302" s="244" t="s">
        <v>137</v>
      </c>
    </row>
    <row r="303" s="2" customFormat="1" ht="16.5" customHeight="1">
      <c r="A303" s="41"/>
      <c r="B303" s="42"/>
      <c r="C303" s="225" t="s">
        <v>264</v>
      </c>
      <c r="D303" s="225" t="s">
        <v>162</v>
      </c>
      <c r="E303" s="226" t="s">
        <v>1025</v>
      </c>
      <c r="F303" s="227" t="s">
        <v>1026</v>
      </c>
      <c r="G303" s="228" t="s">
        <v>475</v>
      </c>
      <c r="H303" s="229">
        <v>5948.8999999999996</v>
      </c>
      <c r="I303" s="230"/>
      <c r="J303" s="231">
        <f>ROUND(I303*H303,2)</f>
        <v>0</v>
      </c>
      <c r="K303" s="227" t="s">
        <v>526</v>
      </c>
      <c r="L303" s="47"/>
      <c r="M303" s="232" t="s">
        <v>21</v>
      </c>
      <c r="N303" s="233" t="s">
        <v>48</v>
      </c>
      <c r="O303" s="87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7" t="s">
        <v>150</v>
      </c>
      <c r="AT303" s="217" t="s">
        <v>162</v>
      </c>
      <c r="AU303" s="217" t="s">
        <v>87</v>
      </c>
      <c r="AY303" s="20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20" t="s">
        <v>85</v>
      </c>
      <c r="BK303" s="218">
        <f>ROUND(I303*H303,2)</f>
        <v>0</v>
      </c>
      <c r="BL303" s="20" t="s">
        <v>150</v>
      </c>
      <c r="BM303" s="217" t="s">
        <v>1027</v>
      </c>
    </row>
    <row r="304" s="2" customFormat="1">
      <c r="A304" s="41"/>
      <c r="B304" s="42"/>
      <c r="C304" s="43"/>
      <c r="D304" s="219" t="s">
        <v>144</v>
      </c>
      <c r="E304" s="43"/>
      <c r="F304" s="220" t="s">
        <v>1028</v>
      </c>
      <c r="G304" s="43"/>
      <c r="H304" s="43"/>
      <c r="I304" s="221"/>
      <c r="J304" s="43"/>
      <c r="K304" s="43"/>
      <c r="L304" s="47"/>
      <c r="M304" s="222"/>
      <c r="N304" s="22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144</v>
      </c>
      <c r="AU304" s="20" t="s">
        <v>87</v>
      </c>
    </row>
    <row r="305" s="2" customFormat="1">
      <c r="A305" s="41"/>
      <c r="B305" s="42"/>
      <c r="C305" s="43"/>
      <c r="D305" s="247" t="s">
        <v>529</v>
      </c>
      <c r="E305" s="43"/>
      <c r="F305" s="248" t="s">
        <v>1029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529</v>
      </c>
      <c r="AU305" s="20" t="s">
        <v>87</v>
      </c>
    </row>
    <row r="306" s="13" customFormat="1">
      <c r="A306" s="13"/>
      <c r="B306" s="234"/>
      <c r="C306" s="235"/>
      <c r="D306" s="219" t="s">
        <v>250</v>
      </c>
      <c r="E306" s="236" t="s">
        <v>21</v>
      </c>
      <c r="F306" s="237" t="s">
        <v>655</v>
      </c>
      <c r="G306" s="235"/>
      <c r="H306" s="238">
        <v>5948.8999999999996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250</v>
      </c>
      <c r="AU306" s="244" t="s">
        <v>87</v>
      </c>
      <c r="AV306" s="13" t="s">
        <v>87</v>
      </c>
      <c r="AW306" s="13" t="s">
        <v>38</v>
      </c>
      <c r="AX306" s="13" t="s">
        <v>85</v>
      </c>
      <c r="AY306" s="244" t="s">
        <v>137</v>
      </c>
    </row>
    <row r="307" s="2" customFormat="1" ht="16.5" customHeight="1">
      <c r="A307" s="41"/>
      <c r="B307" s="42"/>
      <c r="C307" s="225" t="s">
        <v>199</v>
      </c>
      <c r="D307" s="225" t="s">
        <v>162</v>
      </c>
      <c r="E307" s="226" t="s">
        <v>1030</v>
      </c>
      <c r="F307" s="227" t="s">
        <v>1031</v>
      </c>
      <c r="G307" s="228" t="s">
        <v>475</v>
      </c>
      <c r="H307" s="229">
        <v>922.29399999999998</v>
      </c>
      <c r="I307" s="230"/>
      <c r="J307" s="231">
        <f>ROUND(I307*H307,2)</f>
        <v>0</v>
      </c>
      <c r="K307" s="227" t="s">
        <v>526</v>
      </c>
      <c r="L307" s="47"/>
      <c r="M307" s="232" t="s">
        <v>21</v>
      </c>
      <c r="N307" s="233" t="s">
        <v>48</v>
      </c>
      <c r="O307" s="87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7" t="s">
        <v>150</v>
      </c>
      <c r="AT307" s="217" t="s">
        <v>162</v>
      </c>
      <c r="AU307" s="217" t="s">
        <v>87</v>
      </c>
      <c r="AY307" s="20" t="s">
        <v>137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20" t="s">
        <v>85</v>
      </c>
      <c r="BK307" s="218">
        <f>ROUND(I307*H307,2)</f>
        <v>0</v>
      </c>
      <c r="BL307" s="20" t="s">
        <v>150</v>
      </c>
      <c r="BM307" s="217" t="s">
        <v>1032</v>
      </c>
    </row>
    <row r="308" s="2" customFormat="1">
      <c r="A308" s="41"/>
      <c r="B308" s="42"/>
      <c r="C308" s="43"/>
      <c r="D308" s="219" t="s">
        <v>144</v>
      </c>
      <c r="E308" s="43"/>
      <c r="F308" s="220" t="s">
        <v>1033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144</v>
      </c>
      <c r="AU308" s="20" t="s">
        <v>87</v>
      </c>
    </row>
    <row r="309" s="2" customFormat="1">
      <c r="A309" s="41"/>
      <c r="B309" s="42"/>
      <c r="C309" s="43"/>
      <c r="D309" s="247" t="s">
        <v>529</v>
      </c>
      <c r="E309" s="43"/>
      <c r="F309" s="248" t="s">
        <v>1034</v>
      </c>
      <c r="G309" s="43"/>
      <c r="H309" s="43"/>
      <c r="I309" s="221"/>
      <c r="J309" s="43"/>
      <c r="K309" s="43"/>
      <c r="L309" s="47"/>
      <c r="M309" s="222"/>
      <c r="N309" s="22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529</v>
      </c>
      <c r="AU309" s="20" t="s">
        <v>87</v>
      </c>
    </row>
    <row r="310" s="13" customFormat="1">
      <c r="A310" s="13"/>
      <c r="B310" s="234"/>
      <c r="C310" s="235"/>
      <c r="D310" s="219" t="s">
        <v>250</v>
      </c>
      <c r="E310" s="236" t="s">
        <v>21</v>
      </c>
      <c r="F310" s="237" t="s">
        <v>661</v>
      </c>
      <c r="G310" s="235"/>
      <c r="H310" s="238">
        <v>922.29399999999998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250</v>
      </c>
      <c r="AU310" s="244" t="s">
        <v>87</v>
      </c>
      <c r="AV310" s="13" t="s">
        <v>87</v>
      </c>
      <c r="AW310" s="13" t="s">
        <v>38</v>
      </c>
      <c r="AX310" s="13" t="s">
        <v>85</v>
      </c>
      <c r="AY310" s="244" t="s">
        <v>137</v>
      </c>
    </row>
    <row r="311" s="2" customFormat="1" ht="16.5" customHeight="1">
      <c r="A311" s="41"/>
      <c r="B311" s="42"/>
      <c r="C311" s="225" t="s">
        <v>272</v>
      </c>
      <c r="D311" s="225" t="s">
        <v>162</v>
      </c>
      <c r="E311" s="226" t="s">
        <v>1035</v>
      </c>
      <c r="F311" s="227" t="s">
        <v>1036</v>
      </c>
      <c r="G311" s="228" t="s">
        <v>565</v>
      </c>
      <c r="H311" s="229">
        <v>206.136</v>
      </c>
      <c r="I311" s="230"/>
      <c r="J311" s="231">
        <f>ROUND(I311*H311,2)</f>
        <v>0</v>
      </c>
      <c r="K311" s="227" t="s">
        <v>526</v>
      </c>
      <c r="L311" s="47"/>
      <c r="M311" s="232" t="s">
        <v>21</v>
      </c>
      <c r="N311" s="233" t="s">
        <v>48</v>
      </c>
      <c r="O311" s="87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7" t="s">
        <v>150</v>
      </c>
      <c r="AT311" s="217" t="s">
        <v>162</v>
      </c>
      <c r="AU311" s="217" t="s">
        <v>87</v>
      </c>
      <c r="AY311" s="20" t="s">
        <v>137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20" t="s">
        <v>85</v>
      </c>
      <c r="BK311" s="218">
        <f>ROUND(I311*H311,2)</f>
        <v>0</v>
      </c>
      <c r="BL311" s="20" t="s">
        <v>150</v>
      </c>
      <c r="BM311" s="217" t="s">
        <v>1037</v>
      </c>
    </row>
    <row r="312" s="2" customFormat="1">
      <c r="A312" s="41"/>
      <c r="B312" s="42"/>
      <c r="C312" s="43"/>
      <c r="D312" s="219" t="s">
        <v>144</v>
      </c>
      <c r="E312" s="43"/>
      <c r="F312" s="220" t="s">
        <v>1038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144</v>
      </c>
      <c r="AU312" s="20" t="s">
        <v>87</v>
      </c>
    </row>
    <row r="313" s="2" customFormat="1">
      <c r="A313" s="41"/>
      <c r="B313" s="42"/>
      <c r="C313" s="43"/>
      <c r="D313" s="247" t="s">
        <v>529</v>
      </c>
      <c r="E313" s="43"/>
      <c r="F313" s="248" t="s">
        <v>1039</v>
      </c>
      <c r="G313" s="43"/>
      <c r="H313" s="43"/>
      <c r="I313" s="221"/>
      <c r="J313" s="43"/>
      <c r="K313" s="43"/>
      <c r="L313" s="47"/>
      <c r="M313" s="222"/>
      <c r="N313" s="223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529</v>
      </c>
      <c r="AU313" s="20" t="s">
        <v>87</v>
      </c>
    </row>
    <row r="314" s="13" customFormat="1">
      <c r="A314" s="13"/>
      <c r="B314" s="234"/>
      <c r="C314" s="235"/>
      <c r="D314" s="219" t="s">
        <v>250</v>
      </c>
      <c r="E314" s="236" t="s">
        <v>21</v>
      </c>
      <c r="F314" s="237" t="s">
        <v>1040</v>
      </c>
      <c r="G314" s="235"/>
      <c r="H314" s="238">
        <v>206.136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250</v>
      </c>
      <c r="AU314" s="244" t="s">
        <v>87</v>
      </c>
      <c r="AV314" s="13" t="s">
        <v>87</v>
      </c>
      <c r="AW314" s="13" t="s">
        <v>38</v>
      </c>
      <c r="AX314" s="13" t="s">
        <v>85</v>
      </c>
      <c r="AY314" s="244" t="s">
        <v>137</v>
      </c>
    </row>
    <row r="315" s="12" customFormat="1" ht="22.8" customHeight="1">
      <c r="A315" s="12"/>
      <c r="B315" s="191"/>
      <c r="C315" s="192"/>
      <c r="D315" s="193" t="s">
        <v>76</v>
      </c>
      <c r="E315" s="245" t="s">
        <v>87</v>
      </c>
      <c r="F315" s="245" t="s">
        <v>1041</v>
      </c>
      <c r="G315" s="192"/>
      <c r="H315" s="192"/>
      <c r="I315" s="195"/>
      <c r="J315" s="246">
        <f>BK315</f>
        <v>0</v>
      </c>
      <c r="K315" s="192"/>
      <c r="L315" s="197"/>
      <c r="M315" s="198"/>
      <c r="N315" s="199"/>
      <c r="O315" s="199"/>
      <c r="P315" s="200">
        <f>SUM(P316:P368)</f>
        <v>0</v>
      </c>
      <c r="Q315" s="199"/>
      <c r="R315" s="200">
        <f>SUM(R316:R368)</f>
        <v>32.539502800000001</v>
      </c>
      <c r="S315" s="199"/>
      <c r="T315" s="201">
        <f>SUM(T316:T368)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85</v>
      </c>
      <c r="AT315" s="203" t="s">
        <v>76</v>
      </c>
      <c r="AU315" s="203" t="s">
        <v>85</v>
      </c>
      <c r="AY315" s="202" t="s">
        <v>137</v>
      </c>
      <c r="BK315" s="204">
        <f>SUM(BK316:BK368)</f>
        <v>0</v>
      </c>
    </row>
    <row r="316" s="2" customFormat="1" ht="16.5" customHeight="1">
      <c r="A316" s="41"/>
      <c r="B316" s="42"/>
      <c r="C316" s="225" t="s">
        <v>201</v>
      </c>
      <c r="D316" s="225" t="s">
        <v>162</v>
      </c>
      <c r="E316" s="226" t="s">
        <v>1042</v>
      </c>
      <c r="F316" s="227" t="s">
        <v>1043</v>
      </c>
      <c r="G316" s="228" t="s">
        <v>565</v>
      </c>
      <c r="H316" s="229">
        <v>7.5</v>
      </c>
      <c r="I316" s="230"/>
      <c r="J316" s="231">
        <f>ROUND(I316*H316,2)</f>
        <v>0</v>
      </c>
      <c r="K316" s="227" t="s">
        <v>21</v>
      </c>
      <c r="L316" s="47"/>
      <c r="M316" s="232" t="s">
        <v>21</v>
      </c>
      <c r="N316" s="233" t="s">
        <v>48</v>
      </c>
      <c r="O316" s="87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7" t="s">
        <v>150</v>
      </c>
      <c r="AT316" s="217" t="s">
        <v>162</v>
      </c>
      <c r="AU316" s="217" t="s">
        <v>87</v>
      </c>
      <c r="AY316" s="20" t="s">
        <v>137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20" t="s">
        <v>85</v>
      </c>
      <c r="BK316" s="218">
        <f>ROUND(I316*H316,2)</f>
        <v>0</v>
      </c>
      <c r="BL316" s="20" t="s">
        <v>150</v>
      </c>
      <c r="BM316" s="217" t="s">
        <v>1044</v>
      </c>
    </row>
    <row r="317" s="2" customFormat="1">
      <c r="A317" s="41"/>
      <c r="B317" s="42"/>
      <c r="C317" s="43"/>
      <c r="D317" s="219" t="s">
        <v>144</v>
      </c>
      <c r="E317" s="43"/>
      <c r="F317" s="220" t="s">
        <v>1045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144</v>
      </c>
      <c r="AU317" s="20" t="s">
        <v>87</v>
      </c>
    </row>
    <row r="318" s="2" customFormat="1">
      <c r="A318" s="41"/>
      <c r="B318" s="42"/>
      <c r="C318" s="43"/>
      <c r="D318" s="219" t="s">
        <v>146</v>
      </c>
      <c r="E318" s="43"/>
      <c r="F318" s="224" t="s">
        <v>1046</v>
      </c>
      <c r="G318" s="43"/>
      <c r="H318" s="43"/>
      <c r="I318" s="221"/>
      <c r="J318" s="43"/>
      <c r="K318" s="43"/>
      <c r="L318" s="47"/>
      <c r="M318" s="222"/>
      <c r="N318" s="223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146</v>
      </c>
      <c r="AU318" s="20" t="s">
        <v>87</v>
      </c>
    </row>
    <row r="319" s="14" customFormat="1">
      <c r="A319" s="14"/>
      <c r="B319" s="249"/>
      <c r="C319" s="250"/>
      <c r="D319" s="219" t="s">
        <v>250</v>
      </c>
      <c r="E319" s="251" t="s">
        <v>21</v>
      </c>
      <c r="F319" s="252" t="s">
        <v>1047</v>
      </c>
      <c r="G319" s="250"/>
      <c r="H319" s="251" t="s">
        <v>21</v>
      </c>
      <c r="I319" s="253"/>
      <c r="J319" s="250"/>
      <c r="K319" s="250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250</v>
      </c>
      <c r="AU319" s="258" t="s">
        <v>87</v>
      </c>
      <c r="AV319" s="14" t="s">
        <v>85</v>
      </c>
      <c r="AW319" s="14" t="s">
        <v>38</v>
      </c>
      <c r="AX319" s="14" t="s">
        <v>77</v>
      </c>
      <c r="AY319" s="258" t="s">
        <v>137</v>
      </c>
    </row>
    <row r="320" s="13" customFormat="1">
      <c r="A320" s="13"/>
      <c r="B320" s="234"/>
      <c r="C320" s="235"/>
      <c r="D320" s="219" t="s">
        <v>250</v>
      </c>
      <c r="E320" s="236" t="s">
        <v>21</v>
      </c>
      <c r="F320" s="237" t="s">
        <v>1048</v>
      </c>
      <c r="G320" s="235"/>
      <c r="H320" s="238">
        <v>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250</v>
      </c>
      <c r="AU320" s="244" t="s">
        <v>87</v>
      </c>
      <c r="AV320" s="13" t="s">
        <v>87</v>
      </c>
      <c r="AW320" s="13" t="s">
        <v>38</v>
      </c>
      <c r="AX320" s="13" t="s">
        <v>77</v>
      </c>
      <c r="AY320" s="244" t="s">
        <v>137</v>
      </c>
    </row>
    <row r="321" s="13" customFormat="1">
      <c r="A321" s="13"/>
      <c r="B321" s="234"/>
      <c r="C321" s="235"/>
      <c r="D321" s="219" t="s">
        <v>250</v>
      </c>
      <c r="E321" s="236" t="s">
        <v>21</v>
      </c>
      <c r="F321" s="237" t="s">
        <v>1049</v>
      </c>
      <c r="G321" s="235"/>
      <c r="H321" s="238">
        <v>-1.5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250</v>
      </c>
      <c r="AU321" s="244" t="s">
        <v>87</v>
      </c>
      <c r="AV321" s="13" t="s">
        <v>87</v>
      </c>
      <c r="AW321" s="13" t="s">
        <v>38</v>
      </c>
      <c r="AX321" s="13" t="s">
        <v>77</v>
      </c>
      <c r="AY321" s="244" t="s">
        <v>137</v>
      </c>
    </row>
    <row r="322" s="15" customFormat="1">
      <c r="A322" s="15"/>
      <c r="B322" s="267"/>
      <c r="C322" s="268"/>
      <c r="D322" s="219" t="s">
        <v>250</v>
      </c>
      <c r="E322" s="269" t="s">
        <v>787</v>
      </c>
      <c r="F322" s="270" t="s">
        <v>830</v>
      </c>
      <c r="G322" s="268"/>
      <c r="H322" s="271">
        <v>7.5</v>
      </c>
      <c r="I322" s="272"/>
      <c r="J322" s="268"/>
      <c r="K322" s="268"/>
      <c r="L322" s="273"/>
      <c r="M322" s="274"/>
      <c r="N322" s="275"/>
      <c r="O322" s="275"/>
      <c r="P322" s="275"/>
      <c r="Q322" s="275"/>
      <c r="R322" s="275"/>
      <c r="S322" s="275"/>
      <c r="T322" s="27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7" t="s">
        <v>250</v>
      </c>
      <c r="AU322" s="277" t="s">
        <v>87</v>
      </c>
      <c r="AV322" s="15" t="s">
        <v>150</v>
      </c>
      <c r="AW322" s="15" t="s">
        <v>38</v>
      </c>
      <c r="AX322" s="15" t="s">
        <v>85</v>
      </c>
      <c r="AY322" s="277" t="s">
        <v>137</v>
      </c>
    </row>
    <row r="323" s="2" customFormat="1" ht="16.5" customHeight="1">
      <c r="A323" s="41"/>
      <c r="B323" s="42"/>
      <c r="C323" s="225" t="s">
        <v>279</v>
      </c>
      <c r="D323" s="225" t="s">
        <v>162</v>
      </c>
      <c r="E323" s="226" t="s">
        <v>1050</v>
      </c>
      <c r="F323" s="227" t="s">
        <v>1051</v>
      </c>
      <c r="G323" s="228" t="s">
        <v>210</v>
      </c>
      <c r="H323" s="229">
        <v>63</v>
      </c>
      <c r="I323" s="230"/>
      <c r="J323" s="231">
        <f>ROUND(I323*H323,2)</f>
        <v>0</v>
      </c>
      <c r="K323" s="227" t="s">
        <v>526</v>
      </c>
      <c r="L323" s="47"/>
      <c r="M323" s="232" t="s">
        <v>21</v>
      </c>
      <c r="N323" s="233" t="s">
        <v>48</v>
      </c>
      <c r="O323" s="87"/>
      <c r="P323" s="215">
        <f>O323*H323</f>
        <v>0</v>
      </c>
      <c r="Q323" s="215">
        <v>0.00048999999999999998</v>
      </c>
      <c r="R323" s="215">
        <f>Q323*H323</f>
        <v>0.030869999999999998</v>
      </c>
      <c r="S323" s="215">
        <v>0</v>
      </c>
      <c r="T323" s="216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7" t="s">
        <v>150</v>
      </c>
      <c r="AT323" s="217" t="s">
        <v>162</v>
      </c>
      <c r="AU323" s="217" t="s">
        <v>87</v>
      </c>
      <c r="AY323" s="20" t="s">
        <v>137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20" t="s">
        <v>85</v>
      </c>
      <c r="BK323" s="218">
        <f>ROUND(I323*H323,2)</f>
        <v>0</v>
      </c>
      <c r="BL323" s="20" t="s">
        <v>150</v>
      </c>
      <c r="BM323" s="217" t="s">
        <v>1052</v>
      </c>
    </row>
    <row r="324" s="2" customFormat="1">
      <c r="A324" s="41"/>
      <c r="B324" s="42"/>
      <c r="C324" s="43"/>
      <c r="D324" s="219" t="s">
        <v>144</v>
      </c>
      <c r="E324" s="43"/>
      <c r="F324" s="220" t="s">
        <v>1053</v>
      </c>
      <c r="G324" s="43"/>
      <c r="H324" s="43"/>
      <c r="I324" s="221"/>
      <c r="J324" s="43"/>
      <c r="K324" s="43"/>
      <c r="L324" s="47"/>
      <c r="M324" s="222"/>
      <c r="N324" s="223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144</v>
      </c>
      <c r="AU324" s="20" t="s">
        <v>87</v>
      </c>
    </row>
    <row r="325" s="2" customFormat="1">
      <c r="A325" s="41"/>
      <c r="B325" s="42"/>
      <c r="C325" s="43"/>
      <c r="D325" s="247" t="s">
        <v>529</v>
      </c>
      <c r="E325" s="43"/>
      <c r="F325" s="248" t="s">
        <v>1054</v>
      </c>
      <c r="G325" s="43"/>
      <c r="H325" s="43"/>
      <c r="I325" s="221"/>
      <c r="J325" s="43"/>
      <c r="K325" s="43"/>
      <c r="L325" s="47"/>
      <c r="M325" s="222"/>
      <c r="N325" s="22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529</v>
      </c>
      <c r="AU325" s="20" t="s">
        <v>87</v>
      </c>
    </row>
    <row r="326" s="14" customFormat="1">
      <c r="A326" s="14"/>
      <c r="B326" s="249"/>
      <c r="C326" s="250"/>
      <c r="D326" s="219" t="s">
        <v>250</v>
      </c>
      <c r="E326" s="251" t="s">
        <v>21</v>
      </c>
      <c r="F326" s="252" t="s">
        <v>1055</v>
      </c>
      <c r="G326" s="250"/>
      <c r="H326" s="251" t="s">
        <v>21</v>
      </c>
      <c r="I326" s="253"/>
      <c r="J326" s="250"/>
      <c r="K326" s="250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250</v>
      </c>
      <c r="AU326" s="258" t="s">
        <v>87</v>
      </c>
      <c r="AV326" s="14" t="s">
        <v>85</v>
      </c>
      <c r="AW326" s="14" t="s">
        <v>38</v>
      </c>
      <c r="AX326" s="14" t="s">
        <v>77</v>
      </c>
      <c r="AY326" s="258" t="s">
        <v>137</v>
      </c>
    </row>
    <row r="327" s="13" customFormat="1">
      <c r="A327" s="13"/>
      <c r="B327" s="234"/>
      <c r="C327" s="235"/>
      <c r="D327" s="219" t="s">
        <v>250</v>
      </c>
      <c r="E327" s="236" t="s">
        <v>21</v>
      </c>
      <c r="F327" s="237" t="s">
        <v>1056</v>
      </c>
      <c r="G327" s="235"/>
      <c r="H327" s="238">
        <v>31.199999999999999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250</v>
      </c>
      <c r="AU327" s="244" t="s">
        <v>87</v>
      </c>
      <c r="AV327" s="13" t="s">
        <v>87</v>
      </c>
      <c r="AW327" s="13" t="s">
        <v>38</v>
      </c>
      <c r="AX327" s="13" t="s">
        <v>77</v>
      </c>
      <c r="AY327" s="244" t="s">
        <v>137</v>
      </c>
    </row>
    <row r="328" s="13" customFormat="1">
      <c r="A328" s="13"/>
      <c r="B328" s="234"/>
      <c r="C328" s="235"/>
      <c r="D328" s="219" t="s">
        <v>250</v>
      </c>
      <c r="E328" s="236" t="s">
        <v>21</v>
      </c>
      <c r="F328" s="237" t="s">
        <v>1057</v>
      </c>
      <c r="G328" s="235"/>
      <c r="H328" s="238">
        <v>28.800000000000001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250</v>
      </c>
      <c r="AU328" s="244" t="s">
        <v>87</v>
      </c>
      <c r="AV328" s="13" t="s">
        <v>87</v>
      </c>
      <c r="AW328" s="13" t="s">
        <v>38</v>
      </c>
      <c r="AX328" s="13" t="s">
        <v>77</v>
      </c>
      <c r="AY328" s="244" t="s">
        <v>137</v>
      </c>
    </row>
    <row r="329" s="15" customFormat="1">
      <c r="A329" s="15"/>
      <c r="B329" s="267"/>
      <c r="C329" s="268"/>
      <c r="D329" s="219" t="s">
        <v>250</v>
      </c>
      <c r="E329" s="269" t="s">
        <v>611</v>
      </c>
      <c r="F329" s="270" t="s">
        <v>830</v>
      </c>
      <c r="G329" s="268"/>
      <c r="H329" s="271">
        <v>60</v>
      </c>
      <c r="I329" s="272"/>
      <c r="J329" s="268"/>
      <c r="K329" s="268"/>
      <c r="L329" s="273"/>
      <c r="M329" s="274"/>
      <c r="N329" s="275"/>
      <c r="O329" s="275"/>
      <c r="P329" s="275"/>
      <c r="Q329" s="275"/>
      <c r="R329" s="275"/>
      <c r="S329" s="275"/>
      <c r="T329" s="27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7" t="s">
        <v>250</v>
      </c>
      <c r="AU329" s="277" t="s">
        <v>87</v>
      </c>
      <c r="AV329" s="15" t="s">
        <v>150</v>
      </c>
      <c r="AW329" s="15" t="s">
        <v>38</v>
      </c>
      <c r="AX329" s="15" t="s">
        <v>85</v>
      </c>
      <c r="AY329" s="277" t="s">
        <v>137</v>
      </c>
    </row>
    <row r="330" s="13" customFormat="1">
      <c r="A330" s="13"/>
      <c r="B330" s="234"/>
      <c r="C330" s="235"/>
      <c r="D330" s="219" t="s">
        <v>250</v>
      </c>
      <c r="E330" s="235"/>
      <c r="F330" s="237" t="s">
        <v>1058</v>
      </c>
      <c r="G330" s="235"/>
      <c r="H330" s="238">
        <v>63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250</v>
      </c>
      <c r="AU330" s="244" t="s">
        <v>87</v>
      </c>
      <c r="AV330" s="13" t="s">
        <v>87</v>
      </c>
      <c r="AW330" s="13" t="s">
        <v>4</v>
      </c>
      <c r="AX330" s="13" t="s">
        <v>85</v>
      </c>
      <c r="AY330" s="244" t="s">
        <v>137</v>
      </c>
    </row>
    <row r="331" s="2" customFormat="1" ht="16.5" customHeight="1">
      <c r="A331" s="41"/>
      <c r="B331" s="42"/>
      <c r="C331" s="225" t="s">
        <v>204</v>
      </c>
      <c r="D331" s="225" t="s">
        <v>162</v>
      </c>
      <c r="E331" s="226" t="s">
        <v>1059</v>
      </c>
      <c r="F331" s="227" t="s">
        <v>1060</v>
      </c>
      <c r="G331" s="228" t="s">
        <v>210</v>
      </c>
      <c r="H331" s="229">
        <v>5441.2799999999997</v>
      </c>
      <c r="I331" s="230"/>
      <c r="J331" s="231">
        <f>ROUND(I331*H331,2)</f>
        <v>0</v>
      </c>
      <c r="K331" s="227" t="s">
        <v>526</v>
      </c>
      <c r="L331" s="47"/>
      <c r="M331" s="232" t="s">
        <v>21</v>
      </c>
      <c r="N331" s="233" t="s">
        <v>48</v>
      </c>
      <c r="O331" s="87"/>
      <c r="P331" s="215">
        <f>O331*H331</f>
        <v>0</v>
      </c>
      <c r="Q331" s="215">
        <v>0.00011</v>
      </c>
      <c r="R331" s="215">
        <f>Q331*H331</f>
        <v>0.59854079999999998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150</v>
      </c>
      <c r="AT331" s="217" t="s">
        <v>162</v>
      </c>
      <c r="AU331" s="217" t="s">
        <v>87</v>
      </c>
      <c r="AY331" s="20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150</v>
      </c>
      <c r="BM331" s="217" t="s">
        <v>1061</v>
      </c>
    </row>
    <row r="332" s="2" customFormat="1">
      <c r="A332" s="41"/>
      <c r="B332" s="42"/>
      <c r="C332" s="43"/>
      <c r="D332" s="219" t="s">
        <v>144</v>
      </c>
      <c r="E332" s="43"/>
      <c r="F332" s="220" t="s">
        <v>1062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144</v>
      </c>
      <c r="AU332" s="20" t="s">
        <v>87</v>
      </c>
    </row>
    <row r="333" s="2" customFormat="1">
      <c r="A333" s="41"/>
      <c r="B333" s="42"/>
      <c r="C333" s="43"/>
      <c r="D333" s="247" t="s">
        <v>529</v>
      </c>
      <c r="E333" s="43"/>
      <c r="F333" s="248" t="s">
        <v>1063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529</v>
      </c>
      <c r="AU333" s="20" t="s">
        <v>87</v>
      </c>
    </row>
    <row r="334" s="14" customFormat="1">
      <c r="A334" s="14"/>
      <c r="B334" s="249"/>
      <c r="C334" s="250"/>
      <c r="D334" s="219" t="s">
        <v>250</v>
      </c>
      <c r="E334" s="251" t="s">
        <v>21</v>
      </c>
      <c r="F334" s="252" t="s">
        <v>1064</v>
      </c>
      <c r="G334" s="250"/>
      <c r="H334" s="251" t="s">
        <v>21</v>
      </c>
      <c r="I334" s="253"/>
      <c r="J334" s="250"/>
      <c r="K334" s="250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250</v>
      </c>
      <c r="AU334" s="258" t="s">
        <v>87</v>
      </c>
      <c r="AV334" s="14" t="s">
        <v>85</v>
      </c>
      <c r="AW334" s="14" t="s">
        <v>38</v>
      </c>
      <c r="AX334" s="14" t="s">
        <v>77</v>
      </c>
      <c r="AY334" s="258" t="s">
        <v>137</v>
      </c>
    </row>
    <row r="335" s="13" customFormat="1">
      <c r="A335" s="13"/>
      <c r="B335" s="234"/>
      <c r="C335" s="235"/>
      <c r="D335" s="219" t="s">
        <v>250</v>
      </c>
      <c r="E335" s="236" t="s">
        <v>21</v>
      </c>
      <c r="F335" s="237" t="s">
        <v>1065</v>
      </c>
      <c r="G335" s="235"/>
      <c r="H335" s="238">
        <v>2720.6399999999999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250</v>
      </c>
      <c r="AU335" s="244" t="s">
        <v>87</v>
      </c>
      <c r="AV335" s="13" t="s">
        <v>87</v>
      </c>
      <c r="AW335" s="13" t="s">
        <v>38</v>
      </c>
      <c r="AX335" s="13" t="s">
        <v>77</v>
      </c>
      <c r="AY335" s="244" t="s">
        <v>137</v>
      </c>
    </row>
    <row r="336" s="13" customFormat="1">
      <c r="A336" s="13"/>
      <c r="B336" s="234"/>
      <c r="C336" s="235"/>
      <c r="D336" s="219" t="s">
        <v>250</v>
      </c>
      <c r="E336" s="236" t="s">
        <v>21</v>
      </c>
      <c r="F336" s="237" t="s">
        <v>1066</v>
      </c>
      <c r="G336" s="235"/>
      <c r="H336" s="238">
        <v>2720.6399999999999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250</v>
      </c>
      <c r="AU336" s="244" t="s">
        <v>87</v>
      </c>
      <c r="AV336" s="13" t="s">
        <v>87</v>
      </c>
      <c r="AW336" s="13" t="s">
        <v>38</v>
      </c>
      <c r="AX336" s="13" t="s">
        <v>77</v>
      </c>
      <c r="AY336" s="244" t="s">
        <v>137</v>
      </c>
    </row>
    <row r="337" s="15" customFormat="1">
      <c r="A337" s="15"/>
      <c r="B337" s="267"/>
      <c r="C337" s="268"/>
      <c r="D337" s="219" t="s">
        <v>250</v>
      </c>
      <c r="E337" s="269" t="s">
        <v>21</v>
      </c>
      <c r="F337" s="270" t="s">
        <v>830</v>
      </c>
      <c r="G337" s="268"/>
      <c r="H337" s="271">
        <v>5441.2799999999997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7" t="s">
        <v>250</v>
      </c>
      <c r="AU337" s="277" t="s">
        <v>87</v>
      </c>
      <c r="AV337" s="15" t="s">
        <v>150</v>
      </c>
      <c r="AW337" s="15" t="s">
        <v>38</v>
      </c>
      <c r="AX337" s="15" t="s">
        <v>85</v>
      </c>
      <c r="AY337" s="277" t="s">
        <v>137</v>
      </c>
    </row>
    <row r="338" s="2" customFormat="1" ht="16.5" customHeight="1">
      <c r="A338" s="41"/>
      <c r="B338" s="42"/>
      <c r="C338" s="225" t="s">
        <v>288</v>
      </c>
      <c r="D338" s="225" t="s">
        <v>162</v>
      </c>
      <c r="E338" s="226" t="s">
        <v>1067</v>
      </c>
      <c r="F338" s="227" t="s">
        <v>1068</v>
      </c>
      <c r="G338" s="228" t="s">
        <v>259</v>
      </c>
      <c r="H338" s="229">
        <v>9068</v>
      </c>
      <c r="I338" s="230"/>
      <c r="J338" s="231">
        <f>ROUND(I338*H338,2)</f>
        <v>0</v>
      </c>
      <c r="K338" s="227" t="s">
        <v>21</v>
      </c>
      <c r="L338" s="47"/>
      <c r="M338" s="232" t="s">
        <v>21</v>
      </c>
      <c r="N338" s="233" t="s">
        <v>48</v>
      </c>
      <c r="O338" s="87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7" t="s">
        <v>150</v>
      </c>
      <c r="AT338" s="217" t="s">
        <v>162</v>
      </c>
      <c r="AU338" s="217" t="s">
        <v>87</v>
      </c>
      <c r="AY338" s="20" t="s">
        <v>137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20" t="s">
        <v>85</v>
      </c>
      <c r="BK338" s="218">
        <f>ROUND(I338*H338,2)</f>
        <v>0</v>
      </c>
      <c r="BL338" s="20" t="s">
        <v>150</v>
      </c>
      <c r="BM338" s="217" t="s">
        <v>1069</v>
      </c>
    </row>
    <row r="339" s="2" customFormat="1">
      <c r="A339" s="41"/>
      <c r="B339" s="42"/>
      <c r="C339" s="43"/>
      <c r="D339" s="219" t="s">
        <v>144</v>
      </c>
      <c r="E339" s="43"/>
      <c r="F339" s="220" t="s">
        <v>1068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87</v>
      </c>
    </row>
    <row r="340" s="14" customFormat="1">
      <c r="A340" s="14"/>
      <c r="B340" s="249"/>
      <c r="C340" s="250"/>
      <c r="D340" s="219" t="s">
        <v>250</v>
      </c>
      <c r="E340" s="251" t="s">
        <v>21</v>
      </c>
      <c r="F340" s="252" t="s">
        <v>1064</v>
      </c>
      <c r="G340" s="250"/>
      <c r="H340" s="251" t="s">
        <v>21</v>
      </c>
      <c r="I340" s="253"/>
      <c r="J340" s="250"/>
      <c r="K340" s="250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250</v>
      </c>
      <c r="AU340" s="258" t="s">
        <v>87</v>
      </c>
      <c r="AV340" s="14" t="s">
        <v>85</v>
      </c>
      <c r="AW340" s="14" t="s">
        <v>38</v>
      </c>
      <c r="AX340" s="14" t="s">
        <v>77</v>
      </c>
      <c r="AY340" s="258" t="s">
        <v>137</v>
      </c>
    </row>
    <row r="341" s="13" customFormat="1">
      <c r="A341" s="13"/>
      <c r="B341" s="234"/>
      <c r="C341" s="235"/>
      <c r="D341" s="219" t="s">
        <v>250</v>
      </c>
      <c r="E341" s="236" t="s">
        <v>21</v>
      </c>
      <c r="F341" s="237" t="s">
        <v>1070</v>
      </c>
      <c r="G341" s="235"/>
      <c r="H341" s="238">
        <v>4534.3999999999996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250</v>
      </c>
      <c r="AU341" s="244" t="s">
        <v>87</v>
      </c>
      <c r="AV341" s="13" t="s">
        <v>87</v>
      </c>
      <c r="AW341" s="13" t="s">
        <v>38</v>
      </c>
      <c r="AX341" s="13" t="s">
        <v>77</v>
      </c>
      <c r="AY341" s="244" t="s">
        <v>137</v>
      </c>
    </row>
    <row r="342" s="15" customFormat="1">
      <c r="A342" s="15"/>
      <c r="B342" s="267"/>
      <c r="C342" s="268"/>
      <c r="D342" s="219" t="s">
        <v>250</v>
      </c>
      <c r="E342" s="269" t="s">
        <v>21</v>
      </c>
      <c r="F342" s="270" t="s">
        <v>830</v>
      </c>
      <c r="G342" s="268"/>
      <c r="H342" s="271">
        <v>4534.3999999999996</v>
      </c>
      <c r="I342" s="272"/>
      <c r="J342" s="268"/>
      <c r="K342" s="268"/>
      <c r="L342" s="273"/>
      <c r="M342" s="274"/>
      <c r="N342" s="275"/>
      <c r="O342" s="275"/>
      <c r="P342" s="275"/>
      <c r="Q342" s="275"/>
      <c r="R342" s="275"/>
      <c r="S342" s="275"/>
      <c r="T342" s="27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7" t="s">
        <v>250</v>
      </c>
      <c r="AU342" s="277" t="s">
        <v>87</v>
      </c>
      <c r="AV342" s="15" t="s">
        <v>150</v>
      </c>
      <c r="AW342" s="15" t="s">
        <v>38</v>
      </c>
      <c r="AX342" s="15" t="s">
        <v>77</v>
      </c>
      <c r="AY342" s="277" t="s">
        <v>137</v>
      </c>
    </row>
    <row r="343" s="13" customFormat="1">
      <c r="A343" s="13"/>
      <c r="B343" s="234"/>
      <c r="C343" s="235"/>
      <c r="D343" s="219" t="s">
        <v>250</v>
      </c>
      <c r="E343" s="236" t="s">
        <v>21</v>
      </c>
      <c r="F343" s="237" t="s">
        <v>1071</v>
      </c>
      <c r="G343" s="235"/>
      <c r="H343" s="238">
        <v>4534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250</v>
      </c>
      <c r="AU343" s="244" t="s">
        <v>87</v>
      </c>
      <c r="AV343" s="13" t="s">
        <v>87</v>
      </c>
      <c r="AW343" s="13" t="s">
        <v>38</v>
      </c>
      <c r="AX343" s="13" t="s">
        <v>77</v>
      </c>
      <c r="AY343" s="244" t="s">
        <v>137</v>
      </c>
    </row>
    <row r="344" s="15" customFormat="1">
      <c r="A344" s="15"/>
      <c r="B344" s="267"/>
      <c r="C344" s="268"/>
      <c r="D344" s="219" t="s">
        <v>250</v>
      </c>
      <c r="E344" s="269" t="s">
        <v>714</v>
      </c>
      <c r="F344" s="270" t="s">
        <v>830</v>
      </c>
      <c r="G344" s="268"/>
      <c r="H344" s="271">
        <v>4534</v>
      </c>
      <c r="I344" s="272"/>
      <c r="J344" s="268"/>
      <c r="K344" s="268"/>
      <c r="L344" s="273"/>
      <c r="M344" s="274"/>
      <c r="N344" s="275"/>
      <c r="O344" s="275"/>
      <c r="P344" s="275"/>
      <c r="Q344" s="275"/>
      <c r="R344" s="275"/>
      <c r="S344" s="275"/>
      <c r="T344" s="27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7" t="s">
        <v>250</v>
      </c>
      <c r="AU344" s="277" t="s">
        <v>87</v>
      </c>
      <c r="AV344" s="15" t="s">
        <v>150</v>
      </c>
      <c r="AW344" s="15" t="s">
        <v>38</v>
      </c>
      <c r="AX344" s="15" t="s">
        <v>77</v>
      </c>
      <c r="AY344" s="277" t="s">
        <v>137</v>
      </c>
    </row>
    <row r="345" s="13" customFormat="1">
      <c r="A345" s="13"/>
      <c r="B345" s="234"/>
      <c r="C345" s="235"/>
      <c r="D345" s="219" t="s">
        <v>250</v>
      </c>
      <c r="E345" s="236" t="s">
        <v>21</v>
      </c>
      <c r="F345" s="237" t="s">
        <v>1072</v>
      </c>
      <c r="G345" s="235"/>
      <c r="H345" s="238">
        <v>9068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250</v>
      </c>
      <c r="AU345" s="244" t="s">
        <v>87</v>
      </c>
      <c r="AV345" s="13" t="s">
        <v>87</v>
      </c>
      <c r="AW345" s="13" t="s">
        <v>38</v>
      </c>
      <c r="AX345" s="13" t="s">
        <v>85</v>
      </c>
      <c r="AY345" s="244" t="s">
        <v>137</v>
      </c>
    </row>
    <row r="346" s="2" customFormat="1" ht="16.5" customHeight="1">
      <c r="A346" s="41"/>
      <c r="B346" s="42"/>
      <c r="C346" s="225" t="s">
        <v>293</v>
      </c>
      <c r="D346" s="225" t="s">
        <v>162</v>
      </c>
      <c r="E346" s="226" t="s">
        <v>1073</v>
      </c>
      <c r="F346" s="227" t="s">
        <v>1074</v>
      </c>
      <c r="G346" s="228" t="s">
        <v>1075</v>
      </c>
      <c r="H346" s="229">
        <v>1360.2000000000001</v>
      </c>
      <c r="I346" s="230"/>
      <c r="J346" s="231">
        <f>ROUND(I346*H346,2)</f>
        <v>0</v>
      </c>
      <c r="K346" s="227" t="s">
        <v>526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4.0000000000000003E-05</v>
      </c>
      <c r="R346" s="215">
        <f>Q346*H346</f>
        <v>0.054408000000000005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150</v>
      </c>
      <c r="AT346" s="217" t="s">
        <v>162</v>
      </c>
      <c r="AU346" s="217" t="s">
        <v>87</v>
      </c>
      <c r="AY346" s="20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150</v>
      </c>
      <c r="BM346" s="217" t="s">
        <v>1076</v>
      </c>
    </row>
    <row r="347" s="2" customFormat="1">
      <c r="A347" s="41"/>
      <c r="B347" s="42"/>
      <c r="C347" s="43"/>
      <c r="D347" s="219" t="s">
        <v>144</v>
      </c>
      <c r="E347" s="43"/>
      <c r="F347" s="220" t="s">
        <v>1077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87</v>
      </c>
    </row>
    <row r="348" s="2" customFormat="1">
      <c r="A348" s="41"/>
      <c r="B348" s="42"/>
      <c r="C348" s="43"/>
      <c r="D348" s="247" t="s">
        <v>529</v>
      </c>
      <c r="E348" s="43"/>
      <c r="F348" s="248" t="s">
        <v>1078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529</v>
      </c>
      <c r="AU348" s="20" t="s">
        <v>87</v>
      </c>
    </row>
    <row r="349" s="13" customFormat="1">
      <c r="A349" s="13"/>
      <c r="B349" s="234"/>
      <c r="C349" s="235"/>
      <c r="D349" s="219" t="s">
        <v>250</v>
      </c>
      <c r="E349" s="236" t="s">
        <v>21</v>
      </c>
      <c r="F349" s="237" t="s">
        <v>1079</v>
      </c>
      <c r="G349" s="235"/>
      <c r="H349" s="238">
        <v>1360.2000000000001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250</v>
      </c>
      <c r="AU349" s="244" t="s">
        <v>87</v>
      </c>
      <c r="AV349" s="13" t="s">
        <v>87</v>
      </c>
      <c r="AW349" s="13" t="s">
        <v>38</v>
      </c>
      <c r="AX349" s="13" t="s">
        <v>85</v>
      </c>
      <c r="AY349" s="244" t="s">
        <v>137</v>
      </c>
    </row>
    <row r="350" s="2" customFormat="1" ht="16.5" customHeight="1">
      <c r="A350" s="41"/>
      <c r="B350" s="42"/>
      <c r="C350" s="205" t="s">
        <v>297</v>
      </c>
      <c r="D350" s="205" t="s">
        <v>138</v>
      </c>
      <c r="E350" s="206" t="s">
        <v>1080</v>
      </c>
      <c r="F350" s="207" t="s">
        <v>1081</v>
      </c>
      <c r="G350" s="208" t="s">
        <v>581</v>
      </c>
      <c r="H350" s="209">
        <v>27.204000000000001</v>
      </c>
      <c r="I350" s="210"/>
      <c r="J350" s="211">
        <f>ROUND(I350*H350,2)</f>
        <v>0</v>
      </c>
      <c r="K350" s="207" t="s">
        <v>526</v>
      </c>
      <c r="L350" s="212"/>
      <c r="M350" s="213" t="s">
        <v>21</v>
      </c>
      <c r="N350" s="214" t="s">
        <v>48</v>
      </c>
      <c r="O350" s="87"/>
      <c r="P350" s="215">
        <f>O350*H350</f>
        <v>0</v>
      </c>
      <c r="Q350" s="215">
        <v>1</v>
      </c>
      <c r="R350" s="215">
        <f>Q350*H350</f>
        <v>27.204000000000001</v>
      </c>
      <c r="S350" s="215">
        <v>0</v>
      </c>
      <c r="T350" s="216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7" t="s">
        <v>159</v>
      </c>
      <c r="AT350" s="217" t="s">
        <v>138</v>
      </c>
      <c r="AU350" s="217" t="s">
        <v>87</v>
      </c>
      <c r="AY350" s="20" t="s">
        <v>137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20" t="s">
        <v>85</v>
      </c>
      <c r="BK350" s="218">
        <f>ROUND(I350*H350,2)</f>
        <v>0</v>
      </c>
      <c r="BL350" s="20" t="s">
        <v>150</v>
      </c>
      <c r="BM350" s="217" t="s">
        <v>1082</v>
      </c>
    </row>
    <row r="351" s="2" customFormat="1">
      <c r="A351" s="41"/>
      <c r="B351" s="42"/>
      <c r="C351" s="43"/>
      <c r="D351" s="219" t="s">
        <v>144</v>
      </c>
      <c r="E351" s="43"/>
      <c r="F351" s="220" t="s">
        <v>1081</v>
      </c>
      <c r="G351" s="43"/>
      <c r="H351" s="43"/>
      <c r="I351" s="221"/>
      <c r="J351" s="43"/>
      <c r="K351" s="43"/>
      <c r="L351" s="47"/>
      <c r="M351" s="222"/>
      <c r="N351" s="223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144</v>
      </c>
      <c r="AU351" s="20" t="s">
        <v>87</v>
      </c>
    </row>
    <row r="352" s="13" customFormat="1">
      <c r="A352" s="13"/>
      <c r="B352" s="234"/>
      <c r="C352" s="235"/>
      <c r="D352" s="219" t="s">
        <v>250</v>
      </c>
      <c r="E352" s="236" t="s">
        <v>21</v>
      </c>
      <c r="F352" s="237" t="s">
        <v>1083</v>
      </c>
      <c r="G352" s="235"/>
      <c r="H352" s="238">
        <v>27.204000000000001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250</v>
      </c>
      <c r="AU352" s="244" t="s">
        <v>87</v>
      </c>
      <c r="AV352" s="13" t="s">
        <v>87</v>
      </c>
      <c r="AW352" s="13" t="s">
        <v>38</v>
      </c>
      <c r="AX352" s="13" t="s">
        <v>77</v>
      </c>
      <c r="AY352" s="244" t="s">
        <v>137</v>
      </c>
    </row>
    <row r="353" s="15" customFormat="1">
      <c r="A353" s="15"/>
      <c r="B353" s="267"/>
      <c r="C353" s="268"/>
      <c r="D353" s="219" t="s">
        <v>250</v>
      </c>
      <c r="E353" s="269" t="s">
        <v>589</v>
      </c>
      <c r="F353" s="270" t="s">
        <v>830</v>
      </c>
      <c r="G353" s="268"/>
      <c r="H353" s="271">
        <v>27.204000000000001</v>
      </c>
      <c r="I353" s="272"/>
      <c r="J353" s="268"/>
      <c r="K353" s="268"/>
      <c r="L353" s="273"/>
      <c r="M353" s="274"/>
      <c r="N353" s="275"/>
      <c r="O353" s="275"/>
      <c r="P353" s="275"/>
      <c r="Q353" s="275"/>
      <c r="R353" s="275"/>
      <c r="S353" s="275"/>
      <c r="T353" s="27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7" t="s">
        <v>250</v>
      </c>
      <c r="AU353" s="277" t="s">
        <v>87</v>
      </c>
      <c r="AV353" s="15" t="s">
        <v>150</v>
      </c>
      <c r="AW353" s="15" t="s">
        <v>38</v>
      </c>
      <c r="AX353" s="15" t="s">
        <v>85</v>
      </c>
      <c r="AY353" s="277" t="s">
        <v>137</v>
      </c>
    </row>
    <row r="354" s="2" customFormat="1" ht="16.5" customHeight="1">
      <c r="A354" s="41"/>
      <c r="B354" s="42"/>
      <c r="C354" s="205" t="s">
        <v>305</v>
      </c>
      <c r="D354" s="205" t="s">
        <v>138</v>
      </c>
      <c r="E354" s="206" t="s">
        <v>1084</v>
      </c>
      <c r="F354" s="207" t="s">
        <v>1085</v>
      </c>
      <c r="G354" s="208" t="s">
        <v>581</v>
      </c>
      <c r="H354" s="209">
        <v>1.3600000000000001</v>
      </c>
      <c r="I354" s="210"/>
      <c r="J354" s="211">
        <f>ROUND(I354*H354,2)</f>
        <v>0</v>
      </c>
      <c r="K354" s="207" t="s">
        <v>526</v>
      </c>
      <c r="L354" s="212"/>
      <c r="M354" s="213" t="s">
        <v>21</v>
      </c>
      <c r="N354" s="214" t="s">
        <v>48</v>
      </c>
      <c r="O354" s="87"/>
      <c r="P354" s="215">
        <f>O354*H354</f>
        <v>0</v>
      </c>
      <c r="Q354" s="215">
        <v>1</v>
      </c>
      <c r="R354" s="215">
        <f>Q354*H354</f>
        <v>1.3600000000000001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159</v>
      </c>
      <c r="AT354" s="217" t="s">
        <v>138</v>
      </c>
      <c r="AU354" s="217" t="s">
        <v>87</v>
      </c>
      <c r="AY354" s="20" t="s">
        <v>137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150</v>
      </c>
      <c r="BM354" s="217" t="s">
        <v>1086</v>
      </c>
    </row>
    <row r="355" s="2" customFormat="1">
      <c r="A355" s="41"/>
      <c r="B355" s="42"/>
      <c r="C355" s="43"/>
      <c r="D355" s="219" t="s">
        <v>144</v>
      </c>
      <c r="E355" s="43"/>
      <c r="F355" s="220" t="s">
        <v>1085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144</v>
      </c>
      <c r="AU355" s="20" t="s">
        <v>87</v>
      </c>
    </row>
    <row r="356" s="13" customFormat="1">
      <c r="A356" s="13"/>
      <c r="B356" s="234"/>
      <c r="C356" s="235"/>
      <c r="D356" s="219" t="s">
        <v>250</v>
      </c>
      <c r="E356" s="236" t="s">
        <v>21</v>
      </c>
      <c r="F356" s="237" t="s">
        <v>1087</v>
      </c>
      <c r="G356" s="235"/>
      <c r="H356" s="238">
        <v>1.3600000000000001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250</v>
      </c>
      <c r="AU356" s="244" t="s">
        <v>87</v>
      </c>
      <c r="AV356" s="13" t="s">
        <v>87</v>
      </c>
      <c r="AW356" s="13" t="s">
        <v>38</v>
      </c>
      <c r="AX356" s="13" t="s">
        <v>85</v>
      </c>
      <c r="AY356" s="244" t="s">
        <v>137</v>
      </c>
    </row>
    <row r="357" s="2" customFormat="1" ht="16.5" customHeight="1">
      <c r="A357" s="41"/>
      <c r="B357" s="42"/>
      <c r="C357" s="225" t="s">
        <v>310</v>
      </c>
      <c r="D357" s="225" t="s">
        <v>162</v>
      </c>
      <c r="E357" s="226" t="s">
        <v>1088</v>
      </c>
      <c r="F357" s="227" t="s">
        <v>1089</v>
      </c>
      <c r="G357" s="228" t="s">
        <v>1075</v>
      </c>
      <c r="H357" s="229">
        <v>408.06</v>
      </c>
      <c r="I357" s="230"/>
      <c r="J357" s="231">
        <f>ROUND(I357*H357,2)</f>
        <v>0</v>
      </c>
      <c r="K357" s="227" t="s">
        <v>526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0.0014</v>
      </c>
      <c r="R357" s="215">
        <f>Q357*H357</f>
        <v>0.57128400000000001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150</v>
      </c>
      <c r="AT357" s="217" t="s">
        <v>162</v>
      </c>
      <c r="AU357" s="217" t="s">
        <v>87</v>
      </c>
      <c r="AY357" s="20" t="s">
        <v>137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150</v>
      </c>
      <c r="BM357" s="217" t="s">
        <v>1090</v>
      </c>
    </row>
    <row r="358" s="2" customFormat="1">
      <c r="A358" s="41"/>
      <c r="B358" s="42"/>
      <c r="C358" s="43"/>
      <c r="D358" s="219" t="s">
        <v>144</v>
      </c>
      <c r="E358" s="43"/>
      <c r="F358" s="220" t="s">
        <v>1091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87</v>
      </c>
    </row>
    <row r="359" s="2" customFormat="1">
      <c r="A359" s="41"/>
      <c r="B359" s="42"/>
      <c r="C359" s="43"/>
      <c r="D359" s="247" t="s">
        <v>529</v>
      </c>
      <c r="E359" s="43"/>
      <c r="F359" s="248" t="s">
        <v>1092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529</v>
      </c>
      <c r="AU359" s="20" t="s">
        <v>87</v>
      </c>
    </row>
    <row r="360" s="14" customFormat="1">
      <c r="A360" s="14"/>
      <c r="B360" s="249"/>
      <c r="C360" s="250"/>
      <c r="D360" s="219" t="s">
        <v>250</v>
      </c>
      <c r="E360" s="251" t="s">
        <v>21</v>
      </c>
      <c r="F360" s="252" t="s">
        <v>1093</v>
      </c>
      <c r="G360" s="250"/>
      <c r="H360" s="251" t="s">
        <v>21</v>
      </c>
      <c r="I360" s="253"/>
      <c r="J360" s="250"/>
      <c r="K360" s="250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250</v>
      </c>
      <c r="AU360" s="258" t="s">
        <v>87</v>
      </c>
      <c r="AV360" s="14" t="s">
        <v>85</v>
      </c>
      <c r="AW360" s="14" t="s">
        <v>38</v>
      </c>
      <c r="AX360" s="14" t="s">
        <v>77</v>
      </c>
      <c r="AY360" s="258" t="s">
        <v>137</v>
      </c>
    </row>
    <row r="361" s="13" customFormat="1">
      <c r="A361" s="13"/>
      <c r="B361" s="234"/>
      <c r="C361" s="235"/>
      <c r="D361" s="219" t="s">
        <v>250</v>
      </c>
      <c r="E361" s="236" t="s">
        <v>21</v>
      </c>
      <c r="F361" s="237" t="s">
        <v>1094</v>
      </c>
      <c r="G361" s="235"/>
      <c r="H361" s="238">
        <v>408.06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250</v>
      </c>
      <c r="AU361" s="244" t="s">
        <v>87</v>
      </c>
      <c r="AV361" s="13" t="s">
        <v>87</v>
      </c>
      <c r="AW361" s="13" t="s">
        <v>38</v>
      </c>
      <c r="AX361" s="13" t="s">
        <v>85</v>
      </c>
      <c r="AY361" s="244" t="s">
        <v>137</v>
      </c>
    </row>
    <row r="362" s="2" customFormat="1" ht="16.5" customHeight="1">
      <c r="A362" s="41"/>
      <c r="B362" s="42"/>
      <c r="C362" s="205" t="s">
        <v>314</v>
      </c>
      <c r="D362" s="205" t="s">
        <v>138</v>
      </c>
      <c r="E362" s="206" t="s">
        <v>1095</v>
      </c>
      <c r="F362" s="207" t="s">
        <v>1096</v>
      </c>
      <c r="G362" s="208" t="s">
        <v>141</v>
      </c>
      <c r="H362" s="209">
        <v>2720.4000000000001</v>
      </c>
      <c r="I362" s="210"/>
      <c r="J362" s="211">
        <f>ROUND(I362*H362,2)</f>
        <v>0</v>
      </c>
      <c r="K362" s="207" t="s">
        <v>21</v>
      </c>
      <c r="L362" s="212"/>
      <c r="M362" s="213" t="s">
        <v>21</v>
      </c>
      <c r="N362" s="214" t="s">
        <v>48</v>
      </c>
      <c r="O362" s="87"/>
      <c r="P362" s="215">
        <f>O362*H362</f>
        <v>0</v>
      </c>
      <c r="Q362" s="215">
        <v>0.001</v>
      </c>
      <c r="R362" s="215">
        <f>Q362*H362</f>
        <v>2.7204000000000002</v>
      </c>
      <c r="S362" s="215">
        <v>0</v>
      </c>
      <c r="T362" s="216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7" t="s">
        <v>159</v>
      </c>
      <c r="AT362" s="217" t="s">
        <v>138</v>
      </c>
      <c r="AU362" s="217" t="s">
        <v>87</v>
      </c>
      <c r="AY362" s="20" t="s">
        <v>137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20" t="s">
        <v>85</v>
      </c>
      <c r="BK362" s="218">
        <f>ROUND(I362*H362,2)</f>
        <v>0</v>
      </c>
      <c r="BL362" s="20" t="s">
        <v>150</v>
      </c>
      <c r="BM362" s="217" t="s">
        <v>1097</v>
      </c>
    </row>
    <row r="363" s="2" customFormat="1">
      <c r="A363" s="41"/>
      <c r="B363" s="42"/>
      <c r="C363" s="43"/>
      <c r="D363" s="219" t="s">
        <v>144</v>
      </c>
      <c r="E363" s="43"/>
      <c r="F363" s="220" t="s">
        <v>1098</v>
      </c>
      <c r="G363" s="43"/>
      <c r="H363" s="43"/>
      <c r="I363" s="221"/>
      <c r="J363" s="43"/>
      <c r="K363" s="43"/>
      <c r="L363" s="47"/>
      <c r="M363" s="222"/>
      <c r="N363" s="223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144</v>
      </c>
      <c r="AU363" s="20" t="s">
        <v>87</v>
      </c>
    </row>
    <row r="364" s="13" customFormat="1">
      <c r="A364" s="13"/>
      <c r="B364" s="234"/>
      <c r="C364" s="235"/>
      <c r="D364" s="219" t="s">
        <v>250</v>
      </c>
      <c r="E364" s="236" t="s">
        <v>21</v>
      </c>
      <c r="F364" s="237" t="s">
        <v>1099</v>
      </c>
      <c r="G364" s="235"/>
      <c r="H364" s="238">
        <v>2720.4000000000001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250</v>
      </c>
      <c r="AU364" s="244" t="s">
        <v>87</v>
      </c>
      <c r="AV364" s="13" t="s">
        <v>87</v>
      </c>
      <c r="AW364" s="13" t="s">
        <v>38</v>
      </c>
      <c r="AX364" s="13" t="s">
        <v>77</v>
      </c>
      <c r="AY364" s="244" t="s">
        <v>137</v>
      </c>
    </row>
    <row r="365" s="15" customFormat="1">
      <c r="A365" s="15"/>
      <c r="B365" s="267"/>
      <c r="C365" s="268"/>
      <c r="D365" s="219" t="s">
        <v>250</v>
      </c>
      <c r="E365" s="269" t="s">
        <v>21</v>
      </c>
      <c r="F365" s="270" t="s">
        <v>830</v>
      </c>
      <c r="G365" s="268"/>
      <c r="H365" s="271">
        <v>2720.4000000000001</v>
      </c>
      <c r="I365" s="272"/>
      <c r="J365" s="268"/>
      <c r="K365" s="268"/>
      <c r="L365" s="273"/>
      <c r="M365" s="274"/>
      <c r="N365" s="275"/>
      <c r="O365" s="275"/>
      <c r="P365" s="275"/>
      <c r="Q365" s="275"/>
      <c r="R365" s="275"/>
      <c r="S365" s="275"/>
      <c r="T365" s="27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7" t="s">
        <v>250</v>
      </c>
      <c r="AU365" s="277" t="s">
        <v>87</v>
      </c>
      <c r="AV365" s="15" t="s">
        <v>150</v>
      </c>
      <c r="AW365" s="15" t="s">
        <v>38</v>
      </c>
      <c r="AX365" s="15" t="s">
        <v>85</v>
      </c>
      <c r="AY365" s="277" t="s">
        <v>137</v>
      </c>
    </row>
    <row r="366" s="2" customFormat="1" ht="16.5" customHeight="1">
      <c r="A366" s="41"/>
      <c r="B366" s="42"/>
      <c r="C366" s="225" t="s">
        <v>319</v>
      </c>
      <c r="D366" s="225" t="s">
        <v>162</v>
      </c>
      <c r="E366" s="226" t="s">
        <v>1100</v>
      </c>
      <c r="F366" s="227" t="s">
        <v>1101</v>
      </c>
      <c r="G366" s="228" t="s">
        <v>259</v>
      </c>
      <c r="H366" s="229">
        <v>9068</v>
      </c>
      <c r="I366" s="230"/>
      <c r="J366" s="231">
        <f>ROUND(I366*H366,2)</f>
        <v>0</v>
      </c>
      <c r="K366" s="227" t="s">
        <v>21</v>
      </c>
      <c r="L366" s="47"/>
      <c r="M366" s="232" t="s">
        <v>21</v>
      </c>
      <c r="N366" s="233" t="s">
        <v>48</v>
      </c>
      <c r="O366" s="87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7" t="s">
        <v>150</v>
      </c>
      <c r="AT366" s="217" t="s">
        <v>162</v>
      </c>
      <c r="AU366" s="217" t="s">
        <v>87</v>
      </c>
      <c r="AY366" s="20" t="s">
        <v>137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20" t="s">
        <v>85</v>
      </c>
      <c r="BK366" s="218">
        <f>ROUND(I366*H366,2)</f>
        <v>0</v>
      </c>
      <c r="BL366" s="20" t="s">
        <v>150</v>
      </c>
      <c r="BM366" s="217" t="s">
        <v>1102</v>
      </c>
    </row>
    <row r="367" s="2" customFormat="1">
      <c r="A367" s="41"/>
      <c r="B367" s="42"/>
      <c r="C367" s="43"/>
      <c r="D367" s="219" t="s">
        <v>144</v>
      </c>
      <c r="E367" s="43"/>
      <c r="F367" s="220" t="s">
        <v>1101</v>
      </c>
      <c r="G367" s="43"/>
      <c r="H367" s="43"/>
      <c r="I367" s="221"/>
      <c r="J367" s="43"/>
      <c r="K367" s="43"/>
      <c r="L367" s="47"/>
      <c r="M367" s="222"/>
      <c r="N367" s="223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144</v>
      </c>
      <c r="AU367" s="20" t="s">
        <v>87</v>
      </c>
    </row>
    <row r="368" s="13" customFormat="1">
      <c r="A368" s="13"/>
      <c r="B368" s="234"/>
      <c r="C368" s="235"/>
      <c r="D368" s="219" t="s">
        <v>250</v>
      </c>
      <c r="E368" s="236" t="s">
        <v>21</v>
      </c>
      <c r="F368" s="237" t="s">
        <v>1103</v>
      </c>
      <c r="G368" s="235"/>
      <c r="H368" s="238">
        <v>9068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250</v>
      </c>
      <c r="AU368" s="244" t="s">
        <v>87</v>
      </c>
      <c r="AV368" s="13" t="s">
        <v>87</v>
      </c>
      <c r="AW368" s="13" t="s">
        <v>38</v>
      </c>
      <c r="AX368" s="13" t="s">
        <v>85</v>
      </c>
      <c r="AY368" s="244" t="s">
        <v>137</v>
      </c>
    </row>
    <row r="369" s="12" customFormat="1" ht="22.8" customHeight="1">
      <c r="A369" s="12"/>
      <c r="B369" s="191"/>
      <c r="C369" s="192"/>
      <c r="D369" s="193" t="s">
        <v>76</v>
      </c>
      <c r="E369" s="245" t="s">
        <v>136</v>
      </c>
      <c r="F369" s="245" t="s">
        <v>1104</v>
      </c>
      <c r="G369" s="192"/>
      <c r="H369" s="192"/>
      <c r="I369" s="195"/>
      <c r="J369" s="246">
        <f>BK369</f>
        <v>0</v>
      </c>
      <c r="K369" s="192"/>
      <c r="L369" s="197"/>
      <c r="M369" s="198"/>
      <c r="N369" s="199"/>
      <c r="O369" s="199"/>
      <c r="P369" s="200">
        <f>SUM(P370:P509)</f>
        <v>0</v>
      </c>
      <c r="Q369" s="199"/>
      <c r="R369" s="200">
        <f>SUM(R370:R509)</f>
        <v>60.680465650000009</v>
      </c>
      <c r="S369" s="199"/>
      <c r="T369" s="201">
        <f>SUM(T370:T509)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85</v>
      </c>
      <c r="AT369" s="203" t="s">
        <v>76</v>
      </c>
      <c r="AU369" s="203" t="s">
        <v>85</v>
      </c>
      <c r="AY369" s="202" t="s">
        <v>137</v>
      </c>
      <c r="BK369" s="204">
        <f>SUM(BK370:BK509)</f>
        <v>0</v>
      </c>
    </row>
    <row r="370" s="2" customFormat="1" ht="16.5" customHeight="1">
      <c r="A370" s="41"/>
      <c r="B370" s="42"/>
      <c r="C370" s="225" t="s">
        <v>323</v>
      </c>
      <c r="D370" s="225" t="s">
        <v>162</v>
      </c>
      <c r="E370" s="226" t="s">
        <v>1105</v>
      </c>
      <c r="F370" s="227" t="s">
        <v>1106</v>
      </c>
      <c r="G370" s="228" t="s">
        <v>565</v>
      </c>
      <c r="H370" s="229">
        <v>35.895000000000003</v>
      </c>
      <c r="I370" s="230"/>
      <c r="J370" s="231">
        <f>ROUND(I370*H370,2)</f>
        <v>0</v>
      </c>
      <c r="K370" s="227" t="s">
        <v>526</v>
      </c>
      <c r="L370" s="47"/>
      <c r="M370" s="232" t="s">
        <v>21</v>
      </c>
      <c r="N370" s="233" t="s">
        <v>48</v>
      </c>
      <c r="O370" s="87"/>
      <c r="P370" s="215">
        <f>O370*H370</f>
        <v>0</v>
      </c>
      <c r="Q370" s="215">
        <v>0.36037999999999998</v>
      </c>
      <c r="R370" s="215">
        <f>Q370*H370</f>
        <v>12.9358401</v>
      </c>
      <c r="S370" s="215">
        <v>0</v>
      </c>
      <c r="T370" s="21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7" t="s">
        <v>150</v>
      </c>
      <c r="AT370" s="217" t="s">
        <v>162</v>
      </c>
      <c r="AU370" s="217" t="s">
        <v>87</v>
      </c>
      <c r="AY370" s="20" t="s">
        <v>137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20" t="s">
        <v>85</v>
      </c>
      <c r="BK370" s="218">
        <f>ROUND(I370*H370,2)</f>
        <v>0</v>
      </c>
      <c r="BL370" s="20" t="s">
        <v>150</v>
      </c>
      <c r="BM370" s="217" t="s">
        <v>1107</v>
      </c>
    </row>
    <row r="371" s="2" customFormat="1">
      <c r="A371" s="41"/>
      <c r="B371" s="42"/>
      <c r="C371" s="43"/>
      <c r="D371" s="219" t="s">
        <v>144</v>
      </c>
      <c r="E371" s="43"/>
      <c r="F371" s="220" t="s">
        <v>1108</v>
      </c>
      <c r="G371" s="43"/>
      <c r="H371" s="43"/>
      <c r="I371" s="221"/>
      <c r="J371" s="43"/>
      <c r="K371" s="43"/>
      <c r="L371" s="47"/>
      <c r="M371" s="222"/>
      <c r="N371" s="22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144</v>
      </c>
      <c r="AU371" s="20" t="s">
        <v>87</v>
      </c>
    </row>
    <row r="372" s="2" customFormat="1">
      <c r="A372" s="41"/>
      <c r="B372" s="42"/>
      <c r="C372" s="43"/>
      <c r="D372" s="247" t="s">
        <v>529</v>
      </c>
      <c r="E372" s="43"/>
      <c r="F372" s="248" t="s">
        <v>1109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529</v>
      </c>
      <c r="AU372" s="20" t="s">
        <v>87</v>
      </c>
    </row>
    <row r="373" s="14" customFormat="1">
      <c r="A373" s="14"/>
      <c r="B373" s="249"/>
      <c r="C373" s="250"/>
      <c r="D373" s="219" t="s">
        <v>250</v>
      </c>
      <c r="E373" s="251" t="s">
        <v>21</v>
      </c>
      <c r="F373" s="252" t="s">
        <v>1110</v>
      </c>
      <c r="G373" s="250"/>
      <c r="H373" s="251" t="s">
        <v>21</v>
      </c>
      <c r="I373" s="253"/>
      <c r="J373" s="250"/>
      <c r="K373" s="250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250</v>
      </c>
      <c r="AU373" s="258" t="s">
        <v>87</v>
      </c>
      <c r="AV373" s="14" t="s">
        <v>85</v>
      </c>
      <c r="AW373" s="14" t="s">
        <v>38</v>
      </c>
      <c r="AX373" s="14" t="s">
        <v>77</v>
      </c>
      <c r="AY373" s="258" t="s">
        <v>137</v>
      </c>
    </row>
    <row r="374" s="13" customFormat="1">
      <c r="A374" s="13"/>
      <c r="B374" s="234"/>
      <c r="C374" s="235"/>
      <c r="D374" s="219" t="s">
        <v>250</v>
      </c>
      <c r="E374" s="236" t="s">
        <v>21</v>
      </c>
      <c r="F374" s="237" t="s">
        <v>634</v>
      </c>
      <c r="G374" s="235"/>
      <c r="H374" s="238">
        <v>35.895000000000003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250</v>
      </c>
      <c r="AU374" s="244" t="s">
        <v>87</v>
      </c>
      <c r="AV374" s="13" t="s">
        <v>87</v>
      </c>
      <c r="AW374" s="13" t="s">
        <v>38</v>
      </c>
      <c r="AX374" s="13" t="s">
        <v>85</v>
      </c>
      <c r="AY374" s="244" t="s">
        <v>137</v>
      </c>
    </row>
    <row r="375" s="2" customFormat="1" ht="16.5" customHeight="1">
      <c r="A375" s="41"/>
      <c r="B375" s="42"/>
      <c r="C375" s="205" t="s">
        <v>327</v>
      </c>
      <c r="D375" s="205" t="s">
        <v>138</v>
      </c>
      <c r="E375" s="206" t="s">
        <v>1111</v>
      </c>
      <c r="F375" s="207" t="s">
        <v>1112</v>
      </c>
      <c r="G375" s="208" t="s">
        <v>565</v>
      </c>
      <c r="H375" s="209">
        <v>5.3840000000000003</v>
      </c>
      <c r="I375" s="210"/>
      <c r="J375" s="211">
        <f>ROUND(I375*H375,2)</f>
        <v>0</v>
      </c>
      <c r="K375" s="207" t="s">
        <v>21</v>
      </c>
      <c r="L375" s="212"/>
      <c r="M375" s="213" t="s">
        <v>21</v>
      </c>
      <c r="N375" s="214" t="s">
        <v>48</v>
      </c>
      <c r="O375" s="87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7" t="s">
        <v>159</v>
      </c>
      <c r="AT375" s="217" t="s">
        <v>138</v>
      </c>
      <c r="AU375" s="217" t="s">
        <v>87</v>
      </c>
      <c r="AY375" s="20" t="s">
        <v>137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20" t="s">
        <v>85</v>
      </c>
      <c r="BK375" s="218">
        <f>ROUND(I375*H375,2)</f>
        <v>0</v>
      </c>
      <c r="BL375" s="20" t="s">
        <v>150</v>
      </c>
      <c r="BM375" s="217" t="s">
        <v>1113</v>
      </c>
    </row>
    <row r="376" s="2" customFormat="1">
      <c r="A376" s="41"/>
      <c r="B376" s="42"/>
      <c r="C376" s="43"/>
      <c r="D376" s="219" t="s">
        <v>144</v>
      </c>
      <c r="E376" s="43"/>
      <c r="F376" s="220" t="s">
        <v>1112</v>
      </c>
      <c r="G376" s="43"/>
      <c r="H376" s="43"/>
      <c r="I376" s="221"/>
      <c r="J376" s="43"/>
      <c r="K376" s="43"/>
      <c r="L376" s="47"/>
      <c r="M376" s="222"/>
      <c r="N376" s="223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144</v>
      </c>
      <c r="AU376" s="20" t="s">
        <v>87</v>
      </c>
    </row>
    <row r="377" s="2" customFormat="1">
      <c r="A377" s="41"/>
      <c r="B377" s="42"/>
      <c r="C377" s="43"/>
      <c r="D377" s="219" t="s">
        <v>146</v>
      </c>
      <c r="E377" s="43"/>
      <c r="F377" s="224" t="s">
        <v>1114</v>
      </c>
      <c r="G377" s="43"/>
      <c r="H377" s="43"/>
      <c r="I377" s="221"/>
      <c r="J377" s="43"/>
      <c r="K377" s="43"/>
      <c r="L377" s="47"/>
      <c r="M377" s="222"/>
      <c r="N377" s="223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146</v>
      </c>
      <c r="AU377" s="20" t="s">
        <v>87</v>
      </c>
    </row>
    <row r="378" s="13" customFormat="1">
      <c r="A378" s="13"/>
      <c r="B378" s="234"/>
      <c r="C378" s="235"/>
      <c r="D378" s="219" t="s">
        <v>250</v>
      </c>
      <c r="E378" s="236" t="s">
        <v>21</v>
      </c>
      <c r="F378" s="237" t="s">
        <v>1115</v>
      </c>
      <c r="G378" s="235"/>
      <c r="H378" s="238">
        <v>5.3840000000000003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250</v>
      </c>
      <c r="AU378" s="244" t="s">
        <v>87</v>
      </c>
      <c r="AV378" s="13" t="s">
        <v>87</v>
      </c>
      <c r="AW378" s="13" t="s">
        <v>38</v>
      </c>
      <c r="AX378" s="13" t="s">
        <v>85</v>
      </c>
      <c r="AY378" s="244" t="s">
        <v>137</v>
      </c>
    </row>
    <row r="379" s="2" customFormat="1" ht="16.5" customHeight="1">
      <c r="A379" s="41"/>
      <c r="B379" s="42"/>
      <c r="C379" s="225" t="s">
        <v>331</v>
      </c>
      <c r="D379" s="225" t="s">
        <v>162</v>
      </c>
      <c r="E379" s="226" t="s">
        <v>1116</v>
      </c>
      <c r="F379" s="227" t="s">
        <v>1117</v>
      </c>
      <c r="G379" s="228" t="s">
        <v>565</v>
      </c>
      <c r="H379" s="229">
        <v>0.90000000000000002</v>
      </c>
      <c r="I379" s="230"/>
      <c r="J379" s="231">
        <f>ROUND(I379*H379,2)</f>
        <v>0</v>
      </c>
      <c r="K379" s="227" t="s">
        <v>526</v>
      </c>
      <c r="L379" s="47"/>
      <c r="M379" s="232" t="s">
        <v>21</v>
      </c>
      <c r="N379" s="233" t="s">
        <v>48</v>
      </c>
      <c r="O379" s="87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7" t="s">
        <v>150</v>
      </c>
      <c r="AT379" s="217" t="s">
        <v>162</v>
      </c>
      <c r="AU379" s="217" t="s">
        <v>87</v>
      </c>
      <c r="AY379" s="20" t="s">
        <v>137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20" t="s">
        <v>85</v>
      </c>
      <c r="BK379" s="218">
        <f>ROUND(I379*H379,2)</f>
        <v>0</v>
      </c>
      <c r="BL379" s="20" t="s">
        <v>150</v>
      </c>
      <c r="BM379" s="217" t="s">
        <v>1118</v>
      </c>
    </row>
    <row r="380" s="2" customFormat="1">
      <c r="A380" s="41"/>
      <c r="B380" s="42"/>
      <c r="C380" s="43"/>
      <c r="D380" s="219" t="s">
        <v>144</v>
      </c>
      <c r="E380" s="43"/>
      <c r="F380" s="220" t="s">
        <v>1119</v>
      </c>
      <c r="G380" s="43"/>
      <c r="H380" s="43"/>
      <c r="I380" s="221"/>
      <c r="J380" s="43"/>
      <c r="K380" s="43"/>
      <c r="L380" s="47"/>
      <c r="M380" s="222"/>
      <c r="N380" s="223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144</v>
      </c>
      <c r="AU380" s="20" t="s">
        <v>87</v>
      </c>
    </row>
    <row r="381" s="2" customFormat="1">
      <c r="A381" s="41"/>
      <c r="B381" s="42"/>
      <c r="C381" s="43"/>
      <c r="D381" s="247" t="s">
        <v>529</v>
      </c>
      <c r="E381" s="43"/>
      <c r="F381" s="248" t="s">
        <v>1120</v>
      </c>
      <c r="G381" s="43"/>
      <c r="H381" s="43"/>
      <c r="I381" s="221"/>
      <c r="J381" s="43"/>
      <c r="K381" s="43"/>
      <c r="L381" s="47"/>
      <c r="M381" s="222"/>
      <c r="N381" s="22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529</v>
      </c>
      <c r="AU381" s="20" t="s">
        <v>87</v>
      </c>
    </row>
    <row r="382" s="2" customFormat="1">
      <c r="A382" s="41"/>
      <c r="B382" s="42"/>
      <c r="C382" s="43"/>
      <c r="D382" s="219" t="s">
        <v>146</v>
      </c>
      <c r="E382" s="43"/>
      <c r="F382" s="224" t="s">
        <v>1121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146</v>
      </c>
      <c r="AU382" s="20" t="s">
        <v>87</v>
      </c>
    </row>
    <row r="383" s="14" customFormat="1">
      <c r="A383" s="14"/>
      <c r="B383" s="249"/>
      <c r="C383" s="250"/>
      <c r="D383" s="219" t="s">
        <v>250</v>
      </c>
      <c r="E383" s="251" t="s">
        <v>21</v>
      </c>
      <c r="F383" s="252" t="s">
        <v>1122</v>
      </c>
      <c r="G383" s="250"/>
      <c r="H383" s="251" t="s">
        <v>21</v>
      </c>
      <c r="I383" s="253"/>
      <c r="J383" s="250"/>
      <c r="K383" s="250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250</v>
      </c>
      <c r="AU383" s="258" t="s">
        <v>87</v>
      </c>
      <c r="AV383" s="14" t="s">
        <v>85</v>
      </c>
      <c r="AW383" s="14" t="s">
        <v>38</v>
      </c>
      <c r="AX383" s="14" t="s">
        <v>77</v>
      </c>
      <c r="AY383" s="258" t="s">
        <v>137</v>
      </c>
    </row>
    <row r="384" s="14" customFormat="1">
      <c r="A384" s="14"/>
      <c r="B384" s="249"/>
      <c r="C384" s="250"/>
      <c r="D384" s="219" t="s">
        <v>250</v>
      </c>
      <c r="E384" s="251" t="s">
        <v>21</v>
      </c>
      <c r="F384" s="252" t="s">
        <v>1123</v>
      </c>
      <c r="G384" s="250"/>
      <c r="H384" s="251" t="s">
        <v>21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250</v>
      </c>
      <c r="AU384" s="258" t="s">
        <v>87</v>
      </c>
      <c r="AV384" s="14" t="s">
        <v>85</v>
      </c>
      <c r="AW384" s="14" t="s">
        <v>38</v>
      </c>
      <c r="AX384" s="14" t="s">
        <v>77</v>
      </c>
      <c r="AY384" s="258" t="s">
        <v>137</v>
      </c>
    </row>
    <row r="385" s="13" customFormat="1">
      <c r="A385" s="13"/>
      <c r="B385" s="234"/>
      <c r="C385" s="235"/>
      <c r="D385" s="219" t="s">
        <v>250</v>
      </c>
      <c r="E385" s="236" t="s">
        <v>21</v>
      </c>
      <c r="F385" s="237" t="s">
        <v>1124</v>
      </c>
      <c r="G385" s="235"/>
      <c r="H385" s="238">
        <v>0.90000000000000002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250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137</v>
      </c>
    </row>
    <row r="386" s="15" customFormat="1">
      <c r="A386" s="15"/>
      <c r="B386" s="267"/>
      <c r="C386" s="268"/>
      <c r="D386" s="219" t="s">
        <v>250</v>
      </c>
      <c r="E386" s="269" t="s">
        <v>753</v>
      </c>
      <c r="F386" s="270" t="s">
        <v>830</v>
      </c>
      <c r="G386" s="268"/>
      <c r="H386" s="271">
        <v>0.90000000000000002</v>
      </c>
      <c r="I386" s="272"/>
      <c r="J386" s="268"/>
      <c r="K386" s="268"/>
      <c r="L386" s="273"/>
      <c r="M386" s="274"/>
      <c r="N386" s="275"/>
      <c r="O386" s="275"/>
      <c r="P386" s="275"/>
      <c r="Q386" s="275"/>
      <c r="R386" s="275"/>
      <c r="S386" s="275"/>
      <c r="T386" s="27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7" t="s">
        <v>250</v>
      </c>
      <c r="AU386" s="277" t="s">
        <v>87</v>
      </c>
      <c r="AV386" s="15" t="s">
        <v>150</v>
      </c>
      <c r="AW386" s="15" t="s">
        <v>38</v>
      </c>
      <c r="AX386" s="15" t="s">
        <v>85</v>
      </c>
      <c r="AY386" s="277" t="s">
        <v>137</v>
      </c>
    </row>
    <row r="387" s="2" customFormat="1" ht="16.5" customHeight="1">
      <c r="A387" s="41"/>
      <c r="B387" s="42"/>
      <c r="C387" s="225" t="s">
        <v>335</v>
      </c>
      <c r="D387" s="225" t="s">
        <v>162</v>
      </c>
      <c r="E387" s="226" t="s">
        <v>1125</v>
      </c>
      <c r="F387" s="227" t="s">
        <v>1126</v>
      </c>
      <c r="G387" s="228" t="s">
        <v>565</v>
      </c>
      <c r="H387" s="229">
        <v>423.11700000000002</v>
      </c>
      <c r="I387" s="230"/>
      <c r="J387" s="231">
        <f>ROUND(I387*H387,2)</f>
        <v>0</v>
      </c>
      <c r="K387" s="227" t="s">
        <v>526</v>
      </c>
      <c r="L387" s="47"/>
      <c r="M387" s="232" t="s">
        <v>21</v>
      </c>
      <c r="N387" s="233" t="s">
        <v>48</v>
      </c>
      <c r="O387" s="87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7" t="s">
        <v>150</v>
      </c>
      <c r="AT387" s="217" t="s">
        <v>162</v>
      </c>
      <c r="AU387" s="217" t="s">
        <v>87</v>
      </c>
      <c r="AY387" s="20" t="s">
        <v>137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20" t="s">
        <v>85</v>
      </c>
      <c r="BK387" s="218">
        <f>ROUND(I387*H387,2)</f>
        <v>0</v>
      </c>
      <c r="BL387" s="20" t="s">
        <v>150</v>
      </c>
      <c r="BM387" s="217" t="s">
        <v>1127</v>
      </c>
    </row>
    <row r="388" s="2" customFormat="1">
      <c r="A388" s="41"/>
      <c r="B388" s="42"/>
      <c r="C388" s="43"/>
      <c r="D388" s="219" t="s">
        <v>144</v>
      </c>
      <c r="E388" s="43"/>
      <c r="F388" s="220" t="s">
        <v>1128</v>
      </c>
      <c r="G388" s="43"/>
      <c r="H388" s="43"/>
      <c r="I388" s="221"/>
      <c r="J388" s="43"/>
      <c r="K388" s="43"/>
      <c r="L388" s="47"/>
      <c r="M388" s="222"/>
      <c r="N388" s="22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144</v>
      </c>
      <c r="AU388" s="20" t="s">
        <v>87</v>
      </c>
    </row>
    <row r="389" s="2" customFormat="1">
      <c r="A389" s="41"/>
      <c r="B389" s="42"/>
      <c r="C389" s="43"/>
      <c r="D389" s="247" t="s">
        <v>529</v>
      </c>
      <c r="E389" s="43"/>
      <c r="F389" s="248" t="s">
        <v>1129</v>
      </c>
      <c r="G389" s="43"/>
      <c r="H389" s="43"/>
      <c r="I389" s="221"/>
      <c r="J389" s="43"/>
      <c r="K389" s="43"/>
      <c r="L389" s="47"/>
      <c r="M389" s="222"/>
      <c r="N389" s="223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529</v>
      </c>
      <c r="AU389" s="20" t="s">
        <v>87</v>
      </c>
    </row>
    <row r="390" s="2" customFormat="1">
      <c r="A390" s="41"/>
      <c r="B390" s="42"/>
      <c r="C390" s="43"/>
      <c r="D390" s="219" t="s">
        <v>146</v>
      </c>
      <c r="E390" s="43"/>
      <c r="F390" s="224" t="s">
        <v>1130</v>
      </c>
      <c r="G390" s="43"/>
      <c r="H390" s="43"/>
      <c r="I390" s="221"/>
      <c r="J390" s="43"/>
      <c r="K390" s="43"/>
      <c r="L390" s="47"/>
      <c r="M390" s="222"/>
      <c r="N390" s="223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146</v>
      </c>
      <c r="AU390" s="20" t="s">
        <v>87</v>
      </c>
    </row>
    <row r="391" s="14" customFormat="1">
      <c r="A391" s="14"/>
      <c r="B391" s="249"/>
      <c r="C391" s="250"/>
      <c r="D391" s="219" t="s">
        <v>250</v>
      </c>
      <c r="E391" s="251" t="s">
        <v>21</v>
      </c>
      <c r="F391" s="252" t="s">
        <v>1131</v>
      </c>
      <c r="G391" s="250"/>
      <c r="H391" s="251" t="s">
        <v>21</v>
      </c>
      <c r="I391" s="253"/>
      <c r="J391" s="250"/>
      <c r="K391" s="250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250</v>
      </c>
      <c r="AU391" s="258" t="s">
        <v>87</v>
      </c>
      <c r="AV391" s="14" t="s">
        <v>85</v>
      </c>
      <c r="AW391" s="14" t="s">
        <v>38</v>
      </c>
      <c r="AX391" s="14" t="s">
        <v>77</v>
      </c>
      <c r="AY391" s="258" t="s">
        <v>137</v>
      </c>
    </row>
    <row r="392" s="14" customFormat="1">
      <c r="A392" s="14"/>
      <c r="B392" s="249"/>
      <c r="C392" s="250"/>
      <c r="D392" s="219" t="s">
        <v>250</v>
      </c>
      <c r="E392" s="251" t="s">
        <v>21</v>
      </c>
      <c r="F392" s="252" t="s">
        <v>1132</v>
      </c>
      <c r="G392" s="250"/>
      <c r="H392" s="251" t="s">
        <v>21</v>
      </c>
      <c r="I392" s="253"/>
      <c r="J392" s="250"/>
      <c r="K392" s="250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250</v>
      </c>
      <c r="AU392" s="258" t="s">
        <v>87</v>
      </c>
      <c r="AV392" s="14" t="s">
        <v>85</v>
      </c>
      <c r="AW392" s="14" t="s">
        <v>38</v>
      </c>
      <c r="AX392" s="14" t="s">
        <v>77</v>
      </c>
      <c r="AY392" s="258" t="s">
        <v>137</v>
      </c>
    </row>
    <row r="393" s="13" customFormat="1">
      <c r="A393" s="13"/>
      <c r="B393" s="234"/>
      <c r="C393" s="235"/>
      <c r="D393" s="219" t="s">
        <v>250</v>
      </c>
      <c r="E393" s="236" t="s">
        <v>21</v>
      </c>
      <c r="F393" s="237" t="s">
        <v>1133</v>
      </c>
      <c r="G393" s="235"/>
      <c r="H393" s="238">
        <v>2.7050000000000001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250</v>
      </c>
      <c r="AU393" s="244" t="s">
        <v>87</v>
      </c>
      <c r="AV393" s="13" t="s">
        <v>87</v>
      </c>
      <c r="AW393" s="13" t="s">
        <v>38</v>
      </c>
      <c r="AX393" s="13" t="s">
        <v>77</v>
      </c>
      <c r="AY393" s="244" t="s">
        <v>137</v>
      </c>
    </row>
    <row r="394" s="16" customFormat="1">
      <c r="A394" s="16"/>
      <c r="B394" s="278"/>
      <c r="C394" s="279"/>
      <c r="D394" s="219" t="s">
        <v>250</v>
      </c>
      <c r="E394" s="280" t="s">
        <v>587</v>
      </c>
      <c r="F394" s="281" t="s">
        <v>888</v>
      </c>
      <c r="G394" s="279"/>
      <c r="H394" s="282">
        <v>2.7050000000000001</v>
      </c>
      <c r="I394" s="283"/>
      <c r="J394" s="279"/>
      <c r="K394" s="279"/>
      <c r="L394" s="284"/>
      <c r="M394" s="285"/>
      <c r="N394" s="286"/>
      <c r="O394" s="286"/>
      <c r="P394" s="286"/>
      <c r="Q394" s="286"/>
      <c r="R394" s="286"/>
      <c r="S394" s="286"/>
      <c r="T394" s="287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8" t="s">
        <v>250</v>
      </c>
      <c r="AU394" s="288" t="s">
        <v>87</v>
      </c>
      <c r="AV394" s="16" t="s">
        <v>136</v>
      </c>
      <c r="AW394" s="16" t="s">
        <v>38</v>
      </c>
      <c r="AX394" s="16" t="s">
        <v>77</v>
      </c>
      <c r="AY394" s="288" t="s">
        <v>137</v>
      </c>
    </row>
    <row r="395" s="14" customFormat="1">
      <c r="A395" s="14"/>
      <c r="B395" s="249"/>
      <c r="C395" s="250"/>
      <c r="D395" s="219" t="s">
        <v>250</v>
      </c>
      <c r="E395" s="251" t="s">
        <v>21</v>
      </c>
      <c r="F395" s="252" t="s">
        <v>1134</v>
      </c>
      <c r="G395" s="250"/>
      <c r="H395" s="251" t="s">
        <v>21</v>
      </c>
      <c r="I395" s="253"/>
      <c r="J395" s="250"/>
      <c r="K395" s="250"/>
      <c r="L395" s="254"/>
      <c r="M395" s="255"/>
      <c r="N395" s="256"/>
      <c r="O395" s="256"/>
      <c r="P395" s="256"/>
      <c r="Q395" s="256"/>
      <c r="R395" s="256"/>
      <c r="S395" s="256"/>
      <c r="T395" s="25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8" t="s">
        <v>250</v>
      </c>
      <c r="AU395" s="258" t="s">
        <v>87</v>
      </c>
      <c r="AV395" s="14" t="s">
        <v>85</v>
      </c>
      <c r="AW395" s="14" t="s">
        <v>38</v>
      </c>
      <c r="AX395" s="14" t="s">
        <v>77</v>
      </c>
      <c r="AY395" s="258" t="s">
        <v>137</v>
      </c>
    </row>
    <row r="396" s="14" customFormat="1">
      <c r="A396" s="14"/>
      <c r="B396" s="249"/>
      <c r="C396" s="250"/>
      <c r="D396" s="219" t="s">
        <v>250</v>
      </c>
      <c r="E396" s="251" t="s">
        <v>21</v>
      </c>
      <c r="F396" s="252" t="s">
        <v>1135</v>
      </c>
      <c r="G396" s="250"/>
      <c r="H396" s="251" t="s">
        <v>21</v>
      </c>
      <c r="I396" s="253"/>
      <c r="J396" s="250"/>
      <c r="K396" s="250"/>
      <c r="L396" s="254"/>
      <c r="M396" s="255"/>
      <c r="N396" s="256"/>
      <c r="O396" s="256"/>
      <c r="P396" s="256"/>
      <c r="Q396" s="256"/>
      <c r="R396" s="256"/>
      <c r="S396" s="256"/>
      <c r="T396" s="25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8" t="s">
        <v>250</v>
      </c>
      <c r="AU396" s="258" t="s">
        <v>87</v>
      </c>
      <c r="AV396" s="14" t="s">
        <v>85</v>
      </c>
      <c r="AW396" s="14" t="s">
        <v>38</v>
      </c>
      <c r="AX396" s="14" t="s">
        <v>77</v>
      </c>
      <c r="AY396" s="258" t="s">
        <v>137</v>
      </c>
    </row>
    <row r="397" s="13" customFormat="1">
      <c r="A397" s="13"/>
      <c r="B397" s="234"/>
      <c r="C397" s="235"/>
      <c r="D397" s="219" t="s">
        <v>250</v>
      </c>
      <c r="E397" s="236" t="s">
        <v>21</v>
      </c>
      <c r="F397" s="237" t="s">
        <v>1136</v>
      </c>
      <c r="G397" s="235"/>
      <c r="H397" s="238">
        <v>8.4410000000000007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250</v>
      </c>
      <c r="AU397" s="244" t="s">
        <v>87</v>
      </c>
      <c r="AV397" s="13" t="s">
        <v>87</v>
      </c>
      <c r="AW397" s="13" t="s">
        <v>38</v>
      </c>
      <c r="AX397" s="13" t="s">
        <v>77</v>
      </c>
      <c r="AY397" s="244" t="s">
        <v>137</v>
      </c>
    </row>
    <row r="398" s="13" customFormat="1">
      <c r="A398" s="13"/>
      <c r="B398" s="234"/>
      <c r="C398" s="235"/>
      <c r="D398" s="219" t="s">
        <v>250</v>
      </c>
      <c r="E398" s="236" t="s">
        <v>738</v>
      </c>
      <c r="F398" s="237" t="s">
        <v>1137</v>
      </c>
      <c r="G398" s="235"/>
      <c r="H398" s="238">
        <v>3.2400000000000002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250</v>
      </c>
      <c r="AU398" s="244" t="s">
        <v>87</v>
      </c>
      <c r="AV398" s="13" t="s">
        <v>87</v>
      </c>
      <c r="AW398" s="13" t="s">
        <v>38</v>
      </c>
      <c r="AX398" s="13" t="s">
        <v>77</v>
      </c>
      <c r="AY398" s="244" t="s">
        <v>137</v>
      </c>
    </row>
    <row r="399" s="14" customFormat="1">
      <c r="A399" s="14"/>
      <c r="B399" s="249"/>
      <c r="C399" s="250"/>
      <c r="D399" s="219" t="s">
        <v>250</v>
      </c>
      <c r="E399" s="251" t="s">
        <v>21</v>
      </c>
      <c r="F399" s="252" t="s">
        <v>1138</v>
      </c>
      <c r="G399" s="250"/>
      <c r="H399" s="251" t="s">
        <v>21</v>
      </c>
      <c r="I399" s="253"/>
      <c r="J399" s="250"/>
      <c r="K399" s="250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250</v>
      </c>
      <c r="AU399" s="258" t="s">
        <v>87</v>
      </c>
      <c r="AV399" s="14" t="s">
        <v>85</v>
      </c>
      <c r="AW399" s="14" t="s">
        <v>38</v>
      </c>
      <c r="AX399" s="14" t="s">
        <v>77</v>
      </c>
      <c r="AY399" s="258" t="s">
        <v>137</v>
      </c>
    </row>
    <row r="400" s="13" customFormat="1">
      <c r="A400" s="13"/>
      <c r="B400" s="234"/>
      <c r="C400" s="235"/>
      <c r="D400" s="219" t="s">
        <v>250</v>
      </c>
      <c r="E400" s="236" t="s">
        <v>21</v>
      </c>
      <c r="F400" s="237" t="s">
        <v>1139</v>
      </c>
      <c r="G400" s="235"/>
      <c r="H400" s="238">
        <v>2.3999999999999999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250</v>
      </c>
      <c r="AU400" s="244" t="s">
        <v>87</v>
      </c>
      <c r="AV400" s="13" t="s">
        <v>87</v>
      </c>
      <c r="AW400" s="13" t="s">
        <v>38</v>
      </c>
      <c r="AX400" s="13" t="s">
        <v>77</v>
      </c>
      <c r="AY400" s="244" t="s">
        <v>137</v>
      </c>
    </row>
    <row r="401" s="14" customFormat="1">
      <c r="A401" s="14"/>
      <c r="B401" s="249"/>
      <c r="C401" s="250"/>
      <c r="D401" s="219" t="s">
        <v>250</v>
      </c>
      <c r="E401" s="251" t="s">
        <v>21</v>
      </c>
      <c r="F401" s="252" t="s">
        <v>1140</v>
      </c>
      <c r="G401" s="250"/>
      <c r="H401" s="251" t="s">
        <v>21</v>
      </c>
      <c r="I401" s="253"/>
      <c r="J401" s="250"/>
      <c r="K401" s="250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250</v>
      </c>
      <c r="AU401" s="258" t="s">
        <v>87</v>
      </c>
      <c r="AV401" s="14" t="s">
        <v>85</v>
      </c>
      <c r="AW401" s="14" t="s">
        <v>38</v>
      </c>
      <c r="AX401" s="14" t="s">
        <v>77</v>
      </c>
      <c r="AY401" s="258" t="s">
        <v>137</v>
      </c>
    </row>
    <row r="402" s="13" customFormat="1">
      <c r="A402" s="13"/>
      <c r="B402" s="234"/>
      <c r="C402" s="235"/>
      <c r="D402" s="219" t="s">
        <v>250</v>
      </c>
      <c r="E402" s="236" t="s">
        <v>21</v>
      </c>
      <c r="F402" s="237" t="s">
        <v>1141</v>
      </c>
      <c r="G402" s="235"/>
      <c r="H402" s="238">
        <v>2.8660000000000001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250</v>
      </c>
      <c r="AU402" s="244" t="s">
        <v>87</v>
      </c>
      <c r="AV402" s="13" t="s">
        <v>87</v>
      </c>
      <c r="AW402" s="13" t="s">
        <v>38</v>
      </c>
      <c r="AX402" s="13" t="s">
        <v>77</v>
      </c>
      <c r="AY402" s="244" t="s">
        <v>137</v>
      </c>
    </row>
    <row r="403" s="16" customFormat="1">
      <c r="A403" s="16"/>
      <c r="B403" s="278"/>
      <c r="C403" s="279"/>
      <c r="D403" s="219" t="s">
        <v>250</v>
      </c>
      <c r="E403" s="280" t="s">
        <v>21</v>
      </c>
      <c r="F403" s="281" t="s">
        <v>888</v>
      </c>
      <c r="G403" s="279"/>
      <c r="H403" s="282">
        <v>16.946999999999999</v>
      </c>
      <c r="I403" s="283"/>
      <c r="J403" s="279"/>
      <c r="K403" s="279"/>
      <c r="L403" s="284"/>
      <c r="M403" s="285"/>
      <c r="N403" s="286"/>
      <c r="O403" s="286"/>
      <c r="P403" s="286"/>
      <c r="Q403" s="286"/>
      <c r="R403" s="286"/>
      <c r="S403" s="286"/>
      <c r="T403" s="287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88" t="s">
        <v>250</v>
      </c>
      <c r="AU403" s="288" t="s">
        <v>87</v>
      </c>
      <c r="AV403" s="16" t="s">
        <v>136</v>
      </c>
      <c r="AW403" s="16" t="s">
        <v>38</v>
      </c>
      <c r="AX403" s="16" t="s">
        <v>77</v>
      </c>
      <c r="AY403" s="288" t="s">
        <v>137</v>
      </c>
    </row>
    <row r="404" s="14" customFormat="1">
      <c r="A404" s="14"/>
      <c r="B404" s="249"/>
      <c r="C404" s="250"/>
      <c r="D404" s="219" t="s">
        <v>250</v>
      </c>
      <c r="E404" s="251" t="s">
        <v>21</v>
      </c>
      <c r="F404" s="252" t="s">
        <v>1142</v>
      </c>
      <c r="G404" s="250"/>
      <c r="H404" s="251" t="s">
        <v>21</v>
      </c>
      <c r="I404" s="253"/>
      <c r="J404" s="250"/>
      <c r="K404" s="250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250</v>
      </c>
      <c r="AU404" s="258" t="s">
        <v>87</v>
      </c>
      <c r="AV404" s="14" t="s">
        <v>85</v>
      </c>
      <c r="AW404" s="14" t="s">
        <v>38</v>
      </c>
      <c r="AX404" s="14" t="s">
        <v>77</v>
      </c>
      <c r="AY404" s="258" t="s">
        <v>137</v>
      </c>
    </row>
    <row r="405" s="13" customFormat="1">
      <c r="A405" s="13"/>
      <c r="B405" s="234"/>
      <c r="C405" s="235"/>
      <c r="D405" s="219" t="s">
        <v>250</v>
      </c>
      <c r="E405" s="236" t="s">
        <v>1143</v>
      </c>
      <c r="F405" s="237" t="s">
        <v>1144</v>
      </c>
      <c r="G405" s="235"/>
      <c r="H405" s="238">
        <v>1.2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250</v>
      </c>
      <c r="AU405" s="244" t="s">
        <v>87</v>
      </c>
      <c r="AV405" s="13" t="s">
        <v>87</v>
      </c>
      <c r="AW405" s="13" t="s">
        <v>38</v>
      </c>
      <c r="AX405" s="13" t="s">
        <v>77</v>
      </c>
      <c r="AY405" s="244" t="s">
        <v>137</v>
      </c>
    </row>
    <row r="406" s="14" customFormat="1">
      <c r="A406" s="14"/>
      <c r="B406" s="249"/>
      <c r="C406" s="250"/>
      <c r="D406" s="219" t="s">
        <v>250</v>
      </c>
      <c r="E406" s="251" t="s">
        <v>21</v>
      </c>
      <c r="F406" s="252" t="s">
        <v>1145</v>
      </c>
      <c r="G406" s="250"/>
      <c r="H406" s="251" t="s">
        <v>21</v>
      </c>
      <c r="I406" s="253"/>
      <c r="J406" s="250"/>
      <c r="K406" s="250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250</v>
      </c>
      <c r="AU406" s="258" t="s">
        <v>87</v>
      </c>
      <c r="AV406" s="14" t="s">
        <v>85</v>
      </c>
      <c r="AW406" s="14" t="s">
        <v>38</v>
      </c>
      <c r="AX406" s="14" t="s">
        <v>77</v>
      </c>
      <c r="AY406" s="258" t="s">
        <v>137</v>
      </c>
    </row>
    <row r="407" s="13" customFormat="1">
      <c r="A407" s="13"/>
      <c r="B407" s="234"/>
      <c r="C407" s="235"/>
      <c r="D407" s="219" t="s">
        <v>250</v>
      </c>
      <c r="E407" s="236" t="s">
        <v>710</v>
      </c>
      <c r="F407" s="237" t="s">
        <v>1146</v>
      </c>
      <c r="G407" s="235"/>
      <c r="H407" s="238">
        <v>3.3999999999999999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250</v>
      </c>
      <c r="AU407" s="244" t="s">
        <v>87</v>
      </c>
      <c r="AV407" s="13" t="s">
        <v>87</v>
      </c>
      <c r="AW407" s="13" t="s">
        <v>38</v>
      </c>
      <c r="AX407" s="13" t="s">
        <v>77</v>
      </c>
      <c r="AY407" s="244" t="s">
        <v>137</v>
      </c>
    </row>
    <row r="408" s="16" customFormat="1">
      <c r="A408" s="16"/>
      <c r="B408" s="278"/>
      <c r="C408" s="279"/>
      <c r="D408" s="219" t="s">
        <v>250</v>
      </c>
      <c r="E408" s="280" t="s">
        <v>21</v>
      </c>
      <c r="F408" s="281" t="s">
        <v>888</v>
      </c>
      <c r="G408" s="279"/>
      <c r="H408" s="282">
        <v>4.5999999999999996</v>
      </c>
      <c r="I408" s="283"/>
      <c r="J408" s="279"/>
      <c r="K408" s="279"/>
      <c r="L408" s="284"/>
      <c r="M408" s="285"/>
      <c r="N408" s="286"/>
      <c r="O408" s="286"/>
      <c r="P408" s="286"/>
      <c r="Q408" s="286"/>
      <c r="R408" s="286"/>
      <c r="S408" s="286"/>
      <c r="T408" s="287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88" t="s">
        <v>250</v>
      </c>
      <c r="AU408" s="288" t="s">
        <v>87</v>
      </c>
      <c r="AV408" s="16" t="s">
        <v>136</v>
      </c>
      <c r="AW408" s="16" t="s">
        <v>38</v>
      </c>
      <c r="AX408" s="16" t="s">
        <v>77</v>
      </c>
      <c r="AY408" s="288" t="s">
        <v>137</v>
      </c>
    </row>
    <row r="409" s="14" customFormat="1">
      <c r="A409" s="14"/>
      <c r="B409" s="249"/>
      <c r="C409" s="250"/>
      <c r="D409" s="219" t="s">
        <v>250</v>
      </c>
      <c r="E409" s="251" t="s">
        <v>21</v>
      </c>
      <c r="F409" s="252" t="s">
        <v>1147</v>
      </c>
      <c r="G409" s="250"/>
      <c r="H409" s="251" t="s">
        <v>21</v>
      </c>
      <c r="I409" s="253"/>
      <c r="J409" s="250"/>
      <c r="K409" s="250"/>
      <c r="L409" s="254"/>
      <c r="M409" s="255"/>
      <c r="N409" s="256"/>
      <c r="O409" s="256"/>
      <c r="P409" s="256"/>
      <c r="Q409" s="256"/>
      <c r="R409" s="256"/>
      <c r="S409" s="256"/>
      <c r="T409" s="25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8" t="s">
        <v>250</v>
      </c>
      <c r="AU409" s="258" t="s">
        <v>87</v>
      </c>
      <c r="AV409" s="14" t="s">
        <v>85</v>
      </c>
      <c r="AW409" s="14" t="s">
        <v>38</v>
      </c>
      <c r="AX409" s="14" t="s">
        <v>77</v>
      </c>
      <c r="AY409" s="258" t="s">
        <v>137</v>
      </c>
    </row>
    <row r="410" s="13" customFormat="1">
      <c r="A410" s="13"/>
      <c r="B410" s="234"/>
      <c r="C410" s="235"/>
      <c r="D410" s="219" t="s">
        <v>250</v>
      </c>
      <c r="E410" s="236" t="s">
        <v>21</v>
      </c>
      <c r="F410" s="237" t="s">
        <v>1148</v>
      </c>
      <c r="G410" s="235"/>
      <c r="H410" s="238">
        <v>20.199999999999999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250</v>
      </c>
      <c r="AU410" s="244" t="s">
        <v>87</v>
      </c>
      <c r="AV410" s="13" t="s">
        <v>87</v>
      </c>
      <c r="AW410" s="13" t="s">
        <v>38</v>
      </c>
      <c r="AX410" s="13" t="s">
        <v>77</v>
      </c>
      <c r="AY410" s="244" t="s">
        <v>137</v>
      </c>
    </row>
    <row r="411" s="16" customFormat="1">
      <c r="A411" s="16"/>
      <c r="B411" s="278"/>
      <c r="C411" s="279"/>
      <c r="D411" s="219" t="s">
        <v>250</v>
      </c>
      <c r="E411" s="280" t="s">
        <v>21</v>
      </c>
      <c r="F411" s="281" t="s">
        <v>888</v>
      </c>
      <c r="G411" s="279"/>
      <c r="H411" s="282">
        <v>20.199999999999999</v>
      </c>
      <c r="I411" s="283"/>
      <c r="J411" s="279"/>
      <c r="K411" s="279"/>
      <c r="L411" s="284"/>
      <c r="M411" s="285"/>
      <c r="N411" s="286"/>
      <c r="O411" s="286"/>
      <c r="P411" s="286"/>
      <c r="Q411" s="286"/>
      <c r="R411" s="286"/>
      <c r="S411" s="286"/>
      <c r="T411" s="287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88" t="s">
        <v>250</v>
      </c>
      <c r="AU411" s="288" t="s">
        <v>87</v>
      </c>
      <c r="AV411" s="16" t="s">
        <v>136</v>
      </c>
      <c r="AW411" s="16" t="s">
        <v>38</v>
      </c>
      <c r="AX411" s="16" t="s">
        <v>77</v>
      </c>
      <c r="AY411" s="288" t="s">
        <v>137</v>
      </c>
    </row>
    <row r="412" s="14" customFormat="1">
      <c r="A412" s="14"/>
      <c r="B412" s="249"/>
      <c r="C412" s="250"/>
      <c r="D412" s="219" t="s">
        <v>250</v>
      </c>
      <c r="E412" s="251" t="s">
        <v>21</v>
      </c>
      <c r="F412" s="252" t="s">
        <v>1149</v>
      </c>
      <c r="G412" s="250"/>
      <c r="H412" s="251" t="s">
        <v>21</v>
      </c>
      <c r="I412" s="253"/>
      <c r="J412" s="250"/>
      <c r="K412" s="250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250</v>
      </c>
      <c r="AU412" s="258" t="s">
        <v>87</v>
      </c>
      <c r="AV412" s="14" t="s">
        <v>85</v>
      </c>
      <c r="AW412" s="14" t="s">
        <v>38</v>
      </c>
      <c r="AX412" s="14" t="s">
        <v>77</v>
      </c>
      <c r="AY412" s="258" t="s">
        <v>137</v>
      </c>
    </row>
    <row r="413" s="14" customFormat="1">
      <c r="A413" s="14"/>
      <c r="B413" s="249"/>
      <c r="C413" s="250"/>
      <c r="D413" s="219" t="s">
        <v>250</v>
      </c>
      <c r="E413" s="251" t="s">
        <v>21</v>
      </c>
      <c r="F413" s="252" t="s">
        <v>1150</v>
      </c>
      <c r="G413" s="250"/>
      <c r="H413" s="251" t="s">
        <v>21</v>
      </c>
      <c r="I413" s="253"/>
      <c r="J413" s="250"/>
      <c r="K413" s="250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250</v>
      </c>
      <c r="AU413" s="258" t="s">
        <v>87</v>
      </c>
      <c r="AV413" s="14" t="s">
        <v>85</v>
      </c>
      <c r="AW413" s="14" t="s">
        <v>38</v>
      </c>
      <c r="AX413" s="14" t="s">
        <v>77</v>
      </c>
      <c r="AY413" s="258" t="s">
        <v>137</v>
      </c>
    </row>
    <row r="414" s="13" customFormat="1">
      <c r="A414" s="13"/>
      <c r="B414" s="234"/>
      <c r="C414" s="235"/>
      <c r="D414" s="219" t="s">
        <v>250</v>
      </c>
      <c r="E414" s="236" t="s">
        <v>21</v>
      </c>
      <c r="F414" s="237" t="s">
        <v>1151</v>
      </c>
      <c r="G414" s="235"/>
      <c r="H414" s="238">
        <v>165.137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250</v>
      </c>
      <c r="AU414" s="244" t="s">
        <v>87</v>
      </c>
      <c r="AV414" s="13" t="s">
        <v>87</v>
      </c>
      <c r="AW414" s="13" t="s">
        <v>38</v>
      </c>
      <c r="AX414" s="13" t="s">
        <v>77</v>
      </c>
      <c r="AY414" s="244" t="s">
        <v>137</v>
      </c>
    </row>
    <row r="415" s="13" customFormat="1">
      <c r="A415" s="13"/>
      <c r="B415" s="234"/>
      <c r="C415" s="235"/>
      <c r="D415" s="219" t="s">
        <v>250</v>
      </c>
      <c r="E415" s="236" t="s">
        <v>21</v>
      </c>
      <c r="F415" s="237" t="s">
        <v>1152</v>
      </c>
      <c r="G415" s="235"/>
      <c r="H415" s="238">
        <v>1.04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250</v>
      </c>
      <c r="AU415" s="244" t="s">
        <v>87</v>
      </c>
      <c r="AV415" s="13" t="s">
        <v>87</v>
      </c>
      <c r="AW415" s="13" t="s">
        <v>38</v>
      </c>
      <c r="AX415" s="13" t="s">
        <v>77</v>
      </c>
      <c r="AY415" s="244" t="s">
        <v>137</v>
      </c>
    </row>
    <row r="416" s="16" customFormat="1">
      <c r="A416" s="16"/>
      <c r="B416" s="278"/>
      <c r="C416" s="279"/>
      <c r="D416" s="219" t="s">
        <v>250</v>
      </c>
      <c r="E416" s="280" t="s">
        <v>807</v>
      </c>
      <c r="F416" s="281" t="s">
        <v>888</v>
      </c>
      <c r="G416" s="279"/>
      <c r="H416" s="282">
        <v>166.17699999999999</v>
      </c>
      <c r="I416" s="283"/>
      <c r="J416" s="279"/>
      <c r="K416" s="279"/>
      <c r="L416" s="284"/>
      <c r="M416" s="285"/>
      <c r="N416" s="286"/>
      <c r="O416" s="286"/>
      <c r="P416" s="286"/>
      <c r="Q416" s="286"/>
      <c r="R416" s="286"/>
      <c r="S416" s="286"/>
      <c r="T416" s="287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88" t="s">
        <v>250</v>
      </c>
      <c r="AU416" s="288" t="s">
        <v>87</v>
      </c>
      <c r="AV416" s="16" t="s">
        <v>136</v>
      </c>
      <c r="AW416" s="16" t="s">
        <v>38</v>
      </c>
      <c r="AX416" s="16" t="s">
        <v>77</v>
      </c>
      <c r="AY416" s="288" t="s">
        <v>137</v>
      </c>
    </row>
    <row r="417" s="14" customFormat="1">
      <c r="A417" s="14"/>
      <c r="B417" s="249"/>
      <c r="C417" s="250"/>
      <c r="D417" s="219" t="s">
        <v>250</v>
      </c>
      <c r="E417" s="251" t="s">
        <v>21</v>
      </c>
      <c r="F417" s="252" t="s">
        <v>1153</v>
      </c>
      <c r="G417" s="250"/>
      <c r="H417" s="251" t="s">
        <v>21</v>
      </c>
      <c r="I417" s="253"/>
      <c r="J417" s="250"/>
      <c r="K417" s="250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250</v>
      </c>
      <c r="AU417" s="258" t="s">
        <v>87</v>
      </c>
      <c r="AV417" s="14" t="s">
        <v>85</v>
      </c>
      <c r="AW417" s="14" t="s">
        <v>38</v>
      </c>
      <c r="AX417" s="14" t="s">
        <v>77</v>
      </c>
      <c r="AY417" s="258" t="s">
        <v>137</v>
      </c>
    </row>
    <row r="418" s="13" customFormat="1">
      <c r="A418" s="13"/>
      <c r="B418" s="234"/>
      <c r="C418" s="235"/>
      <c r="D418" s="219" t="s">
        <v>250</v>
      </c>
      <c r="E418" s="236" t="s">
        <v>21</v>
      </c>
      <c r="F418" s="237" t="s">
        <v>1154</v>
      </c>
      <c r="G418" s="235"/>
      <c r="H418" s="238">
        <v>165.66399999999999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250</v>
      </c>
      <c r="AU418" s="244" t="s">
        <v>87</v>
      </c>
      <c r="AV418" s="13" t="s">
        <v>87</v>
      </c>
      <c r="AW418" s="13" t="s">
        <v>38</v>
      </c>
      <c r="AX418" s="13" t="s">
        <v>77</v>
      </c>
      <c r="AY418" s="244" t="s">
        <v>137</v>
      </c>
    </row>
    <row r="419" s="13" customFormat="1">
      <c r="A419" s="13"/>
      <c r="B419" s="234"/>
      <c r="C419" s="235"/>
      <c r="D419" s="219" t="s">
        <v>250</v>
      </c>
      <c r="E419" s="236" t="s">
        <v>21</v>
      </c>
      <c r="F419" s="237" t="s">
        <v>1155</v>
      </c>
      <c r="G419" s="235"/>
      <c r="H419" s="238">
        <v>18.263999999999999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250</v>
      </c>
      <c r="AU419" s="244" t="s">
        <v>87</v>
      </c>
      <c r="AV419" s="13" t="s">
        <v>87</v>
      </c>
      <c r="AW419" s="13" t="s">
        <v>38</v>
      </c>
      <c r="AX419" s="13" t="s">
        <v>77</v>
      </c>
      <c r="AY419" s="244" t="s">
        <v>137</v>
      </c>
    </row>
    <row r="420" s="13" customFormat="1">
      <c r="A420" s="13"/>
      <c r="B420" s="234"/>
      <c r="C420" s="235"/>
      <c r="D420" s="219" t="s">
        <v>250</v>
      </c>
      <c r="E420" s="236" t="s">
        <v>21</v>
      </c>
      <c r="F420" s="237" t="s">
        <v>1156</v>
      </c>
      <c r="G420" s="235"/>
      <c r="H420" s="238">
        <v>1.5600000000000001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250</v>
      </c>
      <c r="AU420" s="244" t="s">
        <v>87</v>
      </c>
      <c r="AV420" s="13" t="s">
        <v>87</v>
      </c>
      <c r="AW420" s="13" t="s">
        <v>38</v>
      </c>
      <c r="AX420" s="13" t="s">
        <v>77</v>
      </c>
      <c r="AY420" s="244" t="s">
        <v>137</v>
      </c>
    </row>
    <row r="421" s="16" customFormat="1">
      <c r="A421" s="16"/>
      <c r="B421" s="278"/>
      <c r="C421" s="279"/>
      <c r="D421" s="219" t="s">
        <v>250</v>
      </c>
      <c r="E421" s="280" t="s">
        <v>773</v>
      </c>
      <c r="F421" s="281" t="s">
        <v>888</v>
      </c>
      <c r="G421" s="279"/>
      <c r="H421" s="282">
        <v>185.488</v>
      </c>
      <c r="I421" s="283"/>
      <c r="J421" s="279"/>
      <c r="K421" s="279"/>
      <c r="L421" s="284"/>
      <c r="M421" s="285"/>
      <c r="N421" s="286"/>
      <c r="O421" s="286"/>
      <c r="P421" s="286"/>
      <c r="Q421" s="286"/>
      <c r="R421" s="286"/>
      <c r="S421" s="286"/>
      <c r="T421" s="287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8" t="s">
        <v>250</v>
      </c>
      <c r="AU421" s="288" t="s">
        <v>87</v>
      </c>
      <c r="AV421" s="16" t="s">
        <v>136</v>
      </c>
      <c r="AW421" s="16" t="s">
        <v>38</v>
      </c>
      <c r="AX421" s="16" t="s">
        <v>77</v>
      </c>
      <c r="AY421" s="288" t="s">
        <v>137</v>
      </c>
    </row>
    <row r="422" s="14" customFormat="1">
      <c r="A422" s="14"/>
      <c r="B422" s="249"/>
      <c r="C422" s="250"/>
      <c r="D422" s="219" t="s">
        <v>250</v>
      </c>
      <c r="E422" s="251" t="s">
        <v>21</v>
      </c>
      <c r="F422" s="252" t="s">
        <v>1157</v>
      </c>
      <c r="G422" s="250"/>
      <c r="H422" s="251" t="s">
        <v>21</v>
      </c>
      <c r="I422" s="253"/>
      <c r="J422" s="250"/>
      <c r="K422" s="250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250</v>
      </c>
      <c r="AU422" s="258" t="s">
        <v>87</v>
      </c>
      <c r="AV422" s="14" t="s">
        <v>85</v>
      </c>
      <c r="AW422" s="14" t="s">
        <v>38</v>
      </c>
      <c r="AX422" s="14" t="s">
        <v>77</v>
      </c>
      <c r="AY422" s="258" t="s">
        <v>137</v>
      </c>
    </row>
    <row r="423" s="13" customFormat="1">
      <c r="A423" s="13"/>
      <c r="B423" s="234"/>
      <c r="C423" s="235"/>
      <c r="D423" s="219" t="s">
        <v>250</v>
      </c>
      <c r="E423" s="236" t="s">
        <v>21</v>
      </c>
      <c r="F423" s="237" t="s">
        <v>1158</v>
      </c>
      <c r="G423" s="235"/>
      <c r="H423" s="238">
        <v>27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250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137</v>
      </c>
    </row>
    <row r="424" s="15" customFormat="1">
      <c r="A424" s="15"/>
      <c r="B424" s="267"/>
      <c r="C424" s="268"/>
      <c r="D424" s="219" t="s">
        <v>250</v>
      </c>
      <c r="E424" s="269" t="s">
        <v>564</v>
      </c>
      <c r="F424" s="270" t="s">
        <v>830</v>
      </c>
      <c r="G424" s="268"/>
      <c r="H424" s="271">
        <v>423.11700000000002</v>
      </c>
      <c r="I424" s="272"/>
      <c r="J424" s="268"/>
      <c r="K424" s="268"/>
      <c r="L424" s="273"/>
      <c r="M424" s="274"/>
      <c r="N424" s="275"/>
      <c r="O424" s="275"/>
      <c r="P424" s="275"/>
      <c r="Q424" s="275"/>
      <c r="R424" s="275"/>
      <c r="S424" s="275"/>
      <c r="T424" s="27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7" t="s">
        <v>250</v>
      </c>
      <c r="AU424" s="277" t="s">
        <v>87</v>
      </c>
      <c r="AV424" s="15" t="s">
        <v>150</v>
      </c>
      <c r="AW424" s="15" t="s">
        <v>38</v>
      </c>
      <c r="AX424" s="15" t="s">
        <v>85</v>
      </c>
      <c r="AY424" s="277" t="s">
        <v>137</v>
      </c>
    </row>
    <row r="425" s="2" customFormat="1" ht="16.5" customHeight="1">
      <c r="A425" s="41"/>
      <c r="B425" s="42"/>
      <c r="C425" s="225" t="s">
        <v>339</v>
      </c>
      <c r="D425" s="225" t="s">
        <v>162</v>
      </c>
      <c r="E425" s="226" t="s">
        <v>1159</v>
      </c>
      <c r="F425" s="227" t="s">
        <v>1160</v>
      </c>
      <c r="G425" s="228" t="s">
        <v>475</v>
      </c>
      <c r="H425" s="229">
        <v>1695.3040000000001</v>
      </c>
      <c r="I425" s="230"/>
      <c r="J425" s="231">
        <f>ROUND(I425*H425,2)</f>
        <v>0</v>
      </c>
      <c r="K425" s="227" t="s">
        <v>526</v>
      </c>
      <c r="L425" s="47"/>
      <c r="M425" s="232" t="s">
        <v>21</v>
      </c>
      <c r="N425" s="233" t="s">
        <v>48</v>
      </c>
      <c r="O425" s="87"/>
      <c r="P425" s="215">
        <f>O425*H425</f>
        <v>0</v>
      </c>
      <c r="Q425" s="215">
        <v>0.0086499999999999997</v>
      </c>
      <c r="R425" s="215">
        <f>Q425*H425</f>
        <v>14.6643796</v>
      </c>
      <c r="S425" s="215">
        <v>0</v>
      </c>
      <c r="T425" s="216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7" t="s">
        <v>150</v>
      </c>
      <c r="AT425" s="217" t="s">
        <v>162</v>
      </c>
      <c r="AU425" s="217" t="s">
        <v>87</v>
      </c>
      <c r="AY425" s="20" t="s">
        <v>137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20" t="s">
        <v>85</v>
      </c>
      <c r="BK425" s="218">
        <f>ROUND(I425*H425,2)</f>
        <v>0</v>
      </c>
      <c r="BL425" s="20" t="s">
        <v>150</v>
      </c>
      <c r="BM425" s="217" t="s">
        <v>1161</v>
      </c>
    </row>
    <row r="426" s="2" customFormat="1">
      <c r="A426" s="41"/>
      <c r="B426" s="42"/>
      <c r="C426" s="43"/>
      <c r="D426" s="219" t="s">
        <v>144</v>
      </c>
      <c r="E426" s="43"/>
      <c r="F426" s="220" t="s">
        <v>1162</v>
      </c>
      <c r="G426" s="43"/>
      <c r="H426" s="43"/>
      <c r="I426" s="221"/>
      <c r="J426" s="43"/>
      <c r="K426" s="43"/>
      <c r="L426" s="47"/>
      <c r="M426" s="222"/>
      <c r="N426" s="223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144</v>
      </c>
      <c r="AU426" s="20" t="s">
        <v>87</v>
      </c>
    </row>
    <row r="427" s="2" customFormat="1">
      <c r="A427" s="41"/>
      <c r="B427" s="42"/>
      <c r="C427" s="43"/>
      <c r="D427" s="247" t="s">
        <v>529</v>
      </c>
      <c r="E427" s="43"/>
      <c r="F427" s="248" t="s">
        <v>1163</v>
      </c>
      <c r="G427" s="43"/>
      <c r="H427" s="43"/>
      <c r="I427" s="221"/>
      <c r="J427" s="43"/>
      <c r="K427" s="43"/>
      <c r="L427" s="47"/>
      <c r="M427" s="222"/>
      <c r="N427" s="223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529</v>
      </c>
      <c r="AU427" s="20" t="s">
        <v>87</v>
      </c>
    </row>
    <row r="428" s="14" customFormat="1">
      <c r="A428" s="14"/>
      <c r="B428" s="249"/>
      <c r="C428" s="250"/>
      <c r="D428" s="219" t="s">
        <v>250</v>
      </c>
      <c r="E428" s="251" t="s">
        <v>21</v>
      </c>
      <c r="F428" s="252" t="s">
        <v>1164</v>
      </c>
      <c r="G428" s="250"/>
      <c r="H428" s="251" t="s">
        <v>21</v>
      </c>
      <c r="I428" s="253"/>
      <c r="J428" s="250"/>
      <c r="K428" s="250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250</v>
      </c>
      <c r="AU428" s="258" t="s">
        <v>87</v>
      </c>
      <c r="AV428" s="14" t="s">
        <v>85</v>
      </c>
      <c r="AW428" s="14" t="s">
        <v>38</v>
      </c>
      <c r="AX428" s="14" t="s">
        <v>77</v>
      </c>
      <c r="AY428" s="258" t="s">
        <v>137</v>
      </c>
    </row>
    <row r="429" s="13" customFormat="1">
      <c r="A429" s="13"/>
      <c r="B429" s="234"/>
      <c r="C429" s="235"/>
      <c r="D429" s="219" t="s">
        <v>250</v>
      </c>
      <c r="E429" s="236" t="s">
        <v>21</v>
      </c>
      <c r="F429" s="237" t="s">
        <v>1165</v>
      </c>
      <c r="G429" s="235"/>
      <c r="H429" s="238">
        <v>14.48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250</v>
      </c>
      <c r="AU429" s="244" t="s">
        <v>87</v>
      </c>
      <c r="AV429" s="13" t="s">
        <v>87</v>
      </c>
      <c r="AW429" s="13" t="s">
        <v>38</v>
      </c>
      <c r="AX429" s="13" t="s">
        <v>77</v>
      </c>
      <c r="AY429" s="244" t="s">
        <v>137</v>
      </c>
    </row>
    <row r="430" s="14" customFormat="1">
      <c r="A430" s="14"/>
      <c r="B430" s="249"/>
      <c r="C430" s="250"/>
      <c r="D430" s="219" t="s">
        <v>250</v>
      </c>
      <c r="E430" s="251" t="s">
        <v>21</v>
      </c>
      <c r="F430" s="252" t="s">
        <v>1166</v>
      </c>
      <c r="G430" s="250"/>
      <c r="H430" s="251" t="s">
        <v>21</v>
      </c>
      <c r="I430" s="253"/>
      <c r="J430" s="250"/>
      <c r="K430" s="250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250</v>
      </c>
      <c r="AU430" s="258" t="s">
        <v>87</v>
      </c>
      <c r="AV430" s="14" t="s">
        <v>85</v>
      </c>
      <c r="AW430" s="14" t="s">
        <v>38</v>
      </c>
      <c r="AX430" s="14" t="s">
        <v>77</v>
      </c>
      <c r="AY430" s="258" t="s">
        <v>137</v>
      </c>
    </row>
    <row r="431" s="13" customFormat="1">
      <c r="A431" s="13"/>
      <c r="B431" s="234"/>
      <c r="C431" s="235"/>
      <c r="D431" s="219" t="s">
        <v>250</v>
      </c>
      <c r="E431" s="236" t="s">
        <v>21</v>
      </c>
      <c r="F431" s="237" t="s">
        <v>1167</v>
      </c>
      <c r="G431" s="235"/>
      <c r="H431" s="238">
        <v>111.68000000000001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250</v>
      </c>
      <c r="AU431" s="244" t="s">
        <v>87</v>
      </c>
      <c r="AV431" s="13" t="s">
        <v>87</v>
      </c>
      <c r="AW431" s="13" t="s">
        <v>38</v>
      </c>
      <c r="AX431" s="13" t="s">
        <v>77</v>
      </c>
      <c r="AY431" s="244" t="s">
        <v>137</v>
      </c>
    </row>
    <row r="432" s="13" customFormat="1">
      <c r="A432" s="13"/>
      <c r="B432" s="234"/>
      <c r="C432" s="235"/>
      <c r="D432" s="219" t="s">
        <v>250</v>
      </c>
      <c r="E432" s="236" t="s">
        <v>21</v>
      </c>
      <c r="F432" s="237" t="s">
        <v>1168</v>
      </c>
      <c r="G432" s="235"/>
      <c r="H432" s="238">
        <v>100.36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250</v>
      </c>
      <c r="AU432" s="244" t="s">
        <v>87</v>
      </c>
      <c r="AV432" s="13" t="s">
        <v>87</v>
      </c>
      <c r="AW432" s="13" t="s">
        <v>38</v>
      </c>
      <c r="AX432" s="13" t="s">
        <v>77</v>
      </c>
      <c r="AY432" s="244" t="s">
        <v>137</v>
      </c>
    </row>
    <row r="433" s="13" customFormat="1">
      <c r="A433" s="13"/>
      <c r="B433" s="234"/>
      <c r="C433" s="235"/>
      <c r="D433" s="219" t="s">
        <v>250</v>
      </c>
      <c r="E433" s="236" t="s">
        <v>21</v>
      </c>
      <c r="F433" s="237" t="s">
        <v>1169</v>
      </c>
      <c r="G433" s="235"/>
      <c r="H433" s="238">
        <v>119.48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250</v>
      </c>
      <c r="AU433" s="244" t="s">
        <v>87</v>
      </c>
      <c r="AV433" s="13" t="s">
        <v>87</v>
      </c>
      <c r="AW433" s="13" t="s">
        <v>38</v>
      </c>
      <c r="AX433" s="13" t="s">
        <v>77</v>
      </c>
      <c r="AY433" s="244" t="s">
        <v>137</v>
      </c>
    </row>
    <row r="434" s="14" customFormat="1">
      <c r="A434" s="14"/>
      <c r="B434" s="249"/>
      <c r="C434" s="250"/>
      <c r="D434" s="219" t="s">
        <v>250</v>
      </c>
      <c r="E434" s="251" t="s">
        <v>21</v>
      </c>
      <c r="F434" s="252" t="s">
        <v>1170</v>
      </c>
      <c r="G434" s="250"/>
      <c r="H434" s="251" t="s">
        <v>21</v>
      </c>
      <c r="I434" s="253"/>
      <c r="J434" s="250"/>
      <c r="K434" s="250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250</v>
      </c>
      <c r="AU434" s="258" t="s">
        <v>87</v>
      </c>
      <c r="AV434" s="14" t="s">
        <v>85</v>
      </c>
      <c r="AW434" s="14" t="s">
        <v>38</v>
      </c>
      <c r="AX434" s="14" t="s">
        <v>77</v>
      </c>
      <c r="AY434" s="258" t="s">
        <v>137</v>
      </c>
    </row>
    <row r="435" s="13" customFormat="1">
      <c r="A435" s="13"/>
      <c r="B435" s="234"/>
      <c r="C435" s="235"/>
      <c r="D435" s="219" t="s">
        <v>250</v>
      </c>
      <c r="E435" s="236" t="s">
        <v>21</v>
      </c>
      <c r="F435" s="237" t="s">
        <v>1171</v>
      </c>
      <c r="G435" s="235"/>
      <c r="H435" s="238">
        <v>5.7000000000000002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250</v>
      </c>
      <c r="AU435" s="244" t="s">
        <v>87</v>
      </c>
      <c r="AV435" s="13" t="s">
        <v>87</v>
      </c>
      <c r="AW435" s="13" t="s">
        <v>38</v>
      </c>
      <c r="AX435" s="13" t="s">
        <v>77</v>
      </c>
      <c r="AY435" s="244" t="s">
        <v>137</v>
      </c>
    </row>
    <row r="436" s="14" customFormat="1">
      <c r="A436" s="14"/>
      <c r="B436" s="249"/>
      <c r="C436" s="250"/>
      <c r="D436" s="219" t="s">
        <v>250</v>
      </c>
      <c r="E436" s="251" t="s">
        <v>21</v>
      </c>
      <c r="F436" s="252" t="s">
        <v>1172</v>
      </c>
      <c r="G436" s="250"/>
      <c r="H436" s="251" t="s">
        <v>21</v>
      </c>
      <c r="I436" s="253"/>
      <c r="J436" s="250"/>
      <c r="K436" s="250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250</v>
      </c>
      <c r="AU436" s="258" t="s">
        <v>87</v>
      </c>
      <c r="AV436" s="14" t="s">
        <v>85</v>
      </c>
      <c r="AW436" s="14" t="s">
        <v>38</v>
      </c>
      <c r="AX436" s="14" t="s">
        <v>77</v>
      </c>
      <c r="AY436" s="258" t="s">
        <v>137</v>
      </c>
    </row>
    <row r="437" s="13" customFormat="1">
      <c r="A437" s="13"/>
      <c r="B437" s="234"/>
      <c r="C437" s="235"/>
      <c r="D437" s="219" t="s">
        <v>250</v>
      </c>
      <c r="E437" s="236" t="s">
        <v>21</v>
      </c>
      <c r="F437" s="237" t="s">
        <v>1173</v>
      </c>
      <c r="G437" s="235"/>
      <c r="H437" s="238">
        <v>5.7000000000000002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250</v>
      </c>
      <c r="AU437" s="244" t="s">
        <v>87</v>
      </c>
      <c r="AV437" s="13" t="s">
        <v>87</v>
      </c>
      <c r="AW437" s="13" t="s">
        <v>38</v>
      </c>
      <c r="AX437" s="13" t="s">
        <v>77</v>
      </c>
      <c r="AY437" s="244" t="s">
        <v>137</v>
      </c>
    </row>
    <row r="438" s="14" customFormat="1">
      <c r="A438" s="14"/>
      <c r="B438" s="249"/>
      <c r="C438" s="250"/>
      <c r="D438" s="219" t="s">
        <v>250</v>
      </c>
      <c r="E438" s="251" t="s">
        <v>21</v>
      </c>
      <c r="F438" s="252" t="s">
        <v>1134</v>
      </c>
      <c r="G438" s="250"/>
      <c r="H438" s="251" t="s">
        <v>21</v>
      </c>
      <c r="I438" s="253"/>
      <c r="J438" s="250"/>
      <c r="K438" s="250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250</v>
      </c>
      <c r="AU438" s="258" t="s">
        <v>87</v>
      </c>
      <c r="AV438" s="14" t="s">
        <v>85</v>
      </c>
      <c r="AW438" s="14" t="s">
        <v>38</v>
      </c>
      <c r="AX438" s="14" t="s">
        <v>77</v>
      </c>
      <c r="AY438" s="258" t="s">
        <v>137</v>
      </c>
    </row>
    <row r="439" s="14" customFormat="1">
      <c r="A439" s="14"/>
      <c r="B439" s="249"/>
      <c r="C439" s="250"/>
      <c r="D439" s="219" t="s">
        <v>250</v>
      </c>
      <c r="E439" s="251" t="s">
        <v>21</v>
      </c>
      <c r="F439" s="252" t="s">
        <v>1135</v>
      </c>
      <c r="G439" s="250"/>
      <c r="H439" s="251" t="s">
        <v>21</v>
      </c>
      <c r="I439" s="253"/>
      <c r="J439" s="250"/>
      <c r="K439" s="250"/>
      <c r="L439" s="254"/>
      <c r="M439" s="255"/>
      <c r="N439" s="256"/>
      <c r="O439" s="256"/>
      <c r="P439" s="256"/>
      <c r="Q439" s="256"/>
      <c r="R439" s="256"/>
      <c r="S439" s="256"/>
      <c r="T439" s="25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8" t="s">
        <v>250</v>
      </c>
      <c r="AU439" s="258" t="s">
        <v>87</v>
      </c>
      <c r="AV439" s="14" t="s">
        <v>85</v>
      </c>
      <c r="AW439" s="14" t="s">
        <v>38</v>
      </c>
      <c r="AX439" s="14" t="s">
        <v>77</v>
      </c>
      <c r="AY439" s="258" t="s">
        <v>137</v>
      </c>
    </row>
    <row r="440" s="13" customFormat="1">
      <c r="A440" s="13"/>
      <c r="B440" s="234"/>
      <c r="C440" s="235"/>
      <c r="D440" s="219" t="s">
        <v>250</v>
      </c>
      <c r="E440" s="236" t="s">
        <v>21</v>
      </c>
      <c r="F440" s="237" t="s">
        <v>1174</v>
      </c>
      <c r="G440" s="235"/>
      <c r="H440" s="238">
        <v>62.793999999999997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250</v>
      </c>
      <c r="AU440" s="244" t="s">
        <v>87</v>
      </c>
      <c r="AV440" s="13" t="s">
        <v>87</v>
      </c>
      <c r="AW440" s="13" t="s">
        <v>38</v>
      </c>
      <c r="AX440" s="13" t="s">
        <v>77</v>
      </c>
      <c r="AY440" s="244" t="s">
        <v>137</v>
      </c>
    </row>
    <row r="441" s="14" customFormat="1">
      <c r="A441" s="14"/>
      <c r="B441" s="249"/>
      <c r="C441" s="250"/>
      <c r="D441" s="219" t="s">
        <v>250</v>
      </c>
      <c r="E441" s="251" t="s">
        <v>21</v>
      </c>
      <c r="F441" s="252" t="s">
        <v>1138</v>
      </c>
      <c r="G441" s="250"/>
      <c r="H441" s="251" t="s">
        <v>21</v>
      </c>
      <c r="I441" s="253"/>
      <c r="J441" s="250"/>
      <c r="K441" s="250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250</v>
      </c>
      <c r="AU441" s="258" t="s">
        <v>87</v>
      </c>
      <c r="AV441" s="14" t="s">
        <v>85</v>
      </c>
      <c r="AW441" s="14" t="s">
        <v>38</v>
      </c>
      <c r="AX441" s="14" t="s">
        <v>77</v>
      </c>
      <c r="AY441" s="258" t="s">
        <v>137</v>
      </c>
    </row>
    <row r="442" s="13" customFormat="1">
      <c r="A442" s="13"/>
      <c r="B442" s="234"/>
      <c r="C442" s="235"/>
      <c r="D442" s="219" t="s">
        <v>250</v>
      </c>
      <c r="E442" s="236" t="s">
        <v>21</v>
      </c>
      <c r="F442" s="237" t="s">
        <v>1175</v>
      </c>
      <c r="G442" s="235"/>
      <c r="H442" s="238">
        <v>6.7199999999999998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250</v>
      </c>
      <c r="AU442" s="244" t="s">
        <v>87</v>
      </c>
      <c r="AV442" s="13" t="s">
        <v>87</v>
      </c>
      <c r="AW442" s="13" t="s">
        <v>38</v>
      </c>
      <c r="AX442" s="13" t="s">
        <v>77</v>
      </c>
      <c r="AY442" s="244" t="s">
        <v>137</v>
      </c>
    </row>
    <row r="443" s="14" customFormat="1">
      <c r="A443" s="14"/>
      <c r="B443" s="249"/>
      <c r="C443" s="250"/>
      <c r="D443" s="219" t="s">
        <v>250</v>
      </c>
      <c r="E443" s="251" t="s">
        <v>21</v>
      </c>
      <c r="F443" s="252" t="s">
        <v>1140</v>
      </c>
      <c r="G443" s="250"/>
      <c r="H443" s="251" t="s">
        <v>21</v>
      </c>
      <c r="I443" s="253"/>
      <c r="J443" s="250"/>
      <c r="K443" s="250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250</v>
      </c>
      <c r="AU443" s="258" t="s">
        <v>87</v>
      </c>
      <c r="AV443" s="14" t="s">
        <v>85</v>
      </c>
      <c r="AW443" s="14" t="s">
        <v>38</v>
      </c>
      <c r="AX443" s="14" t="s">
        <v>77</v>
      </c>
      <c r="AY443" s="258" t="s">
        <v>137</v>
      </c>
    </row>
    <row r="444" s="13" customFormat="1">
      <c r="A444" s="13"/>
      <c r="B444" s="234"/>
      <c r="C444" s="235"/>
      <c r="D444" s="219" t="s">
        <v>250</v>
      </c>
      <c r="E444" s="236" t="s">
        <v>21</v>
      </c>
      <c r="F444" s="237" t="s">
        <v>1176</v>
      </c>
      <c r="G444" s="235"/>
      <c r="H444" s="238">
        <v>6.5700000000000003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250</v>
      </c>
      <c r="AU444" s="244" t="s">
        <v>87</v>
      </c>
      <c r="AV444" s="13" t="s">
        <v>87</v>
      </c>
      <c r="AW444" s="13" t="s">
        <v>38</v>
      </c>
      <c r="AX444" s="13" t="s">
        <v>77</v>
      </c>
      <c r="AY444" s="244" t="s">
        <v>137</v>
      </c>
    </row>
    <row r="445" s="14" customFormat="1">
      <c r="A445" s="14"/>
      <c r="B445" s="249"/>
      <c r="C445" s="250"/>
      <c r="D445" s="219" t="s">
        <v>250</v>
      </c>
      <c r="E445" s="251" t="s">
        <v>21</v>
      </c>
      <c r="F445" s="252" t="s">
        <v>1149</v>
      </c>
      <c r="G445" s="250"/>
      <c r="H445" s="251" t="s">
        <v>21</v>
      </c>
      <c r="I445" s="253"/>
      <c r="J445" s="250"/>
      <c r="K445" s="250"/>
      <c r="L445" s="254"/>
      <c r="M445" s="255"/>
      <c r="N445" s="256"/>
      <c r="O445" s="256"/>
      <c r="P445" s="256"/>
      <c r="Q445" s="256"/>
      <c r="R445" s="256"/>
      <c r="S445" s="256"/>
      <c r="T445" s="25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8" t="s">
        <v>250</v>
      </c>
      <c r="AU445" s="258" t="s">
        <v>87</v>
      </c>
      <c r="AV445" s="14" t="s">
        <v>85</v>
      </c>
      <c r="AW445" s="14" t="s">
        <v>38</v>
      </c>
      <c r="AX445" s="14" t="s">
        <v>77</v>
      </c>
      <c r="AY445" s="258" t="s">
        <v>137</v>
      </c>
    </row>
    <row r="446" s="14" customFormat="1">
      <c r="A446" s="14"/>
      <c r="B446" s="249"/>
      <c r="C446" s="250"/>
      <c r="D446" s="219" t="s">
        <v>250</v>
      </c>
      <c r="E446" s="251" t="s">
        <v>21</v>
      </c>
      <c r="F446" s="252" t="s">
        <v>1150</v>
      </c>
      <c r="G446" s="250"/>
      <c r="H446" s="251" t="s">
        <v>21</v>
      </c>
      <c r="I446" s="253"/>
      <c r="J446" s="250"/>
      <c r="K446" s="250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250</v>
      </c>
      <c r="AU446" s="258" t="s">
        <v>87</v>
      </c>
      <c r="AV446" s="14" t="s">
        <v>85</v>
      </c>
      <c r="AW446" s="14" t="s">
        <v>38</v>
      </c>
      <c r="AX446" s="14" t="s">
        <v>77</v>
      </c>
      <c r="AY446" s="258" t="s">
        <v>137</v>
      </c>
    </row>
    <row r="447" s="13" customFormat="1">
      <c r="A447" s="13"/>
      <c r="B447" s="234"/>
      <c r="C447" s="235"/>
      <c r="D447" s="219" t="s">
        <v>250</v>
      </c>
      <c r="E447" s="236" t="s">
        <v>21</v>
      </c>
      <c r="F447" s="237" t="s">
        <v>1177</v>
      </c>
      <c r="G447" s="235"/>
      <c r="H447" s="238">
        <v>532.70000000000005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250</v>
      </c>
      <c r="AU447" s="244" t="s">
        <v>87</v>
      </c>
      <c r="AV447" s="13" t="s">
        <v>87</v>
      </c>
      <c r="AW447" s="13" t="s">
        <v>38</v>
      </c>
      <c r="AX447" s="13" t="s">
        <v>77</v>
      </c>
      <c r="AY447" s="244" t="s">
        <v>137</v>
      </c>
    </row>
    <row r="448" s="13" customFormat="1">
      <c r="A448" s="13"/>
      <c r="B448" s="234"/>
      <c r="C448" s="235"/>
      <c r="D448" s="219" t="s">
        <v>250</v>
      </c>
      <c r="E448" s="236" t="s">
        <v>21</v>
      </c>
      <c r="F448" s="237" t="s">
        <v>1178</v>
      </c>
      <c r="G448" s="235"/>
      <c r="H448" s="238">
        <v>13.6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250</v>
      </c>
      <c r="AU448" s="244" t="s">
        <v>87</v>
      </c>
      <c r="AV448" s="13" t="s">
        <v>87</v>
      </c>
      <c r="AW448" s="13" t="s">
        <v>38</v>
      </c>
      <c r="AX448" s="13" t="s">
        <v>77</v>
      </c>
      <c r="AY448" s="244" t="s">
        <v>137</v>
      </c>
    </row>
    <row r="449" s="13" customFormat="1">
      <c r="A449" s="13"/>
      <c r="B449" s="234"/>
      <c r="C449" s="235"/>
      <c r="D449" s="219" t="s">
        <v>250</v>
      </c>
      <c r="E449" s="236" t="s">
        <v>21</v>
      </c>
      <c r="F449" s="237" t="s">
        <v>1179</v>
      </c>
      <c r="G449" s="235"/>
      <c r="H449" s="238">
        <v>20.460000000000001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250</v>
      </c>
      <c r="AU449" s="244" t="s">
        <v>87</v>
      </c>
      <c r="AV449" s="13" t="s">
        <v>87</v>
      </c>
      <c r="AW449" s="13" t="s">
        <v>38</v>
      </c>
      <c r="AX449" s="13" t="s">
        <v>77</v>
      </c>
      <c r="AY449" s="244" t="s">
        <v>137</v>
      </c>
    </row>
    <row r="450" s="14" customFormat="1">
      <c r="A450" s="14"/>
      <c r="B450" s="249"/>
      <c r="C450" s="250"/>
      <c r="D450" s="219" t="s">
        <v>250</v>
      </c>
      <c r="E450" s="251" t="s">
        <v>21</v>
      </c>
      <c r="F450" s="252" t="s">
        <v>1153</v>
      </c>
      <c r="G450" s="250"/>
      <c r="H450" s="251" t="s">
        <v>21</v>
      </c>
      <c r="I450" s="253"/>
      <c r="J450" s="250"/>
      <c r="K450" s="250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250</v>
      </c>
      <c r="AU450" s="258" t="s">
        <v>87</v>
      </c>
      <c r="AV450" s="14" t="s">
        <v>85</v>
      </c>
      <c r="AW450" s="14" t="s">
        <v>38</v>
      </c>
      <c r="AX450" s="14" t="s">
        <v>77</v>
      </c>
      <c r="AY450" s="258" t="s">
        <v>137</v>
      </c>
    </row>
    <row r="451" s="13" customFormat="1">
      <c r="A451" s="13"/>
      <c r="B451" s="234"/>
      <c r="C451" s="235"/>
      <c r="D451" s="219" t="s">
        <v>250</v>
      </c>
      <c r="E451" s="236" t="s">
        <v>21</v>
      </c>
      <c r="F451" s="237" t="s">
        <v>1180</v>
      </c>
      <c r="G451" s="235"/>
      <c r="H451" s="238">
        <v>534.39999999999998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250</v>
      </c>
      <c r="AU451" s="244" t="s">
        <v>87</v>
      </c>
      <c r="AV451" s="13" t="s">
        <v>87</v>
      </c>
      <c r="AW451" s="13" t="s">
        <v>38</v>
      </c>
      <c r="AX451" s="13" t="s">
        <v>77</v>
      </c>
      <c r="AY451" s="244" t="s">
        <v>137</v>
      </c>
    </row>
    <row r="452" s="13" customFormat="1">
      <c r="A452" s="13"/>
      <c r="B452" s="234"/>
      <c r="C452" s="235"/>
      <c r="D452" s="219" t="s">
        <v>250</v>
      </c>
      <c r="E452" s="236" t="s">
        <v>21</v>
      </c>
      <c r="F452" s="237" t="s">
        <v>1181</v>
      </c>
      <c r="G452" s="235"/>
      <c r="H452" s="238">
        <v>119.8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250</v>
      </c>
      <c r="AU452" s="244" t="s">
        <v>87</v>
      </c>
      <c r="AV452" s="13" t="s">
        <v>87</v>
      </c>
      <c r="AW452" s="13" t="s">
        <v>38</v>
      </c>
      <c r="AX452" s="13" t="s">
        <v>77</v>
      </c>
      <c r="AY452" s="244" t="s">
        <v>137</v>
      </c>
    </row>
    <row r="453" s="13" customFormat="1">
      <c r="A453" s="13"/>
      <c r="B453" s="234"/>
      <c r="C453" s="235"/>
      <c r="D453" s="219" t="s">
        <v>250</v>
      </c>
      <c r="E453" s="236" t="s">
        <v>21</v>
      </c>
      <c r="F453" s="237" t="s">
        <v>1182</v>
      </c>
      <c r="G453" s="235"/>
      <c r="H453" s="238">
        <v>20.399999999999999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250</v>
      </c>
      <c r="AU453" s="244" t="s">
        <v>87</v>
      </c>
      <c r="AV453" s="13" t="s">
        <v>87</v>
      </c>
      <c r="AW453" s="13" t="s">
        <v>38</v>
      </c>
      <c r="AX453" s="13" t="s">
        <v>77</v>
      </c>
      <c r="AY453" s="244" t="s">
        <v>137</v>
      </c>
    </row>
    <row r="454" s="13" customFormat="1">
      <c r="A454" s="13"/>
      <c r="B454" s="234"/>
      <c r="C454" s="235"/>
      <c r="D454" s="219" t="s">
        <v>250</v>
      </c>
      <c r="E454" s="236" t="s">
        <v>21</v>
      </c>
      <c r="F454" s="237" t="s">
        <v>1179</v>
      </c>
      <c r="G454" s="235"/>
      <c r="H454" s="238">
        <v>20.460000000000001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250</v>
      </c>
      <c r="AU454" s="244" t="s">
        <v>87</v>
      </c>
      <c r="AV454" s="13" t="s">
        <v>87</v>
      </c>
      <c r="AW454" s="13" t="s">
        <v>38</v>
      </c>
      <c r="AX454" s="13" t="s">
        <v>77</v>
      </c>
      <c r="AY454" s="244" t="s">
        <v>137</v>
      </c>
    </row>
    <row r="455" s="15" customFormat="1">
      <c r="A455" s="15"/>
      <c r="B455" s="267"/>
      <c r="C455" s="268"/>
      <c r="D455" s="219" t="s">
        <v>250</v>
      </c>
      <c r="E455" s="269" t="s">
        <v>21</v>
      </c>
      <c r="F455" s="270" t="s">
        <v>830</v>
      </c>
      <c r="G455" s="268"/>
      <c r="H455" s="271">
        <v>1695.3040000000001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7" t="s">
        <v>250</v>
      </c>
      <c r="AU455" s="277" t="s">
        <v>87</v>
      </c>
      <c r="AV455" s="15" t="s">
        <v>150</v>
      </c>
      <c r="AW455" s="15" t="s">
        <v>38</v>
      </c>
      <c r="AX455" s="15" t="s">
        <v>85</v>
      </c>
      <c r="AY455" s="277" t="s">
        <v>137</v>
      </c>
    </row>
    <row r="456" s="2" customFormat="1" ht="16.5" customHeight="1">
      <c r="A456" s="41"/>
      <c r="B456" s="42"/>
      <c r="C456" s="225" t="s">
        <v>344</v>
      </c>
      <c r="D456" s="225" t="s">
        <v>162</v>
      </c>
      <c r="E456" s="226" t="s">
        <v>1183</v>
      </c>
      <c r="F456" s="227" t="s">
        <v>1184</v>
      </c>
      <c r="G456" s="228" t="s">
        <v>475</v>
      </c>
      <c r="H456" s="229">
        <v>1695.3040000000001</v>
      </c>
      <c r="I456" s="230"/>
      <c r="J456" s="231">
        <f>ROUND(I456*H456,2)</f>
        <v>0</v>
      </c>
      <c r="K456" s="227" t="s">
        <v>526</v>
      </c>
      <c r="L456" s="47"/>
      <c r="M456" s="232" t="s">
        <v>21</v>
      </c>
      <c r="N456" s="233" t="s">
        <v>48</v>
      </c>
      <c r="O456" s="87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7" t="s">
        <v>150</v>
      </c>
      <c r="AT456" s="217" t="s">
        <v>162</v>
      </c>
      <c r="AU456" s="217" t="s">
        <v>87</v>
      </c>
      <c r="AY456" s="20" t="s">
        <v>137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20" t="s">
        <v>85</v>
      </c>
      <c r="BK456" s="218">
        <f>ROUND(I456*H456,2)</f>
        <v>0</v>
      </c>
      <c r="BL456" s="20" t="s">
        <v>150</v>
      </c>
      <c r="BM456" s="217" t="s">
        <v>1185</v>
      </c>
    </row>
    <row r="457" s="2" customFormat="1">
      <c r="A457" s="41"/>
      <c r="B457" s="42"/>
      <c r="C457" s="43"/>
      <c r="D457" s="219" t="s">
        <v>144</v>
      </c>
      <c r="E457" s="43"/>
      <c r="F457" s="220" t="s">
        <v>1186</v>
      </c>
      <c r="G457" s="43"/>
      <c r="H457" s="43"/>
      <c r="I457" s="221"/>
      <c r="J457" s="43"/>
      <c r="K457" s="43"/>
      <c r="L457" s="47"/>
      <c r="M457" s="222"/>
      <c r="N457" s="223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144</v>
      </c>
      <c r="AU457" s="20" t="s">
        <v>87</v>
      </c>
    </row>
    <row r="458" s="2" customFormat="1">
      <c r="A458" s="41"/>
      <c r="B458" s="42"/>
      <c r="C458" s="43"/>
      <c r="D458" s="247" t="s">
        <v>529</v>
      </c>
      <c r="E458" s="43"/>
      <c r="F458" s="248" t="s">
        <v>1187</v>
      </c>
      <c r="G458" s="43"/>
      <c r="H458" s="43"/>
      <c r="I458" s="221"/>
      <c r="J458" s="43"/>
      <c r="K458" s="43"/>
      <c r="L458" s="47"/>
      <c r="M458" s="222"/>
      <c r="N458" s="223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529</v>
      </c>
      <c r="AU458" s="20" t="s">
        <v>87</v>
      </c>
    </row>
    <row r="459" s="2" customFormat="1" ht="16.5" customHeight="1">
      <c r="A459" s="41"/>
      <c r="B459" s="42"/>
      <c r="C459" s="225" t="s">
        <v>348</v>
      </c>
      <c r="D459" s="225" t="s">
        <v>162</v>
      </c>
      <c r="E459" s="226" t="s">
        <v>1188</v>
      </c>
      <c r="F459" s="227" t="s">
        <v>1189</v>
      </c>
      <c r="G459" s="228" t="s">
        <v>581</v>
      </c>
      <c r="H459" s="229">
        <v>28.309999999999999</v>
      </c>
      <c r="I459" s="230"/>
      <c r="J459" s="231">
        <f>ROUND(I459*H459,2)</f>
        <v>0</v>
      </c>
      <c r="K459" s="227" t="s">
        <v>526</v>
      </c>
      <c r="L459" s="47"/>
      <c r="M459" s="232" t="s">
        <v>21</v>
      </c>
      <c r="N459" s="233" t="s">
        <v>48</v>
      </c>
      <c r="O459" s="87"/>
      <c r="P459" s="215">
        <f>O459*H459</f>
        <v>0</v>
      </c>
      <c r="Q459" s="215">
        <v>1.09528</v>
      </c>
      <c r="R459" s="215">
        <f>Q459*H459</f>
        <v>31.007376799999999</v>
      </c>
      <c r="S459" s="215">
        <v>0</v>
      </c>
      <c r="T459" s="21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7" t="s">
        <v>150</v>
      </c>
      <c r="AT459" s="217" t="s">
        <v>162</v>
      </c>
      <c r="AU459" s="217" t="s">
        <v>87</v>
      </c>
      <c r="AY459" s="20" t="s">
        <v>137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20" t="s">
        <v>85</v>
      </c>
      <c r="BK459" s="218">
        <f>ROUND(I459*H459,2)</f>
        <v>0</v>
      </c>
      <c r="BL459" s="20" t="s">
        <v>150</v>
      </c>
      <c r="BM459" s="217" t="s">
        <v>1190</v>
      </c>
    </row>
    <row r="460" s="2" customFormat="1">
      <c r="A460" s="41"/>
      <c r="B460" s="42"/>
      <c r="C460" s="43"/>
      <c r="D460" s="219" t="s">
        <v>144</v>
      </c>
      <c r="E460" s="43"/>
      <c r="F460" s="220" t="s">
        <v>1191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144</v>
      </c>
      <c r="AU460" s="20" t="s">
        <v>87</v>
      </c>
    </row>
    <row r="461" s="2" customFormat="1">
      <c r="A461" s="41"/>
      <c r="B461" s="42"/>
      <c r="C461" s="43"/>
      <c r="D461" s="247" t="s">
        <v>529</v>
      </c>
      <c r="E461" s="43"/>
      <c r="F461" s="248" t="s">
        <v>1192</v>
      </c>
      <c r="G461" s="43"/>
      <c r="H461" s="43"/>
      <c r="I461" s="221"/>
      <c r="J461" s="43"/>
      <c r="K461" s="43"/>
      <c r="L461" s="47"/>
      <c r="M461" s="222"/>
      <c r="N461" s="223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529</v>
      </c>
      <c r="AU461" s="20" t="s">
        <v>87</v>
      </c>
    </row>
    <row r="462" s="13" customFormat="1">
      <c r="A462" s="13"/>
      <c r="B462" s="234"/>
      <c r="C462" s="235"/>
      <c r="D462" s="219" t="s">
        <v>250</v>
      </c>
      <c r="E462" s="236" t="s">
        <v>21</v>
      </c>
      <c r="F462" s="237" t="s">
        <v>1193</v>
      </c>
      <c r="G462" s="235"/>
      <c r="H462" s="238">
        <v>0.20300000000000001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250</v>
      </c>
      <c r="AU462" s="244" t="s">
        <v>87</v>
      </c>
      <c r="AV462" s="13" t="s">
        <v>87</v>
      </c>
      <c r="AW462" s="13" t="s">
        <v>38</v>
      </c>
      <c r="AX462" s="13" t="s">
        <v>77</v>
      </c>
      <c r="AY462" s="244" t="s">
        <v>137</v>
      </c>
    </row>
    <row r="463" s="13" customFormat="1">
      <c r="A463" s="13"/>
      <c r="B463" s="234"/>
      <c r="C463" s="235"/>
      <c r="D463" s="219" t="s">
        <v>250</v>
      </c>
      <c r="E463" s="236" t="s">
        <v>21</v>
      </c>
      <c r="F463" s="237" t="s">
        <v>1194</v>
      </c>
      <c r="G463" s="235"/>
      <c r="H463" s="238">
        <v>0.437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250</v>
      </c>
      <c r="AU463" s="244" t="s">
        <v>87</v>
      </c>
      <c r="AV463" s="13" t="s">
        <v>87</v>
      </c>
      <c r="AW463" s="13" t="s">
        <v>38</v>
      </c>
      <c r="AX463" s="13" t="s">
        <v>77</v>
      </c>
      <c r="AY463" s="244" t="s">
        <v>137</v>
      </c>
    </row>
    <row r="464" s="13" customFormat="1">
      <c r="A464" s="13"/>
      <c r="B464" s="234"/>
      <c r="C464" s="235"/>
      <c r="D464" s="219" t="s">
        <v>250</v>
      </c>
      <c r="E464" s="236" t="s">
        <v>21</v>
      </c>
      <c r="F464" s="237" t="s">
        <v>1195</v>
      </c>
      <c r="G464" s="235"/>
      <c r="H464" s="238">
        <v>0.27200000000000002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250</v>
      </c>
      <c r="AU464" s="244" t="s">
        <v>87</v>
      </c>
      <c r="AV464" s="13" t="s">
        <v>87</v>
      </c>
      <c r="AW464" s="13" t="s">
        <v>38</v>
      </c>
      <c r="AX464" s="13" t="s">
        <v>77</v>
      </c>
      <c r="AY464" s="244" t="s">
        <v>137</v>
      </c>
    </row>
    <row r="465" s="13" customFormat="1">
      <c r="A465" s="13"/>
      <c r="B465" s="234"/>
      <c r="C465" s="235"/>
      <c r="D465" s="219" t="s">
        <v>250</v>
      </c>
      <c r="E465" s="236" t="s">
        <v>21</v>
      </c>
      <c r="F465" s="237" t="s">
        <v>1196</v>
      </c>
      <c r="G465" s="235"/>
      <c r="H465" s="238">
        <v>15.766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250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137</v>
      </c>
    </row>
    <row r="466" s="13" customFormat="1">
      <c r="A466" s="13"/>
      <c r="B466" s="234"/>
      <c r="C466" s="235"/>
      <c r="D466" s="219" t="s">
        <v>250</v>
      </c>
      <c r="E466" s="236" t="s">
        <v>21</v>
      </c>
      <c r="F466" s="237" t="s">
        <v>1197</v>
      </c>
      <c r="G466" s="235"/>
      <c r="H466" s="238">
        <v>11.632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250</v>
      </c>
      <c r="AU466" s="244" t="s">
        <v>87</v>
      </c>
      <c r="AV466" s="13" t="s">
        <v>87</v>
      </c>
      <c r="AW466" s="13" t="s">
        <v>38</v>
      </c>
      <c r="AX466" s="13" t="s">
        <v>77</v>
      </c>
      <c r="AY466" s="244" t="s">
        <v>137</v>
      </c>
    </row>
    <row r="467" s="15" customFormat="1">
      <c r="A467" s="15"/>
      <c r="B467" s="267"/>
      <c r="C467" s="268"/>
      <c r="D467" s="219" t="s">
        <v>250</v>
      </c>
      <c r="E467" s="269" t="s">
        <v>21</v>
      </c>
      <c r="F467" s="270" t="s">
        <v>830</v>
      </c>
      <c r="G467" s="268"/>
      <c r="H467" s="271">
        <v>28.309999999999999</v>
      </c>
      <c r="I467" s="272"/>
      <c r="J467" s="268"/>
      <c r="K467" s="268"/>
      <c r="L467" s="273"/>
      <c r="M467" s="274"/>
      <c r="N467" s="275"/>
      <c r="O467" s="275"/>
      <c r="P467" s="275"/>
      <c r="Q467" s="275"/>
      <c r="R467" s="275"/>
      <c r="S467" s="275"/>
      <c r="T467" s="276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7" t="s">
        <v>250</v>
      </c>
      <c r="AU467" s="277" t="s">
        <v>87</v>
      </c>
      <c r="AV467" s="15" t="s">
        <v>150</v>
      </c>
      <c r="AW467" s="15" t="s">
        <v>38</v>
      </c>
      <c r="AX467" s="15" t="s">
        <v>85</v>
      </c>
      <c r="AY467" s="277" t="s">
        <v>137</v>
      </c>
    </row>
    <row r="468" s="2" customFormat="1" ht="16.5" customHeight="1">
      <c r="A468" s="41"/>
      <c r="B468" s="42"/>
      <c r="C468" s="225" t="s">
        <v>353</v>
      </c>
      <c r="D468" s="225" t="s">
        <v>162</v>
      </c>
      <c r="E468" s="226" t="s">
        <v>1198</v>
      </c>
      <c r="F468" s="227" t="s">
        <v>1199</v>
      </c>
      <c r="G468" s="228" t="s">
        <v>581</v>
      </c>
      <c r="H468" s="229">
        <v>1.113</v>
      </c>
      <c r="I468" s="230"/>
      <c r="J468" s="231">
        <f>ROUND(I468*H468,2)</f>
        <v>0</v>
      </c>
      <c r="K468" s="227" t="s">
        <v>526</v>
      </c>
      <c r="L468" s="47"/>
      <c r="M468" s="232" t="s">
        <v>21</v>
      </c>
      <c r="N468" s="233" t="s">
        <v>48</v>
      </c>
      <c r="O468" s="87"/>
      <c r="P468" s="215">
        <f>O468*H468</f>
        <v>0</v>
      </c>
      <c r="Q468" s="215">
        <v>1.03955</v>
      </c>
      <c r="R468" s="215">
        <f>Q468*H468</f>
        <v>1.15701915</v>
      </c>
      <c r="S468" s="215">
        <v>0</v>
      </c>
      <c r="T468" s="21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7" t="s">
        <v>150</v>
      </c>
      <c r="AT468" s="217" t="s">
        <v>162</v>
      </c>
      <c r="AU468" s="217" t="s">
        <v>87</v>
      </c>
      <c r="AY468" s="20" t="s">
        <v>137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20" t="s">
        <v>85</v>
      </c>
      <c r="BK468" s="218">
        <f>ROUND(I468*H468,2)</f>
        <v>0</v>
      </c>
      <c r="BL468" s="20" t="s">
        <v>150</v>
      </c>
      <c r="BM468" s="217" t="s">
        <v>1200</v>
      </c>
    </row>
    <row r="469" s="2" customFormat="1">
      <c r="A469" s="41"/>
      <c r="B469" s="42"/>
      <c r="C469" s="43"/>
      <c r="D469" s="219" t="s">
        <v>144</v>
      </c>
      <c r="E469" s="43"/>
      <c r="F469" s="220" t="s">
        <v>1201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144</v>
      </c>
      <c r="AU469" s="20" t="s">
        <v>87</v>
      </c>
    </row>
    <row r="470" s="2" customFormat="1">
      <c r="A470" s="41"/>
      <c r="B470" s="42"/>
      <c r="C470" s="43"/>
      <c r="D470" s="247" t="s">
        <v>529</v>
      </c>
      <c r="E470" s="43"/>
      <c r="F470" s="248" t="s">
        <v>1202</v>
      </c>
      <c r="G470" s="43"/>
      <c r="H470" s="43"/>
      <c r="I470" s="221"/>
      <c r="J470" s="43"/>
      <c r="K470" s="43"/>
      <c r="L470" s="47"/>
      <c r="M470" s="222"/>
      <c r="N470" s="223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529</v>
      </c>
      <c r="AU470" s="20" t="s">
        <v>87</v>
      </c>
    </row>
    <row r="471" s="14" customFormat="1">
      <c r="A471" s="14"/>
      <c r="B471" s="249"/>
      <c r="C471" s="250"/>
      <c r="D471" s="219" t="s">
        <v>250</v>
      </c>
      <c r="E471" s="251" t="s">
        <v>21</v>
      </c>
      <c r="F471" s="252" t="s">
        <v>1203</v>
      </c>
      <c r="G471" s="250"/>
      <c r="H471" s="251" t="s">
        <v>21</v>
      </c>
      <c r="I471" s="253"/>
      <c r="J471" s="250"/>
      <c r="K471" s="250"/>
      <c r="L471" s="254"/>
      <c r="M471" s="255"/>
      <c r="N471" s="256"/>
      <c r="O471" s="256"/>
      <c r="P471" s="256"/>
      <c r="Q471" s="256"/>
      <c r="R471" s="256"/>
      <c r="S471" s="256"/>
      <c r="T471" s="25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8" t="s">
        <v>250</v>
      </c>
      <c r="AU471" s="258" t="s">
        <v>87</v>
      </c>
      <c r="AV471" s="14" t="s">
        <v>85</v>
      </c>
      <c r="AW471" s="14" t="s">
        <v>38</v>
      </c>
      <c r="AX471" s="14" t="s">
        <v>77</v>
      </c>
      <c r="AY471" s="258" t="s">
        <v>137</v>
      </c>
    </row>
    <row r="472" s="13" customFormat="1">
      <c r="A472" s="13"/>
      <c r="B472" s="234"/>
      <c r="C472" s="235"/>
      <c r="D472" s="219" t="s">
        <v>250</v>
      </c>
      <c r="E472" s="236" t="s">
        <v>21</v>
      </c>
      <c r="F472" s="237" t="s">
        <v>1204</v>
      </c>
      <c r="G472" s="235"/>
      <c r="H472" s="238">
        <v>0.042000000000000003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250</v>
      </c>
      <c r="AU472" s="244" t="s">
        <v>87</v>
      </c>
      <c r="AV472" s="13" t="s">
        <v>87</v>
      </c>
      <c r="AW472" s="13" t="s">
        <v>38</v>
      </c>
      <c r="AX472" s="13" t="s">
        <v>77</v>
      </c>
      <c r="AY472" s="244" t="s">
        <v>137</v>
      </c>
    </row>
    <row r="473" s="14" customFormat="1">
      <c r="A473" s="14"/>
      <c r="B473" s="249"/>
      <c r="C473" s="250"/>
      <c r="D473" s="219" t="s">
        <v>250</v>
      </c>
      <c r="E473" s="251" t="s">
        <v>21</v>
      </c>
      <c r="F473" s="252" t="s">
        <v>1134</v>
      </c>
      <c r="G473" s="250"/>
      <c r="H473" s="251" t="s">
        <v>21</v>
      </c>
      <c r="I473" s="253"/>
      <c r="J473" s="250"/>
      <c r="K473" s="250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250</v>
      </c>
      <c r="AU473" s="258" t="s">
        <v>87</v>
      </c>
      <c r="AV473" s="14" t="s">
        <v>85</v>
      </c>
      <c r="AW473" s="14" t="s">
        <v>38</v>
      </c>
      <c r="AX473" s="14" t="s">
        <v>77</v>
      </c>
      <c r="AY473" s="258" t="s">
        <v>137</v>
      </c>
    </row>
    <row r="474" s="14" customFormat="1">
      <c r="A474" s="14"/>
      <c r="B474" s="249"/>
      <c r="C474" s="250"/>
      <c r="D474" s="219" t="s">
        <v>250</v>
      </c>
      <c r="E474" s="251" t="s">
        <v>21</v>
      </c>
      <c r="F474" s="252" t="s">
        <v>1135</v>
      </c>
      <c r="G474" s="250"/>
      <c r="H474" s="251" t="s">
        <v>21</v>
      </c>
      <c r="I474" s="253"/>
      <c r="J474" s="250"/>
      <c r="K474" s="250"/>
      <c r="L474" s="254"/>
      <c r="M474" s="255"/>
      <c r="N474" s="256"/>
      <c r="O474" s="256"/>
      <c r="P474" s="256"/>
      <c r="Q474" s="256"/>
      <c r="R474" s="256"/>
      <c r="S474" s="256"/>
      <c r="T474" s="25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8" t="s">
        <v>250</v>
      </c>
      <c r="AU474" s="258" t="s">
        <v>87</v>
      </c>
      <c r="AV474" s="14" t="s">
        <v>85</v>
      </c>
      <c r="AW474" s="14" t="s">
        <v>38</v>
      </c>
      <c r="AX474" s="14" t="s">
        <v>77</v>
      </c>
      <c r="AY474" s="258" t="s">
        <v>137</v>
      </c>
    </row>
    <row r="475" s="13" customFormat="1">
      <c r="A475" s="13"/>
      <c r="B475" s="234"/>
      <c r="C475" s="235"/>
      <c r="D475" s="219" t="s">
        <v>250</v>
      </c>
      <c r="E475" s="236" t="s">
        <v>21</v>
      </c>
      <c r="F475" s="237" t="s">
        <v>1205</v>
      </c>
      <c r="G475" s="235"/>
      <c r="H475" s="238">
        <v>0.60699999999999998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250</v>
      </c>
      <c r="AU475" s="244" t="s">
        <v>87</v>
      </c>
      <c r="AV475" s="13" t="s">
        <v>87</v>
      </c>
      <c r="AW475" s="13" t="s">
        <v>38</v>
      </c>
      <c r="AX475" s="13" t="s">
        <v>77</v>
      </c>
      <c r="AY475" s="244" t="s">
        <v>137</v>
      </c>
    </row>
    <row r="476" s="14" customFormat="1">
      <c r="A476" s="14"/>
      <c r="B476" s="249"/>
      <c r="C476" s="250"/>
      <c r="D476" s="219" t="s">
        <v>250</v>
      </c>
      <c r="E476" s="251" t="s">
        <v>21</v>
      </c>
      <c r="F476" s="252" t="s">
        <v>1138</v>
      </c>
      <c r="G476" s="250"/>
      <c r="H476" s="251" t="s">
        <v>21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250</v>
      </c>
      <c r="AU476" s="258" t="s">
        <v>87</v>
      </c>
      <c r="AV476" s="14" t="s">
        <v>85</v>
      </c>
      <c r="AW476" s="14" t="s">
        <v>38</v>
      </c>
      <c r="AX476" s="14" t="s">
        <v>77</v>
      </c>
      <c r="AY476" s="258" t="s">
        <v>137</v>
      </c>
    </row>
    <row r="477" s="13" customFormat="1">
      <c r="A477" s="13"/>
      <c r="B477" s="234"/>
      <c r="C477" s="235"/>
      <c r="D477" s="219" t="s">
        <v>250</v>
      </c>
      <c r="E477" s="236" t="s">
        <v>21</v>
      </c>
      <c r="F477" s="237" t="s">
        <v>1206</v>
      </c>
      <c r="G477" s="235"/>
      <c r="H477" s="238">
        <v>0.17299999999999999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250</v>
      </c>
      <c r="AU477" s="244" t="s">
        <v>87</v>
      </c>
      <c r="AV477" s="13" t="s">
        <v>87</v>
      </c>
      <c r="AW477" s="13" t="s">
        <v>38</v>
      </c>
      <c r="AX477" s="13" t="s">
        <v>77</v>
      </c>
      <c r="AY477" s="244" t="s">
        <v>137</v>
      </c>
    </row>
    <row r="478" s="14" customFormat="1">
      <c r="A478" s="14"/>
      <c r="B478" s="249"/>
      <c r="C478" s="250"/>
      <c r="D478" s="219" t="s">
        <v>250</v>
      </c>
      <c r="E478" s="251" t="s">
        <v>21</v>
      </c>
      <c r="F478" s="252" t="s">
        <v>1140</v>
      </c>
      <c r="G478" s="250"/>
      <c r="H478" s="251" t="s">
        <v>21</v>
      </c>
      <c r="I478" s="253"/>
      <c r="J478" s="250"/>
      <c r="K478" s="250"/>
      <c r="L478" s="254"/>
      <c r="M478" s="255"/>
      <c r="N478" s="256"/>
      <c r="O478" s="256"/>
      <c r="P478" s="256"/>
      <c r="Q478" s="256"/>
      <c r="R478" s="256"/>
      <c r="S478" s="256"/>
      <c r="T478" s="25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8" t="s">
        <v>250</v>
      </c>
      <c r="AU478" s="258" t="s">
        <v>87</v>
      </c>
      <c r="AV478" s="14" t="s">
        <v>85</v>
      </c>
      <c r="AW478" s="14" t="s">
        <v>38</v>
      </c>
      <c r="AX478" s="14" t="s">
        <v>77</v>
      </c>
      <c r="AY478" s="258" t="s">
        <v>137</v>
      </c>
    </row>
    <row r="479" s="13" customFormat="1">
      <c r="A479" s="13"/>
      <c r="B479" s="234"/>
      <c r="C479" s="235"/>
      <c r="D479" s="219" t="s">
        <v>250</v>
      </c>
      <c r="E479" s="236" t="s">
        <v>21</v>
      </c>
      <c r="F479" s="237" t="s">
        <v>1207</v>
      </c>
      <c r="G479" s="235"/>
      <c r="H479" s="238">
        <v>0.20999999999999999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250</v>
      </c>
      <c r="AU479" s="244" t="s">
        <v>87</v>
      </c>
      <c r="AV479" s="13" t="s">
        <v>87</v>
      </c>
      <c r="AW479" s="13" t="s">
        <v>38</v>
      </c>
      <c r="AX479" s="13" t="s">
        <v>77</v>
      </c>
      <c r="AY479" s="244" t="s">
        <v>137</v>
      </c>
    </row>
    <row r="480" s="14" customFormat="1">
      <c r="A480" s="14"/>
      <c r="B480" s="249"/>
      <c r="C480" s="250"/>
      <c r="D480" s="219" t="s">
        <v>250</v>
      </c>
      <c r="E480" s="251" t="s">
        <v>21</v>
      </c>
      <c r="F480" s="252" t="s">
        <v>1123</v>
      </c>
      <c r="G480" s="250"/>
      <c r="H480" s="251" t="s">
        <v>21</v>
      </c>
      <c r="I480" s="253"/>
      <c r="J480" s="250"/>
      <c r="K480" s="250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250</v>
      </c>
      <c r="AU480" s="258" t="s">
        <v>87</v>
      </c>
      <c r="AV480" s="14" t="s">
        <v>85</v>
      </c>
      <c r="AW480" s="14" t="s">
        <v>38</v>
      </c>
      <c r="AX480" s="14" t="s">
        <v>77</v>
      </c>
      <c r="AY480" s="258" t="s">
        <v>137</v>
      </c>
    </row>
    <row r="481" s="13" customFormat="1">
      <c r="A481" s="13"/>
      <c r="B481" s="234"/>
      <c r="C481" s="235"/>
      <c r="D481" s="219" t="s">
        <v>250</v>
      </c>
      <c r="E481" s="236" t="s">
        <v>21</v>
      </c>
      <c r="F481" s="237" t="s">
        <v>1208</v>
      </c>
      <c r="G481" s="235"/>
      <c r="H481" s="238">
        <v>0.081000000000000003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250</v>
      </c>
      <c r="AU481" s="244" t="s">
        <v>87</v>
      </c>
      <c r="AV481" s="13" t="s">
        <v>87</v>
      </c>
      <c r="AW481" s="13" t="s">
        <v>38</v>
      </c>
      <c r="AX481" s="13" t="s">
        <v>77</v>
      </c>
      <c r="AY481" s="244" t="s">
        <v>137</v>
      </c>
    </row>
    <row r="482" s="15" customFormat="1">
      <c r="A482" s="15"/>
      <c r="B482" s="267"/>
      <c r="C482" s="268"/>
      <c r="D482" s="219" t="s">
        <v>250</v>
      </c>
      <c r="E482" s="269" t="s">
        <v>21</v>
      </c>
      <c r="F482" s="270" t="s">
        <v>830</v>
      </c>
      <c r="G482" s="268"/>
      <c r="H482" s="271">
        <v>1.113</v>
      </c>
      <c r="I482" s="272"/>
      <c r="J482" s="268"/>
      <c r="K482" s="268"/>
      <c r="L482" s="273"/>
      <c r="M482" s="274"/>
      <c r="N482" s="275"/>
      <c r="O482" s="275"/>
      <c r="P482" s="275"/>
      <c r="Q482" s="275"/>
      <c r="R482" s="275"/>
      <c r="S482" s="275"/>
      <c r="T482" s="27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7" t="s">
        <v>250</v>
      </c>
      <c r="AU482" s="277" t="s">
        <v>87</v>
      </c>
      <c r="AV482" s="15" t="s">
        <v>150</v>
      </c>
      <c r="AW482" s="15" t="s">
        <v>38</v>
      </c>
      <c r="AX482" s="15" t="s">
        <v>85</v>
      </c>
      <c r="AY482" s="277" t="s">
        <v>137</v>
      </c>
    </row>
    <row r="483" s="2" customFormat="1" ht="16.5" customHeight="1">
      <c r="A483" s="41"/>
      <c r="B483" s="42"/>
      <c r="C483" s="225" t="s">
        <v>360</v>
      </c>
      <c r="D483" s="225" t="s">
        <v>162</v>
      </c>
      <c r="E483" s="226" t="s">
        <v>1209</v>
      </c>
      <c r="F483" s="227" t="s">
        <v>1210</v>
      </c>
      <c r="G483" s="228" t="s">
        <v>259</v>
      </c>
      <c r="H483" s="229">
        <v>4</v>
      </c>
      <c r="I483" s="230"/>
      <c r="J483" s="231">
        <f>ROUND(I483*H483,2)</f>
        <v>0</v>
      </c>
      <c r="K483" s="227" t="s">
        <v>526</v>
      </c>
      <c r="L483" s="47"/>
      <c r="M483" s="232" t="s">
        <v>21</v>
      </c>
      <c r="N483" s="233" t="s">
        <v>48</v>
      </c>
      <c r="O483" s="87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7" t="s">
        <v>150</v>
      </c>
      <c r="AT483" s="217" t="s">
        <v>162</v>
      </c>
      <c r="AU483" s="217" t="s">
        <v>87</v>
      </c>
      <c r="AY483" s="20" t="s">
        <v>137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20" t="s">
        <v>85</v>
      </c>
      <c r="BK483" s="218">
        <f>ROUND(I483*H483,2)</f>
        <v>0</v>
      </c>
      <c r="BL483" s="20" t="s">
        <v>150</v>
      </c>
      <c r="BM483" s="217" t="s">
        <v>1211</v>
      </c>
    </row>
    <row r="484" s="2" customFormat="1">
      <c r="A484" s="41"/>
      <c r="B484" s="42"/>
      <c r="C484" s="43"/>
      <c r="D484" s="219" t="s">
        <v>144</v>
      </c>
      <c r="E484" s="43"/>
      <c r="F484" s="220" t="s">
        <v>1212</v>
      </c>
      <c r="G484" s="43"/>
      <c r="H484" s="43"/>
      <c r="I484" s="221"/>
      <c r="J484" s="43"/>
      <c r="K484" s="43"/>
      <c r="L484" s="47"/>
      <c r="M484" s="222"/>
      <c r="N484" s="22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144</v>
      </c>
      <c r="AU484" s="20" t="s">
        <v>87</v>
      </c>
    </row>
    <row r="485" s="2" customFormat="1">
      <c r="A485" s="41"/>
      <c r="B485" s="42"/>
      <c r="C485" s="43"/>
      <c r="D485" s="247" t="s">
        <v>529</v>
      </c>
      <c r="E485" s="43"/>
      <c r="F485" s="248" t="s">
        <v>1213</v>
      </c>
      <c r="G485" s="43"/>
      <c r="H485" s="43"/>
      <c r="I485" s="221"/>
      <c r="J485" s="43"/>
      <c r="K485" s="43"/>
      <c r="L485" s="47"/>
      <c r="M485" s="222"/>
      <c r="N485" s="223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529</v>
      </c>
      <c r="AU485" s="20" t="s">
        <v>87</v>
      </c>
    </row>
    <row r="486" s="14" customFormat="1">
      <c r="A486" s="14"/>
      <c r="B486" s="249"/>
      <c r="C486" s="250"/>
      <c r="D486" s="219" t="s">
        <v>250</v>
      </c>
      <c r="E486" s="251" t="s">
        <v>21</v>
      </c>
      <c r="F486" s="252" t="s">
        <v>1214</v>
      </c>
      <c r="G486" s="250"/>
      <c r="H486" s="251" t="s">
        <v>21</v>
      </c>
      <c r="I486" s="253"/>
      <c r="J486" s="250"/>
      <c r="K486" s="250"/>
      <c r="L486" s="254"/>
      <c r="M486" s="255"/>
      <c r="N486" s="256"/>
      <c r="O486" s="256"/>
      <c r="P486" s="256"/>
      <c r="Q486" s="256"/>
      <c r="R486" s="256"/>
      <c r="S486" s="256"/>
      <c r="T486" s="25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8" t="s">
        <v>250</v>
      </c>
      <c r="AU486" s="258" t="s">
        <v>87</v>
      </c>
      <c r="AV486" s="14" t="s">
        <v>85</v>
      </c>
      <c r="AW486" s="14" t="s">
        <v>38</v>
      </c>
      <c r="AX486" s="14" t="s">
        <v>77</v>
      </c>
      <c r="AY486" s="258" t="s">
        <v>137</v>
      </c>
    </row>
    <row r="487" s="13" customFormat="1">
      <c r="A487" s="13"/>
      <c r="B487" s="234"/>
      <c r="C487" s="235"/>
      <c r="D487" s="219" t="s">
        <v>250</v>
      </c>
      <c r="E487" s="236" t="s">
        <v>21</v>
      </c>
      <c r="F487" s="237" t="s">
        <v>150</v>
      </c>
      <c r="G487" s="235"/>
      <c r="H487" s="238">
        <v>4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250</v>
      </c>
      <c r="AU487" s="244" t="s">
        <v>87</v>
      </c>
      <c r="AV487" s="13" t="s">
        <v>87</v>
      </c>
      <c r="AW487" s="13" t="s">
        <v>38</v>
      </c>
      <c r="AX487" s="13" t="s">
        <v>85</v>
      </c>
      <c r="AY487" s="244" t="s">
        <v>137</v>
      </c>
    </row>
    <row r="488" s="2" customFormat="1" ht="24.15" customHeight="1">
      <c r="A488" s="41"/>
      <c r="B488" s="42"/>
      <c r="C488" s="205" t="s">
        <v>363</v>
      </c>
      <c r="D488" s="205" t="s">
        <v>138</v>
      </c>
      <c r="E488" s="206" t="s">
        <v>1215</v>
      </c>
      <c r="F488" s="207" t="s">
        <v>1216</v>
      </c>
      <c r="G488" s="208" t="s">
        <v>259</v>
      </c>
      <c r="H488" s="209">
        <v>4</v>
      </c>
      <c r="I488" s="210"/>
      <c r="J488" s="211">
        <f>ROUND(I488*H488,2)</f>
        <v>0</v>
      </c>
      <c r="K488" s="207" t="s">
        <v>21</v>
      </c>
      <c r="L488" s="212"/>
      <c r="M488" s="213" t="s">
        <v>21</v>
      </c>
      <c r="N488" s="214" t="s">
        <v>48</v>
      </c>
      <c r="O488" s="87"/>
      <c r="P488" s="215">
        <f>O488*H488</f>
        <v>0</v>
      </c>
      <c r="Q488" s="215">
        <v>0.0045999999999999999</v>
      </c>
      <c r="R488" s="215">
        <f>Q488*H488</f>
        <v>0.0184</v>
      </c>
      <c r="S488" s="215">
        <v>0</v>
      </c>
      <c r="T488" s="216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7" t="s">
        <v>159</v>
      </c>
      <c r="AT488" s="217" t="s">
        <v>138</v>
      </c>
      <c r="AU488" s="217" t="s">
        <v>87</v>
      </c>
      <c r="AY488" s="20" t="s">
        <v>137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20" t="s">
        <v>85</v>
      </c>
      <c r="BK488" s="218">
        <f>ROUND(I488*H488,2)</f>
        <v>0</v>
      </c>
      <c r="BL488" s="20" t="s">
        <v>150</v>
      </c>
      <c r="BM488" s="217" t="s">
        <v>1217</v>
      </c>
    </row>
    <row r="489" s="2" customFormat="1">
      <c r="A489" s="41"/>
      <c r="B489" s="42"/>
      <c r="C489" s="43"/>
      <c r="D489" s="219" t="s">
        <v>144</v>
      </c>
      <c r="E489" s="43"/>
      <c r="F489" s="220" t="s">
        <v>1216</v>
      </c>
      <c r="G489" s="43"/>
      <c r="H489" s="43"/>
      <c r="I489" s="221"/>
      <c r="J489" s="43"/>
      <c r="K489" s="43"/>
      <c r="L489" s="47"/>
      <c r="M489" s="222"/>
      <c r="N489" s="22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144</v>
      </c>
      <c r="AU489" s="20" t="s">
        <v>87</v>
      </c>
    </row>
    <row r="490" s="14" customFormat="1">
      <c r="A490" s="14"/>
      <c r="B490" s="249"/>
      <c r="C490" s="250"/>
      <c r="D490" s="219" t="s">
        <v>250</v>
      </c>
      <c r="E490" s="251" t="s">
        <v>21</v>
      </c>
      <c r="F490" s="252" t="s">
        <v>1214</v>
      </c>
      <c r="G490" s="250"/>
      <c r="H490" s="251" t="s">
        <v>21</v>
      </c>
      <c r="I490" s="253"/>
      <c r="J490" s="250"/>
      <c r="K490" s="250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250</v>
      </c>
      <c r="AU490" s="258" t="s">
        <v>87</v>
      </c>
      <c r="AV490" s="14" t="s">
        <v>85</v>
      </c>
      <c r="AW490" s="14" t="s">
        <v>38</v>
      </c>
      <c r="AX490" s="14" t="s">
        <v>77</v>
      </c>
      <c r="AY490" s="258" t="s">
        <v>137</v>
      </c>
    </row>
    <row r="491" s="13" customFormat="1">
      <c r="A491" s="13"/>
      <c r="B491" s="234"/>
      <c r="C491" s="235"/>
      <c r="D491" s="219" t="s">
        <v>250</v>
      </c>
      <c r="E491" s="236" t="s">
        <v>21</v>
      </c>
      <c r="F491" s="237" t="s">
        <v>150</v>
      </c>
      <c r="G491" s="235"/>
      <c r="H491" s="238">
        <v>4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250</v>
      </c>
      <c r="AU491" s="244" t="s">
        <v>87</v>
      </c>
      <c r="AV491" s="13" t="s">
        <v>87</v>
      </c>
      <c r="AW491" s="13" t="s">
        <v>38</v>
      </c>
      <c r="AX491" s="13" t="s">
        <v>85</v>
      </c>
      <c r="AY491" s="244" t="s">
        <v>137</v>
      </c>
    </row>
    <row r="492" s="2" customFormat="1" ht="16.5" customHeight="1">
      <c r="A492" s="41"/>
      <c r="B492" s="42"/>
      <c r="C492" s="225" t="s">
        <v>366</v>
      </c>
      <c r="D492" s="225" t="s">
        <v>162</v>
      </c>
      <c r="E492" s="226" t="s">
        <v>1218</v>
      </c>
      <c r="F492" s="227" t="s">
        <v>1219</v>
      </c>
      <c r="G492" s="228" t="s">
        <v>259</v>
      </c>
      <c r="H492" s="229">
        <v>5</v>
      </c>
      <c r="I492" s="230"/>
      <c r="J492" s="231">
        <f>ROUND(I492*H492,2)</f>
        <v>0</v>
      </c>
      <c r="K492" s="227" t="s">
        <v>526</v>
      </c>
      <c r="L492" s="47"/>
      <c r="M492" s="232" t="s">
        <v>21</v>
      </c>
      <c r="N492" s="233" t="s">
        <v>48</v>
      </c>
      <c r="O492" s="87"/>
      <c r="P492" s="215">
        <f>O492*H492</f>
        <v>0</v>
      </c>
      <c r="Q492" s="215">
        <v>0.17488999999999999</v>
      </c>
      <c r="R492" s="215">
        <f>Q492*H492</f>
        <v>0.87444999999999995</v>
      </c>
      <c r="S492" s="215">
        <v>0</v>
      </c>
      <c r="T492" s="216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7" t="s">
        <v>150</v>
      </c>
      <c r="AT492" s="217" t="s">
        <v>162</v>
      </c>
      <c r="AU492" s="217" t="s">
        <v>87</v>
      </c>
      <c r="AY492" s="20" t="s">
        <v>137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20" t="s">
        <v>85</v>
      </c>
      <c r="BK492" s="218">
        <f>ROUND(I492*H492,2)</f>
        <v>0</v>
      </c>
      <c r="BL492" s="20" t="s">
        <v>150</v>
      </c>
      <c r="BM492" s="217" t="s">
        <v>1220</v>
      </c>
    </row>
    <row r="493" s="2" customFormat="1">
      <c r="A493" s="41"/>
      <c r="B493" s="42"/>
      <c r="C493" s="43"/>
      <c r="D493" s="219" t="s">
        <v>144</v>
      </c>
      <c r="E493" s="43"/>
      <c r="F493" s="220" t="s">
        <v>1221</v>
      </c>
      <c r="G493" s="43"/>
      <c r="H493" s="43"/>
      <c r="I493" s="221"/>
      <c r="J493" s="43"/>
      <c r="K493" s="43"/>
      <c r="L493" s="47"/>
      <c r="M493" s="222"/>
      <c r="N493" s="22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144</v>
      </c>
      <c r="AU493" s="20" t="s">
        <v>87</v>
      </c>
    </row>
    <row r="494" s="2" customFormat="1">
      <c r="A494" s="41"/>
      <c r="B494" s="42"/>
      <c r="C494" s="43"/>
      <c r="D494" s="247" t="s">
        <v>529</v>
      </c>
      <c r="E494" s="43"/>
      <c r="F494" s="248" t="s">
        <v>1222</v>
      </c>
      <c r="G494" s="43"/>
      <c r="H494" s="43"/>
      <c r="I494" s="221"/>
      <c r="J494" s="43"/>
      <c r="K494" s="43"/>
      <c r="L494" s="47"/>
      <c r="M494" s="222"/>
      <c r="N494" s="223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529</v>
      </c>
      <c r="AU494" s="20" t="s">
        <v>87</v>
      </c>
    </row>
    <row r="495" s="14" customFormat="1">
      <c r="A495" s="14"/>
      <c r="B495" s="249"/>
      <c r="C495" s="250"/>
      <c r="D495" s="219" t="s">
        <v>250</v>
      </c>
      <c r="E495" s="251" t="s">
        <v>21</v>
      </c>
      <c r="F495" s="252" t="s">
        <v>1214</v>
      </c>
      <c r="G495" s="250"/>
      <c r="H495" s="251" t="s">
        <v>21</v>
      </c>
      <c r="I495" s="253"/>
      <c r="J495" s="250"/>
      <c r="K495" s="250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250</v>
      </c>
      <c r="AU495" s="258" t="s">
        <v>87</v>
      </c>
      <c r="AV495" s="14" t="s">
        <v>85</v>
      </c>
      <c r="AW495" s="14" t="s">
        <v>38</v>
      </c>
      <c r="AX495" s="14" t="s">
        <v>77</v>
      </c>
      <c r="AY495" s="258" t="s">
        <v>137</v>
      </c>
    </row>
    <row r="496" s="13" customFormat="1">
      <c r="A496" s="13"/>
      <c r="B496" s="234"/>
      <c r="C496" s="235"/>
      <c r="D496" s="219" t="s">
        <v>250</v>
      </c>
      <c r="E496" s="236" t="s">
        <v>21</v>
      </c>
      <c r="F496" s="237" t="s">
        <v>161</v>
      </c>
      <c r="G496" s="235"/>
      <c r="H496" s="238">
        <v>5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250</v>
      </c>
      <c r="AU496" s="244" t="s">
        <v>87</v>
      </c>
      <c r="AV496" s="13" t="s">
        <v>87</v>
      </c>
      <c r="AW496" s="13" t="s">
        <v>38</v>
      </c>
      <c r="AX496" s="13" t="s">
        <v>85</v>
      </c>
      <c r="AY496" s="244" t="s">
        <v>137</v>
      </c>
    </row>
    <row r="497" s="2" customFormat="1" ht="24.15" customHeight="1">
      <c r="A497" s="41"/>
      <c r="B497" s="42"/>
      <c r="C497" s="205" t="s">
        <v>369</v>
      </c>
      <c r="D497" s="205" t="s">
        <v>138</v>
      </c>
      <c r="E497" s="206" t="s">
        <v>1223</v>
      </c>
      <c r="F497" s="207" t="s">
        <v>1224</v>
      </c>
      <c r="G497" s="208" t="s">
        <v>259</v>
      </c>
      <c r="H497" s="209">
        <v>5</v>
      </c>
      <c r="I497" s="210"/>
      <c r="J497" s="211">
        <f>ROUND(I497*H497,2)</f>
        <v>0</v>
      </c>
      <c r="K497" s="207" t="s">
        <v>21</v>
      </c>
      <c r="L497" s="212"/>
      <c r="M497" s="213" t="s">
        <v>21</v>
      </c>
      <c r="N497" s="214" t="s">
        <v>48</v>
      </c>
      <c r="O497" s="87"/>
      <c r="P497" s="215">
        <f>O497*H497</f>
        <v>0</v>
      </c>
      <c r="Q497" s="215">
        <v>0.0045999999999999999</v>
      </c>
      <c r="R497" s="215">
        <f>Q497*H497</f>
        <v>0.023</v>
      </c>
      <c r="S497" s="215">
        <v>0</v>
      </c>
      <c r="T497" s="216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7" t="s">
        <v>159</v>
      </c>
      <c r="AT497" s="217" t="s">
        <v>138</v>
      </c>
      <c r="AU497" s="217" t="s">
        <v>87</v>
      </c>
      <c r="AY497" s="20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20" t="s">
        <v>85</v>
      </c>
      <c r="BK497" s="218">
        <f>ROUND(I497*H497,2)</f>
        <v>0</v>
      </c>
      <c r="BL497" s="20" t="s">
        <v>150</v>
      </c>
      <c r="BM497" s="217" t="s">
        <v>1225</v>
      </c>
    </row>
    <row r="498" s="2" customFormat="1">
      <c r="A498" s="41"/>
      <c r="B498" s="42"/>
      <c r="C498" s="43"/>
      <c r="D498" s="219" t="s">
        <v>144</v>
      </c>
      <c r="E498" s="43"/>
      <c r="F498" s="220" t="s">
        <v>1224</v>
      </c>
      <c r="G498" s="43"/>
      <c r="H498" s="43"/>
      <c r="I498" s="221"/>
      <c r="J498" s="43"/>
      <c r="K498" s="43"/>
      <c r="L498" s="47"/>
      <c r="M498" s="222"/>
      <c r="N498" s="22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87</v>
      </c>
    </row>
    <row r="499" s="14" customFormat="1">
      <c r="A499" s="14"/>
      <c r="B499" s="249"/>
      <c r="C499" s="250"/>
      <c r="D499" s="219" t="s">
        <v>250</v>
      </c>
      <c r="E499" s="251" t="s">
        <v>21</v>
      </c>
      <c r="F499" s="252" t="s">
        <v>1214</v>
      </c>
      <c r="G499" s="250"/>
      <c r="H499" s="251" t="s">
        <v>21</v>
      </c>
      <c r="I499" s="253"/>
      <c r="J499" s="250"/>
      <c r="K499" s="250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250</v>
      </c>
      <c r="AU499" s="258" t="s">
        <v>87</v>
      </c>
      <c r="AV499" s="14" t="s">
        <v>85</v>
      </c>
      <c r="AW499" s="14" t="s">
        <v>38</v>
      </c>
      <c r="AX499" s="14" t="s">
        <v>77</v>
      </c>
      <c r="AY499" s="258" t="s">
        <v>137</v>
      </c>
    </row>
    <row r="500" s="13" customFormat="1">
      <c r="A500" s="13"/>
      <c r="B500" s="234"/>
      <c r="C500" s="235"/>
      <c r="D500" s="219" t="s">
        <v>250</v>
      </c>
      <c r="E500" s="236" t="s">
        <v>21</v>
      </c>
      <c r="F500" s="237" t="s">
        <v>1226</v>
      </c>
      <c r="G500" s="235"/>
      <c r="H500" s="238">
        <v>5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250</v>
      </c>
      <c r="AU500" s="244" t="s">
        <v>87</v>
      </c>
      <c r="AV500" s="13" t="s">
        <v>87</v>
      </c>
      <c r="AW500" s="13" t="s">
        <v>38</v>
      </c>
      <c r="AX500" s="13" t="s">
        <v>85</v>
      </c>
      <c r="AY500" s="244" t="s">
        <v>137</v>
      </c>
    </row>
    <row r="501" s="2" customFormat="1" ht="16.5" customHeight="1">
      <c r="A501" s="41"/>
      <c r="B501" s="42"/>
      <c r="C501" s="225" t="s">
        <v>372</v>
      </c>
      <c r="D501" s="225" t="s">
        <v>162</v>
      </c>
      <c r="E501" s="226" t="s">
        <v>1227</v>
      </c>
      <c r="F501" s="227" t="s">
        <v>1228</v>
      </c>
      <c r="G501" s="228" t="s">
        <v>210</v>
      </c>
      <c r="H501" s="229">
        <v>29.600000000000001</v>
      </c>
      <c r="I501" s="230"/>
      <c r="J501" s="231">
        <f>ROUND(I501*H501,2)</f>
        <v>0</v>
      </c>
      <c r="K501" s="227" t="s">
        <v>526</v>
      </c>
      <c r="L501" s="47"/>
      <c r="M501" s="232" t="s">
        <v>21</v>
      </c>
      <c r="N501" s="233" t="s">
        <v>48</v>
      </c>
      <c r="O501" s="87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7" t="s">
        <v>150</v>
      </c>
      <c r="AT501" s="217" t="s">
        <v>162</v>
      </c>
      <c r="AU501" s="217" t="s">
        <v>87</v>
      </c>
      <c r="AY501" s="20" t="s">
        <v>137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20" t="s">
        <v>85</v>
      </c>
      <c r="BK501" s="218">
        <f>ROUND(I501*H501,2)</f>
        <v>0</v>
      </c>
      <c r="BL501" s="20" t="s">
        <v>150</v>
      </c>
      <c r="BM501" s="217" t="s">
        <v>1229</v>
      </c>
    </row>
    <row r="502" s="2" customFormat="1">
      <c r="A502" s="41"/>
      <c r="B502" s="42"/>
      <c r="C502" s="43"/>
      <c r="D502" s="219" t="s">
        <v>144</v>
      </c>
      <c r="E502" s="43"/>
      <c r="F502" s="220" t="s">
        <v>1230</v>
      </c>
      <c r="G502" s="43"/>
      <c r="H502" s="43"/>
      <c r="I502" s="221"/>
      <c r="J502" s="43"/>
      <c r="K502" s="43"/>
      <c r="L502" s="47"/>
      <c r="M502" s="222"/>
      <c r="N502" s="223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144</v>
      </c>
      <c r="AU502" s="20" t="s">
        <v>87</v>
      </c>
    </row>
    <row r="503" s="2" customFormat="1">
      <c r="A503" s="41"/>
      <c r="B503" s="42"/>
      <c r="C503" s="43"/>
      <c r="D503" s="247" t="s">
        <v>529</v>
      </c>
      <c r="E503" s="43"/>
      <c r="F503" s="248" t="s">
        <v>1231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529</v>
      </c>
      <c r="AU503" s="20" t="s">
        <v>87</v>
      </c>
    </row>
    <row r="504" s="14" customFormat="1">
      <c r="A504" s="14"/>
      <c r="B504" s="249"/>
      <c r="C504" s="250"/>
      <c r="D504" s="219" t="s">
        <v>250</v>
      </c>
      <c r="E504" s="251" t="s">
        <v>21</v>
      </c>
      <c r="F504" s="252" t="s">
        <v>1232</v>
      </c>
      <c r="G504" s="250"/>
      <c r="H504" s="251" t="s">
        <v>21</v>
      </c>
      <c r="I504" s="253"/>
      <c r="J504" s="250"/>
      <c r="K504" s="250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250</v>
      </c>
      <c r="AU504" s="258" t="s">
        <v>87</v>
      </c>
      <c r="AV504" s="14" t="s">
        <v>85</v>
      </c>
      <c r="AW504" s="14" t="s">
        <v>38</v>
      </c>
      <c r="AX504" s="14" t="s">
        <v>77</v>
      </c>
      <c r="AY504" s="258" t="s">
        <v>137</v>
      </c>
    </row>
    <row r="505" s="13" customFormat="1">
      <c r="A505" s="13"/>
      <c r="B505" s="234"/>
      <c r="C505" s="235"/>
      <c r="D505" s="219" t="s">
        <v>250</v>
      </c>
      <c r="E505" s="236" t="s">
        <v>21</v>
      </c>
      <c r="F505" s="237" t="s">
        <v>1233</v>
      </c>
      <c r="G505" s="235"/>
      <c r="H505" s="238">
        <v>29.600000000000001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250</v>
      </c>
      <c r="AU505" s="244" t="s">
        <v>87</v>
      </c>
      <c r="AV505" s="13" t="s">
        <v>87</v>
      </c>
      <c r="AW505" s="13" t="s">
        <v>38</v>
      </c>
      <c r="AX505" s="13" t="s">
        <v>85</v>
      </c>
      <c r="AY505" s="244" t="s">
        <v>137</v>
      </c>
    </row>
    <row r="506" s="2" customFormat="1" ht="16.5" customHeight="1">
      <c r="A506" s="41"/>
      <c r="B506" s="42"/>
      <c r="C506" s="205" t="s">
        <v>376</v>
      </c>
      <c r="D506" s="205" t="s">
        <v>138</v>
      </c>
      <c r="E506" s="206" t="s">
        <v>1234</v>
      </c>
      <c r="F506" s="207" t="s">
        <v>1235</v>
      </c>
      <c r="G506" s="208" t="s">
        <v>210</v>
      </c>
      <c r="H506" s="209">
        <v>29.600000000000001</v>
      </c>
      <c r="I506" s="210"/>
      <c r="J506" s="211">
        <f>ROUND(I506*H506,2)</f>
        <v>0</v>
      </c>
      <c r="K506" s="207" t="s">
        <v>21</v>
      </c>
      <c r="L506" s="212"/>
      <c r="M506" s="213" t="s">
        <v>21</v>
      </c>
      <c r="N506" s="214" t="s">
        <v>48</v>
      </c>
      <c r="O506" s="87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7" t="s">
        <v>159</v>
      </c>
      <c r="AT506" s="217" t="s">
        <v>138</v>
      </c>
      <c r="AU506" s="217" t="s">
        <v>87</v>
      </c>
      <c r="AY506" s="20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20" t="s">
        <v>85</v>
      </c>
      <c r="BK506" s="218">
        <f>ROUND(I506*H506,2)</f>
        <v>0</v>
      </c>
      <c r="BL506" s="20" t="s">
        <v>150</v>
      </c>
      <c r="BM506" s="217" t="s">
        <v>1236</v>
      </c>
    </row>
    <row r="507" s="2" customFormat="1">
      <c r="A507" s="41"/>
      <c r="B507" s="42"/>
      <c r="C507" s="43"/>
      <c r="D507" s="219" t="s">
        <v>144</v>
      </c>
      <c r="E507" s="43"/>
      <c r="F507" s="220" t="s">
        <v>1237</v>
      </c>
      <c r="G507" s="43"/>
      <c r="H507" s="43"/>
      <c r="I507" s="221"/>
      <c r="J507" s="43"/>
      <c r="K507" s="43"/>
      <c r="L507" s="47"/>
      <c r="M507" s="222"/>
      <c r="N507" s="22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144</v>
      </c>
      <c r="AU507" s="20" t="s">
        <v>87</v>
      </c>
    </row>
    <row r="508" s="14" customFormat="1">
      <c r="A508" s="14"/>
      <c r="B508" s="249"/>
      <c r="C508" s="250"/>
      <c r="D508" s="219" t="s">
        <v>250</v>
      </c>
      <c r="E508" s="251" t="s">
        <v>21</v>
      </c>
      <c r="F508" s="252" t="s">
        <v>1232</v>
      </c>
      <c r="G508" s="250"/>
      <c r="H508" s="251" t="s">
        <v>21</v>
      </c>
      <c r="I508" s="253"/>
      <c r="J508" s="250"/>
      <c r="K508" s="250"/>
      <c r="L508" s="254"/>
      <c r="M508" s="255"/>
      <c r="N508" s="256"/>
      <c r="O508" s="256"/>
      <c r="P508" s="256"/>
      <c r="Q508" s="256"/>
      <c r="R508" s="256"/>
      <c r="S508" s="256"/>
      <c r="T508" s="25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8" t="s">
        <v>250</v>
      </c>
      <c r="AU508" s="258" t="s">
        <v>87</v>
      </c>
      <c r="AV508" s="14" t="s">
        <v>85</v>
      </c>
      <c r="AW508" s="14" t="s">
        <v>38</v>
      </c>
      <c r="AX508" s="14" t="s">
        <v>77</v>
      </c>
      <c r="AY508" s="258" t="s">
        <v>137</v>
      </c>
    </row>
    <row r="509" s="13" customFormat="1">
      <c r="A509" s="13"/>
      <c r="B509" s="234"/>
      <c r="C509" s="235"/>
      <c r="D509" s="219" t="s">
        <v>250</v>
      </c>
      <c r="E509" s="236" t="s">
        <v>21</v>
      </c>
      <c r="F509" s="237" t="s">
        <v>1233</v>
      </c>
      <c r="G509" s="235"/>
      <c r="H509" s="238">
        <v>29.600000000000001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250</v>
      </c>
      <c r="AU509" s="244" t="s">
        <v>87</v>
      </c>
      <c r="AV509" s="13" t="s">
        <v>87</v>
      </c>
      <c r="AW509" s="13" t="s">
        <v>38</v>
      </c>
      <c r="AX509" s="13" t="s">
        <v>85</v>
      </c>
      <c r="AY509" s="244" t="s">
        <v>137</v>
      </c>
    </row>
    <row r="510" s="12" customFormat="1" ht="22.8" customHeight="1">
      <c r="A510" s="12"/>
      <c r="B510" s="191"/>
      <c r="C510" s="192"/>
      <c r="D510" s="193" t="s">
        <v>76</v>
      </c>
      <c r="E510" s="245" t="s">
        <v>150</v>
      </c>
      <c r="F510" s="245" t="s">
        <v>1238</v>
      </c>
      <c r="G510" s="192"/>
      <c r="H510" s="192"/>
      <c r="I510" s="195"/>
      <c r="J510" s="246">
        <f>BK510</f>
        <v>0</v>
      </c>
      <c r="K510" s="192"/>
      <c r="L510" s="197"/>
      <c r="M510" s="198"/>
      <c r="N510" s="199"/>
      <c r="O510" s="199"/>
      <c r="P510" s="200">
        <f>SUM(P511:P568)</f>
        <v>0</v>
      </c>
      <c r="Q510" s="199"/>
      <c r="R510" s="200">
        <f>SUM(R511:R568)</f>
        <v>495.50708692000001</v>
      </c>
      <c r="S510" s="199"/>
      <c r="T510" s="201">
        <f>SUM(T511:T568)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2" t="s">
        <v>85</v>
      </c>
      <c r="AT510" s="203" t="s">
        <v>76</v>
      </c>
      <c r="AU510" s="203" t="s">
        <v>85</v>
      </c>
      <c r="AY510" s="202" t="s">
        <v>137</v>
      </c>
      <c r="BK510" s="204">
        <f>SUM(BK511:BK568)</f>
        <v>0</v>
      </c>
    </row>
    <row r="511" s="2" customFormat="1" ht="16.5" customHeight="1">
      <c r="A511" s="41"/>
      <c r="B511" s="42"/>
      <c r="C511" s="225" t="s">
        <v>380</v>
      </c>
      <c r="D511" s="225" t="s">
        <v>162</v>
      </c>
      <c r="E511" s="226" t="s">
        <v>1239</v>
      </c>
      <c r="F511" s="227" t="s">
        <v>1240</v>
      </c>
      <c r="G511" s="228" t="s">
        <v>565</v>
      </c>
      <c r="H511" s="229">
        <v>3</v>
      </c>
      <c r="I511" s="230"/>
      <c r="J511" s="231">
        <f>ROUND(I511*H511,2)</f>
        <v>0</v>
      </c>
      <c r="K511" s="227" t="s">
        <v>526</v>
      </c>
      <c r="L511" s="47"/>
      <c r="M511" s="232" t="s">
        <v>21</v>
      </c>
      <c r="N511" s="233" t="s">
        <v>48</v>
      </c>
      <c r="O511" s="87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7" t="s">
        <v>150</v>
      </c>
      <c r="AT511" s="217" t="s">
        <v>162</v>
      </c>
      <c r="AU511" s="217" t="s">
        <v>87</v>
      </c>
      <c r="AY511" s="20" t="s">
        <v>137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20" t="s">
        <v>85</v>
      </c>
      <c r="BK511" s="218">
        <f>ROUND(I511*H511,2)</f>
        <v>0</v>
      </c>
      <c r="BL511" s="20" t="s">
        <v>150</v>
      </c>
      <c r="BM511" s="217" t="s">
        <v>1241</v>
      </c>
    </row>
    <row r="512" s="2" customFormat="1">
      <c r="A512" s="41"/>
      <c r="B512" s="42"/>
      <c r="C512" s="43"/>
      <c r="D512" s="219" t="s">
        <v>144</v>
      </c>
      <c r="E512" s="43"/>
      <c r="F512" s="220" t="s">
        <v>1242</v>
      </c>
      <c r="G512" s="43"/>
      <c r="H512" s="43"/>
      <c r="I512" s="221"/>
      <c r="J512" s="43"/>
      <c r="K512" s="43"/>
      <c r="L512" s="47"/>
      <c r="M512" s="222"/>
      <c r="N512" s="223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87</v>
      </c>
    </row>
    <row r="513" s="2" customFormat="1">
      <c r="A513" s="41"/>
      <c r="B513" s="42"/>
      <c r="C513" s="43"/>
      <c r="D513" s="247" t="s">
        <v>529</v>
      </c>
      <c r="E513" s="43"/>
      <c r="F513" s="248" t="s">
        <v>1243</v>
      </c>
      <c r="G513" s="43"/>
      <c r="H513" s="43"/>
      <c r="I513" s="221"/>
      <c r="J513" s="43"/>
      <c r="K513" s="43"/>
      <c r="L513" s="47"/>
      <c r="M513" s="222"/>
      <c r="N513" s="223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529</v>
      </c>
      <c r="AU513" s="20" t="s">
        <v>87</v>
      </c>
    </row>
    <row r="514" s="2" customFormat="1">
      <c r="A514" s="41"/>
      <c r="B514" s="42"/>
      <c r="C514" s="43"/>
      <c r="D514" s="219" t="s">
        <v>146</v>
      </c>
      <c r="E514" s="43"/>
      <c r="F514" s="224" t="s">
        <v>1244</v>
      </c>
      <c r="G514" s="43"/>
      <c r="H514" s="43"/>
      <c r="I514" s="221"/>
      <c r="J514" s="43"/>
      <c r="K514" s="43"/>
      <c r="L514" s="47"/>
      <c r="M514" s="222"/>
      <c r="N514" s="223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146</v>
      </c>
      <c r="AU514" s="20" t="s">
        <v>87</v>
      </c>
    </row>
    <row r="515" s="14" customFormat="1">
      <c r="A515" s="14"/>
      <c r="B515" s="249"/>
      <c r="C515" s="250"/>
      <c r="D515" s="219" t="s">
        <v>250</v>
      </c>
      <c r="E515" s="251" t="s">
        <v>21</v>
      </c>
      <c r="F515" s="252" t="s">
        <v>1122</v>
      </c>
      <c r="G515" s="250"/>
      <c r="H515" s="251" t="s">
        <v>21</v>
      </c>
      <c r="I515" s="253"/>
      <c r="J515" s="250"/>
      <c r="K515" s="250"/>
      <c r="L515" s="254"/>
      <c r="M515" s="255"/>
      <c r="N515" s="256"/>
      <c r="O515" s="256"/>
      <c r="P515" s="256"/>
      <c r="Q515" s="256"/>
      <c r="R515" s="256"/>
      <c r="S515" s="256"/>
      <c r="T515" s="25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8" t="s">
        <v>250</v>
      </c>
      <c r="AU515" s="258" t="s">
        <v>87</v>
      </c>
      <c r="AV515" s="14" t="s">
        <v>85</v>
      </c>
      <c r="AW515" s="14" t="s">
        <v>38</v>
      </c>
      <c r="AX515" s="14" t="s">
        <v>77</v>
      </c>
      <c r="AY515" s="258" t="s">
        <v>137</v>
      </c>
    </row>
    <row r="516" s="13" customFormat="1">
      <c r="A516" s="13"/>
      <c r="B516" s="234"/>
      <c r="C516" s="235"/>
      <c r="D516" s="219" t="s">
        <v>250</v>
      </c>
      <c r="E516" s="236" t="s">
        <v>712</v>
      </c>
      <c r="F516" s="237" t="s">
        <v>1245</v>
      </c>
      <c r="G516" s="235"/>
      <c r="H516" s="238">
        <v>3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250</v>
      </c>
      <c r="AU516" s="244" t="s">
        <v>87</v>
      </c>
      <c r="AV516" s="13" t="s">
        <v>87</v>
      </c>
      <c r="AW516" s="13" t="s">
        <v>38</v>
      </c>
      <c r="AX516" s="13" t="s">
        <v>85</v>
      </c>
      <c r="AY516" s="244" t="s">
        <v>137</v>
      </c>
    </row>
    <row r="517" s="2" customFormat="1" ht="16.5" customHeight="1">
      <c r="A517" s="41"/>
      <c r="B517" s="42"/>
      <c r="C517" s="225" t="s">
        <v>383</v>
      </c>
      <c r="D517" s="225" t="s">
        <v>162</v>
      </c>
      <c r="E517" s="226" t="s">
        <v>1246</v>
      </c>
      <c r="F517" s="227" t="s">
        <v>1247</v>
      </c>
      <c r="G517" s="228" t="s">
        <v>581</v>
      </c>
      <c r="H517" s="229">
        <v>0.27000000000000002</v>
      </c>
      <c r="I517" s="230"/>
      <c r="J517" s="231">
        <f>ROUND(I517*H517,2)</f>
        <v>0</v>
      </c>
      <c r="K517" s="227" t="s">
        <v>526</v>
      </c>
      <c r="L517" s="47"/>
      <c r="M517" s="232" t="s">
        <v>21</v>
      </c>
      <c r="N517" s="233" t="s">
        <v>48</v>
      </c>
      <c r="O517" s="87"/>
      <c r="P517" s="215">
        <f>O517*H517</f>
        <v>0</v>
      </c>
      <c r="Q517" s="215">
        <v>1.0492699999999999</v>
      </c>
      <c r="R517" s="215">
        <f>Q517*H517</f>
        <v>0.28330290000000002</v>
      </c>
      <c r="S517" s="215">
        <v>0</v>
      </c>
      <c r="T517" s="21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7" t="s">
        <v>150</v>
      </c>
      <c r="AT517" s="217" t="s">
        <v>162</v>
      </c>
      <c r="AU517" s="217" t="s">
        <v>87</v>
      </c>
      <c r="AY517" s="20" t="s">
        <v>137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20" t="s">
        <v>85</v>
      </c>
      <c r="BK517" s="218">
        <f>ROUND(I517*H517,2)</f>
        <v>0</v>
      </c>
      <c r="BL517" s="20" t="s">
        <v>150</v>
      </c>
      <c r="BM517" s="217" t="s">
        <v>1248</v>
      </c>
    </row>
    <row r="518" s="2" customFormat="1">
      <c r="A518" s="41"/>
      <c r="B518" s="42"/>
      <c r="C518" s="43"/>
      <c r="D518" s="219" t="s">
        <v>144</v>
      </c>
      <c r="E518" s="43"/>
      <c r="F518" s="220" t="s">
        <v>1249</v>
      </c>
      <c r="G518" s="43"/>
      <c r="H518" s="43"/>
      <c r="I518" s="221"/>
      <c r="J518" s="43"/>
      <c r="K518" s="43"/>
      <c r="L518" s="47"/>
      <c r="M518" s="222"/>
      <c r="N518" s="223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144</v>
      </c>
      <c r="AU518" s="20" t="s">
        <v>87</v>
      </c>
    </row>
    <row r="519" s="2" customFormat="1">
      <c r="A519" s="41"/>
      <c r="B519" s="42"/>
      <c r="C519" s="43"/>
      <c r="D519" s="247" t="s">
        <v>529</v>
      </c>
      <c r="E519" s="43"/>
      <c r="F519" s="248" t="s">
        <v>1250</v>
      </c>
      <c r="G519" s="43"/>
      <c r="H519" s="43"/>
      <c r="I519" s="221"/>
      <c r="J519" s="43"/>
      <c r="K519" s="43"/>
      <c r="L519" s="47"/>
      <c r="M519" s="222"/>
      <c r="N519" s="223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529</v>
      </c>
      <c r="AU519" s="20" t="s">
        <v>87</v>
      </c>
    </row>
    <row r="520" s="13" customFormat="1">
      <c r="A520" s="13"/>
      <c r="B520" s="234"/>
      <c r="C520" s="235"/>
      <c r="D520" s="219" t="s">
        <v>250</v>
      </c>
      <c r="E520" s="236" t="s">
        <v>21</v>
      </c>
      <c r="F520" s="237" t="s">
        <v>1251</v>
      </c>
      <c r="G520" s="235"/>
      <c r="H520" s="238">
        <v>0.27000000000000002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250</v>
      </c>
      <c r="AU520" s="244" t="s">
        <v>87</v>
      </c>
      <c r="AV520" s="13" t="s">
        <v>87</v>
      </c>
      <c r="AW520" s="13" t="s">
        <v>38</v>
      </c>
      <c r="AX520" s="13" t="s">
        <v>85</v>
      </c>
      <c r="AY520" s="244" t="s">
        <v>137</v>
      </c>
    </row>
    <row r="521" s="2" customFormat="1" ht="16.5" customHeight="1">
      <c r="A521" s="41"/>
      <c r="B521" s="42"/>
      <c r="C521" s="225" t="s">
        <v>386</v>
      </c>
      <c r="D521" s="225" t="s">
        <v>162</v>
      </c>
      <c r="E521" s="226" t="s">
        <v>1252</v>
      </c>
      <c r="F521" s="227" t="s">
        <v>1253</v>
      </c>
      <c r="G521" s="228" t="s">
        <v>565</v>
      </c>
      <c r="H521" s="229">
        <v>50.145000000000003</v>
      </c>
      <c r="I521" s="230"/>
      <c r="J521" s="231">
        <f>ROUND(I521*H521,2)</f>
        <v>0</v>
      </c>
      <c r="K521" s="227" t="s">
        <v>21</v>
      </c>
      <c r="L521" s="47"/>
      <c r="M521" s="232" t="s">
        <v>21</v>
      </c>
      <c r="N521" s="233" t="s">
        <v>48</v>
      </c>
      <c r="O521" s="87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7" t="s">
        <v>150</v>
      </c>
      <c r="AT521" s="217" t="s">
        <v>162</v>
      </c>
      <c r="AU521" s="217" t="s">
        <v>87</v>
      </c>
      <c r="AY521" s="20" t="s">
        <v>137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20" t="s">
        <v>85</v>
      </c>
      <c r="BK521" s="218">
        <f>ROUND(I521*H521,2)</f>
        <v>0</v>
      </c>
      <c r="BL521" s="20" t="s">
        <v>150</v>
      </c>
      <c r="BM521" s="217" t="s">
        <v>1254</v>
      </c>
    </row>
    <row r="522" s="2" customFormat="1">
      <c r="A522" s="41"/>
      <c r="B522" s="42"/>
      <c r="C522" s="43"/>
      <c r="D522" s="219" t="s">
        <v>144</v>
      </c>
      <c r="E522" s="43"/>
      <c r="F522" s="220" t="s">
        <v>1255</v>
      </c>
      <c r="G522" s="43"/>
      <c r="H522" s="43"/>
      <c r="I522" s="221"/>
      <c r="J522" s="43"/>
      <c r="K522" s="43"/>
      <c r="L522" s="47"/>
      <c r="M522" s="222"/>
      <c r="N522" s="223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144</v>
      </c>
      <c r="AU522" s="20" t="s">
        <v>87</v>
      </c>
    </row>
    <row r="523" s="2" customFormat="1">
      <c r="A523" s="41"/>
      <c r="B523" s="42"/>
      <c r="C523" s="43"/>
      <c r="D523" s="219" t="s">
        <v>146</v>
      </c>
      <c r="E523" s="43"/>
      <c r="F523" s="224" t="s">
        <v>1244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146</v>
      </c>
      <c r="AU523" s="20" t="s">
        <v>87</v>
      </c>
    </row>
    <row r="524" s="14" customFormat="1">
      <c r="A524" s="14"/>
      <c r="B524" s="249"/>
      <c r="C524" s="250"/>
      <c r="D524" s="219" t="s">
        <v>250</v>
      </c>
      <c r="E524" s="251" t="s">
        <v>21</v>
      </c>
      <c r="F524" s="252" t="s">
        <v>1256</v>
      </c>
      <c r="G524" s="250"/>
      <c r="H524" s="251" t="s">
        <v>21</v>
      </c>
      <c r="I524" s="253"/>
      <c r="J524" s="250"/>
      <c r="K524" s="250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250</v>
      </c>
      <c r="AU524" s="258" t="s">
        <v>87</v>
      </c>
      <c r="AV524" s="14" t="s">
        <v>85</v>
      </c>
      <c r="AW524" s="14" t="s">
        <v>38</v>
      </c>
      <c r="AX524" s="14" t="s">
        <v>77</v>
      </c>
      <c r="AY524" s="258" t="s">
        <v>137</v>
      </c>
    </row>
    <row r="525" s="14" customFormat="1">
      <c r="A525" s="14"/>
      <c r="B525" s="249"/>
      <c r="C525" s="250"/>
      <c r="D525" s="219" t="s">
        <v>250</v>
      </c>
      <c r="E525" s="251" t="s">
        <v>21</v>
      </c>
      <c r="F525" s="252" t="s">
        <v>865</v>
      </c>
      <c r="G525" s="250"/>
      <c r="H525" s="251" t="s">
        <v>21</v>
      </c>
      <c r="I525" s="253"/>
      <c r="J525" s="250"/>
      <c r="K525" s="250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250</v>
      </c>
      <c r="AU525" s="258" t="s">
        <v>87</v>
      </c>
      <c r="AV525" s="14" t="s">
        <v>85</v>
      </c>
      <c r="AW525" s="14" t="s">
        <v>38</v>
      </c>
      <c r="AX525" s="14" t="s">
        <v>77</v>
      </c>
      <c r="AY525" s="258" t="s">
        <v>137</v>
      </c>
    </row>
    <row r="526" s="13" customFormat="1">
      <c r="A526" s="13"/>
      <c r="B526" s="234"/>
      <c r="C526" s="235"/>
      <c r="D526" s="219" t="s">
        <v>250</v>
      </c>
      <c r="E526" s="236" t="s">
        <v>21</v>
      </c>
      <c r="F526" s="237" t="s">
        <v>1257</v>
      </c>
      <c r="G526" s="235"/>
      <c r="H526" s="238">
        <v>2.4129999999999998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250</v>
      </c>
      <c r="AU526" s="244" t="s">
        <v>87</v>
      </c>
      <c r="AV526" s="13" t="s">
        <v>87</v>
      </c>
      <c r="AW526" s="13" t="s">
        <v>38</v>
      </c>
      <c r="AX526" s="13" t="s">
        <v>77</v>
      </c>
      <c r="AY526" s="244" t="s">
        <v>137</v>
      </c>
    </row>
    <row r="527" s="14" customFormat="1">
      <c r="A527" s="14"/>
      <c r="B527" s="249"/>
      <c r="C527" s="250"/>
      <c r="D527" s="219" t="s">
        <v>250</v>
      </c>
      <c r="E527" s="251" t="s">
        <v>21</v>
      </c>
      <c r="F527" s="252" t="s">
        <v>868</v>
      </c>
      <c r="G527" s="250"/>
      <c r="H527" s="251" t="s">
        <v>21</v>
      </c>
      <c r="I527" s="253"/>
      <c r="J527" s="250"/>
      <c r="K527" s="250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250</v>
      </c>
      <c r="AU527" s="258" t="s">
        <v>87</v>
      </c>
      <c r="AV527" s="14" t="s">
        <v>85</v>
      </c>
      <c r="AW527" s="14" t="s">
        <v>38</v>
      </c>
      <c r="AX527" s="14" t="s">
        <v>77</v>
      </c>
      <c r="AY527" s="258" t="s">
        <v>137</v>
      </c>
    </row>
    <row r="528" s="13" customFormat="1">
      <c r="A528" s="13"/>
      <c r="B528" s="234"/>
      <c r="C528" s="235"/>
      <c r="D528" s="219" t="s">
        <v>250</v>
      </c>
      <c r="E528" s="236" t="s">
        <v>21</v>
      </c>
      <c r="F528" s="237" t="s">
        <v>1258</v>
      </c>
      <c r="G528" s="235"/>
      <c r="H528" s="238">
        <v>40.859999999999999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250</v>
      </c>
      <c r="AU528" s="244" t="s">
        <v>87</v>
      </c>
      <c r="AV528" s="13" t="s">
        <v>87</v>
      </c>
      <c r="AW528" s="13" t="s">
        <v>38</v>
      </c>
      <c r="AX528" s="13" t="s">
        <v>77</v>
      </c>
      <c r="AY528" s="244" t="s">
        <v>137</v>
      </c>
    </row>
    <row r="529" s="13" customFormat="1">
      <c r="A529" s="13"/>
      <c r="B529" s="234"/>
      <c r="C529" s="235"/>
      <c r="D529" s="219" t="s">
        <v>250</v>
      </c>
      <c r="E529" s="236" t="s">
        <v>21</v>
      </c>
      <c r="F529" s="237" t="s">
        <v>1259</v>
      </c>
      <c r="G529" s="235"/>
      <c r="H529" s="238">
        <v>6.0499999999999998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250</v>
      </c>
      <c r="AU529" s="244" t="s">
        <v>87</v>
      </c>
      <c r="AV529" s="13" t="s">
        <v>87</v>
      </c>
      <c r="AW529" s="13" t="s">
        <v>38</v>
      </c>
      <c r="AX529" s="13" t="s">
        <v>77</v>
      </c>
      <c r="AY529" s="244" t="s">
        <v>137</v>
      </c>
    </row>
    <row r="530" s="13" customFormat="1">
      <c r="A530" s="13"/>
      <c r="B530" s="234"/>
      <c r="C530" s="235"/>
      <c r="D530" s="219" t="s">
        <v>250</v>
      </c>
      <c r="E530" s="236" t="s">
        <v>21</v>
      </c>
      <c r="F530" s="237" t="s">
        <v>1260</v>
      </c>
      <c r="G530" s="235"/>
      <c r="H530" s="238">
        <v>0.82199999999999995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250</v>
      </c>
      <c r="AU530" s="244" t="s">
        <v>87</v>
      </c>
      <c r="AV530" s="13" t="s">
        <v>87</v>
      </c>
      <c r="AW530" s="13" t="s">
        <v>38</v>
      </c>
      <c r="AX530" s="13" t="s">
        <v>77</v>
      </c>
      <c r="AY530" s="244" t="s">
        <v>137</v>
      </c>
    </row>
    <row r="531" s="15" customFormat="1">
      <c r="A531" s="15"/>
      <c r="B531" s="267"/>
      <c r="C531" s="268"/>
      <c r="D531" s="219" t="s">
        <v>250</v>
      </c>
      <c r="E531" s="269" t="s">
        <v>801</v>
      </c>
      <c r="F531" s="270" t="s">
        <v>830</v>
      </c>
      <c r="G531" s="268"/>
      <c r="H531" s="271">
        <v>50.145000000000003</v>
      </c>
      <c r="I531" s="272"/>
      <c r="J531" s="268"/>
      <c r="K531" s="268"/>
      <c r="L531" s="273"/>
      <c r="M531" s="274"/>
      <c r="N531" s="275"/>
      <c r="O531" s="275"/>
      <c r="P531" s="275"/>
      <c r="Q531" s="275"/>
      <c r="R531" s="275"/>
      <c r="S531" s="275"/>
      <c r="T531" s="276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7" t="s">
        <v>250</v>
      </c>
      <c r="AU531" s="277" t="s">
        <v>87</v>
      </c>
      <c r="AV531" s="15" t="s">
        <v>150</v>
      </c>
      <c r="AW531" s="15" t="s">
        <v>38</v>
      </c>
      <c r="AX531" s="15" t="s">
        <v>85</v>
      </c>
      <c r="AY531" s="277" t="s">
        <v>137</v>
      </c>
    </row>
    <row r="532" s="2" customFormat="1" ht="21.75" customHeight="1">
      <c r="A532" s="41"/>
      <c r="B532" s="42"/>
      <c r="C532" s="225" t="s">
        <v>391</v>
      </c>
      <c r="D532" s="225" t="s">
        <v>162</v>
      </c>
      <c r="E532" s="226" t="s">
        <v>1261</v>
      </c>
      <c r="F532" s="227" t="s">
        <v>1262</v>
      </c>
      <c r="G532" s="228" t="s">
        <v>475</v>
      </c>
      <c r="H532" s="229">
        <v>265.238</v>
      </c>
      <c r="I532" s="230"/>
      <c r="J532" s="231">
        <f>ROUND(I532*H532,2)</f>
        <v>0</v>
      </c>
      <c r="K532" s="227" t="s">
        <v>21</v>
      </c>
      <c r="L532" s="47"/>
      <c r="M532" s="232" t="s">
        <v>21</v>
      </c>
      <c r="N532" s="233" t="s">
        <v>48</v>
      </c>
      <c r="O532" s="87"/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7" t="s">
        <v>150</v>
      </c>
      <c r="AT532" s="217" t="s">
        <v>162</v>
      </c>
      <c r="AU532" s="217" t="s">
        <v>87</v>
      </c>
      <c r="AY532" s="20" t="s">
        <v>137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20" t="s">
        <v>85</v>
      </c>
      <c r="BK532" s="218">
        <f>ROUND(I532*H532,2)</f>
        <v>0</v>
      </c>
      <c r="BL532" s="20" t="s">
        <v>150</v>
      </c>
      <c r="BM532" s="217" t="s">
        <v>1263</v>
      </c>
    </row>
    <row r="533" s="2" customFormat="1">
      <c r="A533" s="41"/>
      <c r="B533" s="42"/>
      <c r="C533" s="43"/>
      <c r="D533" s="219" t="s">
        <v>144</v>
      </c>
      <c r="E533" s="43"/>
      <c r="F533" s="220" t="s">
        <v>1264</v>
      </c>
      <c r="G533" s="43"/>
      <c r="H533" s="43"/>
      <c r="I533" s="221"/>
      <c r="J533" s="43"/>
      <c r="K533" s="43"/>
      <c r="L533" s="47"/>
      <c r="M533" s="222"/>
      <c r="N533" s="22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144</v>
      </c>
      <c r="AU533" s="20" t="s">
        <v>87</v>
      </c>
    </row>
    <row r="534" s="2" customFormat="1">
      <c r="A534" s="41"/>
      <c r="B534" s="42"/>
      <c r="C534" s="43"/>
      <c r="D534" s="219" t="s">
        <v>146</v>
      </c>
      <c r="E534" s="43"/>
      <c r="F534" s="224" t="s">
        <v>1244</v>
      </c>
      <c r="G534" s="43"/>
      <c r="H534" s="43"/>
      <c r="I534" s="221"/>
      <c r="J534" s="43"/>
      <c r="K534" s="43"/>
      <c r="L534" s="47"/>
      <c r="M534" s="222"/>
      <c r="N534" s="223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146</v>
      </c>
      <c r="AU534" s="20" t="s">
        <v>87</v>
      </c>
    </row>
    <row r="535" s="13" customFormat="1">
      <c r="A535" s="13"/>
      <c r="B535" s="234"/>
      <c r="C535" s="235"/>
      <c r="D535" s="219" t="s">
        <v>250</v>
      </c>
      <c r="E535" s="236" t="s">
        <v>21</v>
      </c>
      <c r="F535" s="237" t="s">
        <v>608</v>
      </c>
      <c r="G535" s="235"/>
      <c r="H535" s="238">
        <v>265.238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250</v>
      </c>
      <c r="AU535" s="244" t="s">
        <v>87</v>
      </c>
      <c r="AV535" s="13" t="s">
        <v>87</v>
      </c>
      <c r="AW535" s="13" t="s">
        <v>38</v>
      </c>
      <c r="AX535" s="13" t="s">
        <v>85</v>
      </c>
      <c r="AY535" s="244" t="s">
        <v>137</v>
      </c>
    </row>
    <row r="536" s="2" customFormat="1" ht="16.5" customHeight="1">
      <c r="A536" s="41"/>
      <c r="B536" s="42"/>
      <c r="C536" s="225" t="s">
        <v>395</v>
      </c>
      <c r="D536" s="225" t="s">
        <v>162</v>
      </c>
      <c r="E536" s="226" t="s">
        <v>1265</v>
      </c>
      <c r="F536" s="227" t="s">
        <v>1266</v>
      </c>
      <c r="G536" s="228" t="s">
        <v>475</v>
      </c>
      <c r="H536" s="229">
        <v>626.375</v>
      </c>
      <c r="I536" s="230"/>
      <c r="J536" s="231">
        <f>ROUND(I536*H536,2)</f>
        <v>0</v>
      </c>
      <c r="K536" s="227" t="s">
        <v>526</v>
      </c>
      <c r="L536" s="47"/>
      <c r="M536" s="232" t="s">
        <v>21</v>
      </c>
      <c r="N536" s="233" t="s">
        <v>48</v>
      </c>
      <c r="O536" s="87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7" t="s">
        <v>150</v>
      </c>
      <c r="AT536" s="217" t="s">
        <v>162</v>
      </c>
      <c r="AU536" s="217" t="s">
        <v>87</v>
      </c>
      <c r="AY536" s="20" t="s">
        <v>137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20" t="s">
        <v>85</v>
      </c>
      <c r="BK536" s="218">
        <f>ROUND(I536*H536,2)</f>
        <v>0</v>
      </c>
      <c r="BL536" s="20" t="s">
        <v>150</v>
      </c>
      <c r="BM536" s="217" t="s">
        <v>1267</v>
      </c>
    </row>
    <row r="537" s="2" customFormat="1">
      <c r="A537" s="41"/>
      <c r="B537" s="42"/>
      <c r="C537" s="43"/>
      <c r="D537" s="219" t="s">
        <v>144</v>
      </c>
      <c r="E537" s="43"/>
      <c r="F537" s="220" t="s">
        <v>1268</v>
      </c>
      <c r="G537" s="43"/>
      <c r="H537" s="43"/>
      <c r="I537" s="221"/>
      <c r="J537" s="43"/>
      <c r="K537" s="43"/>
      <c r="L537" s="47"/>
      <c r="M537" s="222"/>
      <c r="N537" s="223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144</v>
      </c>
      <c r="AU537" s="20" t="s">
        <v>87</v>
      </c>
    </row>
    <row r="538" s="2" customFormat="1">
      <c r="A538" s="41"/>
      <c r="B538" s="42"/>
      <c r="C538" s="43"/>
      <c r="D538" s="247" t="s">
        <v>529</v>
      </c>
      <c r="E538" s="43"/>
      <c r="F538" s="248" t="s">
        <v>1269</v>
      </c>
      <c r="G538" s="43"/>
      <c r="H538" s="43"/>
      <c r="I538" s="221"/>
      <c r="J538" s="43"/>
      <c r="K538" s="43"/>
      <c r="L538" s="47"/>
      <c r="M538" s="222"/>
      <c r="N538" s="223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529</v>
      </c>
      <c r="AU538" s="20" t="s">
        <v>87</v>
      </c>
    </row>
    <row r="539" s="2" customFormat="1">
      <c r="A539" s="41"/>
      <c r="B539" s="42"/>
      <c r="C539" s="43"/>
      <c r="D539" s="219" t="s">
        <v>146</v>
      </c>
      <c r="E539" s="43"/>
      <c r="F539" s="224" t="s">
        <v>1244</v>
      </c>
      <c r="G539" s="43"/>
      <c r="H539" s="43"/>
      <c r="I539" s="221"/>
      <c r="J539" s="43"/>
      <c r="K539" s="43"/>
      <c r="L539" s="47"/>
      <c r="M539" s="222"/>
      <c r="N539" s="223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146</v>
      </c>
      <c r="AU539" s="20" t="s">
        <v>87</v>
      </c>
    </row>
    <row r="540" s="14" customFormat="1">
      <c r="A540" s="14"/>
      <c r="B540" s="249"/>
      <c r="C540" s="250"/>
      <c r="D540" s="219" t="s">
        <v>250</v>
      </c>
      <c r="E540" s="251" t="s">
        <v>21</v>
      </c>
      <c r="F540" s="252" t="s">
        <v>1270</v>
      </c>
      <c r="G540" s="250"/>
      <c r="H540" s="251" t="s">
        <v>21</v>
      </c>
      <c r="I540" s="253"/>
      <c r="J540" s="250"/>
      <c r="K540" s="250"/>
      <c r="L540" s="254"/>
      <c r="M540" s="255"/>
      <c r="N540" s="256"/>
      <c r="O540" s="256"/>
      <c r="P540" s="256"/>
      <c r="Q540" s="256"/>
      <c r="R540" s="256"/>
      <c r="S540" s="256"/>
      <c r="T540" s="25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8" t="s">
        <v>250</v>
      </c>
      <c r="AU540" s="258" t="s">
        <v>87</v>
      </c>
      <c r="AV540" s="14" t="s">
        <v>85</v>
      </c>
      <c r="AW540" s="14" t="s">
        <v>38</v>
      </c>
      <c r="AX540" s="14" t="s">
        <v>77</v>
      </c>
      <c r="AY540" s="258" t="s">
        <v>137</v>
      </c>
    </row>
    <row r="541" s="13" customFormat="1">
      <c r="A541" s="13"/>
      <c r="B541" s="234"/>
      <c r="C541" s="235"/>
      <c r="D541" s="219" t="s">
        <v>250</v>
      </c>
      <c r="E541" s="236" t="s">
        <v>21</v>
      </c>
      <c r="F541" s="237" t="s">
        <v>1271</v>
      </c>
      <c r="G541" s="235"/>
      <c r="H541" s="238">
        <v>3.3599999999999999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250</v>
      </c>
      <c r="AU541" s="244" t="s">
        <v>87</v>
      </c>
      <c r="AV541" s="13" t="s">
        <v>87</v>
      </c>
      <c r="AW541" s="13" t="s">
        <v>38</v>
      </c>
      <c r="AX541" s="13" t="s">
        <v>77</v>
      </c>
      <c r="AY541" s="244" t="s">
        <v>137</v>
      </c>
    </row>
    <row r="542" s="14" customFormat="1">
      <c r="A542" s="14"/>
      <c r="B542" s="249"/>
      <c r="C542" s="250"/>
      <c r="D542" s="219" t="s">
        <v>250</v>
      </c>
      <c r="E542" s="251" t="s">
        <v>21</v>
      </c>
      <c r="F542" s="252" t="s">
        <v>1149</v>
      </c>
      <c r="G542" s="250"/>
      <c r="H542" s="251" t="s">
        <v>21</v>
      </c>
      <c r="I542" s="253"/>
      <c r="J542" s="250"/>
      <c r="K542" s="250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250</v>
      </c>
      <c r="AU542" s="258" t="s">
        <v>87</v>
      </c>
      <c r="AV542" s="14" t="s">
        <v>85</v>
      </c>
      <c r="AW542" s="14" t="s">
        <v>38</v>
      </c>
      <c r="AX542" s="14" t="s">
        <v>77</v>
      </c>
      <c r="AY542" s="258" t="s">
        <v>137</v>
      </c>
    </row>
    <row r="543" s="13" customFormat="1">
      <c r="A543" s="13"/>
      <c r="B543" s="234"/>
      <c r="C543" s="235"/>
      <c r="D543" s="219" t="s">
        <v>250</v>
      </c>
      <c r="E543" s="236" t="s">
        <v>21</v>
      </c>
      <c r="F543" s="237" t="s">
        <v>1272</v>
      </c>
      <c r="G543" s="235"/>
      <c r="H543" s="238">
        <v>293.86500000000001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250</v>
      </c>
      <c r="AU543" s="244" t="s">
        <v>87</v>
      </c>
      <c r="AV543" s="13" t="s">
        <v>87</v>
      </c>
      <c r="AW543" s="13" t="s">
        <v>38</v>
      </c>
      <c r="AX543" s="13" t="s">
        <v>77</v>
      </c>
      <c r="AY543" s="244" t="s">
        <v>137</v>
      </c>
    </row>
    <row r="544" s="14" customFormat="1">
      <c r="A544" s="14"/>
      <c r="B544" s="249"/>
      <c r="C544" s="250"/>
      <c r="D544" s="219" t="s">
        <v>250</v>
      </c>
      <c r="E544" s="251" t="s">
        <v>21</v>
      </c>
      <c r="F544" s="252" t="s">
        <v>1153</v>
      </c>
      <c r="G544" s="250"/>
      <c r="H544" s="251" t="s">
        <v>21</v>
      </c>
      <c r="I544" s="253"/>
      <c r="J544" s="250"/>
      <c r="K544" s="250"/>
      <c r="L544" s="254"/>
      <c r="M544" s="255"/>
      <c r="N544" s="256"/>
      <c r="O544" s="256"/>
      <c r="P544" s="256"/>
      <c r="Q544" s="256"/>
      <c r="R544" s="256"/>
      <c r="S544" s="256"/>
      <c r="T544" s="25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8" t="s">
        <v>250</v>
      </c>
      <c r="AU544" s="258" t="s">
        <v>87</v>
      </c>
      <c r="AV544" s="14" t="s">
        <v>85</v>
      </c>
      <c r="AW544" s="14" t="s">
        <v>38</v>
      </c>
      <c r="AX544" s="14" t="s">
        <v>77</v>
      </c>
      <c r="AY544" s="258" t="s">
        <v>137</v>
      </c>
    </row>
    <row r="545" s="13" customFormat="1">
      <c r="A545" s="13"/>
      <c r="B545" s="234"/>
      <c r="C545" s="235"/>
      <c r="D545" s="219" t="s">
        <v>250</v>
      </c>
      <c r="E545" s="236" t="s">
        <v>21</v>
      </c>
      <c r="F545" s="237" t="s">
        <v>1273</v>
      </c>
      <c r="G545" s="235"/>
      <c r="H545" s="238">
        <v>329.14999999999998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250</v>
      </c>
      <c r="AU545" s="244" t="s">
        <v>87</v>
      </c>
      <c r="AV545" s="13" t="s">
        <v>87</v>
      </c>
      <c r="AW545" s="13" t="s">
        <v>38</v>
      </c>
      <c r="AX545" s="13" t="s">
        <v>77</v>
      </c>
      <c r="AY545" s="244" t="s">
        <v>137</v>
      </c>
    </row>
    <row r="546" s="15" customFormat="1">
      <c r="A546" s="15"/>
      <c r="B546" s="267"/>
      <c r="C546" s="268"/>
      <c r="D546" s="219" t="s">
        <v>250</v>
      </c>
      <c r="E546" s="269" t="s">
        <v>777</v>
      </c>
      <c r="F546" s="270" t="s">
        <v>830</v>
      </c>
      <c r="G546" s="268"/>
      <c r="H546" s="271">
        <v>626.375</v>
      </c>
      <c r="I546" s="272"/>
      <c r="J546" s="268"/>
      <c r="K546" s="268"/>
      <c r="L546" s="273"/>
      <c r="M546" s="274"/>
      <c r="N546" s="275"/>
      <c r="O546" s="275"/>
      <c r="P546" s="275"/>
      <c r="Q546" s="275"/>
      <c r="R546" s="275"/>
      <c r="S546" s="275"/>
      <c r="T546" s="27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7" t="s">
        <v>250</v>
      </c>
      <c r="AU546" s="277" t="s">
        <v>87</v>
      </c>
      <c r="AV546" s="15" t="s">
        <v>150</v>
      </c>
      <c r="AW546" s="15" t="s">
        <v>38</v>
      </c>
      <c r="AX546" s="15" t="s">
        <v>85</v>
      </c>
      <c r="AY546" s="277" t="s">
        <v>137</v>
      </c>
    </row>
    <row r="547" s="2" customFormat="1" ht="16.5" customHeight="1">
      <c r="A547" s="41"/>
      <c r="B547" s="42"/>
      <c r="C547" s="225" t="s">
        <v>399</v>
      </c>
      <c r="D547" s="225" t="s">
        <v>162</v>
      </c>
      <c r="E547" s="226" t="s">
        <v>1274</v>
      </c>
      <c r="F547" s="227" t="s">
        <v>1275</v>
      </c>
      <c r="G547" s="228" t="s">
        <v>565</v>
      </c>
      <c r="H547" s="229">
        <v>30.637</v>
      </c>
      <c r="I547" s="230"/>
      <c r="J547" s="231">
        <f>ROUND(I547*H547,2)</f>
        <v>0</v>
      </c>
      <c r="K547" s="227" t="s">
        <v>526</v>
      </c>
      <c r="L547" s="47"/>
      <c r="M547" s="232" t="s">
        <v>21</v>
      </c>
      <c r="N547" s="233" t="s">
        <v>48</v>
      </c>
      <c r="O547" s="87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7" t="s">
        <v>150</v>
      </c>
      <c r="AT547" s="217" t="s">
        <v>162</v>
      </c>
      <c r="AU547" s="217" t="s">
        <v>87</v>
      </c>
      <c r="AY547" s="20" t="s">
        <v>137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20" t="s">
        <v>85</v>
      </c>
      <c r="BK547" s="218">
        <f>ROUND(I547*H547,2)</f>
        <v>0</v>
      </c>
      <c r="BL547" s="20" t="s">
        <v>150</v>
      </c>
      <c r="BM547" s="217" t="s">
        <v>1276</v>
      </c>
    </row>
    <row r="548" s="2" customFormat="1">
      <c r="A548" s="41"/>
      <c r="B548" s="42"/>
      <c r="C548" s="43"/>
      <c r="D548" s="219" t="s">
        <v>144</v>
      </c>
      <c r="E548" s="43"/>
      <c r="F548" s="220" t="s">
        <v>1277</v>
      </c>
      <c r="G548" s="43"/>
      <c r="H548" s="43"/>
      <c r="I548" s="221"/>
      <c r="J548" s="43"/>
      <c r="K548" s="43"/>
      <c r="L548" s="47"/>
      <c r="M548" s="222"/>
      <c r="N548" s="223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144</v>
      </c>
      <c r="AU548" s="20" t="s">
        <v>87</v>
      </c>
    </row>
    <row r="549" s="2" customFormat="1">
      <c r="A549" s="41"/>
      <c r="B549" s="42"/>
      <c r="C549" s="43"/>
      <c r="D549" s="247" t="s">
        <v>529</v>
      </c>
      <c r="E549" s="43"/>
      <c r="F549" s="248" t="s">
        <v>1278</v>
      </c>
      <c r="G549" s="43"/>
      <c r="H549" s="43"/>
      <c r="I549" s="221"/>
      <c r="J549" s="43"/>
      <c r="K549" s="43"/>
      <c r="L549" s="47"/>
      <c r="M549" s="222"/>
      <c r="N549" s="223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529</v>
      </c>
      <c r="AU549" s="20" t="s">
        <v>87</v>
      </c>
    </row>
    <row r="550" s="2" customFormat="1">
      <c r="A550" s="41"/>
      <c r="B550" s="42"/>
      <c r="C550" s="43"/>
      <c r="D550" s="219" t="s">
        <v>146</v>
      </c>
      <c r="E550" s="43"/>
      <c r="F550" s="224" t="s">
        <v>1244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146</v>
      </c>
      <c r="AU550" s="20" t="s">
        <v>87</v>
      </c>
    </row>
    <row r="551" s="14" customFormat="1">
      <c r="A551" s="14"/>
      <c r="B551" s="249"/>
      <c r="C551" s="250"/>
      <c r="D551" s="219" t="s">
        <v>250</v>
      </c>
      <c r="E551" s="251" t="s">
        <v>21</v>
      </c>
      <c r="F551" s="252" t="s">
        <v>1149</v>
      </c>
      <c r="G551" s="250"/>
      <c r="H551" s="251" t="s">
        <v>21</v>
      </c>
      <c r="I551" s="253"/>
      <c r="J551" s="250"/>
      <c r="K551" s="250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250</v>
      </c>
      <c r="AU551" s="258" t="s">
        <v>87</v>
      </c>
      <c r="AV551" s="14" t="s">
        <v>85</v>
      </c>
      <c r="AW551" s="14" t="s">
        <v>38</v>
      </c>
      <c r="AX551" s="14" t="s">
        <v>77</v>
      </c>
      <c r="AY551" s="258" t="s">
        <v>137</v>
      </c>
    </row>
    <row r="552" s="14" customFormat="1">
      <c r="A552" s="14"/>
      <c r="B552" s="249"/>
      <c r="C552" s="250"/>
      <c r="D552" s="219" t="s">
        <v>250</v>
      </c>
      <c r="E552" s="251" t="s">
        <v>21</v>
      </c>
      <c r="F552" s="252" t="s">
        <v>1150</v>
      </c>
      <c r="G552" s="250"/>
      <c r="H552" s="251" t="s">
        <v>21</v>
      </c>
      <c r="I552" s="253"/>
      <c r="J552" s="250"/>
      <c r="K552" s="250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250</v>
      </c>
      <c r="AU552" s="258" t="s">
        <v>87</v>
      </c>
      <c r="AV552" s="14" t="s">
        <v>85</v>
      </c>
      <c r="AW552" s="14" t="s">
        <v>38</v>
      </c>
      <c r="AX552" s="14" t="s">
        <v>77</v>
      </c>
      <c r="AY552" s="258" t="s">
        <v>137</v>
      </c>
    </row>
    <row r="553" s="13" customFormat="1">
      <c r="A553" s="13"/>
      <c r="B553" s="234"/>
      <c r="C553" s="235"/>
      <c r="D553" s="219" t="s">
        <v>250</v>
      </c>
      <c r="E553" s="236" t="s">
        <v>21</v>
      </c>
      <c r="F553" s="237" t="s">
        <v>1279</v>
      </c>
      <c r="G553" s="235"/>
      <c r="H553" s="238">
        <v>14.394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250</v>
      </c>
      <c r="AU553" s="244" t="s">
        <v>87</v>
      </c>
      <c r="AV553" s="13" t="s">
        <v>87</v>
      </c>
      <c r="AW553" s="13" t="s">
        <v>38</v>
      </c>
      <c r="AX553" s="13" t="s">
        <v>77</v>
      </c>
      <c r="AY553" s="244" t="s">
        <v>137</v>
      </c>
    </row>
    <row r="554" s="14" customFormat="1">
      <c r="A554" s="14"/>
      <c r="B554" s="249"/>
      <c r="C554" s="250"/>
      <c r="D554" s="219" t="s">
        <v>250</v>
      </c>
      <c r="E554" s="251" t="s">
        <v>21</v>
      </c>
      <c r="F554" s="252" t="s">
        <v>1153</v>
      </c>
      <c r="G554" s="250"/>
      <c r="H554" s="251" t="s">
        <v>21</v>
      </c>
      <c r="I554" s="253"/>
      <c r="J554" s="250"/>
      <c r="K554" s="250"/>
      <c r="L554" s="254"/>
      <c r="M554" s="255"/>
      <c r="N554" s="256"/>
      <c r="O554" s="256"/>
      <c r="P554" s="256"/>
      <c r="Q554" s="256"/>
      <c r="R554" s="256"/>
      <c r="S554" s="256"/>
      <c r="T554" s="25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8" t="s">
        <v>250</v>
      </c>
      <c r="AU554" s="258" t="s">
        <v>87</v>
      </c>
      <c r="AV554" s="14" t="s">
        <v>85</v>
      </c>
      <c r="AW554" s="14" t="s">
        <v>38</v>
      </c>
      <c r="AX554" s="14" t="s">
        <v>77</v>
      </c>
      <c r="AY554" s="258" t="s">
        <v>137</v>
      </c>
    </row>
    <row r="555" s="13" customFormat="1">
      <c r="A555" s="13"/>
      <c r="B555" s="234"/>
      <c r="C555" s="235"/>
      <c r="D555" s="219" t="s">
        <v>250</v>
      </c>
      <c r="E555" s="236" t="s">
        <v>21</v>
      </c>
      <c r="F555" s="237" t="s">
        <v>1280</v>
      </c>
      <c r="G555" s="235"/>
      <c r="H555" s="238">
        <v>16.242999999999999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250</v>
      </c>
      <c r="AU555" s="244" t="s">
        <v>87</v>
      </c>
      <c r="AV555" s="13" t="s">
        <v>87</v>
      </c>
      <c r="AW555" s="13" t="s">
        <v>38</v>
      </c>
      <c r="AX555" s="13" t="s">
        <v>77</v>
      </c>
      <c r="AY555" s="244" t="s">
        <v>137</v>
      </c>
    </row>
    <row r="556" s="15" customFormat="1">
      <c r="A556" s="15"/>
      <c r="B556" s="267"/>
      <c r="C556" s="268"/>
      <c r="D556" s="219" t="s">
        <v>250</v>
      </c>
      <c r="E556" s="269" t="s">
        <v>570</v>
      </c>
      <c r="F556" s="270" t="s">
        <v>830</v>
      </c>
      <c r="G556" s="268"/>
      <c r="H556" s="271">
        <v>30.637</v>
      </c>
      <c r="I556" s="272"/>
      <c r="J556" s="268"/>
      <c r="K556" s="268"/>
      <c r="L556" s="273"/>
      <c r="M556" s="274"/>
      <c r="N556" s="275"/>
      <c r="O556" s="275"/>
      <c r="P556" s="275"/>
      <c r="Q556" s="275"/>
      <c r="R556" s="275"/>
      <c r="S556" s="275"/>
      <c r="T556" s="27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7" t="s">
        <v>250</v>
      </c>
      <c r="AU556" s="277" t="s">
        <v>87</v>
      </c>
      <c r="AV556" s="15" t="s">
        <v>150</v>
      </c>
      <c r="AW556" s="15" t="s">
        <v>38</v>
      </c>
      <c r="AX556" s="15" t="s">
        <v>85</v>
      </c>
      <c r="AY556" s="277" t="s">
        <v>137</v>
      </c>
    </row>
    <row r="557" s="2" customFormat="1" ht="16.5" customHeight="1">
      <c r="A557" s="41"/>
      <c r="B557" s="42"/>
      <c r="C557" s="225" t="s">
        <v>403</v>
      </c>
      <c r="D557" s="225" t="s">
        <v>162</v>
      </c>
      <c r="E557" s="226" t="s">
        <v>1281</v>
      </c>
      <c r="F557" s="227" t="s">
        <v>1282</v>
      </c>
      <c r="G557" s="228" t="s">
        <v>565</v>
      </c>
      <c r="H557" s="229">
        <v>130.416</v>
      </c>
      <c r="I557" s="230"/>
      <c r="J557" s="231">
        <f>ROUND(I557*H557,2)</f>
        <v>0</v>
      </c>
      <c r="K557" s="227" t="s">
        <v>526</v>
      </c>
      <c r="L557" s="47"/>
      <c r="M557" s="232" t="s">
        <v>21</v>
      </c>
      <c r="N557" s="233" t="s">
        <v>48</v>
      </c>
      <c r="O557" s="87"/>
      <c r="P557" s="215">
        <f>O557*H557</f>
        <v>0</v>
      </c>
      <c r="Q557" s="215">
        <v>1.8899999999999999</v>
      </c>
      <c r="R557" s="215">
        <f>Q557*H557</f>
        <v>246.48623999999998</v>
      </c>
      <c r="S557" s="215">
        <v>0</v>
      </c>
      <c r="T557" s="216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7" t="s">
        <v>150</v>
      </c>
      <c r="AT557" s="217" t="s">
        <v>162</v>
      </c>
      <c r="AU557" s="217" t="s">
        <v>87</v>
      </c>
      <c r="AY557" s="20" t="s">
        <v>137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20" t="s">
        <v>85</v>
      </c>
      <c r="BK557" s="218">
        <f>ROUND(I557*H557,2)</f>
        <v>0</v>
      </c>
      <c r="BL557" s="20" t="s">
        <v>150</v>
      </c>
      <c r="BM557" s="217" t="s">
        <v>1283</v>
      </c>
    </row>
    <row r="558" s="2" customFormat="1">
      <c r="A558" s="41"/>
      <c r="B558" s="42"/>
      <c r="C558" s="43"/>
      <c r="D558" s="219" t="s">
        <v>144</v>
      </c>
      <c r="E558" s="43"/>
      <c r="F558" s="220" t="s">
        <v>1284</v>
      </c>
      <c r="G558" s="43"/>
      <c r="H558" s="43"/>
      <c r="I558" s="221"/>
      <c r="J558" s="43"/>
      <c r="K558" s="43"/>
      <c r="L558" s="47"/>
      <c r="M558" s="222"/>
      <c r="N558" s="223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144</v>
      </c>
      <c r="AU558" s="20" t="s">
        <v>87</v>
      </c>
    </row>
    <row r="559" s="2" customFormat="1">
      <c r="A559" s="41"/>
      <c r="B559" s="42"/>
      <c r="C559" s="43"/>
      <c r="D559" s="247" t="s">
        <v>529</v>
      </c>
      <c r="E559" s="43"/>
      <c r="F559" s="248" t="s">
        <v>1285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529</v>
      </c>
      <c r="AU559" s="20" t="s">
        <v>87</v>
      </c>
    </row>
    <row r="560" s="14" customFormat="1">
      <c r="A560" s="14"/>
      <c r="B560" s="249"/>
      <c r="C560" s="250"/>
      <c r="D560" s="219" t="s">
        <v>250</v>
      </c>
      <c r="E560" s="251" t="s">
        <v>21</v>
      </c>
      <c r="F560" s="252" t="s">
        <v>1286</v>
      </c>
      <c r="G560" s="250"/>
      <c r="H560" s="251" t="s">
        <v>21</v>
      </c>
      <c r="I560" s="253"/>
      <c r="J560" s="250"/>
      <c r="K560" s="250"/>
      <c r="L560" s="254"/>
      <c r="M560" s="255"/>
      <c r="N560" s="256"/>
      <c r="O560" s="256"/>
      <c r="P560" s="256"/>
      <c r="Q560" s="256"/>
      <c r="R560" s="256"/>
      <c r="S560" s="256"/>
      <c r="T560" s="25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8" t="s">
        <v>250</v>
      </c>
      <c r="AU560" s="258" t="s">
        <v>87</v>
      </c>
      <c r="AV560" s="14" t="s">
        <v>85</v>
      </c>
      <c r="AW560" s="14" t="s">
        <v>38</v>
      </c>
      <c r="AX560" s="14" t="s">
        <v>77</v>
      </c>
      <c r="AY560" s="258" t="s">
        <v>137</v>
      </c>
    </row>
    <row r="561" s="13" customFormat="1">
      <c r="A561" s="13"/>
      <c r="B561" s="234"/>
      <c r="C561" s="235"/>
      <c r="D561" s="219" t="s">
        <v>250</v>
      </c>
      <c r="E561" s="236" t="s">
        <v>21</v>
      </c>
      <c r="F561" s="237" t="s">
        <v>1287</v>
      </c>
      <c r="G561" s="235"/>
      <c r="H561" s="238">
        <v>130.416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250</v>
      </c>
      <c r="AU561" s="244" t="s">
        <v>87</v>
      </c>
      <c r="AV561" s="13" t="s">
        <v>87</v>
      </c>
      <c r="AW561" s="13" t="s">
        <v>38</v>
      </c>
      <c r="AX561" s="13" t="s">
        <v>85</v>
      </c>
      <c r="AY561" s="244" t="s">
        <v>137</v>
      </c>
    </row>
    <row r="562" s="2" customFormat="1" ht="16.5" customHeight="1">
      <c r="A562" s="41"/>
      <c r="B562" s="42"/>
      <c r="C562" s="225" t="s">
        <v>407</v>
      </c>
      <c r="D562" s="225" t="s">
        <v>162</v>
      </c>
      <c r="E562" s="226" t="s">
        <v>1288</v>
      </c>
      <c r="F562" s="227" t="s">
        <v>1289</v>
      </c>
      <c r="G562" s="228" t="s">
        <v>475</v>
      </c>
      <c r="H562" s="229">
        <v>265.238</v>
      </c>
      <c r="I562" s="230"/>
      <c r="J562" s="231">
        <f>ROUND(I562*H562,2)</f>
        <v>0</v>
      </c>
      <c r="K562" s="227" t="s">
        <v>526</v>
      </c>
      <c r="L562" s="47"/>
      <c r="M562" s="232" t="s">
        <v>21</v>
      </c>
      <c r="N562" s="233" t="s">
        <v>48</v>
      </c>
      <c r="O562" s="87"/>
      <c r="P562" s="215">
        <f>O562*H562</f>
        <v>0</v>
      </c>
      <c r="Q562" s="215">
        <v>0.93779000000000001</v>
      </c>
      <c r="R562" s="215">
        <f>Q562*H562</f>
        <v>248.73754402</v>
      </c>
      <c r="S562" s="215">
        <v>0</v>
      </c>
      <c r="T562" s="216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7" t="s">
        <v>150</v>
      </c>
      <c r="AT562" s="217" t="s">
        <v>162</v>
      </c>
      <c r="AU562" s="217" t="s">
        <v>87</v>
      </c>
      <c r="AY562" s="20" t="s">
        <v>137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20" t="s">
        <v>85</v>
      </c>
      <c r="BK562" s="218">
        <f>ROUND(I562*H562,2)</f>
        <v>0</v>
      </c>
      <c r="BL562" s="20" t="s">
        <v>150</v>
      </c>
      <c r="BM562" s="217" t="s">
        <v>1290</v>
      </c>
    </row>
    <row r="563" s="2" customFormat="1">
      <c r="A563" s="41"/>
      <c r="B563" s="42"/>
      <c r="C563" s="43"/>
      <c r="D563" s="219" t="s">
        <v>144</v>
      </c>
      <c r="E563" s="43"/>
      <c r="F563" s="220" t="s">
        <v>1291</v>
      </c>
      <c r="G563" s="43"/>
      <c r="H563" s="43"/>
      <c r="I563" s="221"/>
      <c r="J563" s="43"/>
      <c r="K563" s="43"/>
      <c r="L563" s="47"/>
      <c r="M563" s="222"/>
      <c r="N563" s="223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144</v>
      </c>
      <c r="AU563" s="20" t="s">
        <v>87</v>
      </c>
    </row>
    <row r="564" s="2" customFormat="1">
      <c r="A564" s="41"/>
      <c r="B564" s="42"/>
      <c r="C564" s="43"/>
      <c r="D564" s="247" t="s">
        <v>529</v>
      </c>
      <c r="E564" s="43"/>
      <c r="F564" s="248" t="s">
        <v>1292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529</v>
      </c>
      <c r="AU564" s="20" t="s">
        <v>87</v>
      </c>
    </row>
    <row r="565" s="14" customFormat="1">
      <c r="A565" s="14"/>
      <c r="B565" s="249"/>
      <c r="C565" s="250"/>
      <c r="D565" s="219" t="s">
        <v>250</v>
      </c>
      <c r="E565" s="251" t="s">
        <v>21</v>
      </c>
      <c r="F565" s="252" t="s">
        <v>1293</v>
      </c>
      <c r="G565" s="250"/>
      <c r="H565" s="251" t="s">
        <v>21</v>
      </c>
      <c r="I565" s="253"/>
      <c r="J565" s="250"/>
      <c r="K565" s="250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250</v>
      </c>
      <c r="AU565" s="258" t="s">
        <v>87</v>
      </c>
      <c r="AV565" s="14" t="s">
        <v>85</v>
      </c>
      <c r="AW565" s="14" t="s">
        <v>38</v>
      </c>
      <c r="AX565" s="14" t="s">
        <v>77</v>
      </c>
      <c r="AY565" s="258" t="s">
        <v>137</v>
      </c>
    </row>
    <row r="566" s="13" customFormat="1">
      <c r="A566" s="13"/>
      <c r="B566" s="234"/>
      <c r="C566" s="235"/>
      <c r="D566" s="219" t="s">
        <v>250</v>
      </c>
      <c r="E566" s="236" t="s">
        <v>21</v>
      </c>
      <c r="F566" s="237" t="s">
        <v>1294</v>
      </c>
      <c r="G566" s="235"/>
      <c r="H566" s="238">
        <v>153.40799999999999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250</v>
      </c>
      <c r="AU566" s="244" t="s">
        <v>87</v>
      </c>
      <c r="AV566" s="13" t="s">
        <v>87</v>
      </c>
      <c r="AW566" s="13" t="s">
        <v>38</v>
      </c>
      <c r="AX566" s="13" t="s">
        <v>77</v>
      </c>
      <c r="AY566" s="244" t="s">
        <v>137</v>
      </c>
    </row>
    <row r="567" s="13" customFormat="1">
      <c r="A567" s="13"/>
      <c r="B567" s="234"/>
      <c r="C567" s="235"/>
      <c r="D567" s="219" t="s">
        <v>250</v>
      </c>
      <c r="E567" s="236" t="s">
        <v>21</v>
      </c>
      <c r="F567" s="237" t="s">
        <v>1295</v>
      </c>
      <c r="G567" s="235"/>
      <c r="H567" s="238">
        <v>111.83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250</v>
      </c>
      <c r="AU567" s="244" t="s">
        <v>87</v>
      </c>
      <c r="AV567" s="13" t="s">
        <v>87</v>
      </c>
      <c r="AW567" s="13" t="s">
        <v>38</v>
      </c>
      <c r="AX567" s="13" t="s">
        <v>77</v>
      </c>
      <c r="AY567" s="244" t="s">
        <v>137</v>
      </c>
    </row>
    <row r="568" s="15" customFormat="1">
      <c r="A568" s="15"/>
      <c r="B568" s="267"/>
      <c r="C568" s="268"/>
      <c r="D568" s="219" t="s">
        <v>250</v>
      </c>
      <c r="E568" s="269" t="s">
        <v>608</v>
      </c>
      <c r="F568" s="270" t="s">
        <v>830</v>
      </c>
      <c r="G568" s="268"/>
      <c r="H568" s="271">
        <v>265.238</v>
      </c>
      <c r="I568" s="272"/>
      <c r="J568" s="268"/>
      <c r="K568" s="268"/>
      <c r="L568" s="273"/>
      <c r="M568" s="274"/>
      <c r="N568" s="275"/>
      <c r="O568" s="275"/>
      <c r="P568" s="275"/>
      <c r="Q568" s="275"/>
      <c r="R568" s="275"/>
      <c r="S568" s="275"/>
      <c r="T568" s="27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7" t="s">
        <v>250</v>
      </c>
      <c r="AU568" s="277" t="s">
        <v>87</v>
      </c>
      <c r="AV568" s="15" t="s">
        <v>150</v>
      </c>
      <c r="AW568" s="15" t="s">
        <v>38</v>
      </c>
      <c r="AX568" s="15" t="s">
        <v>85</v>
      </c>
      <c r="AY568" s="277" t="s">
        <v>137</v>
      </c>
    </row>
    <row r="569" s="12" customFormat="1" ht="22.8" customHeight="1">
      <c r="A569" s="12"/>
      <c r="B569" s="191"/>
      <c r="C569" s="192"/>
      <c r="D569" s="193" t="s">
        <v>76</v>
      </c>
      <c r="E569" s="245" t="s">
        <v>161</v>
      </c>
      <c r="F569" s="245" t="s">
        <v>1296</v>
      </c>
      <c r="G569" s="192"/>
      <c r="H569" s="192"/>
      <c r="I569" s="195"/>
      <c r="J569" s="246">
        <f>BK569</f>
        <v>0</v>
      </c>
      <c r="K569" s="192"/>
      <c r="L569" s="197"/>
      <c r="M569" s="198"/>
      <c r="N569" s="199"/>
      <c r="O569" s="199"/>
      <c r="P569" s="200">
        <f>SUM(P570:P664)</f>
        <v>0</v>
      </c>
      <c r="Q569" s="199"/>
      <c r="R569" s="200">
        <f>SUM(R570:R664)</f>
        <v>151.74976243999998</v>
      </c>
      <c r="S569" s="199"/>
      <c r="T569" s="201">
        <f>SUM(T570:T664)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2" t="s">
        <v>85</v>
      </c>
      <c r="AT569" s="203" t="s">
        <v>76</v>
      </c>
      <c r="AU569" s="203" t="s">
        <v>85</v>
      </c>
      <c r="AY569" s="202" t="s">
        <v>137</v>
      </c>
      <c r="BK569" s="204">
        <f>SUM(BK570:BK664)</f>
        <v>0</v>
      </c>
    </row>
    <row r="570" s="2" customFormat="1" ht="16.5" customHeight="1">
      <c r="A570" s="41"/>
      <c r="B570" s="42"/>
      <c r="C570" s="225" t="s">
        <v>143</v>
      </c>
      <c r="D570" s="225" t="s">
        <v>162</v>
      </c>
      <c r="E570" s="226" t="s">
        <v>1297</v>
      </c>
      <c r="F570" s="227" t="s">
        <v>1298</v>
      </c>
      <c r="G570" s="228" t="s">
        <v>475</v>
      </c>
      <c r="H570" s="229">
        <v>1098.838</v>
      </c>
      <c r="I570" s="230"/>
      <c r="J570" s="231">
        <f>ROUND(I570*H570,2)</f>
        <v>0</v>
      </c>
      <c r="K570" s="227" t="s">
        <v>21</v>
      </c>
      <c r="L570" s="47"/>
      <c r="M570" s="232" t="s">
        <v>21</v>
      </c>
      <c r="N570" s="233" t="s">
        <v>48</v>
      </c>
      <c r="O570" s="87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7" t="s">
        <v>150</v>
      </c>
      <c r="AT570" s="217" t="s">
        <v>162</v>
      </c>
      <c r="AU570" s="217" t="s">
        <v>87</v>
      </c>
      <c r="AY570" s="20" t="s">
        <v>137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20" t="s">
        <v>85</v>
      </c>
      <c r="BK570" s="218">
        <f>ROUND(I570*H570,2)</f>
        <v>0</v>
      </c>
      <c r="BL570" s="20" t="s">
        <v>150</v>
      </c>
      <c r="BM570" s="217" t="s">
        <v>1299</v>
      </c>
    </row>
    <row r="571" s="2" customFormat="1">
      <c r="A571" s="41"/>
      <c r="B571" s="42"/>
      <c r="C571" s="43"/>
      <c r="D571" s="219" t="s">
        <v>144</v>
      </c>
      <c r="E571" s="43"/>
      <c r="F571" s="220" t="s">
        <v>1300</v>
      </c>
      <c r="G571" s="43"/>
      <c r="H571" s="43"/>
      <c r="I571" s="221"/>
      <c r="J571" s="43"/>
      <c r="K571" s="43"/>
      <c r="L571" s="47"/>
      <c r="M571" s="222"/>
      <c r="N571" s="22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144</v>
      </c>
      <c r="AU571" s="20" t="s">
        <v>87</v>
      </c>
    </row>
    <row r="572" s="2" customFormat="1">
      <c r="A572" s="41"/>
      <c r="B572" s="42"/>
      <c r="C572" s="43"/>
      <c r="D572" s="219" t="s">
        <v>146</v>
      </c>
      <c r="E572" s="43"/>
      <c r="F572" s="224" t="s">
        <v>1046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146</v>
      </c>
      <c r="AU572" s="20" t="s">
        <v>87</v>
      </c>
    </row>
    <row r="573" s="14" customFormat="1">
      <c r="A573" s="14"/>
      <c r="B573" s="249"/>
      <c r="C573" s="250"/>
      <c r="D573" s="219" t="s">
        <v>250</v>
      </c>
      <c r="E573" s="251" t="s">
        <v>21</v>
      </c>
      <c r="F573" s="252" t="s">
        <v>1301</v>
      </c>
      <c r="G573" s="250"/>
      <c r="H573" s="251" t="s">
        <v>21</v>
      </c>
      <c r="I573" s="253"/>
      <c r="J573" s="250"/>
      <c r="K573" s="250"/>
      <c r="L573" s="254"/>
      <c r="M573" s="255"/>
      <c r="N573" s="256"/>
      <c r="O573" s="256"/>
      <c r="P573" s="256"/>
      <c r="Q573" s="256"/>
      <c r="R573" s="256"/>
      <c r="S573" s="256"/>
      <c r="T573" s="25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8" t="s">
        <v>250</v>
      </c>
      <c r="AU573" s="258" t="s">
        <v>87</v>
      </c>
      <c r="AV573" s="14" t="s">
        <v>85</v>
      </c>
      <c r="AW573" s="14" t="s">
        <v>38</v>
      </c>
      <c r="AX573" s="14" t="s">
        <v>77</v>
      </c>
      <c r="AY573" s="258" t="s">
        <v>137</v>
      </c>
    </row>
    <row r="574" s="13" customFormat="1">
      <c r="A574" s="13"/>
      <c r="B574" s="234"/>
      <c r="C574" s="235"/>
      <c r="D574" s="219" t="s">
        <v>250</v>
      </c>
      <c r="E574" s="236" t="s">
        <v>21</v>
      </c>
      <c r="F574" s="237" t="s">
        <v>1302</v>
      </c>
      <c r="G574" s="235"/>
      <c r="H574" s="238">
        <v>416.80000000000001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250</v>
      </c>
      <c r="AU574" s="244" t="s">
        <v>87</v>
      </c>
      <c r="AV574" s="13" t="s">
        <v>87</v>
      </c>
      <c r="AW574" s="13" t="s">
        <v>38</v>
      </c>
      <c r="AX574" s="13" t="s">
        <v>77</v>
      </c>
      <c r="AY574" s="244" t="s">
        <v>137</v>
      </c>
    </row>
    <row r="575" s="13" customFormat="1">
      <c r="A575" s="13"/>
      <c r="B575" s="234"/>
      <c r="C575" s="235"/>
      <c r="D575" s="219" t="s">
        <v>250</v>
      </c>
      <c r="E575" s="236" t="s">
        <v>21</v>
      </c>
      <c r="F575" s="237" t="s">
        <v>1303</v>
      </c>
      <c r="G575" s="235"/>
      <c r="H575" s="238">
        <v>416.80000000000001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250</v>
      </c>
      <c r="AU575" s="244" t="s">
        <v>87</v>
      </c>
      <c r="AV575" s="13" t="s">
        <v>87</v>
      </c>
      <c r="AW575" s="13" t="s">
        <v>38</v>
      </c>
      <c r="AX575" s="13" t="s">
        <v>77</v>
      </c>
      <c r="AY575" s="244" t="s">
        <v>137</v>
      </c>
    </row>
    <row r="576" s="13" customFormat="1">
      <c r="A576" s="13"/>
      <c r="B576" s="234"/>
      <c r="C576" s="235"/>
      <c r="D576" s="219" t="s">
        <v>250</v>
      </c>
      <c r="E576" s="236" t="s">
        <v>21</v>
      </c>
      <c r="F576" s="237" t="s">
        <v>1304</v>
      </c>
      <c r="G576" s="235"/>
      <c r="H576" s="238">
        <v>265.238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250</v>
      </c>
      <c r="AU576" s="244" t="s">
        <v>87</v>
      </c>
      <c r="AV576" s="13" t="s">
        <v>87</v>
      </c>
      <c r="AW576" s="13" t="s">
        <v>38</v>
      </c>
      <c r="AX576" s="13" t="s">
        <v>77</v>
      </c>
      <c r="AY576" s="244" t="s">
        <v>137</v>
      </c>
    </row>
    <row r="577" s="15" customFormat="1">
      <c r="A577" s="15"/>
      <c r="B577" s="267"/>
      <c r="C577" s="268"/>
      <c r="D577" s="219" t="s">
        <v>250</v>
      </c>
      <c r="E577" s="269" t="s">
        <v>790</v>
      </c>
      <c r="F577" s="270" t="s">
        <v>830</v>
      </c>
      <c r="G577" s="268"/>
      <c r="H577" s="271">
        <v>1098.838</v>
      </c>
      <c r="I577" s="272"/>
      <c r="J577" s="268"/>
      <c r="K577" s="268"/>
      <c r="L577" s="273"/>
      <c r="M577" s="274"/>
      <c r="N577" s="275"/>
      <c r="O577" s="275"/>
      <c r="P577" s="275"/>
      <c r="Q577" s="275"/>
      <c r="R577" s="275"/>
      <c r="S577" s="275"/>
      <c r="T577" s="276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7" t="s">
        <v>250</v>
      </c>
      <c r="AU577" s="277" t="s">
        <v>87</v>
      </c>
      <c r="AV577" s="15" t="s">
        <v>150</v>
      </c>
      <c r="AW577" s="15" t="s">
        <v>38</v>
      </c>
      <c r="AX577" s="15" t="s">
        <v>85</v>
      </c>
      <c r="AY577" s="277" t="s">
        <v>137</v>
      </c>
    </row>
    <row r="578" s="2" customFormat="1" ht="16.5" customHeight="1">
      <c r="A578" s="41"/>
      <c r="B578" s="42"/>
      <c r="C578" s="225" t="s">
        <v>414</v>
      </c>
      <c r="D578" s="225" t="s">
        <v>162</v>
      </c>
      <c r="E578" s="226" t="s">
        <v>1305</v>
      </c>
      <c r="F578" s="227" t="s">
        <v>1306</v>
      </c>
      <c r="G578" s="228" t="s">
        <v>475</v>
      </c>
      <c r="H578" s="229">
        <v>1969.1500000000001</v>
      </c>
      <c r="I578" s="230"/>
      <c r="J578" s="231">
        <f>ROUND(I578*H578,2)</f>
        <v>0</v>
      </c>
      <c r="K578" s="227" t="s">
        <v>21</v>
      </c>
      <c r="L578" s="47"/>
      <c r="M578" s="232" t="s">
        <v>21</v>
      </c>
      <c r="N578" s="233" t="s">
        <v>48</v>
      </c>
      <c r="O578" s="87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7" t="s">
        <v>150</v>
      </c>
      <c r="AT578" s="217" t="s">
        <v>162</v>
      </c>
      <c r="AU578" s="217" t="s">
        <v>87</v>
      </c>
      <c r="AY578" s="20" t="s">
        <v>137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20" t="s">
        <v>85</v>
      </c>
      <c r="BK578" s="218">
        <f>ROUND(I578*H578,2)</f>
        <v>0</v>
      </c>
      <c r="BL578" s="20" t="s">
        <v>150</v>
      </c>
      <c r="BM578" s="217" t="s">
        <v>1307</v>
      </c>
    </row>
    <row r="579" s="2" customFormat="1">
      <c r="A579" s="41"/>
      <c r="B579" s="42"/>
      <c r="C579" s="43"/>
      <c r="D579" s="219" t="s">
        <v>144</v>
      </c>
      <c r="E579" s="43"/>
      <c r="F579" s="220" t="s">
        <v>1308</v>
      </c>
      <c r="G579" s="43"/>
      <c r="H579" s="43"/>
      <c r="I579" s="221"/>
      <c r="J579" s="43"/>
      <c r="K579" s="43"/>
      <c r="L579" s="47"/>
      <c r="M579" s="222"/>
      <c r="N579" s="223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144</v>
      </c>
      <c r="AU579" s="20" t="s">
        <v>87</v>
      </c>
    </row>
    <row r="580" s="2" customFormat="1">
      <c r="A580" s="41"/>
      <c r="B580" s="42"/>
      <c r="C580" s="43"/>
      <c r="D580" s="219" t="s">
        <v>146</v>
      </c>
      <c r="E580" s="43"/>
      <c r="F580" s="224" t="s">
        <v>1046</v>
      </c>
      <c r="G580" s="43"/>
      <c r="H580" s="43"/>
      <c r="I580" s="221"/>
      <c r="J580" s="43"/>
      <c r="K580" s="43"/>
      <c r="L580" s="47"/>
      <c r="M580" s="222"/>
      <c r="N580" s="223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146</v>
      </c>
      <c r="AU580" s="20" t="s">
        <v>87</v>
      </c>
    </row>
    <row r="581" s="14" customFormat="1">
      <c r="A581" s="14"/>
      <c r="B581" s="249"/>
      <c r="C581" s="250"/>
      <c r="D581" s="219" t="s">
        <v>250</v>
      </c>
      <c r="E581" s="251" t="s">
        <v>21</v>
      </c>
      <c r="F581" s="252" t="s">
        <v>1309</v>
      </c>
      <c r="G581" s="250"/>
      <c r="H581" s="251" t="s">
        <v>21</v>
      </c>
      <c r="I581" s="253"/>
      <c r="J581" s="250"/>
      <c r="K581" s="250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250</v>
      </c>
      <c r="AU581" s="258" t="s">
        <v>87</v>
      </c>
      <c r="AV581" s="14" t="s">
        <v>85</v>
      </c>
      <c r="AW581" s="14" t="s">
        <v>38</v>
      </c>
      <c r="AX581" s="14" t="s">
        <v>77</v>
      </c>
      <c r="AY581" s="258" t="s">
        <v>137</v>
      </c>
    </row>
    <row r="582" s="14" customFormat="1">
      <c r="A582" s="14"/>
      <c r="B582" s="249"/>
      <c r="C582" s="250"/>
      <c r="D582" s="219" t="s">
        <v>250</v>
      </c>
      <c r="E582" s="251" t="s">
        <v>21</v>
      </c>
      <c r="F582" s="252" t="s">
        <v>1310</v>
      </c>
      <c r="G582" s="250"/>
      <c r="H582" s="251" t="s">
        <v>21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250</v>
      </c>
      <c r="AU582" s="258" t="s">
        <v>87</v>
      </c>
      <c r="AV582" s="14" t="s">
        <v>85</v>
      </c>
      <c r="AW582" s="14" t="s">
        <v>38</v>
      </c>
      <c r="AX582" s="14" t="s">
        <v>77</v>
      </c>
      <c r="AY582" s="258" t="s">
        <v>137</v>
      </c>
    </row>
    <row r="583" s="13" customFormat="1">
      <c r="A583" s="13"/>
      <c r="B583" s="234"/>
      <c r="C583" s="235"/>
      <c r="D583" s="219" t="s">
        <v>250</v>
      </c>
      <c r="E583" s="236" t="s">
        <v>793</v>
      </c>
      <c r="F583" s="237" t="s">
        <v>1311</v>
      </c>
      <c r="G583" s="235"/>
      <c r="H583" s="238">
        <v>1969.1500000000001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250</v>
      </c>
      <c r="AU583" s="244" t="s">
        <v>87</v>
      </c>
      <c r="AV583" s="13" t="s">
        <v>87</v>
      </c>
      <c r="AW583" s="13" t="s">
        <v>38</v>
      </c>
      <c r="AX583" s="13" t="s">
        <v>85</v>
      </c>
      <c r="AY583" s="244" t="s">
        <v>137</v>
      </c>
    </row>
    <row r="584" s="2" customFormat="1" ht="16.5" customHeight="1">
      <c r="A584" s="41"/>
      <c r="B584" s="42"/>
      <c r="C584" s="225" t="s">
        <v>418</v>
      </c>
      <c r="D584" s="225" t="s">
        <v>162</v>
      </c>
      <c r="E584" s="226" t="s">
        <v>1312</v>
      </c>
      <c r="F584" s="227" t="s">
        <v>1313</v>
      </c>
      <c r="G584" s="228" t="s">
        <v>475</v>
      </c>
      <c r="H584" s="229">
        <v>62.700000000000003</v>
      </c>
      <c r="I584" s="230"/>
      <c r="J584" s="231">
        <f>ROUND(I584*H584,2)</f>
        <v>0</v>
      </c>
      <c r="K584" s="227" t="s">
        <v>21</v>
      </c>
      <c r="L584" s="47"/>
      <c r="M584" s="232" t="s">
        <v>21</v>
      </c>
      <c r="N584" s="233" t="s">
        <v>48</v>
      </c>
      <c r="O584" s="87"/>
      <c r="P584" s="215">
        <f>O584*H584</f>
        <v>0</v>
      </c>
      <c r="Q584" s="215">
        <v>0.40799999999999997</v>
      </c>
      <c r="R584" s="215">
        <f>Q584*H584</f>
        <v>25.581599999999998</v>
      </c>
      <c r="S584" s="215">
        <v>0</v>
      </c>
      <c r="T584" s="216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7" t="s">
        <v>150</v>
      </c>
      <c r="AT584" s="217" t="s">
        <v>162</v>
      </c>
      <c r="AU584" s="217" t="s">
        <v>87</v>
      </c>
      <c r="AY584" s="20" t="s">
        <v>137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20" t="s">
        <v>85</v>
      </c>
      <c r="BK584" s="218">
        <f>ROUND(I584*H584,2)</f>
        <v>0</v>
      </c>
      <c r="BL584" s="20" t="s">
        <v>150</v>
      </c>
      <c r="BM584" s="217" t="s">
        <v>1314</v>
      </c>
    </row>
    <row r="585" s="2" customFormat="1">
      <c r="A585" s="41"/>
      <c r="B585" s="42"/>
      <c r="C585" s="43"/>
      <c r="D585" s="219" t="s">
        <v>144</v>
      </c>
      <c r="E585" s="43"/>
      <c r="F585" s="220" t="s">
        <v>1315</v>
      </c>
      <c r="G585" s="43"/>
      <c r="H585" s="43"/>
      <c r="I585" s="221"/>
      <c r="J585" s="43"/>
      <c r="K585" s="43"/>
      <c r="L585" s="47"/>
      <c r="M585" s="222"/>
      <c r="N585" s="223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144</v>
      </c>
      <c r="AU585" s="20" t="s">
        <v>87</v>
      </c>
    </row>
    <row r="586" s="14" customFormat="1">
      <c r="A586" s="14"/>
      <c r="B586" s="249"/>
      <c r="C586" s="250"/>
      <c r="D586" s="219" t="s">
        <v>250</v>
      </c>
      <c r="E586" s="251" t="s">
        <v>21</v>
      </c>
      <c r="F586" s="252" t="s">
        <v>1286</v>
      </c>
      <c r="G586" s="250"/>
      <c r="H586" s="251" t="s">
        <v>21</v>
      </c>
      <c r="I586" s="253"/>
      <c r="J586" s="250"/>
      <c r="K586" s="250"/>
      <c r="L586" s="254"/>
      <c r="M586" s="255"/>
      <c r="N586" s="256"/>
      <c r="O586" s="256"/>
      <c r="P586" s="256"/>
      <c r="Q586" s="256"/>
      <c r="R586" s="256"/>
      <c r="S586" s="256"/>
      <c r="T586" s="25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8" t="s">
        <v>250</v>
      </c>
      <c r="AU586" s="258" t="s">
        <v>87</v>
      </c>
      <c r="AV586" s="14" t="s">
        <v>85</v>
      </c>
      <c r="AW586" s="14" t="s">
        <v>38</v>
      </c>
      <c r="AX586" s="14" t="s">
        <v>77</v>
      </c>
      <c r="AY586" s="258" t="s">
        <v>137</v>
      </c>
    </row>
    <row r="587" s="13" customFormat="1">
      <c r="A587" s="13"/>
      <c r="B587" s="234"/>
      <c r="C587" s="235"/>
      <c r="D587" s="219" t="s">
        <v>250</v>
      </c>
      <c r="E587" s="236" t="s">
        <v>21</v>
      </c>
      <c r="F587" s="237" t="s">
        <v>1316</v>
      </c>
      <c r="G587" s="235"/>
      <c r="H587" s="238">
        <v>62.700000000000003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250</v>
      </c>
      <c r="AU587" s="244" t="s">
        <v>87</v>
      </c>
      <c r="AV587" s="13" t="s">
        <v>87</v>
      </c>
      <c r="AW587" s="13" t="s">
        <v>38</v>
      </c>
      <c r="AX587" s="13" t="s">
        <v>85</v>
      </c>
      <c r="AY587" s="244" t="s">
        <v>137</v>
      </c>
    </row>
    <row r="588" s="2" customFormat="1" ht="16.5" customHeight="1">
      <c r="A588" s="41"/>
      <c r="B588" s="42"/>
      <c r="C588" s="225" t="s">
        <v>422</v>
      </c>
      <c r="D588" s="225" t="s">
        <v>162</v>
      </c>
      <c r="E588" s="226" t="s">
        <v>1317</v>
      </c>
      <c r="F588" s="227" t="s">
        <v>1318</v>
      </c>
      <c r="G588" s="228" t="s">
        <v>475</v>
      </c>
      <c r="H588" s="229">
        <v>3212.3499999999999</v>
      </c>
      <c r="I588" s="230"/>
      <c r="J588" s="231">
        <f>ROUND(I588*H588,2)</f>
        <v>0</v>
      </c>
      <c r="K588" s="227" t="s">
        <v>21</v>
      </c>
      <c r="L588" s="47"/>
      <c r="M588" s="232" t="s">
        <v>21</v>
      </c>
      <c r="N588" s="233" t="s">
        <v>48</v>
      </c>
      <c r="O588" s="87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7" t="s">
        <v>150</v>
      </c>
      <c r="AT588" s="217" t="s">
        <v>162</v>
      </c>
      <c r="AU588" s="217" t="s">
        <v>87</v>
      </c>
      <c r="AY588" s="20" t="s">
        <v>137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20" t="s">
        <v>85</v>
      </c>
      <c r="BK588" s="218">
        <f>ROUND(I588*H588,2)</f>
        <v>0</v>
      </c>
      <c r="BL588" s="20" t="s">
        <v>150</v>
      </c>
      <c r="BM588" s="217" t="s">
        <v>1319</v>
      </c>
    </row>
    <row r="589" s="2" customFormat="1">
      <c r="A589" s="41"/>
      <c r="B589" s="42"/>
      <c r="C589" s="43"/>
      <c r="D589" s="219" t="s">
        <v>144</v>
      </c>
      <c r="E589" s="43"/>
      <c r="F589" s="220" t="s">
        <v>1320</v>
      </c>
      <c r="G589" s="43"/>
      <c r="H589" s="43"/>
      <c r="I589" s="221"/>
      <c r="J589" s="43"/>
      <c r="K589" s="43"/>
      <c r="L589" s="47"/>
      <c r="M589" s="222"/>
      <c r="N589" s="223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144</v>
      </c>
      <c r="AU589" s="20" t="s">
        <v>87</v>
      </c>
    </row>
    <row r="590" s="2" customFormat="1">
      <c r="A590" s="41"/>
      <c r="B590" s="42"/>
      <c r="C590" s="43"/>
      <c r="D590" s="219" t="s">
        <v>146</v>
      </c>
      <c r="E590" s="43"/>
      <c r="F590" s="224" t="s">
        <v>1244</v>
      </c>
      <c r="G590" s="43"/>
      <c r="H590" s="43"/>
      <c r="I590" s="221"/>
      <c r="J590" s="43"/>
      <c r="K590" s="43"/>
      <c r="L590" s="47"/>
      <c r="M590" s="222"/>
      <c r="N590" s="223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146</v>
      </c>
      <c r="AU590" s="20" t="s">
        <v>87</v>
      </c>
    </row>
    <row r="591" s="14" customFormat="1">
      <c r="A591" s="14"/>
      <c r="B591" s="249"/>
      <c r="C591" s="250"/>
      <c r="D591" s="219" t="s">
        <v>250</v>
      </c>
      <c r="E591" s="251" t="s">
        <v>21</v>
      </c>
      <c r="F591" s="252" t="s">
        <v>1321</v>
      </c>
      <c r="G591" s="250"/>
      <c r="H591" s="251" t="s">
        <v>21</v>
      </c>
      <c r="I591" s="253"/>
      <c r="J591" s="250"/>
      <c r="K591" s="250"/>
      <c r="L591" s="254"/>
      <c r="M591" s="255"/>
      <c r="N591" s="256"/>
      <c r="O591" s="256"/>
      <c r="P591" s="256"/>
      <c r="Q591" s="256"/>
      <c r="R591" s="256"/>
      <c r="S591" s="256"/>
      <c r="T591" s="25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8" t="s">
        <v>250</v>
      </c>
      <c r="AU591" s="258" t="s">
        <v>87</v>
      </c>
      <c r="AV591" s="14" t="s">
        <v>85</v>
      </c>
      <c r="AW591" s="14" t="s">
        <v>38</v>
      </c>
      <c r="AX591" s="14" t="s">
        <v>77</v>
      </c>
      <c r="AY591" s="258" t="s">
        <v>137</v>
      </c>
    </row>
    <row r="592" s="14" customFormat="1">
      <c r="A592" s="14"/>
      <c r="B592" s="249"/>
      <c r="C592" s="250"/>
      <c r="D592" s="219" t="s">
        <v>250</v>
      </c>
      <c r="E592" s="251" t="s">
        <v>21</v>
      </c>
      <c r="F592" s="252" t="s">
        <v>1322</v>
      </c>
      <c r="G592" s="250"/>
      <c r="H592" s="251" t="s">
        <v>21</v>
      </c>
      <c r="I592" s="253"/>
      <c r="J592" s="250"/>
      <c r="K592" s="250"/>
      <c r="L592" s="254"/>
      <c r="M592" s="255"/>
      <c r="N592" s="256"/>
      <c r="O592" s="256"/>
      <c r="P592" s="256"/>
      <c r="Q592" s="256"/>
      <c r="R592" s="256"/>
      <c r="S592" s="256"/>
      <c r="T592" s="25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8" t="s">
        <v>250</v>
      </c>
      <c r="AU592" s="258" t="s">
        <v>87</v>
      </c>
      <c r="AV592" s="14" t="s">
        <v>85</v>
      </c>
      <c r="AW592" s="14" t="s">
        <v>38</v>
      </c>
      <c r="AX592" s="14" t="s">
        <v>77</v>
      </c>
      <c r="AY592" s="258" t="s">
        <v>137</v>
      </c>
    </row>
    <row r="593" s="13" customFormat="1">
      <c r="A593" s="13"/>
      <c r="B593" s="234"/>
      <c r="C593" s="235"/>
      <c r="D593" s="219" t="s">
        <v>250</v>
      </c>
      <c r="E593" s="236" t="s">
        <v>21</v>
      </c>
      <c r="F593" s="237" t="s">
        <v>1323</v>
      </c>
      <c r="G593" s="235"/>
      <c r="H593" s="238">
        <v>209.94999999999999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250</v>
      </c>
      <c r="AU593" s="244" t="s">
        <v>87</v>
      </c>
      <c r="AV593" s="13" t="s">
        <v>87</v>
      </c>
      <c r="AW593" s="13" t="s">
        <v>38</v>
      </c>
      <c r="AX593" s="13" t="s">
        <v>77</v>
      </c>
      <c r="AY593" s="244" t="s">
        <v>137</v>
      </c>
    </row>
    <row r="594" s="13" customFormat="1">
      <c r="A594" s="13"/>
      <c r="B594" s="234"/>
      <c r="C594" s="235"/>
      <c r="D594" s="219" t="s">
        <v>250</v>
      </c>
      <c r="E594" s="236" t="s">
        <v>21</v>
      </c>
      <c r="F594" s="237" t="s">
        <v>1324</v>
      </c>
      <c r="G594" s="235"/>
      <c r="H594" s="238">
        <v>757.35000000000002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250</v>
      </c>
      <c r="AU594" s="244" t="s">
        <v>87</v>
      </c>
      <c r="AV594" s="13" t="s">
        <v>87</v>
      </c>
      <c r="AW594" s="13" t="s">
        <v>38</v>
      </c>
      <c r="AX594" s="13" t="s">
        <v>77</v>
      </c>
      <c r="AY594" s="244" t="s">
        <v>137</v>
      </c>
    </row>
    <row r="595" s="16" customFormat="1">
      <c r="A595" s="16"/>
      <c r="B595" s="278"/>
      <c r="C595" s="279"/>
      <c r="D595" s="219" t="s">
        <v>250</v>
      </c>
      <c r="E595" s="280" t="s">
        <v>681</v>
      </c>
      <c r="F595" s="281" t="s">
        <v>888</v>
      </c>
      <c r="G595" s="279"/>
      <c r="H595" s="282">
        <v>967.29999999999995</v>
      </c>
      <c r="I595" s="283"/>
      <c r="J595" s="279"/>
      <c r="K595" s="279"/>
      <c r="L595" s="284"/>
      <c r="M595" s="285"/>
      <c r="N595" s="286"/>
      <c r="O595" s="286"/>
      <c r="P595" s="286"/>
      <c r="Q595" s="286"/>
      <c r="R595" s="286"/>
      <c r="S595" s="286"/>
      <c r="T595" s="287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88" t="s">
        <v>250</v>
      </c>
      <c r="AU595" s="288" t="s">
        <v>87</v>
      </c>
      <c r="AV595" s="16" t="s">
        <v>136</v>
      </c>
      <c r="AW595" s="16" t="s">
        <v>38</v>
      </c>
      <c r="AX595" s="16" t="s">
        <v>77</v>
      </c>
      <c r="AY595" s="288" t="s">
        <v>137</v>
      </c>
    </row>
    <row r="596" s="14" customFormat="1">
      <c r="A596" s="14"/>
      <c r="B596" s="249"/>
      <c r="C596" s="250"/>
      <c r="D596" s="219" t="s">
        <v>250</v>
      </c>
      <c r="E596" s="251" t="s">
        <v>21</v>
      </c>
      <c r="F596" s="252" t="s">
        <v>1325</v>
      </c>
      <c r="G596" s="250"/>
      <c r="H596" s="251" t="s">
        <v>21</v>
      </c>
      <c r="I596" s="253"/>
      <c r="J596" s="250"/>
      <c r="K596" s="250"/>
      <c r="L596" s="254"/>
      <c r="M596" s="255"/>
      <c r="N596" s="256"/>
      <c r="O596" s="256"/>
      <c r="P596" s="256"/>
      <c r="Q596" s="256"/>
      <c r="R596" s="256"/>
      <c r="S596" s="256"/>
      <c r="T596" s="25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8" t="s">
        <v>250</v>
      </c>
      <c r="AU596" s="258" t="s">
        <v>87</v>
      </c>
      <c r="AV596" s="14" t="s">
        <v>85</v>
      </c>
      <c r="AW596" s="14" t="s">
        <v>38</v>
      </c>
      <c r="AX596" s="14" t="s">
        <v>77</v>
      </c>
      <c r="AY596" s="258" t="s">
        <v>137</v>
      </c>
    </row>
    <row r="597" s="13" customFormat="1">
      <c r="A597" s="13"/>
      <c r="B597" s="234"/>
      <c r="C597" s="235"/>
      <c r="D597" s="219" t="s">
        <v>250</v>
      </c>
      <c r="E597" s="236" t="s">
        <v>21</v>
      </c>
      <c r="F597" s="237" t="s">
        <v>1326</v>
      </c>
      <c r="G597" s="235"/>
      <c r="H597" s="238">
        <v>614.79999999999995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250</v>
      </c>
      <c r="AU597" s="244" t="s">
        <v>87</v>
      </c>
      <c r="AV597" s="13" t="s">
        <v>87</v>
      </c>
      <c r="AW597" s="13" t="s">
        <v>38</v>
      </c>
      <c r="AX597" s="13" t="s">
        <v>77</v>
      </c>
      <c r="AY597" s="244" t="s">
        <v>137</v>
      </c>
    </row>
    <row r="598" s="13" customFormat="1">
      <c r="A598" s="13"/>
      <c r="B598" s="234"/>
      <c r="C598" s="235"/>
      <c r="D598" s="219" t="s">
        <v>250</v>
      </c>
      <c r="E598" s="236" t="s">
        <v>584</v>
      </c>
      <c r="F598" s="237" t="s">
        <v>1327</v>
      </c>
      <c r="G598" s="235"/>
      <c r="H598" s="238">
        <v>416.80000000000001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250</v>
      </c>
      <c r="AU598" s="244" t="s">
        <v>87</v>
      </c>
      <c r="AV598" s="13" t="s">
        <v>87</v>
      </c>
      <c r="AW598" s="13" t="s">
        <v>38</v>
      </c>
      <c r="AX598" s="13" t="s">
        <v>77</v>
      </c>
      <c r="AY598" s="244" t="s">
        <v>137</v>
      </c>
    </row>
    <row r="599" s="13" customFormat="1">
      <c r="A599" s="13"/>
      <c r="B599" s="234"/>
      <c r="C599" s="235"/>
      <c r="D599" s="219" t="s">
        <v>250</v>
      </c>
      <c r="E599" s="236" t="s">
        <v>21</v>
      </c>
      <c r="F599" s="237" t="s">
        <v>1328</v>
      </c>
      <c r="G599" s="235"/>
      <c r="H599" s="238">
        <v>720.04999999999995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250</v>
      </c>
      <c r="AU599" s="244" t="s">
        <v>87</v>
      </c>
      <c r="AV599" s="13" t="s">
        <v>87</v>
      </c>
      <c r="AW599" s="13" t="s">
        <v>38</v>
      </c>
      <c r="AX599" s="13" t="s">
        <v>77</v>
      </c>
      <c r="AY599" s="244" t="s">
        <v>137</v>
      </c>
    </row>
    <row r="600" s="16" customFormat="1">
      <c r="A600" s="16"/>
      <c r="B600" s="278"/>
      <c r="C600" s="279"/>
      <c r="D600" s="219" t="s">
        <v>250</v>
      </c>
      <c r="E600" s="280" t="s">
        <v>684</v>
      </c>
      <c r="F600" s="281" t="s">
        <v>888</v>
      </c>
      <c r="G600" s="279"/>
      <c r="H600" s="282">
        <v>1751.6500000000001</v>
      </c>
      <c r="I600" s="283"/>
      <c r="J600" s="279"/>
      <c r="K600" s="279"/>
      <c r="L600" s="284"/>
      <c r="M600" s="285"/>
      <c r="N600" s="286"/>
      <c r="O600" s="286"/>
      <c r="P600" s="286"/>
      <c r="Q600" s="286"/>
      <c r="R600" s="286"/>
      <c r="S600" s="286"/>
      <c r="T600" s="287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T600" s="288" t="s">
        <v>250</v>
      </c>
      <c r="AU600" s="288" t="s">
        <v>87</v>
      </c>
      <c r="AV600" s="16" t="s">
        <v>136</v>
      </c>
      <c r="AW600" s="16" t="s">
        <v>38</v>
      </c>
      <c r="AX600" s="16" t="s">
        <v>77</v>
      </c>
      <c r="AY600" s="288" t="s">
        <v>137</v>
      </c>
    </row>
    <row r="601" s="14" customFormat="1">
      <c r="A601" s="14"/>
      <c r="B601" s="249"/>
      <c r="C601" s="250"/>
      <c r="D601" s="219" t="s">
        <v>250</v>
      </c>
      <c r="E601" s="251" t="s">
        <v>21</v>
      </c>
      <c r="F601" s="252" t="s">
        <v>1329</v>
      </c>
      <c r="G601" s="250"/>
      <c r="H601" s="251" t="s">
        <v>21</v>
      </c>
      <c r="I601" s="253"/>
      <c r="J601" s="250"/>
      <c r="K601" s="250"/>
      <c r="L601" s="254"/>
      <c r="M601" s="255"/>
      <c r="N601" s="256"/>
      <c r="O601" s="256"/>
      <c r="P601" s="256"/>
      <c r="Q601" s="256"/>
      <c r="R601" s="256"/>
      <c r="S601" s="256"/>
      <c r="T601" s="25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8" t="s">
        <v>250</v>
      </c>
      <c r="AU601" s="258" t="s">
        <v>87</v>
      </c>
      <c r="AV601" s="14" t="s">
        <v>85</v>
      </c>
      <c r="AW601" s="14" t="s">
        <v>38</v>
      </c>
      <c r="AX601" s="14" t="s">
        <v>77</v>
      </c>
      <c r="AY601" s="258" t="s">
        <v>137</v>
      </c>
    </row>
    <row r="602" s="13" customFormat="1">
      <c r="A602" s="13"/>
      <c r="B602" s="234"/>
      <c r="C602" s="235"/>
      <c r="D602" s="219" t="s">
        <v>250</v>
      </c>
      <c r="E602" s="236" t="s">
        <v>21</v>
      </c>
      <c r="F602" s="237" t="s">
        <v>1330</v>
      </c>
      <c r="G602" s="235"/>
      <c r="H602" s="238">
        <v>217.5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250</v>
      </c>
      <c r="AU602" s="244" t="s">
        <v>87</v>
      </c>
      <c r="AV602" s="13" t="s">
        <v>87</v>
      </c>
      <c r="AW602" s="13" t="s">
        <v>38</v>
      </c>
      <c r="AX602" s="13" t="s">
        <v>77</v>
      </c>
      <c r="AY602" s="244" t="s">
        <v>137</v>
      </c>
    </row>
    <row r="603" s="16" customFormat="1">
      <c r="A603" s="16"/>
      <c r="B603" s="278"/>
      <c r="C603" s="279"/>
      <c r="D603" s="219" t="s">
        <v>250</v>
      </c>
      <c r="E603" s="280" t="s">
        <v>695</v>
      </c>
      <c r="F603" s="281" t="s">
        <v>888</v>
      </c>
      <c r="G603" s="279"/>
      <c r="H603" s="282">
        <v>217.5</v>
      </c>
      <c r="I603" s="283"/>
      <c r="J603" s="279"/>
      <c r="K603" s="279"/>
      <c r="L603" s="284"/>
      <c r="M603" s="285"/>
      <c r="N603" s="286"/>
      <c r="O603" s="286"/>
      <c r="P603" s="286"/>
      <c r="Q603" s="286"/>
      <c r="R603" s="286"/>
      <c r="S603" s="286"/>
      <c r="T603" s="287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88" t="s">
        <v>250</v>
      </c>
      <c r="AU603" s="288" t="s">
        <v>87</v>
      </c>
      <c r="AV603" s="16" t="s">
        <v>136</v>
      </c>
      <c r="AW603" s="16" t="s">
        <v>38</v>
      </c>
      <c r="AX603" s="16" t="s">
        <v>77</v>
      </c>
      <c r="AY603" s="288" t="s">
        <v>137</v>
      </c>
    </row>
    <row r="604" s="14" customFormat="1">
      <c r="A604" s="14"/>
      <c r="B604" s="249"/>
      <c r="C604" s="250"/>
      <c r="D604" s="219" t="s">
        <v>250</v>
      </c>
      <c r="E604" s="251" t="s">
        <v>21</v>
      </c>
      <c r="F604" s="252" t="s">
        <v>1331</v>
      </c>
      <c r="G604" s="250"/>
      <c r="H604" s="251" t="s">
        <v>21</v>
      </c>
      <c r="I604" s="253"/>
      <c r="J604" s="250"/>
      <c r="K604" s="250"/>
      <c r="L604" s="254"/>
      <c r="M604" s="255"/>
      <c r="N604" s="256"/>
      <c r="O604" s="256"/>
      <c r="P604" s="256"/>
      <c r="Q604" s="256"/>
      <c r="R604" s="256"/>
      <c r="S604" s="256"/>
      <c r="T604" s="25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8" t="s">
        <v>250</v>
      </c>
      <c r="AU604" s="258" t="s">
        <v>87</v>
      </c>
      <c r="AV604" s="14" t="s">
        <v>85</v>
      </c>
      <c r="AW604" s="14" t="s">
        <v>38</v>
      </c>
      <c r="AX604" s="14" t="s">
        <v>77</v>
      </c>
      <c r="AY604" s="258" t="s">
        <v>137</v>
      </c>
    </row>
    <row r="605" s="13" customFormat="1">
      <c r="A605" s="13"/>
      <c r="B605" s="234"/>
      <c r="C605" s="235"/>
      <c r="D605" s="219" t="s">
        <v>250</v>
      </c>
      <c r="E605" s="236" t="s">
        <v>21</v>
      </c>
      <c r="F605" s="237" t="s">
        <v>1332</v>
      </c>
      <c r="G605" s="235"/>
      <c r="H605" s="238">
        <v>275.89999999999998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250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137</v>
      </c>
    </row>
    <row r="606" s="16" customFormat="1">
      <c r="A606" s="16"/>
      <c r="B606" s="278"/>
      <c r="C606" s="279"/>
      <c r="D606" s="219" t="s">
        <v>250</v>
      </c>
      <c r="E606" s="280" t="s">
        <v>698</v>
      </c>
      <c r="F606" s="281" t="s">
        <v>888</v>
      </c>
      <c r="G606" s="279"/>
      <c r="H606" s="282">
        <v>275.89999999999998</v>
      </c>
      <c r="I606" s="283"/>
      <c r="J606" s="279"/>
      <c r="K606" s="279"/>
      <c r="L606" s="284"/>
      <c r="M606" s="285"/>
      <c r="N606" s="286"/>
      <c r="O606" s="286"/>
      <c r="P606" s="286"/>
      <c r="Q606" s="286"/>
      <c r="R606" s="286"/>
      <c r="S606" s="286"/>
      <c r="T606" s="287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88" t="s">
        <v>250</v>
      </c>
      <c r="AU606" s="288" t="s">
        <v>87</v>
      </c>
      <c r="AV606" s="16" t="s">
        <v>136</v>
      </c>
      <c r="AW606" s="16" t="s">
        <v>38</v>
      </c>
      <c r="AX606" s="16" t="s">
        <v>77</v>
      </c>
      <c r="AY606" s="288" t="s">
        <v>137</v>
      </c>
    </row>
    <row r="607" s="15" customFormat="1">
      <c r="A607" s="15"/>
      <c r="B607" s="267"/>
      <c r="C607" s="268"/>
      <c r="D607" s="219" t="s">
        <v>250</v>
      </c>
      <c r="E607" s="269" t="s">
        <v>572</v>
      </c>
      <c r="F607" s="270" t="s">
        <v>830</v>
      </c>
      <c r="G607" s="268"/>
      <c r="H607" s="271">
        <v>3212.3499999999999</v>
      </c>
      <c r="I607" s="272"/>
      <c r="J607" s="268"/>
      <c r="K607" s="268"/>
      <c r="L607" s="273"/>
      <c r="M607" s="274"/>
      <c r="N607" s="275"/>
      <c r="O607" s="275"/>
      <c r="P607" s="275"/>
      <c r="Q607" s="275"/>
      <c r="R607" s="275"/>
      <c r="S607" s="275"/>
      <c r="T607" s="27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7" t="s">
        <v>250</v>
      </c>
      <c r="AU607" s="277" t="s">
        <v>87</v>
      </c>
      <c r="AV607" s="15" t="s">
        <v>150</v>
      </c>
      <c r="AW607" s="15" t="s">
        <v>38</v>
      </c>
      <c r="AX607" s="15" t="s">
        <v>85</v>
      </c>
      <c r="AY607" s="277" t="s">
        <v>137</v>
      </c>
    </row>
    <row r="608" s="2" customFormat="1" ht="16.5" customHeight="1">
      <c r="A608" s="41"/>
      <c r="B608" s="42"/>
      <c r="C608" s="225" t="s">
        <v>426</v>
      </c>
      <c r="D608" s="225" t="s">
        <v>162</v>
      </c>
      <c r="E608" s="226" t="s">
        <v>1333</v>
      </c>
      <c r="F608" s="227" t="s">
        <v>1334</v>
      </c>
      <c r="G608" s="228" t="s">
        <v>565</v>
      </c>
      <c r="H608" s="229">
        <v>493.39999999999998</v>
      </c>
      <c r="I608" s="230"/>
      <c r="J608" s="231">
        <f>ROUND(I608*H608,2)</f>
        <v>0</v>
      </c>
      <c r="K608" s="227" t="s">
        <v>21</v>
      </c>
      <c r="L608" s="47"/>
      <c r="M608" s="232" t="s">
        <v>21</v>
      </c>
      <c r="N608" s="233" t="s">
        <v>48</v>
      </c>
      <c r="O608" s="87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7" t="s">
        <v>150</v>
      </c>
      <c r="AT608" s="217" t="s">
        <v>162</v>
      </c>
      <c r="AU608" s="217" t="s">
        <v>87</v>
      </c>
      <c r="AY608" s="20" t="s">
        <v>137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20" t="s">
        <v>85</v>
      </c>
      <c r="BK608" s="218">
        <f>ROUND(I608*H608,2)</f>
        <v>0</v>
      </c>
      <c r="BL608" s="20" t="s">
        <v>150</v>
      </c>
      <c r="BM608" s="217" t="s">
        <v>1335</v>
      </c>
    </row>
    <row r="609" s="2" customFormat="1">
      <c r="A609" s="41"/>
      <c r="B609" s="42"/>
      <c r="C609" s="43"/>
      <c r="D609" s="219" t="s">
        <v>144</v>
      </c>
      <c r="E609" s="43"/>
      <c r="F609" s="220" t="s">
        <v>1336</v>
      </c>
      <c r="G609" s="43"/>
      <c r="H609" s="43"/>
      <c r="I609" s="221"/>
      <c r="J609" s="43"/>
      <c r="K609" s="43"/>
      <c r="L609" s="47"/>
      <c r="M609" s="222"/>
      <c r="N609" s="223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144</v>
      </c>
      <c r="AU609" s="20" t="s">
        <v>87</v>
      </c>
    </row>
    <row r="610" s="14" customFormat="1">
      <c r="A610" s="14"/>
      <c r="B610" s="249"/>
      <c r="C610" s="250"/>
      <c r="D610" s="219" t="s">
        <v>250</v>
      </c>
      <c r="E610" s="251" t="s">
        <v>21</v>
      </c>
      <c r="F610" s="252" t="s">
        <v>1337</v>
      </c>
      <c r="G610" s="250"/>
      <c r="H610" s="251" t="s">
        <v>21</v>
      </c>
      <c r="I610" s="253"/>
      <c r="J610" s="250"/>
      <c r="K610" s="250"/>
      <c r="L610" s="254"/>
      <c r="M610" s="255"/>
      <c r="N610" s="256"/>
      <c r="O610" s="256"/>
      <c r="P610" s="256"/>
      <c r="Q610" s="256"/>
      <c r="R610" s="256"/>
      <c r="S610" s="256"/>
      <c r="T610" s="25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8" t="s">
        <v>250</v>
      </c>
      <c r="AU610" s="258" t="s">
        <v>87</v>
      </c>
      <c r="AV610" s="14" t="s">
        <v>85</v>
      </c>
      <c r="AW610" s="14" t="s">
        <v>38</v>
      </c>
      <c r="AX610" s="14" t="s">
        <v>77</v>
      </c>
      <c r="AY610" s="258" t="s">
        <v>137</v>
      </c>
    </row>
    <row r="611" s="13" customFormat="1">
      <c r="A611" s="13"/>
      <c r="B611" s="234"/>
      <c r="C611" s="235"/>
      <c r="D611" s="219" t="s">
        <v>250</v>
      </c>
      <c r="E611" s="236" t="s">
        <v>21</v>
      </c>
      <c r="F611" s="237" t="s">
        <v>1338</v>
      </c>
      <c r="G611" s="235"/>
      <c r="H611" s="238">
        <v>493.39999999999998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250</v>
      </c>
      <c r="AU611" s="244" t="s">
        <v>87</v>
      </c>
      <c r="AV611" s="13" t="s">
        <v>87</v>
      </c>
      <c r="AW611" s="13" t="s">
        <v>38</v>
      </c>
      <c r="AX611" s="13" t="s">
        <v>85</v>
      </c>
      <c r="AY611" s="244" t="s">
        <v>137</v>
      </c>
    </row>
    <row r="612" s="2" customFormat="1" ht="16.5" customHeight="1">
      <c r="A612" s="41"/>
      <c r="B612" s="42"/>
      <c r="C612" s="225" t="s">
        <v>430</v>
      </c>
      <c r="D612" s="225" t="s">
        <v>162</v>
      </c>
      <c r="E612" s="226" t="s">
        <v>1339</v>
      </c>
      <c r="F612" s="227" t="s">
        <v>1340</v>
      </c>
      <c r="G612" s="228" t="s">
        <v>475</v>
      </c>
      <c r="H612" s="229">
        <v>3112.3699999999999</v>
      </c>
      <c r="I612" s="230"/>
      <c r="J612" s="231">
        <f>ROUND(I612*H612,2)</f>
        <v>0</v>
      </c>
      <c r="K612" s="227" t="s">
        <v>21</v>
      </c>
      <c r="L612" s="47"/>
      <c r="M612" s="232" t="s">
        <v>21</v>
      </c>
      <c r="N612" s="233" t="s">
        <v>48</v>
      </c>
      <c r="O612" s="87"/>
      <c r="P612" s="215">
        <f>O612*H612</f>
        <v>0</v>
      </c>
      <c r="Q612" s="215">
        <v>4.0000000000000003E-05</v>
      </c>
      <c r="R612" s="215">
        <f>Q612*H612</f>
        <v>0.1244948</v>
      </c>
      <c r="S612" s="215">
        <v>0</v>
      </c>
      <c r="T612" s="216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7" t="s">
        <v>150</v>
      </c>
      <c r="AT612" s="217" t="s">
        <v>162</v>
      </c>
      <c r="AU612" s="217" t="s">
        <v>87</v>
      </c>
      <c r="AY612" s="20" t="s">
        <v>137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20" t="s">
        <v>85</v>
      </c>
      <c r="BK612" s="218">
        <f>ROUND(I612*H612,2)</f>
        <v>0</v>
      </c>
      <c r="BL612" s="20" t="s">
        <v>150</v>
      </c>
      <c r="BM612" s="217" t="s">
        <v>1341</v>
      </c>
    </row>
    <row r="613" s="2" customFormat="1">
      <c r="A613" s="41"/>
      <c r="B613" s="42"/>
      <c r="C613" s="43"/>
      <c r="D613" s="219" t="s">
        <v>144</v>
      </c>
      <c r="E613" s="43"/>
      <c r="F613" s="220" t="s">
        <v>1340</v>
      </c>
      <c r="G613" s="43"/>
      <c r="H613" s="43"/>
      <c r="I613" s="221"/>
      <c r="J613" s="43"/>
      <c r="K613" s="43"/>
      <c r="L613" s="47"/>
      <c r="M613" s="222"/>
      <c r="N613" s="223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144</v>
      </c>
      <c r="AU613" s="20" t="s">
        <v>87</v>
      </c>
    </row>
    <row r="614" s="14" customFormat="1">
      <c r="A614" s="14"/>
      <c r="B614" s="249"/>
      <c r="C614" s="250"/>
      <c r="D614" s="219" t="s">
        <v>250</v>
      </c>
      <c r="E614" s="251" t="s">
        <v>21</v>
      </c>
      <c r="F614" s="252" t="s">
        <v>1342</v>
      </c>
      <c r="G614" s="250"/>
      <c r="H614" s="251" t="s">
        <v>21</v>
      </c>
      <c r="I614" s="253"/>
      <c r="J614" s="250"/>
      <c r="K614" s="250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250</v>
      </c>
      <c r="AU614" s="258" t="s">
        <v>87</v>
      </c>
      <c r="AV614" s="14" t="s">
        <v>85</v>
      </c>
      <c r="AW614" s="14" t="s">
        <v>38</v>
      </c>
      <c r="AX614" s="14" t="s">
        <v>77</v>
      </c>
      <c r="AY614" s="258" t="s">
        <v>137</v>
      </c>
    </row>
    <row r="615" s="13" customFormat="1">
      <c r="A615" s="13"/>
      <c r="B615" s="234"/>
      <c r="C615" s="235"/>
      <c r="D615" s="219" t="s">
        <v>250</v>
      </c>
      <c r="E615" s="236" t="s">
        <v>21</v>
      </c>
      <c r="F615" s="237" t="s">
        <v>681</v>
      </c>
      <c r="G615" s="235"/>
      <c r="H615" s="238">
        <v>967.29999999999995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250</v>
      </c>
      <c r="AU615" s="244" t="s">
        <v>87</v>
      </c>
      <c r="AV615" s="13" t="s">
        <v>87</v>
      </c>
      <c r="AW615" s="13" t="s">
        <v>38</v>
      </c>
      <c r="AX615" s="13" t="s">
        <v>77</v>
      </c>
      <c r="AY615" s="244" t="s">
        <v>137</v>
      </c>
    </row>
    <row r="616" s="13" customFormat="1">
      <c r="A616" s="13"/>
      <c r="B616" s="234"/>
      <c r="C616" s="235"/>
      <c r="D616" s="219" t="s">
        <v>250</v>
      </c>
      <c r="E616" s="236" t="s">
        <v>21</v>
      </c>
      <c r="F616" s="237" t="s">
        <v>1343</v>
      </c>
      <c r="G616" s="235"/>
      <c r="H616" s="238">
        <v>1802.1500000000001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250</v>
      </c>
      <c r="AU616" s="244" t="s">
        <v>87</v>
      </c>
      <c r="AV616" s="13" t="s">
        <v>87</v>
      </c>
      <c r="AW616" s="13" t="s">
        <v>38</v>
      </c>
      <c r="AX616" s="13" t="s">
        <v>77</v>
      </c>
      <c r="AY616" s="244" t="s">
        <v>137</v>
      </c>
    </row>
    <row r="617" s="13" customFormat="1">
      <c r="A617" s="13"/>
      <c r="B617" s="234"/>
      <c r="C617" s="235"/>
      <c r="D617" s="219" t="s">
        <v>250</v>
      </c>
      <c r="E617" s="236" t="s">
        <v>21</v>
      </c>
      <c r="F617" s="237" t="s">
        <v>695</v>
      </c>
      <c r="G617" s="235"/>
      <c r="H617" s="238">
        <v>217.5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250</v>
      </c>
      <c r="AU617" s="244" t="s">
        <v>87</v>
      </c>
      <c r="AV617" s="13" t="s">
        <v>87</v>
      </c>
      <c r="AW617" s="13" t="s">
        <v>38</v>
      </c>
      <c r="AX617" s="13" t="s">
        <v>77</v>
      </c>
      <c r="AY617" s="244" t="s">
        <v>137</v>
      </c>
    </row>
    <row r="618" s="13" customFormat="1">
      <c r="A618" s="13"/>
      <c r="B618" s="234"/>
      <c r="C618" s="235"/>
      <c r="D618" s="219" t="s">
        <v>250</v>
      </c>
      <c r="E618" s="236" t="s">
        <v>21</v>
      </c>
      <c r="F618" s="237" t="s">
        <v>698</v>
      </c>
      <c r="G618" s="235"/>
      <c r="H618" s="238">
        <v>275.89999999999998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250</v>
      </c>
      <c r="AU618" s="244" t="s">
        <v>87</v>
      </c>
      <c r="AV618" s="13" t="s">
        <v>87</v>
      </c>
      <c r="AW618" s="13" t="s">
        <v>38</v>
      </c>
      <c r="AX618" s="13" t="s">
        <v>77</v>
      </c>
      <c r="AY618" s="244" t="s">
        <v>137</v>
      </c>
    </row>
    <row r="619" s="14" customFormat="1">
      <c r="A619" s="14"/>
      <c r="B619" s="249"/>
      <c r="C619" s="250"/>
      <c r="D619" s="219" t="s">
        <v>250</v>
      </c>
      <c r="E619" s="251" t="s">
        <v>21</v>
      </c>
      <c r="F619" s="252" t="s">
        <v>1344</v>
      </c>
      <c r="G619" s="250"/>
      <c r="H619" s="251" t="s">
        <v>21</v>
      </c>
      <c r="I619" s="253"/>
      <c r="J619" s="250"/>
      <c r="K619" s="250"/>
      <c r="L619" s="254"/>
      <c r="M619" s="255"/>
      <c r="N619" s="256"/>
      <c r="O619" s="256"/>
      <c r="P619" s="256"/>
      <c r="Q619" s="256"/>
      <c r="R619" s="256"/>
      <c r="S619" s="256"/>
      <c r="T619" s="25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8" t="s">
        <v>250</v>
      </c>
      <c r="AU619" s="258" t="s">
        <v>87</v>
      </c>
      <c r="AV619" s="14" t="s">
        <v>85</v>
      </c>
      <c r="AW619" s="14" t="s">
        <v>38</v>
      </c>
      <c r="AX619" s="14" t="s">
        <v>77</v>
      </c>
      <c r="AY619" s="258" t="s">
        <v>137</v>
      </c>
    </row>
    <row r="620" s="13" customFormat="1">
      <c r="A620" s="13"/>
      <c r="B620" s="234"/>
      <c r="C620" s="235"/>
      <c r="D620" s="219" t="s">
        <v>250</v>
      </c>
      <c r="E620" s="236" t="s">
        <v>21</v>
      </c>
      <c r="F620" s="237" t="s">
        <v>1345</v>
      </c>
      <c r="G620" s="235"/>
      <c r="H620" s="238">
        <v>-119.65000000000001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250</v>
      </c>
      <c r="AU620" s="244" t="s">
        <v>87</v>
      </c>
      <c r="AV620" s="13" t="s">
        <v>87</v>
      </c>
      <c r="AW620" s="13" t="s">
        <v>38</v>
      </c>
      <c r="AX620" s="13" t="s">
        <v>77</v>
      </c>
      <c r="AY620" s="244" t="s">
        <v>137</v>
      </c>
    </row>
    <row r="621" s="14" customFormat="1">
      <c r="A621" s="14"/>
      <c r="B621" s="249"/>
      <c r="C621" s="250"/>
      <c r="D621" s="219" t="s">
        <v>250</v>
      </c>
      <c r="E621" s="251" t="s">
        <v>21</v>
      </c>
      <c r="F621" s="252" t="s">
        <v>1346</v>
      </c>
      <c r="G621" s="250"/>
      <c r="H621" s="251" t="s">
        <v>21</v>
      </c>
      <c r="I621" s="253"/>
      <c r="J621" s="250"/>
      <c r="K621" s="250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250</v>
      </c>
      <c r="AU621" s="258" t="s">
        <v>87</v>
      </c>
      <c r="AV621" s="14" t="s">
        <v>85</v>
      </c>
      <c r="AW621" s="14" t="s">
        <v>38</v>
      </c>
      <c r="AX621" s="14" t="s">
        <v>77</v>
      </c>
      <c r="AY621" s="258" t="s">
        <v>137</v>
      </c>
    </row>
    <row r="622" s="13" customFormat="1">
      <c r="A622" s="13"/>
      <c r="B622" s="234"/>
      <c r="C622" s="235"/>
      <c r="D622" s="219" t="s">
        <v>250</v>
      </c>
      <c r="E622" s="236" t="s">
        <v>21</v>
      </c>
      <c r="F622" s="237" t="s">
        <v>1347</v>
      </c>
      <c r="G622" s="235"/>
      <c r="H622" s="238">
        <v>-18.600000000000001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250</v>
      </c>
      <c r="AU622" s="244" t="s">
        <v>87</v>
      </c>
      <c r="AV622" s="13" t="s">
        <v>87</v>
      </c>
      <c r="AW622" s="13" t="s">
        <v>38</v>
      </c>
      <c r="AX622" s="13" t="s">
        <v>77</v>
      </c>
      <c r="AY622" s="244" t="s">
        <v>137</v>
      </c>
    </row>
    <row r="623" s="14" customFormat="1">
      <c r="A623" s="14"/>
      <c r="B623" s="249"/>
      <c r="C623" s="250"/>
      <c r="D623" s="219" t="s">
        <v>250</v>
      </c>
      <c r="E623" s="251" t="s">
        <v>21</v>
      </c>
      <c r="F623" s="252" t="s">
        <v>1348</v>
      </c>
      <c r="G623" s="250"/>
      <c r="H623" s="251" t="s">
        <v>21</v>
      </c>
      <c r="I623" s="253"/>
      <c r="J623" s="250"/>
      <c r="K623" s="250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250</v>
      </c>
      <c r="AU623" s="258" t="s">
        <v>87</v>
      </c>
      <c r="AV623" s="14" t="s">
        <v>85</v>
      </c>
      <c r="AW623" s="14" t="s">
        <v>38</v>
      </c>
      <c r="AX623" s="14" t="s">
        <v>77</v>
      </c>
      <c r="AY623" s="258" t="s">
        <v>137</v>
      </c>
    </row>
    <row r="624" s="13" customFormat="1">
      <c r="A624" s="13"/>
      <c r="B624" s="234"/>
      <c r="C624" s="235"/>
      <c r="D624" s="219" t="s">
        <v>250</v>
      </c>
      <c r="E624" s="236" t="s">
        <v>21</v>
      </c>
      <c r="F624" s="237" t="s">
        <v>1349</v>
      </c>
      <c r="G624" s="235"/>
      <c r="H624" s="238">
        <v>-9.2300000000000004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250</v>
      </c>
      <c r="AU624" s="244" t="s">
        <v>87</v>
      </c>
      <c r="AV624" s="13" t="s">
        <v>87</v>
      </c>
      <c r="AW624" s="13" t="s">
        <v>38</v>
      </c>
      <c r="AX624" s="13" t="s">
        <v>77</v>
      </c>
      <c r="AY624" s="244" t="s">
        <v>137</v>
      </c>
    </row>
    <row r="625" s="14" customFormat="1">
      <c r="A625" s="14"/>
      <c r="B625" s="249"/>
      <c r="C625" s="250"/>
      <c r="D625" s="219" t="s">
        <v>250</v>
      </c>
      <c r="E625" s="251" t="s">
        <v>21</v>
      </c>
      <c r="F625" s="252" t="s">
        <v>1350</v>
      </c>
      <c r="G625" s="250"/>
      <c r="H625" s="251" t="s">
        <v>21</v>
      </c>
      <c r="I625" s="253"/>
      <c r="J625" s="250"/>
      <c r="K625" s="250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250</v>
      </c>
      <c r="AU625" s="258" t="s">
        <v>87</v>
      </c>
      <c r="AV625" s="14" t="s">
        <v>85</v>
      </c>
      <c r="AW625" s="14" t="s">
        <v>38</v>
      </c>
      <c r="AX625" s="14" t="s">
        <v>77</v>
      </c>
      <c r="AY625" s="258" t="s">
        <v>137</v>
      </c>
    </row>
    <row r="626" s="13" customFormat="1">
      <c r="A626" s="13"/>
      <c r="B626" s="234"/>
      <c r="C626" s="235"/>
      <c r="D626" s="219" t="s">
        <v>250</v>
      </c>
      <c r="E626" s="236" t="s">
        <v>21</v>
      </c>
      <c r="F626" s="237" t="s">
        <v>1351</v>
      </c>
      <c r="G626" s="235"/>
      <c r="H626" s="238">
        <v>-3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250</v>
      </c>
      <c r="AU626" s="244" t="s">
        <v>87</v>
      </c>
      <c r="AV626" s="13" t="s">
        <v>87</v>
      </c>
      <c r="AW626" s="13" t="s">
        <v>38</v>
      </c>
      <c r="AX626" s="13" t="s">
        <v>77</v>
      </c>
      <c r="AY626" s="244" t="s">
        <v>137</v>
      </c>
    </row>
    <row r="627" s="15" customFormat="1">
      <c r="A627" s="15"/>
      <c r="B627" s="267"/>
      <c r="C627" s="268"/>
      <c r="D627" s="219" t="s">
        <v>250</v>
      </c>
      <c r="E627" s="269" t="s">
        <v>21</v>
      </c>
      <c r="F627" s="270" t="s">
        <v>830</v>
      </c>
      <c r="G627" s="268"/>
      <c r="H627" s="271">
        <v>3112.3699999999999</v>
      </c>
      <c r="I627" s="272"/>
      <c r="J627" s="268"/>
      <c r="K627" s="268"/>
      <c r="L627" s="273"/>
      <c r="M627" s="274"/>
      <c r="N627" s="275"/>
      <c r="O627" s="275"/>
      <c r="P627" s="275"/>
      <c r="Q627" s="275"/>
      <c r="R627" s="275"/>
      <c r="S627" s="275"/>
      <c r="T627" s="276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77" t="s">
        <v>250</v>
      </c>
      <c r="AU627" s="277" t="s">
        <v>87</v>
      </c>
      <c r="AV627" s="15" t="s">
        <v>150</v>
      </c>
      <c r="AW627" s="15" t="s">
        <v>38</v>
      </c>
      <c r="AX627" s="15" t="s">
        <v>85</v>
      </c>
      <c r="AY627" s="277" t="s">
        <v>137</v>
      </c>
    </row>
    <row r="628" s="2" customFormat="1" ht="16.5" customHeight="1">
      <c r="A628" s="41"/>
      <c r="B628" s="42"/>
      <c r="C628" s="225" t="s">
        <v>434</v>
      </c>
      <c r="D628" s="225" t="s">
        <v>162</v>
      </c>
      <c r="E628" s="226" t="s">
        <v>1352</v>
      </c>
      <c r="F628" s="227" t="s">
        <v>1353</v>
      </c>
      <c r="G628" s="228" t="s">
        <v>475</v>
      </c>
      <c r="H628" s="229">
        <v>3112.3699999999999</v>
      </c>
      <c r="I628" s="230"/>
      <c r="J628" s="231">
        <f>ROUND(I628*H628,2)</f>
        <v>0</v>
      </c>
      <c r="K628" s="227" t="s">
        <v>21</v>
      </c>
      <c r="L628" s="47"/>
      <c r="M628" s="232" t="s">
        <v>21</v>
      </c>
      <c r="N628" s="233" t="s">
        <v>48</v>
      </c>
      <c r="O628" s="87"/>
      <c r="P628" s="215">
        <f>O628*H628</f>
        <v>0</v>
      </c>
      <c r="Q628" s="215">
        <v>4.0000000000000003E-05</v>
      </c>
      <c r="R628" s="215">
        <f>Q628*H628</f>
        <v>0.1244948</v>
      </c>
      <c r="S628" s="215">
        <v>0</v>
      </c>
      <c r="T628" s="216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7" t="s">
        <v>150</v>
      </c>
      <c r="AT628" s="217" t="s">
        <v>162</v>
      </c>
      <c r="AU628" s="217" t="s">
        <v>87</v>
      </c>
      <c r="AY628" s="20" t="s">
        <v>137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20" t="s">
        <v>85</v>
      </c>
      <c r="BK628" s="218">
        <f>ROUND(I628*H628,2)</f>
        <v>0</v>
      </c>
      <c r="BL628" s="20" t="s">
        <v>150</v>
      </c>
      <c r="BM628" s="217" t="s">
        <v>1354</v>
      </c>
    </row>
    <row r="629" s="2" customFormat="1">
      <c r="A629" s="41"/>
      <c r="B629" s="42"/>
      <c r="C629" s="43"/>
      <c r="D629" s="219" t="s">
        <v>144</v>
      </c>
      <c r="E629" s="43"/>
      <c r="F629" s="220" t="s">
        <v>1355</v>
      </c>
      <c r="G629" s="43"/>
      <c r="H629" s="43"/>
      <c r="I629" s="221"/>
      <c r="J629" s="43"/>
      <c r="K629" s="43"/>
      <c r="L629" s="47"/>
      <c r="M629" s="222"/>
      <c r="N629" s="223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144</v>
      </c>
      <c r="AU629" s="20" t="s">
        <v>87</v>
      </c>
    </row>
    <row r="630" s="14" customFormat="1">
      <c r="A630" s="14"/>
      <c r="B630" s="249"/>
      <c r="C630" s="250"/>
      <c r="D630" s="219" t="s">
        <v>250</v>
      </c>
      <c r="E630" s="251" t="s">
        <v>21</v>
      </c>
      <c r="F630" s="252" t="s">
        <v>1342</v>
      </c>
      <c r="G630" s="250"/>
      <c r="H630" s="251" t="s">
        <v>21</v>
      </c>
      <c r="I630" s="253"/>
      <c r="J630" s="250"/>
      <c r="K630" s="250"/>
      <c r="L630" s="254"/>
      <c r="M630" s="255"/>
      <c r="N630" s="256"/>
      <c r="O630" s="256"/>
      <c r="P630" s="256"/>
      <c r="Q630" s="256"/>
      <c r="R630" s="256"/>
      <c r="S630" s="256"/>
      <c r="T630" s="25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8" t="s">
        <v>250</v>
      </c>
      <c r="AU630" s="258" t="s">
        <v>87</v>
      </c>
      <c r="AV630" s="14" t="s">
        <v>85</v>
      </c>
      <c r="AW630" s="14" t="s">
        <v>38</v>
      </c>
      <c r="AX630" s="14" t="s">
        <v>77</v>
      </c>
      <c r="AY630" s="258" t="s">
        <v>137</v>
      </c>
    </row>
    <row r="631" s="13" customFormat="1">
      <c r="A631" s="13"/>
      <c r="B631" s="234"/>
      <c r="C631" s="235"/>
      <c r="D631" s="219" t="s">
        <v>250</v>
      </c>
      <c r="E631" s="236" t="s">
        <v>21</v>
      </c>
      <c r="F631" s="237" t="s">
        <v>681</v>
      </c>
      <c r="G631" s="235"/>
      <c r="H631" s="238">
        <v>967.29999999999995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250</v>
      </c>
      <c r="AU631" s="244" t="s">
        <v>87</v>
      </c>
      <c r="AV631" s="13" t="s">
        <v>87</v>
      </c>
      <c r="AW631" s="13" t="s">
        <v>38</v>
      </c>
      <c r="AX631" s="13" t="s">
        <v>77</v>
      </c>
      <c r="AY631" s="244" t="s">
        <v>137</v>
      </c>
    </row>
    <row r="632" s="13" customFormat="1">
      <c r="A632" s="13"/>
      <c r="B632" s="234"/>
      <c r="C632" s="235"/>
      <c r="D632" s="219" t="s">
        <v>250</v>
      </c>
      <c r="E632" s="236" t="s">
        <v>21</v>
      </c>
      <c r="F632" s="237" t="s">
        <v>1343</v>
      </c>
      <c r="G632" s="235"/>
      <c r="H632" s="238">
        <v>1802.1500000000001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250</v>
      </c>
      <c r="AU632" s="244" t="s">
        <v>87</v>
      </c>
      <c r="AV632" s="13" t="s">
        <v>87</v>
      </c>
      <c r="AW632" s="13" t="s">
        <v>38</v>
      </c>
      <c r="AX632" s="13" t="s">
        <v>77</v>
      </c>
      <c r="AY632" s="244" t="s">
        <v>137</v>
      </c>
    </row>
    <row r="633" s="13" customFormat="1">
      <c r="A633" s="13"/>
      <c r="B633" s="234"/>
      <c r="C633" s="235"/>
      <c r="D633" s="219" t="s">
        <v>250</v>
      </c>
      <c r="E633" s="236" t="s">
        <v>21</v>
      </c>
      <c r="F633" s="237" t="s">
        <v>695</v>
      </c>
      <c r="G633" s="235"/>
      <c r="H633" s="238">
        <v>217.5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250</v>
      </c>
      <c r="AU633" s="244" t="s">
        <v>87</v>
      </c>
      <c r="AV633" s="13" t="s">
        <v>87</v>
      </c>
      <c r="AW633" s="13" t="s">
        <v>38</v>
      </c>
      <c r="AX633" s="13" t="s">
        <v>77</v>
      </c>
      <c r="AY633" s="244" t="s">
        <v>137</v>
      </c>
    </row>
    <row r="634" s="13" customFormat="1">
      <c r="A634" s="13"/>
      <c r="B634" s="234"/>
      <c r="C634" s="235"/>
      <c r="D634" s="219" t="s">
        <v>250</v>
      </c>
      <c r="E634" s="236" t="s">
        <v>21</v>
      </c>
      <c r="F634" s="237" t="s">
        <v>698</v>
      </c>
      <c r="G634" s="235"/>
      <c r="H634" s="238">
        <v>275.89999999999998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250</v>
      </c>
      <c r="AU634" s="244" t="s">
        <v>87</v>
      </c>
      <c r="AV634" s="13" t="s">
        <v>87</v>
      </c>
      <c r="AW634" s="13" t="s">
        <v>38</v>
      </c>
      <c r="AX634" s="13" t="s">
        <v>77</v>
      </c>
      <c r="AY634" s="244" t="s">
        <v>137</v>
      </c>
    </row>
    <row r="635" s="14" customFormat="1">
      <c r="A635" s="14"/>
      <c r="B635" s="249"/>
      <c r="C635" s="250"/>
      <c r="D635" s="219" t="s">
        <v>250</v>
      </c>
      <c r="E635" s="251" t="s">
        <v>21</v>
      </c>
      <c r="F635" s="252" t="s">
        <v>1344</v>
      </c>
      <c r="G635" s="250"/>
      <c r="H635" s="251" t="s">
        <v>21</v>
      </c>
      <c r="I635" s="253"/>
      <c r="J635" s="250"/>
      <c r="K635" s="250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250</v>
      </c>
      <c r="AU635" s="258" t="s">
        <v>87</v>
      </c>
      <c r="AV635" s="14" t="s">
        <v>85</v>
      </c>
      <c r="AW635" s="14" t="s">
        <v>38</v>
      </c>
      <c r="AX635" s="14" t="s">
        <v>77</v>
      </c>
      <c r="AY635" s="258" t="s">
        <v>137</v>
      </c>
    </row>
    <row r="636" s="13" customFormat="1">
      <c r="A636" s="13"/>
      <c r="B636" s="234"/>
      <c r="C636" s="235"/>
      <c r="D636" s="219" t="s">
        <v>250</v>
      </c>
      <c r="E636" s="236" t="s">
        <v>21</v>
      </c>
      <c r="F636" s="237" t="s">
        <v>1345</v>
      </c>
      <c r="G636" s="235"/>
      <c r="H636" s="238">
        <v>-119.65000000000001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250</v>
      </c>
      <c r="AU636" s="244" t="s">
        <v>87</v>
      </c>
      <c r="AV636" s="13" t="s">
        <v>87</v>
      </c>
      <c r="AW636" s="13" t="s">
        <v>38</v>
      </c>
      <c r="AX636" s="13" t="s">
        <v>77</v>
      </c>
      <c r="AY636" s="244" t="s">
        <v>137</v>
      </c>
    </row>
    <row r="637" s="14" customFormat="1">
      <c r="A637" s="14"/>
      <c r="B637" s="249"/>
      <c r="C637" s="250"/>
      <c r="D637" s="219" t="s">
        <v>250</v>
      </c>
      <c r="E637" s="251" t="s">
        <v>21</v>
      </c>
      <c r="F637" s="252" t="s">
        <v>1346</v>
      </c>
      <c r="G637" s="250"/>
      <c r="H637" s="251" t="s">
        <v>21</v>
      </c>
      <c r="I637" s="253"/>
      <c r="J637" s="250"/>
      <c r="K637" s="250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250</v>
      </c>
      <c r="AU637" s="258" t="s">
        <v>87</v>
      </c>
      <c r="AV637" s="14" t="s">
        <v>85</v>
      </c>
      <c r="AW637" s="14" t="s">
        <v>38</v>
      </c>
      <c r="AX637" s="14" t="s">
        <v>77</v>
      </c>
      <c r="AY637" s="258" t="s">
        <v>137</v>
      </c>
    </row>
    <row r="638" s="13" customFormat="1">
      <c r="A638" s="13"/>
      <c r="B638" s="234"/>
      <c r="C638" s="235"/>
      <c r="D638" s="219" t="s">
        <v>250</v>
      </c>
      <c r="E638" s="236" t="s">
        <v>21</v>
      </c>
      <c r="F638" s="237" t="s">
        <v>1347</v>
      </c>
      <c r="G638" s="235"/>
      <c r="H638" s="238">
        <v>-18.600000000000001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4" t="s">
        <v>250</v>
      </c>
      <c r="AU638" s="244" t="s">
        <v>87</v>
      </c>
      <c r="AV638" s="13" t="s">
        <v>87</v>
      </c>
      <c r="AW638" s="13" t="s">
        <v>38</v>
      </c>
      <c r="AX638" s="13" t="s">
        <v>77</v>
      </c>
      <c r="AY638" s="244" t="s">
        <v>137</v>
      </c>
    </row>
    <row r="639" s="14" customFormat="1">
      <c r="A639" s="14"/>
      <c r="B639" s="249"/>
      <c r="C639" s="250"/>
      <c r="D639" s="219" t="s">
        <v>250</v>
      </c>
      <c r="E639" s="251" t="s">
        <v>21</v>
      </c>
      <c r="F639" s="252" t="s">
        <v>1348</v>
      </c>
      <c r="G639" s="250"/>
      <c r="H639" s="251" t="s">
        <v>21</v>
      </c>
      <c r="I639" s="253"/>
      <c r="J639" s="250"/>
      <c r="K639" s="250"/>
      <c r="L639" s="254"/>
      <c r="M639" s="255"/>
      <c r="N639" s="256"/>
      <c r="O639" s="256"/>
      <c r="P639" s="256"/>
      <c r="Q639" s="256"/>
      <c r="R639" s="256"/>
      <c r="S639" s="256"/>
      <c r="T639" s="25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8" t="s">
        <v>250</v>
      </c>
      <c r="AU639" s="258" t="s">
        <v>87</v>
      </c>
      <c r="AV639" s="14" t="s">
        <v>85</v>
      </c>
      <c r="AW639" s="14" t="s">
        <v>38</v>
      </c>
      <c r="AX639" s="14" t="s">
        <v>77</v>
      </c>
      <c r="AY639" s="258" t="s">
        <v>137</v>
      </c>
    </row>
    <row r="640" s="13" customFormat="1">
      <c r="A640" s="13"/>
      <c r="B640" s="234"/>
      <c r="C640" s="235"/>
      <c r="D640" s="219" t="s">
        <v>250</v>
      </c>
      <c r="E640" s="236" t="s">
        <v>21</v>
      </c>
      <c r="F640" s="237" t="s">
        <v>1349</v>
      </c>
      <c r="G640" s="235"/>
      <c r="H640" s="238">
        <v>-9.2300000000000004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250</v>
      </c>
      <c r="AU640" s="244" t="s">
        <v>87</v>
      </c>
      <c r="AV640" s="13" t="s">
        <v>87</v>
      </c>
      <c r="AW640" s="13" t="s">
        <v>38</v>
      </c>
      <c r="AX640" s="13" t="s">
        <v>77</v>
      </c>
      <c r="AY640" s="244" t="s">
        <v>137</v>
      </c>
    </row>
    <row r="641" s="14" customFormat="1">
      <c r="A641" s="14"/>
      <c r="B641" s="249"/>
      <c r="C641" s="250"/>
      <c r="D641" s="219" t="s">
        <v>250</v>
      </c>
      <c r="E641" s="251" t="s">
        <v>21</v>
      </c>
      <c r="F641" s="252" t="s">
        <v>1350</v>
      </c>
      <c r="G641" s="250"/>
      <c r="H641" s="251" t="s">
        <v>21</v>
      </c>
      <c r="I641" s="253"/>
      <c r="J641" s="250"/>
      <c r="K641" s="250"/>
      <c r="L641" s="254"/>
      <c r="M641" s="255"/>
      <c r="N641" s="256"/>
      <c r="O641" s="256"/>
      <c r="P641" s="256"/>
      <c r="Q641" s="256"/>
      <c r="R641" s="256"/>
      <c r="S641" s="256"/>
      <c r="T641" s="25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8" t="s">
        <v>250</v>
      </c>
      <c r="AU641" s="258" t="s">
        <v>87</v>
      </c>
      <c r="AV641" s="14" t="s">
        <v>85</v>
      </c>
      <c r="AW641" s="14" t="s">
        <v>38</v>
      </c>
      <c r="AX641" s="14" t="s">
        <v>77</v>
      </c>
      <c r="AY641" s="258" t="s">
        <v>137</v>
      </c>
    </row>
    <row r="642" s="13" customFormat="1">
      <c r="A642" s="13"/>
      <c r="B642" s="234"/>
      <c r="C642" s="235"/>
      <c r="D642" s="219" t="s">
        <v>250</v>
      </c>
      <c r="E642" s="236" t="s">
        <v>21</v>
      </c>
      <c r="F642" s="237" t="s">
        <v>1351</v>
      </c>
      <c r="G642" s="235"/>
      <c r="H642" s="238">
        <v>-3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250</v>
      </c>
      <c r="AU642" s="244" t="s">
        <v>87</v>
      </c>
      <c r="AV642" s="13" t="s">
        <v>87</v>
      </c>
      <c r="AW642" s="13" t="s">
        <v>38</v>
      </c>
      <c r="AX642" s="13" t="s">
        <v>77</v>
      </c>
      <c r="AY642" s="244" t="s">
        <v>137</v>
      </c>
    </row>
    <row r="643" s="15" customFormat="1">
      <c r="A643" s="15"/>
      <c r="B643" s="267"/>
      <c r="C643" s="268"/>
      <c r="D643" s="219" t="s">
        <v>250</v>
      </c>
      <c r="E643" s="269" t="s">
        <v>21</v>
      </c>
      <c r="F643" s="270" t="s">
        <v>830</v>
      </c>
      <c r="G643" s="268"/>
      <c r="H643" s="271">
        <v>3112.3699999999999</v>
      </c>
      <c r="I643" s="272"/>
      <c r="J643" s="268"/>
      <c r="K643" s="268"/>
      <c r="L643" s="273"/>
      <c r="M643" s="274"/>
      <c r="N643" s="275"/>
      <c r="O643" s="275"/>
      <c r="P643" s="275"/>
      <c r="Q643" s="275"/>
      <c r="R643" s="275"/>
      <c r="S643" s="275"/>
      <c r="T643" s="276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77" t="s">
        <v>250</v>
      </c>
      <c r="AU643" s="277" t="s">
        <v>87</v>
      </c>
      <c r="AV643" s="15" t="s">
        <v>150</v>
      </c>
      <c r="AW643" s="15" t="s">
        <v>38</v>
      </c>
      <c r="AX643" s="15" t="s">
        <v>85</v>
      </c>
      <c r="AY643" s="277" t="s">
        <v>137</v>
      </c>
    </row>
    <row r="644" s="2" customFormat="1" ht="16.5" customHeight="1">
      <c r="A644" s="41"/>
      <c r="B644" s="42"/>
      <c r="C644" s="225" t="s">
        <v>438</v>
      </c>
      <c r="D644" s="225" t="s">
        <v>162</v>
      </c>
      <c r="E644" s="226" t="s">
        <v>1356</v>
      </c>
      <c r="F644" s="227" t="s">
        <v>1357</v>
      </c>
      <c r="G644" s="228" t="s">
        <v>581</v>
      </c>
      <c r="H644" s="229">
        <v>20.131</v>
      </c>
      <c r="I644" s="230"/>
      <c r="J644" s="231">
        <f>ROUND(I644*H644,2)</f>
        <v>0</v>
      </c>
      <c r="K644" s="227" t="s">
        <v>21</v>
      </c>
      <c r="L644" s="47"/>
      <c r="M644" s="232" t="s">
        <v>21</v>
      </c>
      <c r="N644" s="233" t="s">
        <v>48</v>
      </c>
      <c r="O644" s="87"/>
      <c r="P644" s="215">
        <f>O644*H644</f>
        <v>0</v>
      </c>
      <c r="Q644" s="215">
        <v>1.09528</v>
      </c>
      <c r="R644" s="215">
        <f>Q644*H644</f>
        <v>22.04908168</v>
      </c>
      <c r="S644" s="215">
        <v>0</v>
      </c>
      <c r="T644" s="216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17" t="s">
        <v>150</v>
      </c>
      <c r="AT644" s="217" t="s">
        <v>162</v>
      </c>
      <c r="AU644" s="217" t="s">
        <v>87</v>
      </c>
      <c r="AY644" s="20" t="s">
        <v>137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20" t="s">
        <v>85</v>
      </c>
      <c r="BK644" s="218">
        <f>ROUND(I644*H644,2)</f>
        <v>0</v>
      </c>
      <c r="BL644" s="20" t="s">
        <v>150</v>
      </c>
      <c r="BM644" s="217" t="s">
        <v>1358</v>
      </c>
    </row>
    <row r="645" s="2" customFormat="1">
      <c r="A645" s="41"/>
      <c r="B645" s="42"/>
      <c r="C645" s="43"/>
      <c r="D645" s="219" t="s">
        <v>144</v>
      </c>
      <c r="E645" s="43"/>
      <c r="F645" s="220" t="s">
        <v>1357</v>
      </c>
      <c r="G645" s="43"/>
      <c r="H645" s="43"/>
      <c r="I645" s="221"/>
      <c r="J645" s="43"/>
      <c r="K645" s="43"/>
      <c r="L645" s="47"/>
      <c r="M645" s="222"/>
      <c r="N645" s="223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20" t="s">
        <v>144</v>
      </c>
      <c r="AU645" s="20" t="s">
        <v>87</v>
      </c>
    </row>
    <row r="646" s="14" customFormat="1">
      <c r="A646" s="14"/>
      <c r="B646" s="249"/>
      <c r="C646" s="250"/>
      <c r="D646" s="219" t="s">
        <v>250</v>
      </c>
      <c r="E646" s="251" t="s">
        <v>21</v>
      </c>
      <c r="F646" s="252" t="s">
        <v>1359</v>
      </c>
      <c r="G646" s="250"/>
      <c r="H646" s="251" t="s">
        <v>21</v>
      </c>
      <c r="I646" s="253"/>
      <c r="J646" s="250"/>
      <c r="K646" s="250"/>
      <c r="L646" s="254"/>
      <c r="M646" s="255"/>
      <c r="N646" s="256"/>
      <c r="O646" s="256"/>
      <c r="P646" s="256"/>
      <c r="Q646" s="256"/>
      <c r="R646" s="256"/>
      <c r="S646" s="256"/>
      <c r="T646" s="25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8" t="s">
        <v>250</v>
      </c>
      <c r="AU646" s="258" t="s">
        <v>87</v>
      </c>
      <c r="AV646" s="14" t="s">
        <v>85</v>
      </c>
      <c r="AW646" s="14" t="s">
        <v>38</v>
      </c>
      <c r="AX646" s="14" t="s">
        <v>77</v>
      </c>
      <c r="AY646" s="258" t="s">
        <v>137</v>
      </c>
    </row>
    <row r="647" s="13" customFormat="1">
      <c r="A647" s="13"/>
      <c r="B647" s="234"/>
      <c r="C647" s="235"/>
      <c r="D647" s="219" t="s">
        <v>250</v>
      </c>
      <c r="E647" s="236" t="s">
        <v>21</v>
      </c>
      <c r="F647" s="237" t="s">
        <v>1360</v>
      </c>
      <c r="G647" s="235"/>
      <c r="H647" s="238">
        <v>8.8740000000000006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250</v>
      </c>
      <c r="AU647" s="244" t="s">
        <v>87</v>
      </c>
      <c r="AV647" s="13" t="s">
        <v>87</v>
      </c>
      <c r="AW647" s="13" t="s">
        <v>38</v>
      </c>
      <c r="AX647" s="13" t="s">
        <v>77</v>
      </c>
      <c r="AY647" s="244" t="s">
        <v>137</v>
      </c>
    </row>
    <row r="648" s="13" customFormat="1">
      <c r="A648" s="13"/>
      <c r="B648" s="234"/>
      <c r="C648" s="235"/>
      <c r="D648" s="219" t="s">
        <v>250</v>
      </c>
      <c r="E648" s="236" t="s">
        <v>21</v>
      </c>
      <c r="F648" s="237" t="s">
        <v>1361</v>
      </c>
      <c r="G648" s="235"/>
      <c r="H648" s="238">
        <v>11.257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250</v>
      </c>
      <c r="AU648" s="244" t="s">
        <v>87</v>
      </c>
      <c r="AV648" s="13" t="s">
        <v>87</v>
      </c>
      <c r="AW648" s="13" t="s">
        <v>38</v>
      </c>
      <c r="AX648" s="13" t="s">
        <v>77</v>
      </c>
      <c r="AY648" s="244" t="s">
        <v>137</v>
      </c>
    </row>
    <row r="649" s="15" customFormat="1">
      <c r="A649" s="15"/>
      <c r="B649" s="267"/>
      <c r="C649" s="268"/>
      <c r="D649" s="219" t="s">
        <v>250</v>
      </c>
      <c r="E649" s="269" t="s">
        <v>21</v>
      </c>
      <c r="F649" s="270" t="s">
        <v>830</v>
      </c>
      <c r="G649" s="268"/>
      <c r="H649" s="271">
        <v>20.131</v>
      </c>
      <c r="I649" s="272"/>
      <c r="J649" s="268"/>
      <c r="K649" s="268"/>
      <c r="L649" s="273"/>
      <c r="M649" s="274"/>
      <c r="N649" s="275"/>
      <c r="O649" s="275"/>
      <c r="P649" s="275"/>
      <c r="Q649" s="275"/>
      <c r="R649" s="275"/>
      <c r="S649" s="275"/>
      <c r="T649" s="27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7" t="s">
        <v>250</v>
      </c>
      <c r="AU649" s="277" t="s">
        <v>87</v>
      </c>
      <c r="AV649" s="15" t="s">
        <v>150</v>
      </c>
      <c r="AW649" s="15" t="s">
        <v>38</v>
      </c>
      <c r="AX649" s="15" t="s">
        <v>85</v>
      </c>
      <c r="AY649" s="277" t="s">
        <v>137</v>
      </c>
    </row>
    <row r="650" s="2" customFormat="1" ht="16.5" customHeight="1">
      <c r="A650" s="41"/>
      <c r="B650" s="42"/>
      <c r="C650" s="225" t="s">
        <v>442</v>
      </c>
      <c r="D650" s="225" t="s">
        <v>162</v>
      </c>
      <c r="E650" s="226" t="s">
        <v>1362</v>
      </c>
      <c r="F650" s="227" t="s">
        <v>1363</v>
      </c>
      <c r="G650" s="228" t="s">
        <v>581</v>
      </c>
      <c r="H650" s="229">
        <v>102.327</v>
      </c>
      <c r="I650" s="230"/>
      <c r="J650" s="231">
        <f>ROUND(I650*H650,2)</f>
        <v>0</v>
      </c>
      <c r="K650" s="227" t="s">
        <v>21</v>
      </c>
      <c r="L650" s="47"/>
      <c r="M650" s="232" t="s">
        <v>21</v>
      </c>
      <c r="N650" s="233" t="s">
        <v>48</v>
      </c>
      <c r="O650" s="87"/>
      <c r="P650" s="215">
        <f>O650*H650</f>
        <v>0</v>
      </c>
      <c r="Q650" s="215">
        <v>1.01508</v>
      </c>
      <c r="R650" s="215">
        <f>Q650*H650</f>
        <v>103.87009116</v>
      </c>
      <c r="S650" s="215">
        <v>0</v>
      </c>
      <c r="T650" s="216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7" t="s">
        <v>150</v>
      </c>
      <c r="AT650" s="217" t="s">
        <v>162</v>
      </c>
      <c r="AU650" s="217" t="s">
        <v>87</v>
      </c>
      <c r="AY650" s="20" t="s">
        <v>137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20" t="s">
        <v>85</v>
      </c>
      <c r="BK650" s="218">
        <f>ROUND(I650*H650,2)</f>
        <v>0</v>
      </c>
      <c r="BL650" s="20" t="s">
        <v>150</v>
      </c>
      <c r="BM650" s="217" t="s">
        <v>1364</v>
      </c>
    </row>
    <row r="651" s="2" customFormat="1">
      <c r="A651" s="41"/>
      <c r="B651" s="42"/>
      <c r="C651" s="43"/>
      <c r="D651" s="219" t="s">
        <v>144</v>
      </c>
      <c r="E651" s="43"/>
      <c r="F651" s="220" t="s">
        <v>1365</v>
      </c>
      <c r="G651" s="43"/>
      <c r="H651" s="43"/>
      <c r="I651" s="221"/>
      <c r="J651" s="43"/>
      <c r="K651" s="43"/>
      <c r="L651" s="47"/>
      <c r="M651" s="222"/>
      <c r="N651" s="223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144</v>
      </c>
      <c r="AU651" s="20" t="s">
        <v>87</v>
      </c>
    </row>
    <row r="652" s="2" customFormat="1">
      <c r="A652" s="41"/>
      <c r="B652" s="42"/>
      <c r="C652" s="43"/>
      <c r="D652" s="219" t="s">
        <v>146</v>
      </c>
      <c r="E652" s="43"/>
      <c r="F652" s="224" t="s">
        <v>1366</v>
      </c>
      <c r="G652" s="43"/>
      <c r="H652" s="43"/>
      <c r="I652" s="221"/>
      <c r="J652" s="43"/>
      <c r="K652" s="43"/>
      <c r="L652" s="47"/>
      <c r="M652" s="222"/>
      <c r="N652" s="223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146</v>
      </c>
      <c r="AU652" s="20" t="s">
        <v>87</v>
      </c>
    </row>
    <row r="653" s="14" customFormat="1">
      <c r="A653" s="14"/>
      <c r="B653" s="249"/>
      <c r="C653" s="250"/>
      <c r="D653" s="219" t="s">
        <v>250</v>
      </c>
      <c r="E653" s="251" t="s">
        <v>21</v>
      </c>
      <c r="F653" s="252" t="s">
        <v>1359</v>
      </c>
      <c r="G653" s="250"/>
      <c r="H653" s="251" t="s">
        <v>21</v>
      </c>
      <c r="I653" s="253"/>
      <c r="J653" s="250"/>
      <c r="K653" s="250"/>
      <c r="L653" s="254"/>
      <c r="M653" s="255"/>
      <c r="N653" s="256"/>
      <c r="O653" s="256"/>
      <c r="P653" s="256"/>
      <c r="Q653" s="256"/>
      <c r="R653" s="256"/>
      <c r="S653" s="256"/>
      <c r="T653" s="25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8" t="s">
        <v>250</v>
      </c>
      <c r="AU653" s="258" t="s">
        <v>87</v>
      </c>
      <c r="AV653" s="14" t="s">
        <v>85</v>
      </c>
      <c r="AW653" s="14" t="s">
        <v>38</v>
      </c>
      <c r="AX653" s="14" t="s">
        <v>77</v>
      </c>
      <c r="AY653" s="258" t="s">
        <v>137</v>
      </c>
    </row>
    <row r="654" s="14" customFormat="1">
      <c r="A654" s="14"/>
      <c r="B654" s="249"/>
      <c r="C654" s="250"/>
      <c r="D654" s="219" t="s">
        <v>250</v>
      </c>
      <c r="E654" s="251" t="s">
        <v>21</v>
      </c>
      <c r="F654" s="252" t="s">
        <v>1367</v>
      </c>
      <c r="G654" s="250"/>
      <c r="H654" s="251" t="s">
        <v>21</v>
      </c>
      <c r="I654" s="253"/>
      <c r="J654" s="250"/>
      <c r="K654" s="250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250</v>
      </c>
      <c r="AU654" s="258" t="s">
        <v>87</v>
      </c>
      <c r="AV654" s="14" t="s">
        <v>85</v>
      </c>
      <c r="AW654" s="14" t="s">
        <v>38</v>
      </c>
      <c r="AX654" s="14" t="s">
        <v>77</v>
      </c>
      <c r="AY654" s="258" t="s">
        <v>137</v>
      </c>
    </row>
    <row r="655" s="13" customFormat="1">
      <c r="A655" s="13"/>
      <c r="B655" s="234"/>
      <c r="C655" s="235"/>
      <c r="D655" s="219" t="s">
        <v>250</v>
      </c>
      <c r="E655" s="236" t="s">
        <v>21</v>
      </c>
      <c r="F655" s="237" t="s">
        <v>1368</v>
      </c>
      <c r="G655" s="235"/>
      <c r="H655" s="238">
        <v>18.548999999999999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250</v>
      </c>
      <c r="AU655" s="244" t="s">
        <v>87</v>
      </c>
      <c r="AV655" s="13" t="s">
        <v>87</v>
      </c>
      <c r="AW655" s="13" t="s">
        <v>38</v>
      </c>
      <c r="AX655" s="13" t="s">
        <v>77</v>
      </c>
      <c r="AY655" s="244" t="s">
        <v>137</v>
      </c>
    </row>
    <row r="656" s="13" customFormat="1">
      <c r="A656" s="13"/>
      <c r="B656" s="234"/>
      <c r="C656" s="235"/>
      <c r="D656" s="219" t="s">
        <v>250</v>
      </c>
      <c r="E656" s="236" t="s">
        <v>21</v>
      </c>
      <c r="F656" s="237" t="s">
        <v>1369</v>
      </c>
      <c r="G656" s="235"/>
      <c r="H656" s="238">
        <v>12.234</v>
      </c>
      <c r="I656" s="239"/>
      <c r="J656" s="235"/>
      <c r="K656" s="235"/>
      <c r="L656" s="240"/>
      <c r="M656" s="241"/>
      <c r="N656" s="242"/>
      <c r="O656" s="242"/>
      <c r="P656" s="242"/>
      <c r="Q656" s="242"/>
      <c r="R656" s="242"/>
      <c r="S656" s="242"/>
      <c r="T656" s="24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4" t="s">
        <v>250</v>
      </c>
      <c r="AU656" s="244" t="s">
        <v>87</v>
      </c>
      <c r="AV656" s="13" t="s">
        <v>87</v>
      </c>
      <c r="AW656" s="13" t="s">
        <v>38</v>
      </c>
      <c r="AX656" s="13" t="s">
        <v>77</v>
      </c>
      <c r="AY656" s="244" t="s">
        <v>137</v>
      </c>
    </row>
    <row r="657" s="14" customFormat="1">
      <c r="A657" s="14"/>
      <c r="B657" s="249"/>
      <c r="C657" s="250"/>
      <c r="D657" s="219" t="s">
        <v>250</v>
      </c>
      <c r="E657" s="251" t="s">
        <v>21</v>
      </c>
      <c r="F657" s="252" t="s">
        <v>1325</v>
      </c>
      <c r="G657" s="250"/>
      <c r="H657" s="251" t="s">
        <v>21</v>
      </c>
      <c r="I657" s="253"/>
      <c r="J657" s="250"/>
      <c r="K657" s="250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250</v>
      </c>
      <c r="AU657" s="258" t="s">
        <v>87</v>
      </c>
      <c r="AV657" s="14" t="s">
        <v>85</v>
      </c>
      <c r="AW657" s="14" t="s">
        <v>38</v>
      </c>
      <c r="AX657" s="14" t="s">
        <v>77</v>
      </c>
      <c r="AY657" s="258" t="s">
        <v>137</v>
      </c>
    </row>
    <row r="658" s="13" customFormat="1">
      <c r="A658" s="13"/>
      <c r="B658" s="234"/>
      <c r="C658" s="235"/>
      <c r="D658" s="219" t="s">
        <v>250</v>
      </c>
      <c r="E658" s="236" t="s">
        <v>21</v>
      </c>
      <c r="F658" s="237" t="s">
        <v>1370</v>
      </c>
      <c r="G658" s="235"/>
      <c r="H658" s="238">
        <v>34.558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250</v>
      </c>
      <c r="AU658" s="244" t="s">
        <v>87</v>
      </c>
      <c r="AV658" s="13" t="s">
        <v>87</v>
      </c>
      <c r="AW658" s="13" t="s">
        <v>38</v>
      </c>
      <c r="AX658" s="13" t="s">
        <v>77</v>
      </c>
      <c r="AY658" s="244" t="s">
        <v>137</v>
      </c>
    </row>
    <row r="659" s="13" customFormat="1">
      <c r="A659" s="13"/>
      <c r="B659" s="234"/>
      <c r="C659" s="235"/>
      <c r="D659" s="219" t="s">
        <v>250</v>
      </c>
      <c r="E659" s="236" t="s">
        <v>21</v>
      </c>
      <c r="F659" s="237" t="s">
        <v>1371</v>
      </c>
      <c r="G659" s="235"/>
      <c r="H659" s="238">
        <v>22.794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4" t="s">
        <v>250</v>
      </c>
      <c r="AU659" s="244" t="s">
        <v>87</v>
      </c>
      <c r="AV659" s="13" t="s">
        <v>87</v>
      </c>
      <c r="AW659" s="13" t="s">
        <v>38</v>
      </c>
      <c r="AX659" s="13" t="s">
        <v>77</v>
      </c>
      <c r="AY659" s="244" t="s">
        <v>137</v>
      </c>
    </row>
    <row r="660" s="14" customFormat="1">
      <c r="A660" s="14"/>
      <c r="B660" s="249"/>
      <c r="C660" s="250"/>
      <c r="D660" s="219" t="s">
        <v>250</v>
      </c>
      <c r="E660" s="251" t="s">
        <v>21</v>
      </c>
      <c r="F660" s="252" t="s">
        <v>1329</v>
      </c>
      <c r="G660" s="250"/>
      <c r="H660" s="251" t="s">
        <v>21</v>
      </c>
      <c r="I660" s="253"/>
      <c r="J660" s="250"/>
      <c r="K660" s="250"/>
      <c r="L660" s="254"/>
      <c r="M660" s="255"/>
      <c r="N660" s="256"/>
      <c r="O660" s="256"/>
      <c r="P660" s="256"/>
      <c r="Q660" s="256"/>
      <c r="R660" s="256"/>
      <c r="S660" s="256"/>
      <c r="T660" s="25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8" t="s">
        <v>250</v>
      </c>
      <c r="AU660" s="258" t="s">
        <v>87</v>
      </c>
      <c r="AV660" s="14" t="s">
        <v>85</v>
      </c>
      <c r="AW660" s="14" t="s">
        <v>38</v>
      </c>
      <c r="AX660" s="14" t="s">
        <v>77</v>
      </c>
      <c r="AY660" s="258" t="s">
        <v>137</v>
      </c>
    </row>
    <row r="661" s="13" customFormat="1">
      <c r="A661" s="13"/>
      <c r="B661" s="234"/>
      <c r="C661" s="235"/>
      <c r="D661" s="219" t="s">
        <v>250</v>
      </c>
      <c r="E661" s="236" t="s">
        <v>21</v>
      </c>
      <c r="F661" s="237" t="s">
        <v>1372</v>
      </c>
      <c r="G661" s="235"/>
      <c r="H661" s="238">
        <v>6.2560000000000002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250</v>
      </c>
      <c r="AU661" s="244" t="s">
        <v>87</v>
      </c>
      <c r="AV661" s="13" t="s">
        <v>87</v>
      </c>
      <c r="AW661" s="13" t="s">
        <v>38</v>
      </c>
      <c r="AX661" s="13" t="s">
        <v>77</v>
      </c>
      <c r="AY661" s="244" t="s">
        <v>137</v>
      </c>
    </row>
    <row r="662" s="14" customFormat="1">
      <c r="A662" s="14"/>
      <c r="B662" s="249"/>
      <c r="C662" s="250"/>
      <c r="D662" s="219" t="s">
        <v>250</v>
      </c>
      <c r="E662" s="251" t="s">
        <v>21</v>
      </c>
      <c r="F662" s="252" t="s">
        <v>1373</v>
      </c>
      <c r="G662" s="250"/>
      <c r="H662" s="251" t="s">
        <v>21</v>
      </c>
      <c r="I662" s="253"/>
      <c r="J662" s="250"/>
      <c r="K662" s="250"/>
      <c r="L662" s="254"/>
      <c r="M662" s="255"/>
      <c r="N662" s="256"/>
      <c r="O662" s="256"/>
      <c r="P662" s="256"/>
      <c r="Q662" s="256"/>
      <c r="R662" s="256"/>
      <c r="S662" s="256"/>
      <c r="T662" s="25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8" t="s">
        <v>250</v>
      </c>
      <c r="AU662" s="258" t="s">
        <v>87</v>
      </c>
      <c r="AV662" s="14" t="s">
        <v>85</v>
      </c>
      <c r="AW662" s="14" t="s">
        <v>38</v>
      </c>
      <c r="AX662" s="14" t="s">
        <v>77</v>
      </c>
      <c r="AY662" s="258" t="s">
        <v>137</v>
      </c>
    </row>
    <row r="663" s="13" customFormat="1">
      <c r="A663" s="13"/>
      <c r="B663" s="234"/>
      <c r="C663" s="235"/>
      <c r="D663" s="219" t="s">
        <v>250</v>
      </c>
      <c r="E663" s="236" t="s">
        <v>21</v>
      </c>
      <c r="F663" s="237" t="s">
        <v>1374</v>
      </c>
      <c r="G663" s="235"/>
      <c r="H663" s="238">
        <v>7.9359999999999999</v>
      </c>
      <c r="I663" s="239"/>
      <c r="J663" s="235"/>
      <c r="K663" s="235"/>
      <c r="L663" s="240"/>
      <c r="M663" s="241"/>
      <c r="N663" s="242"/>
      <c r="O663" s="242"/>
      <c r="P663" s="242"/>
      <c r="Q663" s="242"/>
      <c r="R663" s="242"/>
      <c r="S663" s="242"/>
      <c r="T663" s="24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4" t="s">
        <v>250</v>
      </c>
      <c r="AU663" s="244" t="s">
        <v>87</v>
      </c>
      <c r="AV663" s="13" t="s">
        <v>87</v>
      </c>
      <c r="AW663" s="13" t="s">
        <v>38</v>
      </c>
      <c r="AX663" s="13" t="s">
        <v>77</v>
      </c>
      <c r="AY663" s="244" t="s">
        <v>137</v>
      </c>
    </row>
    <row r="664" s="15" customFormat="1">
      <c r="A664" s="15"/>
      <c r="B664" s="267"/>
      <c r="C664" s="268"/>
      <c r="D664" s="219" t="s">
        <v>250</v>
      </c>
      <c r="E664" s="269" t="s">
        <v>21</v>
      </c>
      <c r="F664" s="270" t="s">
        <v>830</v>
      </c>
      <c r="G664" s="268"/>
      <c r="H664" s="271">
        <v>102.327</v>
      </c>
      <c r="I664" s="272"/>
      <c r="J664" s="268"/>
      <c r="K664" s="268"/>
      <c r="L664" s="273"/>
      <c r="M664" s="274"/>
      <c r="N664" s="275"/>
      <c r="O664" s="275"/>
      <c r="P664" s="275"/>
      <c r="Q664" s="275"/>
      <c r="R664" s="275"/>
      <c r="S664" s="275"/>
      <c r="T664" s="276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7" t="s">
        <v>250</v>
      </c>
      <c r="AU664" s="277" t="s">
        <v>87</v>
      </c>
      <c r="AV664" s="15" t="s">
        <v>150</v>
      </c>
      <c r="AW664" s="15" t="s">
        <v>38</v>
      </c>
      <c r="AX664" s="15" t="s">
        <v>85</v>
      </c>
      <c r="AY664" s="277" t="s">
        <v>137</v>
      </c>
    </row>
    <row r="665" s="12" customFormat="1" ht="22.8" customHeight="1">
      <c r="A665" s="12"/>
      <c r="B665" s="191"/>
      <c r="C665" s="192"/>
      <c r="D665" s="193" t="s">
        <v>76</v>
      </c>
      <c r="E665" s="245" t="s">
        <v>159</v>
      </c>
      <c r="F665" s="245" t="s">
        <v>1375</v>
      </c>
      <c r="G665" s="192"/>
      <c r="H665" s="192"/>
      <c r="I665" s="195"/>
      <c r="J665" s="246">
        <f>BK665</f>
        <v>0</v>
      </c>
      <c r="K665" s="192"/>
      <c r="L665" s="197"/>
      <c r="M665" s="198"/>
      <c r="N665" s="199"/>
      <c r="O665" s="199"/>
      <c r="P665" s="200">
        <f>SUM(P666:P728)</f>
        <v>0</v>
      </c>
      <c r="Q665" s="199"/>
      <c r="R665" s="200">
        <f>SUM(R666:R728)</f>
        <v>0.63742273999999999</v>
      </c>
      <c r="S665" s="199"/>
      <c r="T665" s="201">
        <f>SUM(T666:T728)</f>
        <v>0.20000000000000001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2" t="s">
        <v>85</v>
      </c>
      <c r="AT665" s="203" t="s">
        <v>76</v>
      </c>
      <c r="AU665" s="203" t="s">
        <v>85</v>
      </c>
      <c r="AY665" s="202" t="s">
        <v>137</v>
      </c>
      <c r="BK665" s="204">
        <f>SUM(BK666:BK728)</f>
        <v>0</v>
      </c>
    </row>
    <row r="666" s="2" customFormat="1" ht="16.5" customHeight="1">
      <c r="A666" s="41"/>
      <c r="B666" s="42"/>
      <c r="C666" s="225" t="s">
        <v>445</v>
      </c>
      <c r="D666" s="225" t="s">
        <v>162</v>
      </c>
      <c r="E666" s="226" t="s">
        <v>1376</v>
      </c>
      <c r="F666" s="227" t="s">
        <v>1377</v>
      </c>
      <c r="G666" s="228" t="s">
        <v>210</v>
      </c>
      <c r="H666" s="229">
        <v>1.542</v>
      </c>
      <c r="I666" s="230"/>
      <c r="J666" s="231">
        <f>ROUND(I666*H666,2)</f>
        <v>0</v>
      </c>
      <c r="K666" s="227" t="s">
        <v>526</v>
      </c>
      <c r="L666" s="47"/>
      <c r="M666" s="232" t="s">
        <v>21</v>
      </c>
      <c r="N666" s="233" t="s">
        <v>48</v>
      </c>
      <c r="O666" s="87"/>
      <c r="P666" s="215">
        <f>O666*H666</f>
        <v>0</v>
      </c>
      <c r="Q666" s="215">
        <v>0.0040499999999999998</v>
      </c>
      <c r="R666" s="215">
        <f>Q666*H666</f>
        <v>0.0062451</v>
      </c>
      <c r="S666" s="215">
        <v>0</v>
      </c>
      <c r="T666" s="216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7" t="s">
        <v>150</v>
      </c>
      <c r="AT666" s="217" t="s">
        <v>162</v>
      </c>
      <c r="AU666" s="217" t="s">
        <v>87</v>
      </c>
      <c r="AY666" s="20" t="s">
        <v>137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20" t="s">
        <v>85</v>
      </c>
      <c r="BK666" s="218">
        <f>ROUND(I666*H666,2)</f>
        <v>0</v>
      </c>
      <c r="BL666" s="20" t="s">
        <v>150</v>
      </c>
      <c r="BM666" s="217" t="s">
        <v>1378</v>
      </c>
    </row>
    <row r="667" s="2" customFormat="1">
      <c r="A667" s="41"/>
      <c r="B667" s="42"/>
      <c r="C667" s="43"/>
      <c r="D667" s="219" t="s">
        <v>144</v>
      </c>
      <c r="E667" s="43"/>
      <c r="F667" s="220" t="s">
        <v>1379</v>
      </c>
      <c r="G667" s="43"/>
      <c r="H667" s="43"/>
      <c r="I667" s="221"/>
      <c r="J667" s="43"/>
      <c r="K667" s="43"/>
      <c r="L667" s="47"/>
      <c r="M667" s="222"/>
      <c r="N667" s="223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144</v>
      </c>
      <c r="AU667" s="20" t="s">
        <v>87</v>
      </c>
    </row>
    <row r="668" s="2" customFormat="1">
      <c r="A668" s="41"/>
      <c r="B668" s="42"/>
      <c r="C668" s="43"/>
      <c r="D668" s="247" t="s">
        <v>529</v>
      </c>
      <c r="E668" s="43"/>
      <c r="F668" s="248" t="s">
        <v>1380</v>
      </c>
      <c r="G668" s="43"/>
      <c r="H668" s="43"/>
      <c r="I668" s="221"/>
      <c r="J668" s="43"/>
      <c r="K668" s="43"/>
      <c r="L668" s="47"/>
      <c r="M668" s="222"/>
      <c r="N668" s="223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529</v>
      </c>
      <c r="AU668" s="20" t="s">
        <v>87</v>
      </c>
    </row>
    <row r="669" s="13" customFormat="1">
      <c r="A669" s="13"/>
      <c r="B669" s="234"/>
      <c r="C669" s="235"/>
      <c r="D669" s="219" t="s">
        <v>250</v>
      </c>
      <c r="E669" s="236" t="s">
        <v>21</v>
      </c>
      <c r="F669" s="237" t="s">
        <v>1381</v>
      </c>
      <c r="G669" s="235"/>
      <c r="H669" s="238">
        <v>1.542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250</v>
      </c>
      <c r="AU669" s="244" t="s">
        <v>87</v>
      </c>
      <c r="AV669" s="13" t="s">
        <v>87</v>
      </c>
      <c r="AW669" s="13" t="s">
        <v>38</v>
      </c>
      <c r="AX669" s="13" t="s">
        <v>85</v>
      </c>
      <c r="AY669" s="244" t="s">
        <v>137</v>
      </c>
    </row>
    <row r="670" s="2" customFormat="1" ht="16.5" customHeight="1">
      <c r="A670" s="41"/>
      <c r="B670" s="42"/>
      <c r="C670" s="225" t="s">
        <v>449</v>
      </c>
      <c r="D670" s="225" t="s">
        <v>162</v>
      </c>
      <c r="E670" s="226" t="s">
        <v>1382</v>
      </c>
      <c r="F670" s="227" t="s">
        <v>1383</v>
      </c>
      <c r="G670" s="228" t="s">
        <v>210</v>
      </c>
      <c r="H670" s="229">
        <v>11.6</v>
      </c>
      <c r="I670" s="230"/>
      <c r="J670" s="231">
        <f>ROUND(I670*H670,2)</f>
        <v>0</v>
      </c>
      <c r="K670" s="227" t="s">
        <v>526</v>
      </c>
      <c r="L670" s="47"/>
      <c r="M670" s="232" t="s">
        <v>21</v>
      </c>
      <c r="N670" s="233" t="s">
        <v>48</v>
      </c>
      <c r="O670" s="87"/>
      <c r="P670" s="215">
        <f>O670*H670</f>
        <v>0</v>
      </c>
      <c r="Q670" s="215">
        <v>1.0000000000000001E-05</v>
      </c>
      <c r="R670" s="215">
        <f>Q670*H670</f>
        <v>0.000116</v>
      </c>
      <c r="S670" s="215">
        <v>0</v>
      </c>
      <c r="T670" s="216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7" t="s">
        <v>150</v>
      </c>
      <c r="AT670" s="217" t="s">
        <v>162</v>
      </c>
      <c r="AU670" s="217" t="s">
        <v>87</v>
      </c>
      <c r="AY670" s="20" t="s">
        <v>137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20" t="s">
        <v>85</v>
      </c>
      <c r="BK670" s="218">
        <f>ROUND(I670*H670,2)</f>
        <v>0</v>
      </c>
      <c r="BL670" s="20" t="s">
        <v>150</v>
      </c>
      <c r="BM670" s="217" t="s">
        <v>1384</v>
      </c>
    </row>
    <row r="671" s="2" customFormat="1">
      <c r="A671" s="41"/>
      <c r="B671" s="42"/>
      <c r="C671" s="43"/>
      <c r="D671" s="219" t="s">
        <v>144</v>
      </c>
      <c r="E671" s="43"/>
      <c r="F671" s="220" t="s">
        <v>1385</v>
      </c>
      <c r="G671" s="43"/>
      <c r="H671" s="43"/>
      <c r="I671" s="221"/>
      <c r="J671" s="43"/>
      <c r="K671" s="43"/>
      <c r="L671" s="47"/>
      <c r="M671" s="222"/>
      <c r="N671" s="223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144</v>
      </c>
      <c r="AU671" s="20" t="s">
        <v>87</v>
      </c>
    </row>
    <row r="672" s="2" customFormat="1">
      <c r="A672" s="41"/>
      <c r="B672" s="42"/>
      <c r="C672" s="43"/>
      <c r="D672" s="247" t="s">
        <v>529</v>
      </c>
      <c r="E672" s="43"/>
      <c r="F672" s="248" t="s">
        <v>1386</v>
      </c>
      <c r="G672" s="43"/>
      <c r="H672" s="43"/>
      <c r="I672" s="221"/>
      <c r="J672" s="43"/>
      <c r="K672" s="43"/>
      <c r="L672" s="47"/>
      <c r="M672" s="222"/>
      <c r="N672" s="223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529</v>
      </c>
      <c r="AU672" s="20" t="s">
        <v>87</v>
      </c>
    </row>
    <row r="673" s="14" customFormat="1">
      <c r="A673" s="14"/>
      <c r="B673" s="249"/>
      <c r="C673" s="250"/>
      <c r="D673" s="219" t="s">
        <v>250</v>
      </c>
      <c r="E673" s="251" t="s">
        <v>21</v>
      </c>
      <c r="F673" s="252" t="s">
        <v>1387</v>
      </c>
      <c r="G673" s="250"/>
      <c r="H673" s="251" t="s">
        <v>21</v>
      </c>
      <c r="I673" s="253"/>
      <c r="J673" s="250"/>
      <c r="K673" s="250"/>
      <c r="L673" s="254"/>
      <c r="M673" s="255"/>
      <c r="N673" s="256"/>
      <c r="O673" s="256"/>
      <c r="P673" s="256"/>
      <c r="Q673" s="256"/>
      <c r="R673" s="256"/>
      <c r="S673" s="256"/>
      <c r="T673" s="25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8" t="s">
        <v>250</v>
      </c>
      <c r="AU673" s="258" t="s">
        <v>87</v>
      </c>
      <c r="AV673" s="14" t="s">
        <v>85</v>
      </c>
      <c r="AW673" s="14" t="s">
        <v>38</v>
      </c>
      <c r="AX673" s="14" t="s">
        <v>77</v>
      </c>
      <c r="AY673" s="258" t="s">
        <v>137</v>
      </c>
    </row>
    <row r="674" s="13" customFormat="1">
      <c r="A674" s="13"/>
      <c r="B674" s="234"/>
      <c r="C674" s="235"/>
      <c r="D674" s="219" t="s">
        <v>250</v>
      </c>
      <c r="E674" s="236" t="s">
        <v>21</v>
      </c>
      <c r="F674" s="237" t="s">
        <v>1388</v>
      </c>
      <c r="G674" s="235"/>
      <c r="H674" s="238">
        <v>4.4000000000000004</v>
      </c>
      <c r="I674" s="239"/>
      <c r="J674" s="235"/>
      <c r="K674" s="235"/>
      <c r="L674" s="240"/>
      <c r="M674" s="241"/>
      <c r="N674" s="242"/>
      <c r="O674" s="242"/>
      <c r="P674" s="242"/>
      <c r="Q674" s="242"/>
      <c r="R674" s="242"/>
      <c r="S674" s="242"/>
      <c r="T674" s="24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4" t="s">
        <v>250</v>
      </c>
      <c r="AU674" s="244" t="s">
        <v>87</v>
      </c>
      <c r="AV674" s="13" t="s">
        <v>87</v>
      </c>
      <c r="AW674" s="13" t="s">
        <v>38</v>
      </c>
      <c r="AX674" s="13" t="s">
        <v>77</v>
      </c>
      <c r="AY674" s="244" t="s">
        <v>137</v>
      </c>
    </row>
    <row r="675" s="13" customFormat="1">
      <c r="A675" s="13"/>
      <c r="B675" s="234"/>
      <c r="C675" s="235"/>
      <c r="D675" s="219" t="s">
        <v>250</v>
      </c>
      <c r="E675" s="236" t="s">
        <v>21</v>
      </c>
      <c r="F675" s="237" t="s">
        <v>1389</v>
      </c>
      <c r="G675" s="235"/>
      <c r="H675" s="238">
        <v>7.2000000000000002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250</v>
      </c>
      <c r="AU675" s="244" t="s">
        <v>87</v>
      </c>
      <c r="AV675" s="13" t="s">
        <v>87</v>
      </c>
      <c r="AW675" s="13" t="s">
        <v>38</v>
      </c>
      <c r="AX675" s="13" t="s">
        <v>77</v>
      </c>
      <c r="AY675" s="244" t="s">
        <v>137</v>
      </c>
    </row>
    <row r="676" s="15" customFormat="1">
      <c r="A676" s="15"/>
      <c r="B676" s="267"/>
      <c r="C676" s="268"/>
      <c r="D676" s="219" t="s">
        <v>250</v>
      </c>
      <c r="E676" s="269" t="s">
        <v>675</v>
      </c>
      <c r="F676" s="270" t="s">
        <v>830</v>
      </c>
      <c r="G676" s="268"/>
      <c r="H676" s="271">
        <v>11.6</v>
      </c>
      <c r="I676" s="272"/>
      <c r="J676" s="268"/>
      <c r="K676" s="268"/>
      <c r="L676" s="273"/>
      <c r="M676" s="274"/>
      <c r="N676" s="275"/>
      <c r="O676" s="275"/>
      <c r="P676" s="275"/>
      <c r="Q676" s="275"/>
      <c r="R676" s="275"/>
      <c r="S676" s="275"/>
      <c r="T676" s="27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7" t="s">
        <v>250</v>
      </c>
      <c r="AU676" s="277" t="s">
        <v>87</v>
      </c>
      <c r="AV676" s="15" t="s">
        <v>150</v>
      </c>
      <c r="AW676" s="15" t="s">
        <v>38</v>
      </c>
      <c r="AX676" s="15" t="s">
        <v>85</v>
      </c>
      <c r="AY676" s="277" t="s">
        <v>137</v>
      </c>
    </row>
    <row r="677" s="2" customFormat="1" ht="16.5" customHeight="1">
      <c r="A677" s="41"/>
      <c r="B677" s="42"/>
      <c r="C677" s="205" t="s">
        <v>453</v>
      </c>
      <c r="D677" s="205" t="s">
        <v>138</v>
      </c>
      <c r="E677" s="206" t="s">
        <v>1390</v>
      </c>
      <c r="F677" s="207" t="s">
        <v>1391</v>
      </c>
      <c r="G677" s="208" t="s">
        <v>210</v>
      </c>
      <c r="H677" s="209">
        <v>12.18</v>
      </c>
      <c r="I677" s="210"/>
      <c r="J677" s="211">
        <f>ROUND(I677*H677,2)</f>
        <v>0</v>
      </c>
      <c r="K677" s="207" t="s">
        <v>526</v>
      </c>
      <c r="L677" s="212"/>
      <c r="M677" s="213" t="s">
        <v>21</v>
      </c>
      <c r="N677" s="214" t="s">
        <v>48</v>
      </c>
      <c r="O677" s="87"/>
      <c r="P677" s="215">
        <f>O677*H677</f>
        <v>0</v>
      </c>
      <c r="Q677" s="215">
        <v>0.0046899999999999997</v>
      </c>
      <c r="R677" s="215">
        <f>Q677*H677</f>
        <v>0.057124199999999993</v>
      </c>
      <c r="S677" s="215">
        <v>0</v>
      </c>
      <c r="T677" s="216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7" t="s">
        <v>159</v>
      </c>
      <c r="AT677" s="217" t="s">
        <v>138</v>
      </c>
      <c r="AU677" s="217" t="s">
        <v>87</v>
      </c>
      <c r="AY677" s="20" t="s">
        <v>137</v>
      </c>
      <c r="BE677" s="218">
        <f>IF(N677="základní",J677,0)</f>
        <v>0</v>
      </c>
      <c r="BF677" s="218">
        <f>IF(N677="snížená",J677,0)</f>
        <v>0</v>
      </c>
      <c r="BG677" s="218">
        <f>IF(N677="zákl. přenesená",J677,0)</f>
        <v>0</v>
      </c>
      <c r="BH677" s="218">
        <f>IF(N677="sníž. přenesená",J677,0)</f>
        <v>0</v>
      </c>
      <c r="BI677" s="218">
        <f>IF(N677="nulová",J677,0)</f>
        <v>0</v>
      </c>
      <c r="BJ677" s="20" t="s">
        <v>85</v>
      </c>
      <c r="BK677" s="218">
        <f>ROUND(I677*H677,2)</f>
        <v>0</v>
      </c>
      <c r="BL677" s="20" t="s">
        <v>150</v>
      </c>
      <c r="BM677" s="217" t="s">
        <v>1392</v>
      </c>
    </row>
    <row r="678" s="2" customFormat="1">
      <c r="A678" s="41"/>
      <c r="B678" s="42"/>
      <c r="C678" s="43"/>
      <c r="D678" s="219" t="s">
        <v>144</v>
      </c>
      <c r="E678" s="43"/>
      <c r="F678" s="220" t="s">
        <v>1391</v>
      </c>
      <c r="G678" s="43"/>
      <c r="H678" s="43"/>
      <c r="I678" s="221"/>
      <c r="J678" s="43"/>
      <c r="K678" s="43"/>
      <c r="L678" s="47"/>
      <c r="M678" s="222"/>
      <c r="N678" s="223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144</v>
      </c>
      <c r="AU678" s="20" t="s">
        <v>87</v>
      </c>
    </row>
    <row r="679" s="13" customFormat="1">
      <c r="A679" s="13"/>
      <c r="B679" s="234"/>
      <c r="C679" s="235"/>
      <c r="D679" s="219" t="s">
        <v>250</v>
      </c>
      <c r="E679" s="236" t="s">
        <v>21</v>
      </c>
      <c r="F679" s="237" t="s">
        <v>675</v>
      </c>
      <c r="G679" s="235"/>
      <c r="H679" s="238">
        <v>11.6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250</v>
      </c>
      <c r="AU679" s="244" t="s">
        <v>87</v>
      </c>
      <c r="AV679" s="13" t="s">
        <v>87</v>
      </c>
      <c r="AW679" s="13" t="s">
        <v>38</v>
      </c>
      <c r="AX679" s="13" t="s">
        <v>85</v>
      </c>
      <c r="AY679" s="244" t="s">
        <v>137</v>
      </c>
    </row>
    <row r="680" s="13" customFormat="1">
      <c r="A680" s="13"/>
      <c r="B680" s="234"/>
      <c r="C680" s="235"/>
      <c r="D680" s="219" t="s">
        <v>250</v>
      </c>
      <c r="E680" s="235"/>
      <c r="F680" s="237" t="s">
        <v>1393</v>
      </c>
      <c r="G680" s="235"/>
      <c r="H680" s="238">
        <v>12.18</v>
      </c>
      <c r="I680" s="239"/>
      <c r="J680" s="235"/>
      <c r="K680" s="235"/>
      <c r="L680" s="240"/>
      <c r="M680" s="241"/>
      <c r="N680" s="242"/>
      <c r="O680" s="242"/>
      <c r="P680" s="242"/>
      <c r="Q680" s="242"/>
      <c r="R680" s="242"/>
      <c r="S680" s="242"/>
      <c r="T680" s="24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4" t="s">
        <v>250</v>
      </c>
      <c r="AU680" s="244" t="s">
        <v>87</v>
      </c>
      <c r="AV680" s="13" t="s">
        <v>87</v>
      </c>
      <c r="AW680" s="13" t="s">
        <v>4</v>
      </c>
      <c r="AX680" s="13" t="s">
        <v>85</v>
      </c>
      <c r="AY680" s="244" t="s">
        <v>137</v>
      </c>
    </row>
    <row r="681" s="2" customFormat="1" ht="21.75" customHeight="1">
      <c r="A681" s="41"/>
      <c r="B681" s="42"/>
      <c r="C681" s="225" t="s">
        <v>456</v>
      </c>
      <c r="D681" s="225" t="s">
        <v>162</v>
      </c>
      <c r="E681" s="226" t="s">
        <v>1394</v>
      </c>
      <c r="F681" s="227" t="s">
        <v>1395</v>
      </c>
      <c r="G681" s="228" t="s">
        <v>259</v>
      </c>
      <c r="H681" s="229">
        <v>2</v>
      </c>
      <c r="I681" s="230"/>
      <c r="J681" s="231">
        <f>ROUND(I681*H681,2)</f>
        <v>0</v>
      </c>
      <c r="K681" s="227" t="s">
        <v>526</v>
      </c>
      <c r="L681" s="47"/>
      <c r="M681" s="232" t="s">
        <v>21</v>
      </c>
      <c r="N681" s="233" t="s">
        <v>48</v>
      </c>
      <c r="O681" s="87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7" t="s">
        <v>150</v>
      </c>
      <c r="AT681" s="217" t="s">
        <v>162</v>
      </c>
      <c r="AU681" s="217" t="s">
        <v>87</v>
      </c>
      <c r="AY681" s="20" t="s">
        <v>137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20" t="s">
        <v>85</v>
      </c>
      <c r="BK681" s="218">
        <f>ROUND(I681*H681,2)</f>
        <v>0</v>
      </c>
      <c r="BL681" s="20" t="s">
        <v>150</v>
      </c>
      <c r="BM681" s="217" t="s">
        <v>1396</v>
      </c>
    </row>
    <row r="682" s="2" customFormat="1">
      <c r="A682" s="41"/>
      <c r="B682" s="42"/>
      <c r="C682" s="43"/>
      <c r="D682" s="219" t="s">
        <v>144</v>
      </c>
      <c r="E682" s="43"/>
      <c r="F682" s="220" t="s">
        <v>1397</v>
      </c>
      <c r="G682" s="43"/>
      <c r="H682" s="43"/>
      <c r="I682" s="221"/>
      <c r="J682" s="43"/>
      <c r="K682" s="43"/>
      <c r="L682" s="47"/>
      <c r="M682" s="222"/>
      <c r="N682" s="223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144</v>
      </c>
      <c r="AU682" s="20" t="s">
        <v>87</v>
      </c>
    </row>
    <row r="683" s="2" customFormat="1">
      <c r="A683" s="41"/>
      <c r="B683" s="42"/>
      <c r="C683" s="43"/>
      <c r="D683" s="247" t="s">
        <v>529</v>
      </c>
      <c r="E683" s="43"/>
      <c r="F683" s="248" t="s">
        <v>1398</v>
      </c>
      <c r="G683" s="43"/>
      <c r="H683" s="43"/>
      <c r="I683" s="221"/>
      <c r="J683" s="43"/>
      <c r="K683" s="43"/>
      <c r="L683" s="47"/>
      <c r="M683" s="222"/>
      <c r="N683" s="223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529</v>
      </c>
      <c r="AU683" s="20" t="s">
        <v>87</v>
      </c>
    </row>
    <row r="684" s="14" customFormat="1">
      <c r="A684" s="14"/>
      <c r="B684" s="249"/>
      <c r="C684" s="250"/>
      <c r="D684" s="219" t="s">
        <v>250</v>
      </c>
      <c r="E684" s="251" t="s">
        <v>21</v>
      </c>
      <c r="F684" s="252" t="s">
        <v>1387</v>
      </c>
      <c r="G684" s="250"/>
      <c r="H684" s="251" t="s">
        <v>21</v>
      </c>
      <c r="I684" s="253"/>
      <c r="J684" s="250"/>
      <c r="K684" s="250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250</v>
      </c>
      <c r="AU684" s="258" t="s">
        <v>87</v>
      </c>
      <c r="AV684" s="14" t="s">
        <v>85</v>
      </c>
      <c r="AW684" s="14" t="s">
        <v>38</v>
      </c>
      <c r="AX684" s="14" t="s">
        <v>77</v>
      </c>
      <c r="AY684" s="258" t="s">
        <v>137</v>
      </c>
    </row>
    <row r="685" s="13" customFormat="1">
      <c r="A685" s="13"/>
      <c r="B685" s="234"/>
      <c r="C685" s="235"/>
      <c r="D685" s="219" t="s">
        <v>250</v>
      </c>
      <c r="E685" s="236" t="s">
        <v>21</v>
      </c>
      <c r="F685" s="237" t="s">
        <v>1399</v>
      </c>
      <c r="G685" s="235"/>
      <c r="H685" s="238">
        <v>2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250</v>
      </c>
      <c r="AU685" s="244" t="s">
        <v>87</v>
      </c>
      <c r="AV685" s="13" t="s">
        <v>87</v>
      </c>
      <c r="AW685" s="13" t="s">
        <v>38</v>
      </c>
      <c r="AX685" s="13" t="s">
        <v>85</v>
      </c>
      <c r="AY685" s="244" t="s">
        <v>137</v>
      </c>
    </row>
    <row r="686" s="2" customFormat="1" ht="16.5" customHeight="1">
      <c r="A686" s="41"/>
      <c r="B686" s="42"/>
      <c r="C686" s="205" t="s">
        <v>460</v>
      </c>
      <c r="D686" s="205" t="s">
        <v>138</v>
      </c>
      <c r="E686" s="206" t="s">
        <v>1400</v>
      </c>
      <c r="F686" s="207" t="s">
        <v>1401</v>
      </c>
      <c r="G686" s="208" t="s">
        <v>259</v>
      </c>
      <c r="H686" s="209">
        <v>2</v>
      </c>
      <c r="I686" s="210"/>
      <c r="J686" s="211">
        <f>ROUND(I686*H686,2)</f>
        <v>0</v>
      </c>
      <c r="K686" s="207" t="s">
        <v>526</v>
      </c>
      <c r="L686" s="212"/>
      <c r="M686" s="213" t="s">
        <v>21</v>
      </c>
      <c r="N686" s="214" t="s">
        <v>48</v>
      </c>
      <c r="O686" s="87"/>
      <c r="P686" s="215">
        <f>O686*H686</f>
        <v>0</v>
      </c>
      <c r="Q686" s="215">
        <v>0.0011000000000000001</v>
      </c>
      <c r="R686" s="215">
        <f>Q686*H686</f>
        <v>0.0022000000000000001</v>
      </c>
      <c r="S686" s="215">
        <v>0</v>
      </c>
      <c r="T686" s="216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7" t="s">
        <v>159</v>
      </c>
      <c r="AT686" s="217" t="s">
        <v>138</v>
      </c>
      <c r="AU686" s="217" t="s">
        <v>87</v>
      </c>
      <c r="AY686" s="20" t="s">
        <v>137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20" t="s">
        <v>85</v>
      </c>
      <c r="BK686" s="218">
        <f>ROUND(I686*H686,2)</f>
        <v>0</v>
      </c>
      <c r="BL686" s="20" t="s">
        <v>150</v>
      </c>
      <c r="BM686" s="217" t="s">
        <v>1402</v>
      </c>
    </row>
    <row r="687" s="2" customFormat="1">
      <c r="A687" s="41"/>
      <c r="B687" s="42"/>
      <c r="C687" s="43"/>
      <c r="D687" s="219" t="s">
        <v>144</v>
      </c>
      <c r="E687" s="43"/>
      <c r="F687" s="220" t="s">
        <v>1401</v>
      </c>
      <c r="G687" s="43"/>
      <c r="H687" s="43"/>
      <c r="I687" s="221"/>
      <c r="J687" s="43"/>
      <c r="K687" s="43"/>
      <c r="L687" s="47"/>
      <c r="M687" s="222"/>
      <c r="N687" s="223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144</v>
      </c>
      <c r="AU687" s="20" t="s">
        <v>87</v>
      </c>
    </row>
    <row r="688" s="2" customFormat="1" ht="16.5" customHeight="1">
      <c r="A688" s="41"/>
      <c r="B688" s="42"/>
      <c r="C688" s="225" t="s">
        <v>466</v>
      </c>
      <c r="D688" s="225" t="s">
        <v>162</v>
      </c>
      <c r="E688" s="226" t="s">
        <v>1403</v>
      </c>
      <c r="F688" s="227" t="s">
        <v>1404</v>
      </c>
      <c r="G688" s="228" t="s">
        <v>259</v>
      </c>
      <c r="H688" s="229">
        <v>2</v>
      </c>
      <c r="I688" s="230"/>
      <c r="J688" s="231">
        <f>ROUND(I688*H688,2)</f>
        <v>0</v>
      </c>
      <c r="K688" s="227" t="s">
        <v>526</v>
      </c>
      <c r="L688" s="47"/>
      <c r="M688" s="232" t="s">
        <v>21</v>
      </c>
      <c r="N688" s="233" t="s">
        <v>48</v>
      </c>
      <c r="O688" s="87"/>
      <c r="P688" s="215">
        <f>O688*H688</f>
        <v>0</v>
      </c>
      <c r="Q688" s="215">
        <v>0.087419999999999998</v>
      </c>
      <c r="R688" s="215">
        <f>Q688*H688</f>
        <v>0.17484</v>
      </c>
      <c r="S688" s="215">
        <v>0</v>
      </c>
      <c r="T688" s="216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7" t="s">
        <v>150</v>
      </c>
      <c r="AT688" s="217" t="s">
        <v>162</v>
      </c>
      <c r="AU688" s="217" t="s">
        <v>87</v>
      </c>
      <c r="AY688" s="20" t="s">
        <v>137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20" t="s">
        <v>85</v>
      </c>
      <c r="BK688" s="218">
        <f>ROUND(I688*H688,2)</f>
        <v>0</v>
      </c>
      <c r="BL688" s="20" t="s">
        <v>150</v>
      </c>
      <c r="BM688" s="217" t="s">
        <v>1405</v>
      </c>
    </row>
    <row r="689" s="2" customFormat="1">
      <c r="A689" s="41"/>
      <c r="B689" s="42"/>
      <c r="C689" s="43"/>
      <c r="D689" s="219" t="s">
        <v>144</v>
      </c>
      <c r="E689" s="43"/>
      <c r="F689" s="220" t="s">
        <v>1406</v>
      </c>
      <c r="G689" s="43"/>
      <c r="H689" s="43"/>
      <c r="I689" s="221"/>
      <c r="J689" s="43"/>
      <c r="K689" s="43"/>
      <c r="L689" s="47"/>
      <c r="M689" s="222"/>
      <c r="N689" s="223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144</v>
      </c>
      <c r="AU689" s="20" t="s">
        <v>87</v>
      </c>
    </row>
    <row r="690" s="2" customFormat="1">
      <c r="A690" s="41"/>
      <c r="B690" s="42"/>
      <c r="C690" s="43"/>
      <c r="D690" s="247" t="s">
        <v>529</v>
      </c>
      <c r="E690" s="43"/>
      <c r="F690" s="248" t="s">
        <v>1407</v>
      </c>
      <c r="G690" s="43"/>
      <c r="H690" s="43"/>
      <c r="I690" s="221"/>
      <c r="J690" s="43"/>
      <c r="K690" s="43"/>
      <c r="L690" s="47"/>
      <c r="M690" s="222"/>
      <c r="N690" s="223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529</v>
      </c>
      <c r="AU690" s="20" t="s">
        <v>87</v>
      </c>
    </row>
    <row r="691" s="13" customFormat="1">
      <c r="A691" s="13"/>
      <c r="B691" s="234"/>
      <c r="C691" s="235"/>
      <c r="D691" s="219" t="s">
        <v>250</v>
      </c>
      <c r="E691" s="236" t="s">
        <v>21</v>
      </c>
      <c r="F691" s="237" t="s">
        <v>1408</v>
      </c>
      <c r="G691" s="235"/>
      <c r="H691" s="238">
        <v>2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250</v>
      </c>
      <c r="AU691" s="244" t="s">
        <v>87</v>
      </c>
      <c r="AV691" s="13" t="s">
        <v>87</v>
      </c>
      <c r="AW691" s="13" t="s">
        <v>38</v>
      </c>
      <c r="AX691" s="13" t="s">
        <v>85</v>
      </c>
      <c r="AY691" s="244" t="s">
        <v>137</v>
      </c>
    </row>
    <row r="692" s="2" customFormat="1" ht="16.5" customHeight="1">
      <c r="A692" s="41"/>
      <c r="B692" s="42"/>
      <c r="C692" s="205" t="s">
        <v>472</v>
      </c>
      <c r="D692" s="205" t="s">
        <v>138</v>
      </c>
      <c r="E692" s="206" t="s">
        <v>1409</v>
      </c>
      <c r="F692" s="207" t="s">
        <v>1410</v>
      </c>
      <c r="G692" s="208" t="s">
        <v>259</v>
      </c>
      <c r="H692" s="209">
        <v>2</v>
      </c>
      <c r="I692" s="210"/>
      <c r="J692" s="211">
        <f>ROUND(I692*H692,2)</f>
        <v>0</v>
      </c>
      <c r="K692" s="207" t="s">
        <v>526</v>
      </c>
      <c r="L692" s="212"/>
      <c r="M692" s="213" t="s">
        <v>21</v>
      </c>
      <c r="N692" s="214" t="s">
        <v>48</v>
      </c>
      <c r="O692" s="87"/>
      <c r="P692" s="215">
        <f>O692*H692</f>
        <v>0</v>
      </c>
      <c r="Q692" s="215">
        <v>0.021000000000000001</v>
      </c>
      <c r="R692" s="215">
        <f>Q692*H692</f>
        <v>0.042000000000000003</v>
      </c>
      <c r="S692" s="215">
        <v>0</v>
      </c>
      <c r="T692" s="216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7" t="s">
        <v>159</v>
      </c>
      <c r="AT692" s="217" t="s">
        <v>138</v>
      </c>
      <c r="AU692" s="217" t="s">
        <v>87</v>
      </c>
      <c r="AY692" s="20" t="s">
        <v>137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20" t="s">
        <v>85</v>
      </c>
      <c r="BK692" s="218">
        <f>ROUND(I692*H692,2)</f>
        <v>0</v>
      </c>
      <c r="BL692" s="20" t="s">
        <v>150</v>
      </c>
      <c r="BM692" s="217" t="s">
        <v>1411</v>
      </c>
    </row>
    <row r="693" s="2" customFormat="1">
      <c r="A693" s="41"/>
      <c r="B693" s="42"/>
      <c r="C693" s="43"/>
      <c r="D693" s="219" t="s">
        <v>144</v>
      </c>
      <c r="E693" s="43"/>
      <c r="F693" s="220" t="s">
        <v>1410</v>
      </c>
      <c r="G693" s="43"/>
      <c r="H693" s="43"/>
      <c r="I693" s="221"/>
      <c r="J693" s="43"/>
      <c r="K693" s="43"/>
      <c r="L693" s="47"/>
      <c r="M693" s="222"/>
      <c r="N693" s="223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144</v>
      </c>
      <c r="AU693" s="20" t="s">
        <v>87</v>
      </c>
    </row>
    <row r="694" s="2" customFormat="1" ht="16.5" customHeight="1">
      <c r="A694" s="41"/>
      <c r="B694" s="42"/>
      <c r="C694" s="225" t="s">
        <v>482</v>
      </c>
      <c r="D694" s="225" t="s">
        <v>162</v>
      </c>
      <c r="E694" s="226" t="s">
        <v>1412</v>
      </c>
      <c r="F694" s="227" t="s">
        <v>1413</v>
      </c>
      <c r="G694" s="228" t="s">
        <v>259</v>
      </c>
      <c r="H694" s="229">
        <v>2</v>
      </c>
      <c r="I694" s="230"/>
      <c r="J694" s="231">
        <f>ROUND(I694*H694,2)</f>
        <v>0</v>
      </c>
      <c r="K694" s="227" t="s">
        <v>526</v>
      </c>
      <c r="L694" s="47"/>
      <c r="M694" s="232" t="s">
        <v>21</v>
      </c>
      <c r="N694" s="233" t="s">
        <v>48</v>
      </c>
      <c r="O694" s="87"/>
      <c r="P694" s="215">
        <f>O694*H694</f>
        <v>0</v>
      </c>
      <c r="Q694" s="215">
        <v>0</v>
      </c>
      <c r="R694" s="215">
        <f>Q694*H694</f>
        <v>0</v>
      </c>
      <c r="S694" s="215">
        <v>0.10000000000000001</v>
      </c>
      <c r="T694" s="216">
        <f>S694*H694</f>
        <v>0.20000000000000001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7" t="s">
        <v>150</v>
      </c>
      <c r="AT694" s="217" t="s">
        <v>162</v>
      </c>
      <c r="AU694" s="217" t="s">
        <v>87</v>
      </c>
      <c r="AY694" s="20" t="s">
        <v>137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20" t="s">
        <v>85</v>
      </c>
      <c r="BK694" s="218">
        <f>ROUND(I694*H694,2)</f>
        <v>0</v>
      </c>
      <c r="BL694" s="20" t="s">
        <v>150</v>
      </c>
      <c r="BM694" s="217" t="s">
        <v>1414</v>
      </c>
    </row>
    <row r="695" s="2" customFormat="1">
      <c r="A695" s="41"/>
      <c r="B695" s="42"/>
      <c r="C695" s="43"/>
      <c r="D695" s="219" t="s">
        <v>144</v>
      </c>
      <c r="E695" s="43"/>
      <c r="F695" s="220" t="s">
        <v>1415</v>
      </c>
      <c r="G695" s="43"/>
      <c r="H695" s="43"/>
      <c r="I695" s="221"/>
      <c r="J695" s="43"/>
      <c r="K695" s="43"/>
      <c r="L695" s="47"/>
      <c r="M695" s="222"/>
      <c r="N695" s="223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144</v>
      </c>
      <c r="AU695" s="20" t="s">
        <v>87</v>
      </c>
    </row>
    <row r="696" s="2" customFormat="1">
      <c r="A696" s="41"/>
      <c r="B696" s="42"/>
      <c r="C696" s="43"/>
      <c r="D696" s="247" t="s">
        <v>529</v>
      </c>
      <c r="E696" s="43"/>
      <c r="F696" s="248" t="s">
        <v>1416</v>
      </c>
      <c r="G696" s="43"/>
      <c r="H696" s="43"/>
      <c r="I696" s="221"/>
      <c r="J696" s="43"/>
      <c r="K696" s="43"/>
      <c r="L696" s="47"/>
      <c r="M696" s="222"/>
      <c r="N696" s="223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529</v>
      </c>
      <c r="AU696" s="20" t="s">
        <v>87</v>
      </c>
    </row>
    <row r="697" s="13" customFormat="1">
      <c r="A697" s="13"/>
      <c r="B697" s="234"/>
      <c r="C697" s="235"/>
      <c r="D697" s="219" t="s">
        <v>250</v>
      </c>
      <c r="E697" s="236" t="s">
        <v>21</v>
      </c>
      <c r="F697" s="237" t="s">
        <v>1408</v>
      </c>
      <c r="G697" s="235"/>
      <c r="H697" s="238">
        <v>2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250</v>
      </c>
      <c r="AU697" s="244" t="s">
        <v>87</v>
      </c>
      <c r="AV697" s="13" t="s">
        <v>87</v>
      </c>
      <c r="AW697" s="13" t="s">
        <v>38</v>
      </c>
      <c r="AX697" s="13" t="s">
        <v>85</v>
      </c>
      <c r="AY697" s="244" t="s">
        <v>137</v>
      </c>
    </row>
    <row r="698" s="2" customFormat="1" ht="21.75" customHeight="1">
      <c r="A698" s="41"/>
      <c r="B698" s="42"/>
      <c r="C698" s="225" t="s">
        <v>487</v>
      </c>
      <c r="D698" s="225" t="s">
        <v>162</v>
      </c>
      <c r="E698" s="226" t="s">
        <v>1417</v>
      </c>
      <c r="F698" s="227" t="s">
        <v>1418</v>
      </c>
      <c r="G698" s="228" t="s">
        <v>259</v>
      </c>
      <c r="H698" s="229">
        <v>2</v>
      </c>
      <c r="I698" s="230"/>
      <c r="J698" s="231">
        <f>ROUND(I698*H698,2)</f>
        <v>0</v>
      </c>
      <c r="K698" s="227" t="s">
        <v>526</v>
      </c>
      <c r="L698" s="47"/>
      <c r="M698" s="232" t="s">
        <v>21</v>
      </c>
      <c r="N698" s="233" t="s">
        <v>48</v>
      </c>
      <c r="O698" s="87"/>
      <c r="P698" s="215">
        <f>O698*H698</f>
        <v>0</v>
      </c>
      <c r="Q698" s="215">
        <v>0.089999999999999997</v>
      </c>
      <c r="R698" s="215">
        <f>Q698*H698</f>
        <v>0.17999999999999999</v>
      </c>
      <c r="S698" s="215">
        <v>0</v>
      </c>
      <c r="T698" s="216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7" t="s">
        <v>150</v>
      </c>
      <c r="AT698" s="217" t="s">
        <v>162</v>
      </c>
      <c r="AU698" s="217" t="s">
        <v>87</v>
      </c>
      <c r="AY698" s="20" t="s">
        <v>137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20" t="s">
        <v>85</v>
      </c>
      <c r="BK698" s="218">
        <f>ROUND(I698*H698,2)</f>
        <v>0</v>
      </c>
      <c r="BL698" s="20" t="s">
        <v>150</v>
      </c>
      <c r="BM698" s="217" t="s">
        <v>1419</v>
      </c>
    </row>
    <row r="699" s="2" customFormat="1">
      <c r="A699" s="41"/>
      <c r="B699" s="42"/>
      <c r="C699" s="43"/>
      <c r="D699" s="219" t="s">
        <v>144</v>
      </c>
      <c r="E699" s="43"/>
      <c r="F699" s="220" t="s">
        <v>1418</v>
      </c>
      <c r="G699" s="43"/>
      <c r="H699" s="43"/>
      <c r="I699" s="221"/>
      <c r="J699" s="43"/>
      <c r="K699" s="43"/>
      <c r="L699" s="47"/>
      <c r="M699" s="222"/>
      <c r="N699" s="223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144</v>
      </c>
      <c r="AU699" s="20" t="s">
        <v>87</v>
      </c>
    </row>
    <row r="700" s="2" customFormat="1">
      <c r="A700" s="41"/>
      <c r="B700" s="42"/>
      <c r="C700" s="43"/>
      <c r="D700" s="247" t="s">
        <v>529</v>
      </c>
      <c r="E700" s="43"/>
      <c r="F700" s="248" t="s">
        <v>1420</v>
      </c>
      <c r="G700" s="43"/>
      <c r="H700" s="43"/>
      <c r="I700" s="221"/>
      <c r="J700" s="43"/>
      <c r="K700" s="43"/>
      <c r="L700" s="47"/>
      <c r="M700" s="222"/>
      <c r="N700" s="223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529</v>
      </c>
      <c r="AU700" s="20" t="s">
        <v>87</v>
      </c>
    </row>
    <row r="701" s="13" customFormat="1">
      <c r="A701" s="13"/>
      <c r="B701" s="234"/>
      <c r="C701" s="235"/>
      <c r="D701" s="219" t="s">
        <v>250</v>
      </c>
      <c r="E701" s="236" t="s">
        <v>21</v>
      </c>
      <c r="F701" s="237" t="s">
        <v>1408</v>
      </c>
      <c r="G701" s="235"/>
      <c r="H701" s="238">
        <v>2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250</v>
      </c>
      <c r="AU701" s="244" t="s">
        <v>87</v>
      </c>
      <c r="AV701" s="13" t="s">
        <v>87</v>
      </c>
      <c r="AW701" s="13" t="s">
        <v>38</v>
      </c>
      <c r="AX701" s="13" t="s">
        <v>85</v>
      </c>
      <c r="AY701" s="244" t="s">
        <v>137</v>
      </c>
    </row>
    <row r="702" s="2" customFormat="1" ht="16.5" customHeight="1">
      <c r="A702" s="41"/>
      <c r="B702" s="42"/>
      <c r="C702" s="205" t="s">
        <v>492</v>
      </c>
      <c r="D702" s="205" t="s">
        <v>138</v>
      </c>
      <c r="E702" s="206" t="s">
        <v>1421</v>
      </c>
      <c r="F702" s="207" t="s">
        <v>1422</v>
      </c>
      <c r="G702" s="208" t="s">
        <v>259</v>
      </c>
      <c r="H702" s="209">
        <v>2</v>
      </c>
      <c r="I702" s="210"/>
      <c r="J702" s="211">
        <f>ROUND(I702*H702,2)</f>
        <v>0</v>
      </c>
      <c r="K702" s="207" t="s">
        <v>21</v>
      </c>
      <c r="L702" s="212"/>
      <c r="M702" s="213" t="s">
        <v>21</v>
      </c>
      <c r="N702" s="214" t="s">
        <v>48</v>
      </c>
      <c r="O702" s="87"/>
      <c r="P702" s="215">
        <f>O702*H702</f>
        <v>0</v>
      </c>
      <c r="Q702" s="215">
        <v>0.044999999999999998</v>
      </c>
      <c r="R702" s="215">
        <f>Q702*H702</f>
        <v>0.089999999999999997</v>
      </c>
      <c r="S702" s="215">
        <v>0</v>
      </c>
      <c r="T702" s="216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7" t="s">
        <v>159</v>
      </c>
      <c r="AT702" s="217" t="s">
        <v>138</v>
      </c>
      <c r="AU702" s="217" t="s">
        <v>87</v>
      </c>
      <c r="AY702" s="20" t="s">
        <v>137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20" t="s">
        <v>85</v>
      </c>
      <c r="BK702" s="218">
        <f>ROUND(I702*H702,2)</f>
        <v>0</v>
      </c>
      <c r="BL702" s="20" t="s">
        <v>150</v>
      </c>
      <c r="BM702" s="217" t="s">
        <v>1423</v>
      </c>
    </row>
    <row r="703" s="2" customFormat="1">
      <c r="A703" s="41"/>
      <c r="B703" s="42"/>
      <c r="C703" s="43"/>
      <c r="D703" s="219" t="s">
        <v>144</v>
      </c>
      <c r="E703" s="43"/>
      <c r="F703" s="220" t="s">
        <v>1422</v>
      </c>
      <c r="G703" s="43"/>
      <c r="H703" s="43"/>
      <c r="I703" s="221"/>
      <c r="J703" s="43"/>
      <c r="K703" s="43"/>
      <c r="L703" s="47"/>
      <c r="M703" s="222"/>
      <c r="N703" s="223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144</v>
      </c>
      <c r="AU703" s="20" t="s">
        <v>87</v>
      </c>
    </row>
    <row r="704" s="13" customFormat="1">
      <c r="A704" s="13"/>
      <c r="B704" s="234"/>
      <c r="C704" s="235"/>
      <c r="D704" s="219" t="s">
        <v>250</v>
      </c>
      <c r="E704" s="236" t="s">
        <v>21</v>
      </c>
      <c r="F704" s="237" t="s">
        <v>1408</v>
      </c>
      <c r="G704" s="235"/>
      <c r="H704" s="238">
        <v>2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4" t="s">
        <v>250</v>
      </c>
      <c r="AU704" s="244" t="s">
        <v>87</v>
      </c>
      <c r="AV704" s="13" t="s">
        <v>87</v>
      </c>
      <c r="AW704" s="13" t="s">
        <v>38</v>
      </c>
      <c r="AX704" s="13" t="s">
        <v>85</v>
      </c>
      <c r="AY704" s="244" t="s">
        <v>137</v>
      </c>
    </row>
    <row r="705" s="2" customFormat="1" ht="16.5" customHeight="1">
      <c r="A705" s="41"/>
      <c r="B705" s="42"/>
      <c r="C705" s="225" t="s">
        <v>496</v>
      </c>
      <c r="D705" s="225" t="s">
        <v>162</v>
      </c>
      <c r="E705" s="226" t="s">
        <v>1424</v>
      </c>
      <c r="F705" s="227" t="s">
        <v>1425</v>
      </c>
      <c r="G705" s="228" t="s">
        <v>565</v>
      </c>
      <c r="H705" s="229">
        <v>4.7999999999999998</v>
      </c>
      <c r="I705" s="230"/>
      <c r="J705" s="231">
        <f>ROUND(I705*H705,2)</f>
        <v>0</v>
      </c>
      <c r="K705" s="227" t="s">
        <v>21</v>
      </c>
      <c r="L705" s="47"/>
      <c r="M705" s="232" t="s">
        <v>21</v>
      </c>
      <c r="N705" s="233" t="s">
        <v>48</v>
      </c>
      <c r="O705" s="87"/>
      <c r="P705" s="215">
        <f>O705*H705</f>
        <v>0</v>
      </c>
      <c r="Q705" s="215">
        <v>0</v>
      </c>
      <c r="R705" s="215">
        <f>Q705*H705</f>
        <v>0</v>
      </c>
      <c r="S705" s="215">
        <v>0</v>
      </c>
      <c r="T705" s="216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17" t="s">
        <v>150</v>
      </c>
      <c r="AT705" s="217" t="s">
        <v>162</v>
      </c>
      <c r="AU705" s="217" t="s">
        <v>87</v>
      </c>
      <c r="AY705" s="20" t="s">
        <v>137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20" t="s">
        <v>85</v>
      </c>
      <c r="BK705" s="218">
        <f>ROUND(I705*H705,2)</f>
        <v>0</v>
      </c>
      <c r="BL705" s="20" t="s">
        <v>150</v>
      </c>
      <c r="BM705" s="217" t="s">
        <v>1426</v>
      </c>
    </row>
    <row r="706" s="2" customFormat="1">
      <c r="A706" s="41"/>
      <c r="B706" s="42"/>
      <c r="C706" s="43"/>
      <c r="D706" s="219" t="s">
        <v>144</v>
      </c>
      <c r="E706" s="43"/>
      <c r="F706" s="220" t="s">
        <v>1425</v>
      </c>
      <c r="G706" s="43"/>
      <c r="H706" s="43"/>
      <c r="I706" s="221"/>
      <c r="J706" s="43"/>
      <c r="K706" s="43"/>
      <c r="L706" s="47"/>
      <c r="M706" s="222"/>
      <c r="N706" s="223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144</v>
      </c>
      <c r="AU706" s="20" t="s">
        <v>87</v>
      </c>
    </row>
    <row r="707" s="2" customFormat="1">
      <c r="A707" s="41"/>
      <c r="B707" s="42"/>
      <c r="C707" s="43"/>
      <c r="D707" s="219" t="s">
        <v>146</v>
      </c>
      <c r="E707" s="43"/>
      <c r="F707" s="224" t="s">
        <v>1427</v>
      </c>
      <c r="G707" s="43"/>
      <c r="H707" s="43"/>
      <c r="I707" s="221"/>
      <c r="J707" s="43"/>
      <c r="K707" s="43"/>
      <c r="L707" s="47"/>
      <c r="M707" s="222"/>
      <c r="N707" s="223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146</v>
      </c>
      <c r="AU707" s="20" t="s">
        <v>87</v>
      </c>
    </row>
    <row r="708" s="13" customFormat="1">
      <c r="A708" s="13"/>
      <c r="B708" s="234"/>
      <c r="C708" s="235"/>
      <c r="D708" s="219" t="s">
        <v>250</v>
      </c>
      <c r="E708" s="236" t="s">
        <v>577</v>
      </c>
      <c r="F708" s="237" t="s">
        <v>1428</v>
      </c>
      <c r="G708" s="235"/>
      <c r="H708" s="238">
        <v>4.7999999999999998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250</v>
      </c>
      <c r="AU708" s="244" t="s">
        <v>87</v>
      </c>
      <c r="AV708" s="13" t="s">
        <v>87</v>
      </c>
      <c r="AW708" s="13" t="s">
        <v>38</v>
      </c>
      <c r="AX708" s="13" t="s">
        <v>85</v>
      </c>
      <c r="AY708" s="244" t="s">
        <v>137</v>
      </c>
    </row>
    <row r="709" s="2" customFormat="1" ht="16.5" customHeight="1">
      <c r="A709" s="41"/>
      <c r="B709" s="42"/>
      <c r="C709" s="225" t="s">
        <v>267</v>
      </c>
      <c r="D709" s="225" t="s">
        <v>162</v>
      </c>
      <c r="E709" s="226" t="s">
        <v>1429</v>
      </c>
      <c r="F709" s="227" t="s">
        <v>1430</v>
      </c>
      <c r="G709" s="228" t="s">
        <v>565</v>
      </c>
      <c r="H709" s="229">
        <v>1.1599999999999999</v>
      </c>
      <c r="I709" s="230"/>
      <c r="J709" s="231">
        <f>ROUND(I709*H709,2)</f>
        <v>0</v>
      </c>
      <c r="K709" s="227" t="s">
        <v>526</v>
      </c>
      <c r="L709" s="47"/>
      <c r="M709" s="232" t="s">
        <v>21</v>
      </c>
      <c r="N709" s="233" t="s">
        <v>48</v>
      </c>
      <c r="O709" s="87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7" t="s">
        <v>150</v>
      </c>
      <c r="AT709" s="217" t="s">
        <v>162</v>
      </c>
      <c r="AU709" s="217" t="s">
        <v>87</v>
      </c>
      <c r="AY709" s="20" t="s">
        <v>137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20" t="s">
        <v>85</v>
      </c>
      <c r="BK709" s="218">
        <f>ROUND(I709*H709,2)</f>
        <v>0</v>
      </c>
      <c r="BL709" s="20" t="s">
        <v>150</v>
      </c>
      <c r="BM709" s="217" t="s">
        <v>1431</v>
      </c>
    </row>
    <row r="710" s="2" customFormat="1">
      <c r="A710" s="41"/>
      <c r="B710" s="42"/>
      <c r="C710" s="43"/>
      <c r="D710" s="219" t="s">
        <v>144</v>
      </c>
      <c r="E710" s="43"/>
      <c r="F710" s="220" t="s">
        <v>1432</v>
      </c>
      <c r="G710" s="43"/>
      <c r="H710" s="43"/>
      <c r="I710" s="221"/>
      <c r="J710" s="43"/>
      <c r="K710" s="43"/>
      <c r="L710" s="47"/>
      <c r="M710" s="222"/>
      <c r="N710" s="223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144</v>
      </c>
      <c r="AU710" s="20" t="s">
        <v>87</v>
      </c>
    </row>
    <row r="711" s="2" customFormat="1">
      <c r="A711" s="41"/>
      <c r="B711" s="42"/>
      <c r="C711" s="43"/>
      <c r="D711" s="247" t="s">
        <v>529</v>
      </c>
      <c r="E711" s="43"/>
      <c r="F711" s="248" t="s">
        <v>1433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529</v>
      </c>
      <c r="AU711" s="20" t="s">
        <v>87</v>
      </c>
    </row>
    <row r="712" s="2" customFormat="1">
      <c r="A712" s="41"/>
      <c r="B712" s="42"/>
      <c r="C712" s="43"/>
      <c r="D712" s="219" t="s">
        <v>146</v>
      </c>
      <c r="E712" s="43"/>
      <c r="F712" s="224" t="s">
        <v>1427</v>
      </c>
      <c r="G712" s="43"/>
      <c r="H712" s="43"/>
      <c r="I712" s="221"/>
      <c r="J712" s="43"/>
      <c r="K712" s="43"/>
      <c r="L712" s="47"/>
      <c r="M712" s="222"/>
      <c r="N712" s="223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146</v>
      </c>
      <c r="AU712" s="20" t="s">
        <v>87</v>
      </c>
    </row>
    <row r="713" s="14" customFormat="1">
      <c r="A713" s="14"/>
      <c r="B713" s="249"/>
      <c r="C713" s="250"/>
      <c r="D713" s="219" t="s">
        <v>250</v>
      </c>
      <c r="E713" s="251" t="s">
        <v>21</v>
      </c>
      <c r="F713" s="252" t="s">
        <v>1434</v>
      </c>
      <c r="G713" s="250"/>
      <c r="H713" s="251" t="s">
        <v>21</v>
      </c>
      <c r="I713" s="253"/>
      <c r="J713" s="250"/>
      <c r="K713" s="250"/>
      <c r="L713" s="254"/>
      <c r="M713" s="255"/>
      <c r="N713" s="256"/>
      <c r="O713" s="256"/>
      <c r="P713" s="256"/>
      <c r="Q713" s="256"/>
      <c r="R713" s="256"/>
      <c r="S713" s="256"/>
      <c r="T713" s="25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8" t="s">
        <v>250</v>
      </c>
      <c r="AU713" s="258" t="s">
        <v>87</v>
      </c>
      <c r="AV713" s="14" t="s">
        <v>85</v>
      </c>
      <c r="AW713" s="14" t="s">
        <v>38</v>
      </c>
      <c r="AX713" s="14" t="s">
        <v>77</v>
      </c>
      <c r="AY713" s="258" t="s">
        <v>137</v>
      </c>
    </row>
    <row r="714" s="13" customFormat="1">
      <c r="A714" s="13"/>
      <c r="B714" s="234"/>
      <c r="C714" s="235"/>
      <c r="D714" s="219" t="s">
        <v>250</v>
      </c>
      <c r="E714" s="236" t="s">
        <v>21</v>
      </c>
      <c r="F714" s="237" t="s">
        <v>1435</v>
      </c>
      <c r="G714" s="235"/>
      <c r="H714" s="238">
        <v>1.1599999999999999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250</v>
      </c>
      <c r="AU714" s="244" t="s">
        <v>87</v>
      </c>
      <c r="AV714" s="13" t="s">
        <v>87</v>
      </c>
      <c r="AW714" s="13" t="s">
        <v>38</v>
      </c>
      <c r="AX714" s="13" t="s">
        <v>77</v>
      </c>
      <c r="AY714" s="244" t="s">
        <v>137</v>
      </c>
    </row>
    <row r="715" s="15" customFormat="1">
      <c r="A715" s="15"/>
      <c r="B715" s="267"/>
      <c r="C715" s="268"/>
      <c r="D715" s="219" t="s">
        <v>250</v>
      </c>
      <c r="E715" s="269" t="s">
        <v>574</v>
      </c>
      <c r="F715" s="270" t="s">
        <v>830</v>
      </c>
      <c r="G715" s="268"/>
      <c r="H715" s="271">
        <v>1.1599999999999999</v>
      </c>
      <c r="I715" s="272"/>
      <c r="J715" s="268"/>
      <c r="K715" s="268"/>
      <c r="L715" s="273"/>
      <c r="M715" s="274"/>
      <c r="N715" s="275"/>
      <c r="O715" s="275"/>
      <c r="P715" s="275"/>
      <c r="Q715" s="275"/>
      <c r="R715" s="275"/>
      <c r="S715" s="275"/>
      <c r="T715" s="276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7" t="s">
        <v>250</v>
      </c>
      <c r="AU715" s="277" t="s">
        <v>87</v>
      </c>
      <c r="AV715" s="15" t="s">
        <v>150</v>
      </c>
      <c r="AW715" s="15" t="s">
        <v>38</v>
      </c>
      <c r="AX715" s="15" t="s">
        <v>85</v>
      </c>
      <c r="AY715" s="277" t="s">
        <v>137</v>
      </c>
    </row>
    <row r="716" s="2" customFormat="1" ht="16.5" customHeight="1">
      <c r="A716" s="41"/>
      <c r="B716" s="42"/>
      <c r="C716" s="225" t="s">
        <v>507</v>
      </c>
      <c r="D716" s="225" t="s">
        <v>162</v>
      </c>
      <c r="E716" s="226" t="s">
        <v>1436</v>
      </c>
      <c r="F716" s="227" t="s">
        <v>1437</v>
      </c>
      <c r="G716" s="228" t="s">
        <v>475</v>
      </c>
      <c r="H716" s="229">
        <v>7.3440000000000003</v>
      </c>
      <c r="I716" s="230"/>
      <c r="J716" s="231">
        <f>ROUND(I716*H716,2)</f>
        <v>0</v>
      </c>
      <c r="K716" s="227" t="s">
        <v>21</v>
      </c>
      <c r="L716" s="47"/>
      <c r="M716" s="232" t="s">
        <v>21</v>
      </c>
      <c r="N716" s="233" t="s">
        <v>48</v>
      </c>
      <c r="O716" s="87"/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7" t="s">
        <v>150</v>
      </c>
      <c r="AT716" s="217" t="s">
        <v>162</v>
      </c>
      <c r="AU716" s="217" t="s">
        <v>87</v>
      </c>
      <c r="AY716" s="20" t="s">
        <v>137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20" t="s">
        <v>85</v>
      </c>
      <c r="BK716" s="218">
        <f>ROUND(I716*H716,2)</f>
        <v>0</v>
      </c>
      <c r="BL716" s="20" t="s">
        <v>150</v>
      </c>
      <c r="BM716" s="217" t="s">
        <v>1438</v>
      </c>
    </row>
    <row r="717" s="2" customFormat="1">
      <c r="A717" s="41"/>
      <c r="B717" s="42"/>
      <c r="C717" s="43"/>
      <c r="D717" s="219" t="s">
        <v>144</v>
      </c>
      <c r="E717" s="43"/>
      <c r="F717" s="220" t="s">
        <v>1437</v>
      </c>
      <c r="G717" s="43"/>
      <c r="H717" s="43"/>
      <c r="I717" s="221"/>
      <c r="J717" s="43"/>
      <c r="K717" s="43"/>
      <c r="L717" s="47"/>
      <c r="M717" s="222"/>
      <c r="N717" s="223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144</v>
      </c>
      <c r="AU717" s="20" t="s">
        <v>87</v>
      </c>
    </row>
    <row r="718" s="13" customFormat="1">
      <c r="A718" s="13"/>
      <c r="B718" s="234"/>
      <c r="C718" s="235"/>
      <c r="D718" s="219" t="s">
        <v>250</v>
      </c>
      <c r="E718" s="236" t="s">
        <v>21</v>
      </c>
      <c r="F718" s="237" t="s">
        <v>1439</v>
      </c>
      <c r="G718" s="235"/>
      <c r="H718" s="238">
        <v>7.3440000000000003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250</v>
      </c>
      <c r="AU718" s="244" t="s">
        <v>87</v>
      </c>
      <c r="AV718" s="13" t="s">
        <v>87</v>
      </c>
      <c r="AW718" s="13" t="s">
        <v>38</v>
      </c>
      <c r="AX718" s="13" t="s">
        <v>85</v>
      </c>
      <c r="AY718" s="244" t="s">
        <v>137</v>
      </c>
    </row>
    <row r="719" s="2" customFormat="1" ht="16.5" customHeight="1">
      <c r="A719" s="41"/>
      <c r="B719" s="42"/>
      <c r="C719" s="225" t="s">
        <v>512</v>
      </c>
      <c r="D719" s="225" t="s">
        <v>162</v>
      </c>
      <c r="E719" s="226" t="s">
        <v>1440</v>
      </c>
      <c r="F719" s="227" t="s">
        <v>1441</v>
      </c>
      <c r="G719" s="228" t="s">
        <v>475</v>
      </c>
      <c r="H719" s="229">
        <v>7.3440000000000003</v>
      </c>
      <c r="I719" s="230"/>
      <c r="J719" s="231">
        <f>ROUND(I719*H719,2)</f>
        <v>0</v>
      </c>
      <c r="K719" s="227" t="s">
        <v>21</v>
      </c>
      <c r="L719" s="47"/>
      <c r="M719" s="232" t="s">
        <v>21</v>
      </c>
      <c r="N719" s="233" t="s">
        <v>48</v>
      </c>
      <c r="O719" s="87"/>
      <c r="P719" s="215">
        <f>O719*H719</f>
        <v>0</v>
      </c>
      <c r="Q719" s="215">
        <v>0.0069100000000000003</v>
      </c>
      <c r="R719" s="215">
        <f>Q719*H719</f>
        <v>0.050747040000000007</v>
      </c>
      <c r="S719" s="215">
        <v>0</v>
      </c>
      <c r="T719" s="216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7" t="s">
        <v>143</v>
      </c>
      <c r="AT719" s="217" t="s">
        <v>162</v>
      </c>
      <c r="AU719" s="217" t="s">
        <v>87</v>
      </c>
      <c r="AY719" s="20" t="s">
        <v>137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20" t="s">
        <v>85</v>
      </c>
      <c r="BK719" s="218">
        <f>ROUND(I719*H719,2)</f>
        <v>0</v>
      </c>
      <c r="BL719" s="20" t="s">
        <v>143</v>
      </c>
      <c r="BM719" s="217" t="s">
        <v>1442</v>
      </c>
    </row>
    <row r="720" s="2" customFormat="1">
      <c r="A720" s="41"/>
      <c r="B720" s="42"/>
      <c r="C720" s="43"/>
      <c r="D720" s="219" t="s">
        <v>144</v>
      </c>
      <c r="E720" s="43"/>
      <c r="F720" s="220" t="s">
        <v>1441</v>
      </c>
      <c r="G720" s="43"/>
      <c r="H720" s="43"/>
      <c r="I720" s="221"/>
      <c r="J720" s="43"/>
      <c r="K720" s="43"/>
      <c r="L720" s="47"/>
      <c r="M720" s="222"/>
      <c r="N720" s="223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144</v>
      </c>
      <c r="AU720" s="20" t="s">
        <v>87</v>
      </c>
    </row>
    <row r="721" s="2" customFormat="1" ht="16.5" customHeight="1">
      <c r="A721" s="41"/>
      <c r="B721" s="42"/>
      <c r="C721" s="225" t="s">
        <v>517</v>
      </c>
      <c r="D721" s="225" t="s">
        <v>162</v>
      </c>
      <c r="E721" s="226" t="s">
        <v>1443</v>
      </c>
      <c r="F721" s="227" t="s">
        <v>1444</v>
      </c>
      <c r="G721" s="228" t="s">
        <v>475</v>
      </c>
      <c r="H721" s="229">
        <v>7.4240000000000004</v>
      </c>
      <c r="I721" s="230"/>
      <c r="J721" s="231">
        <f>ROUND(I721*H721,2)</f>
        <v>0</v>
      </c>
      <c r="K721" s="227" t="s">
        <v>526</v>
      </c>
      <c r="L721" s="47"/>
      <c r="M721" s="232" t="s">
        <v>21</v>
      </c>
      <c r="N721" s="233" t="s">
        <v>48</v>
      </c>
      <c r="O721" s="87"/>
      <c r="P721" s="215">
        <f>O721*H721</f>
        <v>0</v>
      </c>
      <c r="Q721" s="215">
        <v>0.0045999999999999999</v>
      </c>
      <c r="R721" s="215">
        <f>Q721*H721</f>
        <v>0.034150400000000004</v>
      </c>
      <c r="S721" s="215">
        <v>0</v>
      </c>
      <c r="T721" s="216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7" t="s">
        <v>150</v>
      </c>
      <c r="AT721" s="217" t="s">
        <v>162</v>
      </c>
      <c r="AU721" s="217" t="s">
        <v>87</v>
      </c>
      <c r="AY721" s="20" t="s">
        <v>137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20" t="s">
        <v>85</v>
      </c>
      <c r="BK721" s="218">
        <f>ROUND(I721*H721,2)</f>
        <v>0</v>
      </c>
      <c r="BL721" s="20" t="s">
        <v>150</v>
      </c>
      <c r="BM721" s="217" t="s">
        <v>1445</v>
      </c>
    </row>
    <row r="722" s="2" customFormat="1">
      <c r="A722" s="41"/>
      <c r="B722" s="42"/>
      <c r="C722" s="43"/>
      <c r="D722" s="219" t="s">
        <v>144</v>
      </c>
      <c r="E722" s="43"/>
      <c r="F722" s="220" t="s">
        <v>1446</v>
      </c>
      <c r="G722" s="43"/>
      <c r="H722" s="43"/>
      <c r="I722" s="221"/>
      <c r="J722" s="43"/>
      <c r="K722" s="43"/>
      <c r="L722" s="47"/>
      <c r="M722" s="222"/>
      <c r="N722" s="223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144</v>
      </c>
      <c r="AU722" s="20" t="s">
        <v>87</v>
      </c>
    </row>
    <row r="723" s="2" customFormat="1">
      <c r="A723" s="41"/>
      <c r="B723" s="42"/>
      <c r="C723" s="43"/>
      <c r="D723" s="247" t="s">
        <v>529</v>
      </c>
      <c r="E723" s="43"/>
      <c r="F723" s="248" t="s">
        <v>1447</v>
      </c>
      <c r="G723" s="43"/>
      <c r="H723" s="43"/>
      <c r="I723" s="221"/>
      <c r="J723" s="43"/>
      <c r="K723" s="43"/>
      <c r="L723" s="47"/>
      <c r="M723" s="222"/>
      <c r="N723" s="223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529</v>
      </c>
      <c r="AU723" s="20" t="s">
        <v>87</v>
      </c>
    </row>
    <row r="724" s="14" customFormat="1">
      <c r="A724" s="14"/>
      <c r="B724" s="249"/>
      <c r="C724" s="250"/>
      <c r="D724" s="219" t="s">
        <v>250</v>
      </c>
      <c r="E724" s="251" t="s">
        <v>21</v>
      </c>
      <c r="F724" s="252" t="s">
        <v>1434</v>
      </c>
      <c r="G724" s="250"/>
      <c r="H724" s="251" t="s">
        <v>21</v>
      </c>
      <c r="I724" s="253"/>
      <c r="J724" s="250"/>
      <c r="K724" s="250"/>
      <c r="L724" s="254"/>
      <c r="M724" s="255"/>
      <c r="N724" s="256"/>
      <c r="O724" s="256"/>
      <c r="P724" s="256"/>
      <c r="Q724" s="256"/>
      <c r="R724" s="256"/>
      <c r="S724" s="256"/>
      <c r="T724" s="25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8" t="s">
        <v>250</v>
      </c>
      <c r="AU724" s="258" t="s">
        <v>87</v>
      </c>
      <c r="AV724" s="14" t="s">
        <v>85</v>
      </c>
      <c r="AW724" s="14" t="s">
        <v>38</v>
      </c>
      <c r="AX724" s="14" t="s">
        <v>77</v>
      </c>
      <c r="AY724" s="258" t="s">
        <v>137</v>
      </c>
    </row>
    <row r="725" s="13" customFormat="1">
      <c r="A725" s="13"/>
      <c r="B725" s="234"/>
      <c r="C725" s="235"/>
      <c r="D725" s="219" t="s">
        <v>250</v>
      </c>
      <c r="E725" s="236" t="s">
        <v>21</v>
      </c>
      <c r="F725" s="237" t="s">
        <v>1448</v>
      </c>
      <c r="G725" s="235"/>
      <c r="H725" s="238">
        <v>7.4240000000000004</v>
      </c>
      <c r="I725" s="239"/>
      <c r="J725" s="235"/>
      <c r="K725" s="235"/>
      <c r="L725" s="240"/>
      <c r="M725" s="241"/>
      <c r="N725" s="242"/>
      <c r="O725" s="242"/>
      <c r="P725" s="242"/>
      <c r="Q725" s="242"/>
      <c r="R725" s="242"/>
      <c r="S725" s="242"/>
      <c r="T725" s="24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4" t="s">
        <v>250</v>
      </c>
      <c r="AU725" s="244" t="s">
        <v>87</v>
      </c>
      <c r="AV725" s="13" t="s">
        <v>87</v>
      </c>
      <c r="AW725" s="13" t="s">
        <v>38</v>
      </c>
      <c r="AX725" s="13" t="s">
        <v>85</v>
      </c>
      <c r="AY725" s="244" t="s">
        <v>137</v>
      </c>
    </row>
    <row r="726" s="2" customFormat="1" ht="16.5" customHeight="1">
      <c r="A726" s="41"/>
      <c r="B726" s="42"/>
      <c r="C726" s="225" t="s">
        <v>523</v>
      </c>
      <c r="D726" s="225" t="s">
        <v>162</v>
      </c>
      <c r="E726" s="226" t="s">
        <v>1449</v>
      </c>
      <c r="F726" s="227" t="s">
        <v>1450</v>
      </c>
      <c r="G726" s="228" t="s">
        <v>475</v>
      </c>
      <c r="H726" s="229">
        <v>7.4240000000000004</v>
      </c>
      <c r="I726" s="230"/>
      <c r="J726" s="231">
        <f>ROUND(I726*H726,2)</f>
        <v>0</v>
      </c>
      <c r="K726" s="227" t="s">
        <v>526</v>
      </c>
      <c r="L726" s="47"/>
      <c r="M726" s="232" t="s">
        <v>21</v>
      </c>
      <c r="N726" s="233" t="s">
        <v>48</v>
      </c>
      <c r="O726" s="87"/>
      <c r="P726" s="215">
        <f>O726*H726</f>
        <v>0</v>
      </c>
      <c r="Q726" s="215">
        <v>0</v>
      </c>
      <c r="R726" s="215">
        <f>Q726*H726</f>
        <v>0</v>
      </c>
      <c r="S726" s="215">
        <v>0</v>
      </c>
      <c r="T726" s="216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7" t="s">
        <v>150</v>
      </c>
      <c r="AT726" s="217" t="s">
        <v>162</v>
      </c>
      <c r="AU726" s="217" t="s">
        <v>87</v>
      </c>
      <c r="AY726" s="20" t="s">
        <v>137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20" t="s">
        <v>85</v>
      </c>
      <c r="BK726" s="218">
        <f>ROUND(I726*H726,2)</f>
        <v>0</v>
      </c>
      <c r="BL726" s="20" t="s">
        <v>150</v>
      </c>
      <c r="BM726" s="217" t="s">
        <v>1451</v>
      </c>
    </row>
    <row r="727" s="2" customFormat="1">
      <c r="A727" s="41"/>
      <c r="B727" s="42"/>
      <c r="C727" s="43"/>
      <c r="D727" s="219" t="s">
        <v>144</v>
      </c>
      <c r="E727" s="43"/>
      <c r="F727" s="220" t="s">
        <v>1452</v>
      </c>
      <c r="G727" s="43"/>
      <c r="H727" s="43"/>
      <c r="I727" s="221"/>
      <c r="J727" s="43"/>
      <c r="K727" s="43"/>
      <c r="L727" s="47"/>
      <c r="M727" s="222"/>
      <c r="N727" s="223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144</v>
      </c>
      <c r="AU727" s="20" t="s">
        <v>87</v>
      </c>
    </row>
    <row r="728" s="2" customFormat="1">
      <c r="A728" s="41"/>
      <c r="B728" s="42"/>
      <c r="C728" s="43"/>
      <c r="D728" s="247" t="s">
        <v>529</v>
      </c>
      <c r="E728" s="43"/>
      <c r="F728" s="248" t="s">
        <v>1453</v>
      </c>
      <c r="G728" s="43"/>
      <c r="H728" s="43"/>
      <c r="I728" s="221"/>
      <c r="J728" s="43"/>
      <c r="K728" s="43"/>
      <c r="L728" s="47"/>
      <c r="M728" s="222"/>
      <c r="N728" s="223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529</v>
      </c>
      <c r="AU728" s="20" t="s">
        <v>87</v>
      </c>
    </row>
    <row r="729" s="12" customFormat="1" ht="22.8" customHeight="1">
      <c r="A729" s="12"/>
      <c r="B729" s="191"/>
      <c r="C729" s="192"/>
      <c r="D729" s="193" t="s">
        <v>76</v>
      </c>
      <c r="E729" s="245" t="s">
        <v>179</v>
      </c>
      <c r="F729" s="245" t="s">
        <v>1454</v>
      </c>
      <c r="G729" s="192"/>
      <c r="H729" s="192"/>
      <c r="I729" s="195"/>
      <c r="J729" s="246">
        <f>BK729</f>
        <v>0</v>
      </c>
      <c r="K729" s="192"/>
      <c r="L729" s="197"/>
      <c r="M729" s="198"/>
      <c r="N729" s="199"/>
      <c r="O729" s="199"/>
      <c r="P729" s="200">
        <f>SUM(P730:P1012)</f>
        <v>0</v>
      </c>
      <c r="Q729" s="199"/>
      <c r="R729" s="200">
        <f>SUM(R730:R1012)</f>
        <v>233.64523374999993</v>
      </c>
      <c r="S729" s="199"/>
      <c r="T729" s="201">
        <f>SUM(T730:T1012)</f>
        <v>518.12583700000005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2" t="s">
        <v>85</v>
      </c>
      <c r="AT729" s="203" t="s">
        <v>76</v>
      </c>
      <c r="AU729" s="203" t="s">
        <v>85</v>
      </c>
      <c r="AY729" s="202" t="s">
        <v>137</v>
      </c>
      <c r="BK729" s="204">
        <f>SUM(BK730:BK1012)</f>
        <v>0</v>
      </c>
    </row>
    <row r="730" s="2" customFormat="1" ht="16.5" customHeight="1">
      <c r="A730" s="41"/>
      <c r="B730" s="42"/>
      <c r="C730" s="225" t="s">
        <v>534</v>
      </c>
      <c r="D730" s="225" t="s">
        <v>162</v>
      </c>
      <c r="E730" s="226" t="s">
        <v>1455</v>
      </c>
      <c r="F730" s="227" t="s">
        <v>1456</v>
      </c>
      <c r="G730" s="228" t="s">
        <v>210</v>
      </c>
      <c r="H730" s="229">
        <v>353.19999999999999</v>
      </c>
      <c r="I730" s="230"/>
      <c r="J730" s="231">
        <f>ROUND(I730*H730,2)</f>
        <v>0</v>
      </c>
      <c r="K730" s="227" t="s">
        <v>526</v>
      </c>
      <c r="L730" s="47"/>
      <c r="M730" s="232" t="s">
        <v>21</v>
      </c>
      <c r="N730" s="233" t="s">
        <v>48</v>
      </c>
      <c r="O730" s="87"/>
      <c r="P730" s="215">
        <f>O730*H730</f>
        <v>0</v>
      </c>
      <c r="Q730" s="215">
        <v>0.12949959999999999</v>
      </c>
      <c r="R730" s="215">
        <f>Q730*H730</f>
        <v>45.739258719999995</v>
      </c>
      <c r="S730" s="215">
        <v>0</v>
      </c>
      <c r="T730" s="216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7" t="s">
        <v>150</v>
      </c>
      <c r="AT730" s="217" t="s">
        <v>162</v>
      </c>
      <c r="AU730" s="217" t="s">
        <v>87</v>
      </c>
      <c r="AY730" s="20" t="s">
        <v>137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20" t="s">
        <v>85</v>
      </c>
      <c r="BK730" s="218">
        <f>ROUND(I730*H730,2)</f>
        <v>0</v>
      </c>
      <c r="BL730" s="20" t="s">
        <v>150</v>
      </c>
      <c r="BM730" s="217" t="s">
        <v>1457</v>
      </c>
    </row>
    <row r="731" s="2" customFormat="1">
      <c r="A731" s="41"/>
      <c r="B731" s="42"/>
      <c r="C731" s="43"/>
      <c r="D731" s="219" t="s">
        <v>144</v>
      </c>
      <c r="E731" s="43"/>
      <c r="F731" s="220" t="s">
        <v>1458</v>
      </c>
      <c r="G731" s="43"/>
      <c r="H731" s="43"/>
      <c r="I731" s="221"/>
      <c r="J731" s="43"/>
      <c r="K731" s="43"/>
      <c r="L731" s="47"/>
      <c r="M731" s="222"/>
      <c r="N731" s="223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144</v>
      </c>
      <c r="AU731" s="20" t="s">
        <v>87</v>
      </c>
    </row>
    <row r="732" s="2" customFormat="1">
      <c r="A732" s="41"/>
      <c r="B732" s="42"/>
      <c r="C732" s="43"/>
      <c r="D732" s="247" t="s">
        <v>529</v>
      </c>
      <c r="E732" s="43"/>
      <c r="F732" s="248" t="s">
        <v>1459</v>
      </c>
      <c r="G732" s="43"/>
      <c r="H732" s="43"/>
      <c r="I732" s="221"/>
      <c r="J732" s="43"/>
      <c r="K732" s="43"/>
      <c r="L732" s="47"/>
      <c r="M732" s="222"/>
      <c r="N732" s="223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529</v>
      </c>
      <c r="AU732" s="20" t="s">
        <v>87</v>
      </c>
    </row>
    <row r="733" s="13" customFormat="1">
      <c r="A733" s="13"/>
      <c r="B733" s="234"/>
      <c r="C733" s="235"/>
      <c r="D733" s="219" t="s">
        <v>250</v>
      </c>
      <c r="E733" s="236" t="s">
        <v>21</v>
      </c>
      <c r="F733" s="237" t="s">
        <v>652</v>
      </c>
      <c r="G733" s="235"/>
      <c r="H733" s="238">
        <v>353.19999999999999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250</v>
      </c>
      <c r="AU733" s="244" t="s">
        <v>87</v>
      </c>
      <c r="AV733" s="13" t="s">
        <v>87</v>
      </c>
      <c r="AW733" s="13" t="s">
        <v>38</v>
      </c>
      <c r="AX733" s="13" t="s">
        <v>85</v>
      </c>
      <c r="AY733" s="244" t="s">
        <v>137</v>
      </c>
    </row>
    <row r="734" s="2" customFormat="1" ht="16.5" customHeight="1">
      <c r="A734" s="41"/>
      <c r="B734" s="42"/>
      <c r="C734" s="205" t="s">
        <v>542</v>
      </c>
      <c r="D734" s="205" t="s">
        <v>138</v>
      </c>
      <c r="E734" s="206" t="s">
        <v>1460</v>
      </c>
      <c r="F734" s="207" t="s">
        <v>1461</v>
      </c>
      <c r="G734" s="208" t="s">
        <v>210</v>
      </c>
      <c r="H734" s="209">
        <v>353.19999999999999</v>
      </c>
      <c r="I734" s="210"/>
      <c r="J734" s="211">
        <f>ROUND(I734*H734,2)</f>
        <v>0</v>
      </c>
      <c r="K734" s="207" t="s">
        <v>526</v>
      </c>
      <c r="L734" s="212"/>
      <c r="M734" s="213" t="s">
        <v>21</v>
      </c>
      <c r="N734" s="214" t="s">
        <v>48</v>
      </c>
      <c r="O734" s="87"/>
      <c r="P734" s="215">
        <f>O734*H734</f>
        <v>0</v>
      </c>
      <c r="Q734" s="215">
        <v>0.056120000000000003</v>
      </c>
      <c r="R734" s="215">
        <f>Q734*H734</f>
        <v>19.821584000000001</v>
      </c>
      <c r="S734" s="215">
        <v>0</v>
      </c>
      <c r="T734" s="216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17" t="s">
        <v>159</v>
      </c>
      <c r="AT734" s="217" t="s">
        <v>138</v>
      </c>
      <c r="AU734" s="217" t="s">
        <v>87</v>
      </c>
      <c r="AY734" s="20" t="s">
        <v>137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20" t="s">
        <v>85</v>
      </c>
      <c r="BK734" s="218">
        <f>ROUND(I734*H734,2)</f>
        <v>0</v>
      </c>
      <c r="BL734" s="20" t="s">
        <v>150</v>
      </c>
      <c r="BM734" s="217" t="s">
        <v>1462</v>
      </c>
    </row>
    <row r="735" s="2" customFormat="1">
      <c r="A735" s="41"/>
      <c r="B735" s="42"/>
      <c r="C735" s="43"/>
      <c r="D735" s="219" t="s">
        <v>144</v>
      </c>
      <c r="E735" s="43"/>
      <c r="F735" s="220" t="s">
        <v>1461</v>
      </c>
      <c r="G735" s="43"/>
      <c r="H735" s="43"/>
      <c r="I735" s="221"/>
      <c r="J735" s="43"/>
      <c r="K735" s="43"/>
      <c r="L735" s="47"/>
      <c r="M735" s="222"/>
      <c r="N735" s="223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144</v>
      </c>
      <c r="AU735" s="20" t="s">
        <v>87</v>
      </c>
    </row>
    <row r="736" s="14" customFormat="1">
      <c r="A736" s="14"/>
      <c r="B736" s="249"/>
      <c r="C736" s="250"/>
      <c r="D736" s="219" t="s">
        <v>250</v>
      </c>
      <c r="E736" s="251" t="s">
        <v>21</v>
      </c>
      <c r="F736" s="252" t="s">
        <v>1463</v>
      </c>
      <c r="G736" s="250"/>
      <c r="H736" s="251" t="s">
        <v>21</v>
      </c>
      <c r="I736" s="253"/>
      <c r="J736" s="250"/>
      <c r="K736" s="250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250</v>
      </c>
      <c r="AU736" s="258" t="s">
        <v>87</v>
      </c>
      <c r="AV736" s="14" t="s">
        <v>85</v>
      </c>
      <c r="AW736" s="14" t="s">
        <v>38</v>
      </c>
      <c r="AX736" s="14" t="s">
        <v>77</v>
      </c>
      <c r="AY736" s="258" t="s">
        <v>137</v>
      </c>
    </row>
    <row r="737" s="13" customFormat="1">
      <c r="A737" s="13"/>
      <c r="B737" s="234"/>
      <c r="C737" s="235"/>
      <c r="D737" s="219" t="s">
        <v>250</v>
      </c>
      <c r="E737" s="236" t="s">
        <v>21</v>
      </c>
      <c r="F737" s="237" t="s">
        <v>1464</v>
      </c>
      <c r="G737" s="235"/>
      <c r="H737" s="238">
        <v>259.89999999999998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250</v>
      </c>
      <c r="AU737" s="244" t="s">
        <v>87</v>
      </c>
      <c r="AV737" s="13" t="s">
        <v>87</v>
      </c>
      <c r="AW737" s="13" t="s">
        <v>38</v>
      </c>
      <c r="AX737" s="13" t="s">
        <v>77</v>
      </c>
      <c r="AY737" s="244" t="s">
        <v>137</v>
      </c>
    </row>
    <row r="738" s="13" customFormat="1">
      <c r="A738" s="13"/>
      <c r="B738" s="234"/>
      <c r="C738" s="235"/>
      <c r="D738" s="219" t="s">
        <v>250</v>
      </c>
      <c r="E738" s="236" t="s">
        <v>21</v>
      </c>
      <c r="F738" s="237" t="s">
        <v>1465</v>
      </c>
      <c r="G738" s="235"/>
      <c r="H738" s="238">
        <v>93.299999999999997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250</v>
      </c>
      <c r="AU738" s="244" t="s">
        <v>87</v>
      </c>
      <c r="AV738" s="13" t="s">
        <v>87</v>
      </c>
      <c r="AW738" s="13" t="s">
        <v>38</v>
      </c>
      <c r="AX738" s="13" t="s">
        <v>77</v>
      </c>
      <c r="AY738" s="244" t="s">
        <v>137</v>
      </c>
    </row>
    <row r="739" s="15" customFormat="1">
      <c r="A739" s="15"/>
      <c r="B739" s="267"/>
      <c r="C739" s="268"/>
      <c r="D739" s="219" t="s">
        <v>250</v>
      </c>
      <c r="E739" s="269" t="s">
        <v>652</v>
      </c>
      <c r="F739" s="270" t="s">
        <v>830</v>
      </c>
      <c r="G739" s="268"/>
      <c r="H739" s="271">
        <v>353.19999999999999</v>
      </c>
      <c r="I739" s="272"/>
      <c r="J739" s="268"/>
      <c r="K739" s="268"/>
      <c r="L739" s="273"/>
      <c r="M739" s="274"/>
      <c r="N739" s="275"/>
      <c r="O739" s="275"/>
      <c r="P739" s="275"/>
      <c r="Q739" s="275"/>
      <c r="R739" s="275"/>
      <c r="S739" s="275"/>
      <c r="T739" s="276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7" t="s">
        <v>250</v>
      </c>
      <c r="AU739" s="277" t="s">
        <v>87</v>
      </c>
      <c r="AV739" s="15" t="s">
        <v>150</v>
      </c>
      <c r="AW739" s="15" t="s">
        <v>38</v>
      </c>
      <c r="AX739" s="15" t="s">
        <v>85</v>
      </c>
      <c r="AY739" s="277" t="s">
        <v>137</v>
      </c>
    </row>
    <row r="740" s="2" customFormat="1" ht="16.5" customHeight="1">
      <c r="A740" s="41"/>
      <c r="B740" s="42"/>
      <c r="C740" s="225" t="s">
        <v>548</v>
      </c>
      <c r="D740" s="225" t="s">
        <v>162</v>
      </c>
      <c r="E740" s="226" t="s">
        <v>1466</v>
      </c>
      <c r="F740" s="227" t="s">
        <v>1467</v>
      </c>
      <c r="G740" s="228" t="s">
        <v>210</v>
      </c>
      <c r="H740" s="229">
        <v>596.29999999999995</v>
      </c>
      <c r="I740" s="230"/>
      <c r="J740" s="231">
        <f>ROUND(I740*H740,2)</f>
        <v>0</v>
      </c>
      <c r="K740" s="227" t="s">
        <v>526</v>
      </c>
      <c r="L740" s="47"/>
      <c r="M740" s="232" t="s">
        <v>21</v>
      </c>
      <c r="N740" s="233" t="s">
        <v>48</v>
      </c>
      <c r="O740" s="87"/>
      <c r="P740" s="215">
        <f>O740*H740</f>
        <v>0</v>
      </c>
      <c r="Q740" s="215">
        <v>1.0000000000000001E-05</v>
      </c>
      <c r="R740" s="215">
        <f>Q740*H740</f>
        <v>0.0059630000000000004</v>
      </c>
      <c r="S740" s="215">
        <v>0</v>
      </c>
      <c r="T740" s="216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7" t="s">
        <v>150</v>
      </c>
      <c r="AT740" s="217" t="s">
        <v>162</v>
      </c>
      <c r="AU740" s="217" t="s">
        <v>87</v>
      </c>
      <c r="AY740" s="20" t="s">
        <v>137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20" t="s">
        <v>85</v>
      </c>
      <c r="BK740" s="218">
        <f>ROUND(I740*H740,2)</f>
        <v>0</v>
      </c>
      <c r="BL740" s="20" t="s">
        <v>150</v>
      </c>
      <c r="BM740" s="217" t="s">
        <v>1468</v>
      </c>
    </row>
    <row r="741" s="2" customFormat="1">
      <c r="A741" s="41"/>
      <c r="B741" s="42"/>
      <c r="C741" s="43"/>
      <c r="D741" s="219" t="s">
        <v>144</v>
      </c>
      <c r="E741" s="43"/>
      <c r="F741" s="220" t="s">
        <v>1469</v>
      </c>
      <c r="G741" s="43"/>
      <c r="H741" s="43"/>
      <c r="I741" s="221"/>
      <c r="J741" s="43"/>
      <c r="K741" s="43"/>
      <c r="L741" s="47"/>
      <c r="M741" s="222"/>
      <c r="N741" s="223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144</v>
      </c>
      <c r="AU741" s="20" t="s">
        <v>87</v>
      </c>
    </row>
    <row r="742" s="2" customFormat="1">
      <c r="A742" s="41"/>
      <c r="B742" s="42"/>
      <c r="C742" s="43"/>
      <c r="D742" s="247" t="s">
        <v>529</v>
      </c>
      <c r="E742" s="43"/>
      <c r="F742" s="248" t="s">
        <v>1470</v>
      </c>
      <c r="G742" s="43"/>
      <c r="H742" s="43"/>
      <c r="I742" s="221"/>
      <c r="J742" s="43"/>
      <c r="K742" s="43"/>
      <c r="L742" s="47"/>
      <c r="M742" s="222"/>
      <c r="N742" s="223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529</v>
      </c>
      <c r="AU742" s="20" t="s">
        <v>87</v>
      </c>
    </row>
    <row r="743" s="14" customFormat="1">
      <c r="A743" s="14"/>
      <c r="B743" s="249"/>
      <c r="C743" s="250"/>
      <c r="D743" s="219" t="s">
        <v>250</v>
      </c>
      <c r="E743" s="251" t="s">
        <v>21</v>
      </c>
      <c r="F743" s="252" t="s">
        <v>1337</v>
      </c>
      <c r="G743" s="250"/>
      <c r="H743" s="251" t="s">
        <v>21</v>
      </c>
      <c r="I743" s="253"/>
      <c r="J743" s="250"/>
      <c r="K743" s="250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250</v>
      </c>
      <c r="AU743" s="258" t="s">
        <v>87</v>
      </c>
      <c r="AV743" s="14" t="s">
        <v>85</v>
      </c>
      <c r="AW743" s="14" t="s">
        <v>38</v>
      </c>
      <c r="AX743" s="14" t="s">
        <v>77</v>
      </c>
      <c r="AY743" s="258" t="s">
        <v>137</v>
      </c>
    </row>
    <row r="744" s="13" customFormat="1">
      <c r="A744" s="13"/>
      <c r="B744" s="234"/>
      <c r="C744" s="235"/>
      <c r="D744" s="219" t="s">
        <v>250</v>
      </c>
      <c r="E744" s="236" t="s">
        <v>21</v>
      </c>
      <c r="F744" s="237" t="s">
        <v>1471</v>
      </c>
      <c r="G744" s="235"/>
      <c r="H744" s="238">
        <v>270.69999999999999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250</v>
      </c>
      <c r="AU744" s="244" t="s">
        <v>87</v>
      </c>
      <c r="AV744" s="13" t="s">
        <v>87</v>
      </c>
      <c r="AW744" s="13" t="s">
        <v>38</v>
      </c>
      <c r="AX744" s="13" t="s">
        <v>77</v>
      </c>
      <c r="AY744" s="244" t="s">
        <v>137</v>
      </c>
    </row>
    <row r="745" s="13" customFormat="1">
      <c r="A745" s="13"/>
      <c r="B745" s="234"/>
      <c r="C745" s="235"/>
      <c r="D745" s="219" t="s">
        <v>250</v>
      </c>
      <c r="E745" s="236" t="s">
        <v>21</v>
      </c>
      <c r="F745" s="237" t="s">
        <v>1472</v>
      </c>
      <c r="G745" s="235"/>
      <c r="H745" s="238">
        <v>325.60000000000002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4" t="s">
        <v>250</v>
      </c>
      <c r="AU745" s="244" t="s">
        <v>87</v>
      </c>
      <c r="AV745" s="13" t="s">
        <v>87</v>
      </c>
      <c r="AW745" s="13" t="s">
        <v>38</v>
      </c>
      <c r="AX745" s="13" t="s">
        <v>77</v>
      </c>
      <c r="AY745" s="244" t="s">
        <v>137</v>
      </c>
    </row>
    <row r="746" s="15" customFormat="1">
      <c r="A746" s="15"/>
      <c r="B746" s="267"/>
      <c r="C746" s="268"/>
      <c r="D746" s="219" t="s">
        <v>250</v>
      </c>
      <c r="E746" s="269" t="s">
        <v>717</v>
      </c>
      <c r="F746" s="270" t="s">
        <v>830</v>
      </c>
      <c r="G746" s="268"/>
      <c r="H746" s="271">
        <v>596.29999999999995</v>
      </c>
      <c r="I746" s="272"/>
      <c r="J746" s="268"/>
      <c r="K746" s="268"/>
      <c r="L746" s="273"/>
      <c r="M746" s="274"/>
      <c r="N746" s="275"/>
      <c r="O746" s="275"/>
      <c r="P746" s="275"/>
      <c r="Q746" s="275"/>
      <c r="R746" s="275"/>
      <c r="S746" s="275"/>
      <c r="T746" s="276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7" t="s">
        <v>250</v>
      </c>
      <c r="AU746" s="277" t="s">
        <v>87</v>
      </c>
      <c r="AV746" s="15" t="s">
        <v>150</v>
      </c>
      <c r="AW746" s="15" t="s">
        <v>38</v>
      </c>
      <c r="AX746" s="15" t="s">
        <v>85</v>
      </c>
      <c r="AY746" s="277" t="s">
        <v>137</v>
      </c>
    </row>
    <row r="747" s="2" customFormat="1" ht="16.5" customHeight="1">
      <c r="A747" s="41"/>
      <c r="B747" s="42"/>
      <c r="C747" s="225" t="s">
        <v>552</v>
      </c>
      <c r="D747" s="225" t="s">
        <v>162</v>
      </c>
      <c r="E747" s="226" t="s">
        <v>1473</v>
      </c>
      <c r="F747" s="227" t="s">
        <v>1474</v>
      </c>
      <c r="G747" s="228" t="s">
        <v>210</v>
      </c>
      <c r="H747" s="229">
        <v>596.29999999999995</v>
      </c>
      <c r="I747" s="230"/>
      <c r="J747" s="231">
        <f>ROUND(I747*H747,2)</f>
        <v>0</v>
      </c>
      <c r="K747" s="227" t="s">
        <v>526</v>
      </c>
      <c r="L747" s="47"/>
      <c r="M747" s="232" t="s">
        <v>21</v>
      </c>
      <c r="N747" s="233" t="s">
        <v>48</v>
      </c>
      <c r="O747" s="87"/>
      <c r="P747" s="215">
        <f>O747*H747</f>
        <v>0</v>
      </c>
      <c r="Q747" s="215">
        <v>0.00034000000000000002</v>
      </c>
      <c r="R747" s="215">
        <f>Q747*H747</f>
        <v>0.20274200000000001</v>
      </c>
      <c r="S747" s="215">
        <v>0</v>
      </c>
      <c r="T747" s="216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7" t="s">
        <v>150</v>
      </c>
      <c r="AT747" s="217" t="s">
        <v>162</v>
      </c>
      <c r="AU747" s="217" t="s">
        <v>87</v>
      </c>
      <c r="AY747" s="20" t="s">
        <v>137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20" t="s">
        <v>85</v>
      </c>
      <c r="BK747" s="218">
        <f>ROUND(I747*H747,2)</f>
        <v>0</v>
      </c>
      <c r="BL747" s="20" t="s">
        <v>150</v>
      </c>
      <c r="BM747" s="217" t="s">
        <v>1475</v>
      </c>
    </row>
    <row r="748" s="2" customFormat="1">
      <c r="A748" s="41"/>
      <c r="B748" s="42"/>
      <c r="C748" s="43"/>
      <c r="D748" s="219" t="s">
        <v>144</v>
      </c>
      <c r="E748" s="43"/>
      <c r="F748" s="220" t="s">
        <v>1476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144</v>
      </c>
      <c r="AU748" s="20" t="s">
        <v>87</v>
      </c>
    </row>
    <row r="749" s="2" customFormat="1">
      <c r="A749" s="41"/>
      <c r="B749" s="42"/>
      <c r="C749" s="43"/>
      <c r="D749" s="247" t="s">
        <v>529</v>
      </c>
      <c r="E749" s="43"/>
      <c r="F749" s="248" t="s">
        <v>1477</v>
      </c>
      <c r="G749" s="43"/>
      <c r="H749" s="43"/>
      <c r="I749" s="221"/>
      <c r="J749" s="43"/>
      <c r="K749" s="43"/>
      <c r="L749" s="47"/>
      <c r="M749" s="222"/>
      <c r="N749" s="223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529</v>
      </c>
      <c r="AU749" s="20" t="s">
        <v>87</v>
      </c>
    </row>
    <row r="750" s="13" customFormat="1">
      <c r="A750" s="13"/>
      <c r="B750" s="234"/>
      <c r="C750" s="235"/>
      <c r="D750" s="219" t="s">
        <v>250</v>
      </c>
      <c r="E750" s="236" t="s">
        <v>21</v>
      </c>
      <c r="F750" s="237" t="s">
        <v>717</v>
      </c>
      <c r="G750" s="235"/>
      <c r="H750" s="238">
        <v>596.29999999999995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250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137</v>
      </c>
    </row>
    <row r="751" s="2" customFormat="1" ht="16.5" customHeight="1">
      <c r="A751" s="41"/>
      <c r="B751" s="42"/>
      <c r="C751" s="225" t="s">
        <v>556</v>
      </c>
      <c r="D751" s="225" t="s">
        <v>162</v>
      </c>
      <c r="E751" s="226" t="s">
        <v>1478</v>
      </c>
      <c r="F751" s="227" t="s">
        <v>1479</v>
      </c>
      <c r="G751" s="228" t="s">
        <v>475</v>
      </c>
      <c r="H751" s="229">
        <v>125.40000000000001</v>
      </c>
      <c r="I751" s="230"/>
      <c r="J751" s="231">
        <f>ROUND(I751*H751,2)</f>
        <v>0</v>
      </c>
      <c r="K751" s="227" t="s">
        <v>526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0.00046999999999999999</v>
      </c>
      <c r="R751" s="215">
        <f>Q751*H751</f>
        <v>0.058938000000000004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150</v>
      </c>
      <c r="AT751" s="217" t="s">
        <v>162</v>
      </c>
      <c r="AU751" s="217" t="s">
        <v>87</v>
      </c>
      <c r="AY751" s="20" t="s">
        <v>137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150</v>
      </c>
      <c r="BM751" s="217" t="s">
        <v>1480</v>
      </c>
    </row>
    <row r="752" s="2" customFormat="1">
      <c r="A752" s="41"/>
      <c r="B752" s="42"/>
      <c r="C752" s="43"/>
      <c r="D752" s="219" t="s">
        <v>144</v>
      </c>
      <c r="E752" s="43"/>
      <c r="F752" s="220" t="s">
        <v>1481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144</v>
      </c>
      <c r="AU752" s="20" t="s">
        <v>87</v>
      </c>
    </row>
    <row r="753" s="2" customFormat="1">
      <c r="A753" s="41"/>
      <c r="B753" s="42"/>
      <c r="C753" s="43"/>
      <c r="D753" s="247" t="s">
        <v>529</v>
      </c>
      <c r="E753" s="43"/>
      <c r="F753" s="248" t="s">
        <v>1482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529</v>
      </c>
      <c r="AU753" s="20" t="s">
        <v>87</v>
      </c>
    </row>
    <row r="754" s="14" customFormat="1">
      <c r="A754" s="14"/>
      <c r="B754" s="249"/>
      <c r="C754" s="250"/>
      <c r="D754" s="219" t="s">
        <v>250</v>
      </c>
      <c r="E754" s="251" t="s">
        <v>21</v>
      </c>
      <c r="F754" s="252" t="s">
        <v>1286</v>
      </c>
      <c r="G754" s="250"/>
      <c r="H754" s="251" t="s">
        <v>21</v>
      </c>
      <c r="I754" s="253"/>
      <c r="J754" s="250"/>
      <c r="K754" s="250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250</v>
      </c>
      <c r="AU754" s="258" t="s">
        <v>87</v>
      </c>
      <c r="AV754" s="14" t="s">
        <v>85</v>
      </c>
      <c r="AW754" s="14" t="s">
        <v>38</v>
      </c>
      <c r="AX754" s="14" t="s">
        <v>77</v>
      </c>
      <c r="AY754" s="258" t="s">
        <v>137</v>
      </c>
    </row>
    <row r="755" s="13" customFormat="1">
      <c r="A755" s="13"/>
      <c r="B755" s="234"/>
      <c r="C755" s="235"/>
      <c r="D755" s="219" t="s">
        <v>250</v>
      </c>
      <c r="E755" s="236" t="s">
        <v>21</v>
      </c>
      <c r="F755" s="237" t="s">
        <v>1483</v>
      </c>
      <c r="G755" s="235"/>
      <c r="H755" s="238">
        <v>125.40000000000001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250</v>
      </c>
      <c r="AU755" s="244" t="s">
        <v>87</v>
      </c>
      <c r="AV755" s="13" t="s">
        <v>87</v>
      </c>
      <c r="AW755" s="13" t="s">
        <v>38</v>
      </c>
      <c r="AX755" s="13" t="s">
        <v>85</v>
      </c>
      <c r="AY755" s="244" t="s">
        <v>137</v>
      </c>
    </row>
    <row r="756" s="2" customFormat="1" ht="16.5" customHeight="1">
      <c r="A756" s="41"/>
      <c r="B756" s="42"/>
      <c r="C756" s="225" t="s">
        <v>560</v>
      </c>
      <c r="D756" s="225" t="s">
        <v>162</v>
      </c>
      <c r="E756" s="226" t="s">
        <v>1484</v>
      </c>
      <c r="F756" s="227" t="s">
        <v>1485</v>
      </c>
      <c r="G756" s="228" t="s">
        <v>210</v>
      </c>
      <c r="H756" s="229">
        <v>217.80000000000001</v>
      </c>
      <c r="I756" s="230"/>
      <c r="J756" s="231">
        <f>ROUND(I756*H756,2)</f>
        <v>0</v>
      </c>
      <c r="K756" s="227" t="s">
        <v>526</v>
      </c>
      <c r="L756" s="47"/>
      <c r="M756" s="232" t="s">
        <v>21</v>
      </c>
      <c r="N756" s="233" t="s">
        <v>48</v>
      </c>
      <c r="O756" s="87"/>
      <c r="P756" s="215">
        <f>O756*H756</f>
        <v>0</v>
      </c>
      <c r="Q756" s="215">
        <v>0.00017000000000000001</v>
      </c>
      <c r="R756" s="215">
        <f>Q756*H756</f>
        <v>0.037026000000000003</v>
      </c>
      <c r="S756" s="215">
        <v>0</v>
      </c>
      <c r="T756" s="216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7" t="s">
        <v>150</v>
      </c>
      <c r="AT756" s="217" t="s">
        <v>162</v>
      </c>
      <c r="AU756" s="217" t="s">
        <v>87</v>
      </c>
      <c r="AY756" s="20" t="s">
        <v>137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20" t="s">
        <v>85</v>
      </c>
      <c r="BK756" s="218">
        <f>ROUND(I756*H756,2)</f>
        <v>0</v>
      </c>
      <c r="BL756" s="20" t="s">
        <v>150</v>
      </c>
      <c r="BM756" s="217" t="s">
        <v>1486</v>
      </c>
    </row>
    <row r="757" s="2" customFormat="1">
      <c r="A757" s="41"/>
      <c r="B757" s="42"/>
      <c r="C757" s="43"/>
      <c r="D757" s="219" t="s">
        <v>144</v>
      </c>
      <c r="E757" s="43"/>
      <c r="F757" s="220" t="s">
        <v>1487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144</v>
      </c>
      <c r="AU757" s="20" t="s">
        <v>87</v>
      </c>
    </row>
    <row r="758" s="2" customFormat="1">
      <c r="A758" s="41"/>
      <c r="B758" s="42"/>
      <c r="C758" s="43"/>
      <c r="D758" s="247" t="s">
        <v>529</v>
      </c>
      <c r="E758" s="43"/>
      <c r="F758" s="248" t="s">
        <v>1488</v>
      </c>
      <c r="G758" s="43"/>
      <c r="H758" s="43"/>
      <c r="I758" s="221"/>
      <c r="J758" s="43"/>
      <c r="K758" s="43"/>
      <c r="L758" s="47"/>
      <c r="M758" s="222"/>
      <c r="N758" s="223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529</v>
      </c>
      <c r="AU758" s="20" t="s">
        <v>87</v>
      </c>
    </row>
    <row r="759" s="14" customFormat="1">
      <c r="A759" s="14"/>
      <c r="B759" s="249"/>
      <c r="C759" s="250"/>
      <c r="D759" s="219" t="s">
        <v>250</v>
      </c>
      <c r="E759" s="251" t="s">
        <v>21</v>
      </c>
      <c r="F759" s="252" t="s">
        <v>1489</v>
      </c>
      <c r="G759" s="250"/>
      <c r="H759" s="251" t="s">
        <v>21</v>
      </c>
      <c r="I759" s="253"/>
      <c r="J759" s="250"/>
      <c r="K759" s="250"/>
      <c r="L759" s="254"/>
      <c r="M759" s="255"/>
      <c r="N759" s="256"/>
      <c r="O759" s="256"/>
      <c r="P759" s="256"/>
      <c r="Q759" s="256"/>
      <c r="R759" s="256"/>
      <c r="S759" s="256"/>
      <c r="T759" s="25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8" t="s">
        <v>250</v>
      </c>
      <c r="AU759" s="258" t="s">
        <v>87</v>
      </c>
      <c r="AV759" s="14" t="s">
        <v>85</v>
      </c>
      <c r="AW759" s="14" t="s">
        <v>38</v>
      </c>
      <c r="AX759" s="14" t="s">
        <v>77</v>
      </c>
      <c r="AY759" s="258" t="s">
        <v>137</v>
      </c>
    </row>
    <row r="760" s="13" customFormat="1">
      <c r="A760" s="13"/>
      <c r="B760" s="234"/>
      <c r="C760" s="235"/>
      <c r="D760" s="219" t="s">
        <v>250</v>
      </c>
      <c r="E760" s="236" t="s">
        <v>21</v>
      </c>
      <c r="F760" s="237" t="s">
        <v>1490</v>
      </c>
      <c r="G760" s="235"/>
      <c r="H760" s="238">
        <v>217.80000000000001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4" t="s">
        <v>250</v>
      </c>
      <c r="AU760" s="244" t="s">
        <v>87</v>
      </c>
      <c r="AV760" s="13" t="s">
        <v>87</v>
      </c>
      <c r="AW760" s="13" t="s">
        <v>38</v>
      </c>
      <c r="AX760" s="13" t="s">
        <v>77</v>
      </c>
      <c r="AY760" s="244" t="s">
        <v>137</v>
      </c>
    </row>
    <row r="761" s="15" customFormat="1">
      <c r="A761" s="15"/>
      <c r="B761" s="267"/>
      <c r="C761" s="268"/>
      <c r="D761" s="219" t="s">
        <v>250</v>
      </c>
      <c r="E761" s="269" t="s">
        <v>809</v>
      </c>
      <c r="F761" s="270" t="s">
        <v>830</v>
      </c>
      <c r="G761" s="268"/>
      <c r="H761" s="271">
        <v>217.80000000000001</v>
      </c>
      <c r="I761" s="272"/>
      <c r="J761" s="268"/>
      <c r="K761" s="268"/>
      <c r="L761" s="273"/>
      <c r="M761" s="274"/>
      <c r="N761" s="275"/>
      <c r="O761" s="275"/>
      <c r="P761" s="275"/>
      <c r="Q761" s="275"/>
      <c r="R761" s="275"/>
      <c r="S761" s="275"/>
      <c r="T761" s="276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7" t="s">
        <v>250</v>
      </c>
      <c r="AU761" s="277" t="s">
        <v>87</v>
      </c>
      <c r="AV761" s="15" t="s">
        <v>150</v>
      </c>
      <c r="AW761" s="15" t="s">
        <v>38</v>
      </c>
      <c r="AX761" s="15" t="s">
        <v>85</v>
      </c>
      <c r="AY761" s="277" t="s">
        <v>137</v>
      </c>
    </row>
    <row r="762" s="2" customFormat="1" ht="16.5" customHeight="1">
      <c r="A762" s="41"/>
      <c r="B762" s="42"/>
      <c r="C762" s="225" t="s">
        <v>1491</v>
      </c>
      <c r="D762" s="225" t="s">
        <v>162</v>
      </c>
      <c r="E762" s="226" t="s">
        <v>1492</v>
      </c>
      <c r="F762" s="227" t="s">
        <v>1493</v>
      </c>
      <c r="G762" s="228" t="s">
        <v>210</v>
      </c>
      <c r="H762" s="229">
        <v>217.80000000000001</v>
      </c>
      <c r="I762" s="230"/>
      <c r="J762" s="231">
        <f>ROUND(I762*H762,2)</f>
        <v>0</v>
      </c>
      <c r="K762" s="227" t="s">
        <v>526</v>
      </c>
      <c r="L762" s="47"/>
      <c r="M762" s="232" t="s">
        <v>21</v>
      </c>
      <c r="N762" s="233" t="s">
        <v>48</v>
      </c>
      <c r="O762" s="87"/>
      <c r="P762" s="215">
        <f>O762*H762</f>
        <v>0</v>
      </c>
      <c r="Q762" s="215">
        <v>1.0000000000000001E-05</v>
      </c>
      <c r="R762" s="215">
        <f>Q762*H762</f>
        <v>0.0021780000000000002</v>
      </c>
      <c r="S762" s="215">
        <v>0</v>
      </c>
      <c r="T762" s="216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7" t="s">
        <v>150</v>
      </c>
      <c r="AT762" s="217" t="s">
        <v>162</v>
      </c>
      <c r="AU762" s="217" t="s">
        <v>87</v>
      </c>
      <c r="AY762" s="20" t="s">
        <v>137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20" t="s">
        <v>85</v>
      </c>
      <c r="BK762" s="218">
        <f>ROUND(I762*H762,2)</f>
        <v>0</v>
      </c>
      <c r="BL762" s="20" t="s">
        <v>150</v>
      </c>
      <c r="BM762" s="217" t="s">
        <v>1494</v>
      </c>
    </row>
    <row r="763" s="2" customFormat="1">
      <c r="A763" s="41"/>
      <c r="B763" s="42"/>
      <c r="C763" s="43"/>
      <c r="D763" s="219" t="s">
        <v>144</v>
      </c>
      <c r="E763" s="43"/>
      <c r="F763" s="220" t="s">
        <v>1495</v>
      </c>
      <c r="G763" s="43"/>
      <c r="H763" s="43"/>
      <c r="I763" s="221"/>
      <c r="J763" s="43"/>
      <c r="K763" s="43"/>
      <c r="L763" s="47"/>
      <c r="M763" s="222"/>
      <c r="N763" s="223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144</v>
      </c>
      <c r="AU763" s="20" t="s">
        <v>87</v>
      </c>
    </row>
    <row r="764" s="2" customFormat="1">
      <c r="A764" s="41"/>
      <c r="B764" s="42"/>
      <c r="C764" s="43"/>
      <c r="D764" s="247" t="s">
        <v>529</v>
      </c>
      <c r="E764" s="43"/>
      <c r="F764" s="248" t="s">
        <v>1496</v>
      </c>
      <c r="G764" s="43"/>
      <c r="H764" s="43"/>
      <c r="I764" s="221"/>
      <c r="J764" s="43"/>
      <c r="K764" s="43"/>
      <c r="L764" s="47"/>
      <c r="M764" s="222"/>
      <c r="N764" s="223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529</v>
      </c>
      <c r="AU764" s="20" t="s">
        <v>87</v>
      </c>
    </row>
    <row r="765" s="13" customFormat="1">
      <c r="A765" s="13"/>
      <c r="B765" s="234"/>
      <c r="C765" s="235"/>
      <c r="D765" s="219" t="s">
        <v>250</v>
      </c>
      <c r="E765" s="236" t="s">
        <v>21</v>
      </c>
      <c r="F765" s="237" t="s">
        <v>809</v>
      </c>
      <c r="G765" s="235"/>
      <c r="H765" s="238">
        <v>217.80000000000001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250</v>
      </c>
      <c r="AU765" s="244" t="s">
        <v>87</v>
      </c>
      <c r="AV765" s="13" t="s">
        <v>87</v>
      </c>
      <c r="AW765" s="13" t="s">
        <v>38</v>
      </c>
      <c r="AX765" s="13" t="s">
        <v>85</v>
      </c>
      <c r="AY765" s="244" t="s">
        <v>137</v>
      </c>
    </row>
    <row r="766" s="2" customFormat="1" ht="21.75" customHeight="1">
      <c r="A766" s="41"/>
      <c r="B766" s="42"/>
      <c r="C766" s="225" t="s">
        <v>1497</v>
      </c>
      <c r="D766" s="225" t="s">
        <v>162</v>
      </c>
      <c r="E766" s="226" t="s">
        <v>1498</v>
      </c>
      <c r="F766" s="227" t="s">
        <v>1499</v>
      </c>
      <c r="G766" s="228" t="s">
        <v>210</v>
      </c>
      <c r="H766" s="229">
        <v>138</v>
      </c>
      <c r="I766" s="230"/>
      <c r="J766" s="231">
        <f>ROUND(I766*H766,2)</f>
        <v>0</v>
      </c>
      <c r="K766" s="227" t="s">
        <v>21</v>
      </c>
      <c r="L766" s="47"/>
      <c r="M766" s="232" t="s">
        <v>21</v>
      </c>
      <c r="N766" s="233" t="s">
        <v>48</v>
      </c>
      <c r="O766" s="87"/>
      <c r="P766" s="215">
        <f>O766*H766</f>
        <v>0</v>
      </c>
      <c r="Q766" s="215">
        <v>0.73787999999999998</v>
      </c>
      <c r="R766" s="215">
        <f>Q766*H766</f>
        <v>101.82744</v>
      </c>
      <c r="S766" s="215">
        <v>0</v>
      </c>
      <c r="T766" s="216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17" t="s">
        <v>150</v>
      </c>
      <c r="AT766" s="217" t="s">
        <v>162</v>
      </c>
      <c r="AU766" s="217" t="s">
        <v>87</v>
      </c>
      <c r="AY766" s="20" t="s">
        <v>137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20" t="s">
        <v>85</v>
      </c>
      <c r="BK766" s="218">
        <f>ROUND(I766*H766,2)</f>
        <v>0</v>
      </c>
      <c r="BL766" s="20" t="s">
        <v>150</v>
      </c>
      <c r="BM766" s="217" t="s">
        <v>1500</v>
      </c>
    </row>
    <row r="767" s="2" customFormat="1">
      <c r="A767" s="41"/>
      <c r="B767" s="42"/>
      <c r="C767" s="43"/>
      <c r="D767" s="219" t="s">
        <v>144</v>
      </c>
      <c r="E767" s="43"/>
      <c r="F767" s="220" t="s">
        <v>1501</v>
      </c>
      <c r="G767" s="43"/>
      <c r="H767" s="43"/>
      <c r="I767" s="221"/>
      <c r="J767" s="43"/>
      <c r="K767" s="43"/>
      <c r="L767" s="47"/>
      <c r="M767" s="222"/>
      <c r="N767" s="223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144</v>
      </c>
      <c r="AU767" s="20" t="s">
        <v>87</v>
      </c>
    </row>
    <row r="768" s="14" customFormat="1">
      <c r="A768" s="14"/>
      <c r="B768" s="249"/>
      <c r="C768" s="250"/>
      <c r="D768" s="219" t="s">
        <v>250</v>
      </c>
      <c r="E768" s="251" t="s">
        <v>21</v>
      </c>
      <c r="F768" s="252" t="s">
        <v>1502</v>
      </c>
      <c r="G768" s="250"/>
      <c r="H768" s="251" t="s">
        <v>21</v>
      </c>
      <c r="I768" s="253"/>
      <c r="J768" s="250"/>
      <c r="K768" s="250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250</v>
      </c>
      <c r="AU768" s="258" t="s">
        <v>87</v>
      </c>
      <c r="AV768" s="14" t="s">
        <v>85</v>
      </c>
      <c r="AW768" s="14" t="s">
        <v>38</v>
      </c>
      <c r="AX768" s="14" t="s">
        <v>77</v>
      </c>
      <c r="AY768" s="258" t="s">
        <v>137</v>
      </c>
    </row>
    <row r="769" s="13" customFormat="1">
      <c r="A769" s="13"/>
      <c r="B769" s="234"/>
      <c r="C769" s="235"/>
      <c r="D769" s="219" t="s">
        <v>250</v>
      </c>
      <c r="E769" s="236" t="s">
        <v>21</v>
      </c>
      <c r="F769" s="237" t="s">
        <v>1503</v>
      </c>
      <c r="G769" s="235"/>
      <c r="H769" s="238">
        <v>138</v>
      </c>
      <c r="I769" s="239"/>
      <c r="J769" s="235"/>
      <c r="K769" s="235"/>
      <c r="L769" s="240"/>
      <c r="M769" s="241"/>
      <c r="N769" s="242"/>
      <c r="O769" s="242"/>
      <c r="P769" s="242"/>
      <c r="Q769" s="242"/>
      <c r="R769" s="242"/>
      <c r="S769" s="242"/>
      <c r="T769" s="24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4" t="s">
        <v>250</v>
      </c>
      <c r="AU769" s="244" t="s">
        <v>87</v>
      </c>
      <c r="AV769" s="13" t="s">
        <v>87</v>
      </c>
      <c r="AW769" s="13" t="s">
        <v>38</v>
      </c>
      <c r="AX769" s="13" t="s">
        <v>85</v>
      </c>
      <c r="AY769" s="244" t="s">
        <v>137</v>
      </c>
    </row>
    <row r="770" s="2" customFormat="1" ht="16.5" customHeight="1">
      <c r="A770" s="41"/>
      <c r="B770" s="42"/>
      <c r="C770" s="225" t="s">
        <v>1504</v>
      </c>
      <c r="D770" s="225" t="s">
        <v>162</v>
      </c>
      <c r="E770" s="226" t="s">
        <v>1505</v>
      </c>
      <c r="F770" s="227" t="s">
        <v>1506</v>
      </c>
      <c r="G770" s="228" t="s">
        <v>210</v>
      </c>
      <c r="H770" s="229">
        <v>82</v>
      </c>
      <c r="I770" s="230"/>
      <c r="J770" s="231">
        <f>ROUND(I770*H770,2)</f>
        <v>0</v>
      </c>
      <c r="K770" s="227" t="s">
        <v>21</v>
      </c>
      <c r="L770" s="47"/>
      <c r="M770" s="232" t="s">
        <v>21</v>
      </c>
      <c r="N770" s="233" t="s">
        <v>48</v>
      </c>
      <c r="O770" s="87"/>
      <c r="P770" s="215">
        <f>O770*H770</f>
        <v>0</v>
      </c>
      <c r="Q770" s="215">
        <v>0.63788</v>
      </c>
      <c r="R770" s="215">
        <f>Q770*H770</f>
        <v>52.306159999999998</v>
      </c>
      <c r="S770" s="215">
        <v>0</v>
      </c>
      <c r="T770" s="216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7" t="s">
        <v>150</v>
      </c>
      <c r="AT770" s="217" t="s">
        <v>162</v>
      </c>
      <c r="AU770" s="217" t="s">
        <v>87</v>
      </c>
      <c r="AY770" s="20" t="s">
        <v>137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20" t="s">
        <v>85</v>
      </c>
      <c r="BK770" s="218">
        <f>ROUND(I770*H770,2)</f>
        <v>0</v>
      </c>
      <c r="BL770" s="20" t="s">
        <v>150</v>
      </c>
      <c r="BM770" s="217" t="s">
        <v>1507</v>
      </c>
    </row>
    <row r="771" s="2" customFormat="1">
      <c r="A771" s="41"/>
      <c r="B771" s="42"/>
      <c r="C771" s="43"/>
      <c r="D771" s="219" t="s">
        <v>144</v>
      </c>
      <c r="E771" s="43"/>
      <c r="F771" s="220" t="s">
        <v>1508</v>
      </c>
      <c r="G771" s="43"/>
      <c r="H771" s="43"/>
      <c r="I771" s="221"/>
      <c r="J771" s="43"/>
      <c r="K771" s="43"/>
      <c r="L771" s="47"/>
      <c r="M771" s="222"/>
      <c r="N771" s="223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144</v>
      </c>
      <c r="AU771" s="20" t="s">
        <v>87</v>
      </c>
    </row>
    <row r="772" s="14" customFormat="1">
      <c r="A772" s="14"/>
      <c r="B772" s="249"/>
      <c r="C772" s="250"/>
      <c r="D772" s="219" t="s">
        <v>250</v>
      </c>
      <c r="E772" s="251" t="s">
        <v>21</v>
      </c>
      <c r="F772" s="252" t="s">
        <v>1509</v>
      </c>
      <c r="G772" s="250"/>
      <c r="H772" s="251" t="s">
        <v>21</v>
      </c>
      <c r="I772" s="253"/>
      <c r="J772" s="250"/>
      <c r="K772" s="250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250</v>
      </c>
      <c r="AU772" s="258" t="s">
        <v>87</v>
      </c>
      <c r="AV772" s="14" t="s">
        <v>85</v>
      </c>
      <c r="AW772" s="14" t="s">
        <v>38</v>
      </c>
      <c r="AX772" s="14" t="s">
        <v>77</v>
      </c>
      <c r="AY772" s="258" t="s">
        <v>137</v>
      </c>
    </row>
    <row r="773" s="13" customFormat="1">
      <c r="A773" s="13"/>
      <c r="B773" s="234"/>
      <c r="C773" s="235"/>
      <c r="D773" s="219" t="s">
        <v>250</v>
      </c>
      <c r="E773" s="236" t="s">
        <v>21</v>
      </c>
      <c r="F773" s="237" t="s">
        <v>1510</v>
      </c>
      <c r="G773" s="235"/>
      <c r="H773" s="238">
        <v>78</v>
      </c>
      <c r="I773" s="239"/>
      <c r="J773" s="235"/>
      <c r="K773" s="235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250</v>
      </c>
      <c r="AU773" s="244" t="s">
        <v>87</v>
      </c>
      <c r="AV773" s="13" t="s">
        <v>87</v>
      </c>
      <c r="AW773" s="13" t="s">
        <v>38</v>
      </c>
      <c r="AX773" s="13" t="s">
        <v>77</v>
      </c>
      <c r="AY773" s="244" t="s">
        <v>137</v>
      </c>
    </row>
    <row r="774" s="13" customFormat="1">
      <c r="A774" s="13"/>
      <c r="B774" s="234"/>
      <c r="C774" s="235"/>
      <c r="D774" s="219" t="s">
        <v>250</v>
      </c>
      <c r="E774" s="236" t="s">
        <v>21</v>
      </c>
      <c r="F774" s="237" t="s">
        <v>1511</v>
      </c>
      <c r="G774" s="235"/>
      <c r="H774" s="238">
        <v>4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250</v>
      </c>
      <c r="AU774" s="244" t="s">
        <v>87</v>
      </c>
      <c r="AV774" s="13" t="s">
        <v>87</v>
      </c>
      <c r="AW774" s="13" t="s">
        <v>38</v>
      </c>
      <c r="AX774" s="13" t="s">
        <v>77</v>
      </c>
      <c r="AY774" s="244" t="s">
        <v>137</v>
      </c>
    </row>
    <row r="775" s="15" customFormat="1">
      <c r="A775" s="15"/>
      <c r="B775" s="267"/>
      <c r="C775" s="268"/>
      <c r="D775" s="219" t="s">
        <v>250</v>
      </c>
      <c r="E775" s="269" t="s">
        <v>21</v>
      </c>
      <c r="F775" s="270" t="s">
        <v>830</v>
      </c>
      <c r="G775" s="268"/>
      <c r="H775" s="271">
        <v>82</v>
      </c>
      <c r="I775" s="272"/>
      <c r="J775" s="268"/>
      <c r="K775" s="268"/>
      <c r="L775" s="273"/>
      <c r="M775" s="274"/>
      <c r="N775" s="275"/>
      <c r="O775" s="275"/>
      <c r="P775" s="275"/>
      <c r="Q775" s="275"/>
      <c r="R775" s="275"/>
      <c r="S775" s="275"/>
      <c r="T775" s="27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7" t="s">
        <v>250</v>
      </c>
      <c r="AU775" s="277" t="s">
        <v>87</v>
      </c>
      <c r="AV775" s="15" t="s">
        <v>150</v>
      </c>
      <c r="AW775" s="15" t="s">
        <v>38</v>
      </c>
      <c r="AX775" s="15" t="s">
        <v>85</v>
      </c>
      <c r="AY775" s="277" t="s">
        <v>137</v>
      </c>
    </row>
    <row r="776" s="2" customFormat="1" ht="16.5" customHeight="1">
      <c r="A776" s="41"/>
      <c r="B776" s="42"/>
      <c r="C776" s="225" t="s">
        <v>1512</v>
      </c>
      <c r="D776" s="225" t="s">
        <v>162</v>
      </c>
      <c r="E776" s="226" t="s">
        <v>1513</v>
      </c>
      <c r="F776" s="227" t="s">
        <v>1514</v>
      </c>
      <c r="G776" s="228" t="s">
        <v>165</v>
      </c>
      <c r="H776" s="229">
        <v>2</v>
      </c>
      <c r="I776" s="230"/>
      <c r="J776" s="231">
        <f>ROUND(I776*H776,2)</f>
        <v>0</v>
      </c>
      <c r="K776" s="227" t="s">
        <v>21</v>
      </c>
      <c r="L776" s="47"/>
      <c r="M776" s="232" t="s">
        <v>21</v>
      </c>
      <c r="N776" s="233" t="s">
        <v>48</v>
      </c>
      <c r="O776" s="87"/>
      <c r="P776" s="215">
        <f>O776*H776</f>
        <v>0</v>
      </c>
      <c r="Q776" s="215">
        <v>0.34999999999999998</v>
      </c>
      <c r="R776" s="215">
        <f>Q776*H776</f>
        <v>0.69999999999999996</v>
      </c>
      <c r="S776" s="215">
        <v>0</v>
      </c>
      <c r="T776" s="216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17" t="s">
        <v>150</v>
      </c>
      <c r="AT776" s="217" t="s">
        <v>162</v>
      </c>
      <c r="AU776" s="217" t="s">
        <v>87</v>
      </c>
      <c r="AY776" s="20" t="s">
        <v>137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20" t="s">
        <v>85</v>
      </c>
      <c r="BK776" s="218">
        <f>ROUND(I776*H776,2)</f>
        <v>0</v>
      </c>
      <c r="BL776" s="20" t="s">
        <v>150</v>
      </c>
      <c r="BM776" s="217" t="s">
        <v>1515</v>
      </c>
    </row>
    <row r="777" s="2" customFormat="1">
      <c r="A777" s="41"/>
      <c r="B777" s="42"/>
      <c r="C777" s="43"/>
      <c r="D777" s="219" t="s">
        <v>144</v>
      </c>
      <c r="E777" s="43"/>
      <c r="F777" s="220" t="s">
        <v>1516</v>
      </c>
      <c r="G777" s="43"/>
      <c r="H777" s="43"/>
      <c r="I777" s="221"/>
      <c r="J777" s="43"/>
      <c r="K777" s="43"/>
      <c r="L777" s="47"/>
      <c r="M777" s="222"/>
      <c r="N777" s="223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144</v>
      </c>
      <c r="AU777" s="20" t="s">
        <v>87</v>
      </c>
    </row>
    <row r="778" s="14" customFormat="1">
      <c r="A778" s="14"/>
      <c r="B778" s="249"/>
      <c r="C778" s="250"/>
      <c r="D778" s="219" t="s">
        <v>250</v>
      </c>
      <c r="E778" s="251" t="s">
        <v>21</v>
      </c>
      <c r="F778" s="252" t="s">
        <v>1509</v>
      </c>
      <c r="G778" s="250"/>
      <c r="H778" s="251" t="s">
        <v>21</v>
      </c>
      <c r="I778" s="253"/>
      <c r="J778" s="250"/>
      <c r="K778" s="250"/>
      <c r="L778" s="254"/>
      <c r="M778" s="255"/>
      <c r="N778" s="256"/>
      <c r="O778" s="256"/>
      <c r="P778" s="256"/>
      <c r="Q778" s="256"/>
      <c r="R778" s="256"/>
      <c r="S778" s="256"/>
      <c r="T778" s="25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8" t="s">
        <v>250</v>
      </c>
      <c r="AU778" s="258" t="s">
        <v>87</v>
      </c>
      <c r="AV778" s="14" t="s">
        <v>85</v>
      </c>
      <c r="AW778" s="14" t="s">
        <v>38</v>
      </c>
      <c r="AX778" s="14" t="s">
        <v>77</v>
      </c>
      <c r="AY778" s="258" t="s">
        <v>137</v>
      </c>
    </row>
    <row r="779" s="13" customFormat="1">
      <c r="A779" s="13"/>
      <c r="B779" s="234"/>
      <c r="C779" s="235"/>
      <c r="D779" s="219" t="s">
        <v>250</v>
      </c>
      <c r="E779" s="236" t="s">
        <v>21</v>
      </c>
      <c r="F779" s="237" t="s">
        <v>1517</v>
      </c>
      <c r="G779" s="235"/>
      <c r="H779" s="238">
        <v>2</v>
      </c>
      <c r="I779" s="239"/>
      <c r="J779" s="235"/>
      <c r="K779" s="235"/>
      <c r="L779" s="240"/>
      <c r="M779" s="241"/>
      <c r="N779" s="242"/>
      <c r="O779" s="242"/>
      <c r="P779" s="242"/>
      <c r="Q779" s="242"/>
      <c r="R779" s="242"/>
      <c r="S779" s="242"/>
      <c r="T779" s="24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4" t="s">
        <v>250</v>
      </c>
      <c r="AU779" s="244" t="s">
        <v>87</v>
      </c>
      <c r="AV779" s="13" t="s">
        <v>87</v>
      </c>
      <c r="AW779" s="13" t="s">
        <v>38</v>
      </c>
      <c r="AX779" s="13" t="s">
        <v>85</v>
      </c>
      <c r="AY779" s="244" t="s">
        <v>137</v>
      </c>
    </row>
    <row r="780" s="2" customFormat="1" ht="16.5" customHeight="1">
      <c r="A780" s="41"/>
      <c r="B780" s="42"/>
      <c r="C780" s="225" t="s">
        <v>1518</v>
      </c>
      <c r="D780" s="225" t="s">
        <v>162</v>
      </c>
      <c r="E780" s="226" t="s">
        <v>1519</v>
      </c>
      <c r="F780" s="227" t="s">
        <v>1520</v>
      </c>
      <c r="G780" s="228" t="s">
        <v>165</v>
      </c>
      <c r="H780" s="229">
        <v>9</v>
      </c>
      <c r="I780" s="230"/>
      <c r="J780" s="231">
        <f>ROUND(I780*H780,2)</f>
        <v>0</v>
      </c>
      <c r="K780" s="227" t="s">
        <v>21</v>
      </c>
      <c r="L780" s="47"/>
      <c r="M780" s="232" t="s">
        <v>21</v>
      </c>
      <c r="N780" s="233" t="s">
        <v>48</v>
      </c>
      <c r="O780" s="87"/>
      <c r="P780" s="215">
        <f>O780*H780</f>
        <v>0</v>
      </c>
      <c r="Q780" s="215">
        <v>0.40000000000000002</v>
      </c>
      <c r="R780" s="215">
        <f>Q780*H780</f>
        <v>3.6000000000000001</v>
      </c>
      <c r="S780" s="215">
        <v>0</v>
      </c>
      <c r="T780" s="216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17" t="s">
        <v>150</v>
      </c>
      <c r="AT780" s="217" t="s">
        <v>162</v>
      </c>
      <c r="AU780" s="217" t="s">
        <v>87</v>
      </c>
      <c r="AY780" s="20" t="s">
        <v>137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20" t="s">
        <v>85</v>
      </c>
      <c r="BK780" s="218">
        <f>ROUND(I780*H780,2)</f>
        <v>0</v>
      </c>
      <c r="BL780" s="20" t="s">
        <v>150</v>
      </c>
      <c r="BM780" s="217" t="s">
        <v>1521</v>
      </c>
    </row>
    <row r="781" s="2" customFormat="1">
      <c r="A781" s="41"/>
      <c r="B781" s="42"/>
      <c r="C781" s="43"/>
      <c r="D781" s="219" t="s">
        <v>144</v>
      </c>
      <c r="E781" s="43"/>
      <c r="F781" s="220" t="s">
        <v>1522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144</v>
      </c>
      <c r="AU781" s="20" t="s">
        <v>87</v>
      </c>
    </row>
    <row r="782" s="14" customFormat="1">
      <c r="A782" s="14"/>
      <c r="B782" s="249"/>
      <c r="C782" s="250"/>
      <c r="D782" s="219" t="s">
        <v>250</v>
      </c>
      <c r="E782" s="251" t="s">
        <v>21</v>
      </c>
      <c r="F782" s="252" t="s">
        <v>1509</v>
      </c>
      <c r="G782" s="250"/>
      <c r="H782" s="251" t="s">
        <v>21</v>
      </c>
      <c r="I782" s="253"/>
      <c r="J782" s="250"/>
      <c r="K782" s="250"/>
      <c r="L782" s="254"/>
      <c r="M782" s="255"/>
      <c r="N782" s="256"/>
      <c r="O782" s="256"/>
      <c r="P782" s="256"/>
      <c r="Q782" s="256"/>
      <c r="R782" s="256"/>
      <c r="S782" s="256"/>
      <c r="T782" s="25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8" t="s">
        <v>250</v>
      </c>
      <c r="AU782" s="258" t="s">
        <v>87</v>
      </c>
      <c r="AV782" s="14" t="s">
        <v>85</v>
      </c>
      <c r="AW782" s="14" t="s">
        <v>38</v>
      </c>
      <c r="AX782" s="14" t="s">
        <v>77</v>
      </c>
      <c r="AY782" s="258" t="s">
        <v>137</v>
      </c>
    </row>
    <row r="783" s="13" customFormat="1">
      <c r="A783" s="13"/>
      <c r="B783" s="234"/>
      <c r="C783" s="235"/>
      <c r="D783" s="219" t="s">
        <v>250</v>
      </c>
      <c r="E783" s="236" t="s">
        <v>21</v>
      </c>
      <c r="F783" s="237" t="s">
        <v>1523</v>
      </c>
      <c r="G783" s="235"/>
      <c r="H783" s="238">
        <v>9</v>
      </c>
      <c r="I783" s="239"/>
      <c r="J783" s="235"/>
      <c r="K783" s="235"/>
      <c r="L783" s="240"/>
      <c r="M783" s="241"/>
      <c r="N783" s="242"/>
      <c r="O783" s="242"/>
      <c r="P783" s="242"/>
      <c r="Q783" s="242"/>
      <c r="R783" s="242"/>
      <c r="S783" s="242"/>
      <c r="T783" s="24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4" t="s">
        <v>250</v>
      </c>
      <c r="AU783" s="244" t="s">
        <v>87</v>
      </c>
      <c r="AV783" s="13" t="s">
        <v>87</v>
      </c>
      <c r="AW783" s="13" t="s">
        <v>38</v>
      </c>
      <c r="AX783" s="13" t="s">
        <v>85</v>
      </c>
      <c r="AY783" s="244" t="s">
        <v>137</v>
      </c>
    </row>
    <row r="784" s="2" customFormat="1" ht="16.5" customHeight="1">
      <c r="A784" s="41"/>
      <c r="B784" s="42"/>
      <c r="C784" s="225" t="s">
        <v>1524</v>
      </c>
      <c r="D784" s="225" t="s">
        <v>162</v>
      </c>
      <c r="E784" s="226" t="s">
        <v>1525</v>
      </c>
      <c r="F784" s="227" t="s">
        <v>1526</v>
      </c>
      <c r="G784" s="228" t="s">
        <v>259</v>
      </c>
      <c r="H784" s="229">
        <v>4</v>
      </c>
      <c r="I784" s="230"/>
      <c r="J784" s="231">
        <f>ROUND(I784*H784,2)</f>
        <v>0</v>
      </c>
      <c r="K784" s="227" t="s">
        <v>21</v>
      </c>
      <c r="L784" s="47"/>
      <c r="M784" s="232" t="s">
        <v>21</v>
      </c>
      <c r="N784" s="233" t="s">
        <v>48</v>
      </c>
      <c r="O784" s="87"/>
      <c r="P784" s="215">
        <f>O784*H784</f>
        <v>0</v>
      </c>
      <c r="Q784" s="215">
        <v>0.25</v>
      </c>
      <c r="R784" s="215">
        <f>Q784*H784</f>
        <v>1</v>
      </c>
      <c r="S784" s="215">
        <v>0</v>
      </c>
      <c r="T784" s="216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7" t="s">
        <v>150</v>
      </c>
      <c r="AT784" s="217" t="s">
        <v>162</v>
      </c>
      <c r="AU784" s="217" t="s">
        <v>87</v>
      </c>
      <c r="AY784" s="20" t="s">
        <v>137</v>
      </c>
      <c r="BE784" s="218">
        <f>IF(N784="základní",J784,0)</f>
        <v>0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20" t="s">
        <v>85</v>
      </c>
      <c r="BK784" s="218">
        <f>ROUND(I784*H784,2)</f>
        <v>0</v>
      </c>
      <c r="BL784" s="20" t="s">
        <v>150</v>
      </c>
      <c r="BM784" s="217" t="s">
        <v>1527</v>
      </c>
    </row>
    <row r="785" s="2" customFormat="1">
      <c r="A785" s="41"/>
      <c r="B785" s="42"/>
      <c r="C785" s="43"/>
      <c r="D785" s="219" t="s">
        <v>144</v>
      </c>
      <c r="E785" s="43"/>
      <c r="F785" s="220" t="s">
        <v>1528</v>
      </c>
      <c r="G785" s="43"/>
      <c r="H785" s="43"/>
      <c r="I785" s="221"/>
      <c r="J785" s="43"/>
      <c r="K785" s="43"/>
      <c r="L785" s="47"/>
      <c r="M785" s="222"/>
      <c r="N785" s="223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144</v>
      </c>
      <c r="AU785" s="20" t="s">
        <v>87</v>
      </c>
    </row>
    <row r="786" s="13" customFormat="1">
      <c r="A786" s="13"/>
      <c r="B786" s="234"/>
      <c r="C786" s="235"/>
      <c r="D786" s="219" t="s">
        <v>250</v>
      </c>
      <c r="E786" s="236" t="s">
        <v>21</v>
      </c>
      <c r="F786" s="237" t="s">
        <v>1529</v>
      </c>
      <c r="G786" s="235"/>
      <c r="H786" s="238">
        <v>4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250</v>
      </c>
      <c r="AU786" s="244" t="s">
        <v>87</v>
      </c>
      <c r="AV786" s="13" t="s">
        <v>87</v>
      </c>
      <c r="AW786" s="13" t="s">
        <v>38</v>
      </c>
      <c r="AX786" s="13" t="s">
        <v>85</v>
      </c>
      <c r="AY786" s="244" t="s">
        <v>137</v>
      </c>
    </row>
    <row r="787" s="2" customFormat="1" ht="16.5" customHeight="1">
      <c r="A787" s="41"/>
      <c r="B787" s="42"/>
      <c r="C787" s="225" t="s">
        <v>1530</v>
      </c>
      <c r="D787" s="225" t="s">
        <v>162</v>
      </c>
      <c r="E787" s="226" t="s">
        <v>1531</v>
      </c>
      <c r="F787" s="227" t="s">
        <v>1532</v>
      </c>
      <c r="G787" s="228" t="s">
        <v>259</v>
      </c>
      <c r="H787" s="229">
        <v>8</v>
      </c>
      <c r="I787" s="230"/>
      <c r="J787" s="231">
        <f>ROUND(I787*H787,2)</f>
        <v>0</v>
      </c>
      <c r="K787" s="227" t="s">
        <v>21</v>
      </c>
      <c r="L787" s="47"/>
      <c r="M787" s="232" t="s">
        <v>21</v>
      </c>
      <c r="N787" s="233" t="s">
        <v>48</v>
      </c>
      <c r="O787" s="87"/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17" t="s">
        <v>150</v>
      </c>
      <c r="AT787" s="217" t="s">
        <v>162</v>
      </c>
      <c r="AU787" s="217" t="s">
        <v>87</v>
      </c>
      <c r="AY787" s="20" t="s">
        <v>137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20" t="s">
        <v>85</v>
      </c>
      <c r="BK787" s="218">
        <f>ROUND(I787*H787,2)</f>
        <v>0</v>
      </c>
      <c r="BL787" s="20" t="s">
        <v>150</v>
      </c>
      <c r="BM787" s="217" t="s">
        <v>1533</v>
      </c>
    </row>
    <row r="788" s="2" customFormat="1">
      <c r="A788" s="41"/>
      <c r="B788" s="42"/>
      <c r="C788" s="43"/>
      <c r="D788" s="219" t="s">
        <v>144</v>
      </c>
      <c r="E788" s="43"/>
      <c r="F788" s="220" t="s">
        <v>1534</v>
      </c>
      <c r="G788" s="43"/>
      <c r="H788" s="43"/>
      <c r="I788" s="221"/>
      <c r="J788" s="43"/>
      <c r="K788" s="43"/>
      <c r="L788" s="47"/>
      <c r="M788" s="222"/>
      <c r="N788" s="223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144</v>
      </c>
      <c r="AU788" s="20" t="s">
        <v>87</v>
      </c>
    </row>
    <row r="789" s="14" customFormat="1">
      <c r="A789" s="14"/>
      <c r="B789" s="249"/>
      <c r="C789" s="250"/>
      <c r="D789" s="219" t="s">
        <v>250</v>
      </c>
      <c r="E789" s="251" t="s">
        <v>21</v>
      </c>
      <c r="F789" s="252" t="s">
        <v>1535</v>
      </c>
      <c r="G789" s="250"/>
      <c r="H789" s="251" t="s">
        <v>21</v>
      </c>
      <c r="I789" s="253"/>
      <c r="J789" s="250"/>
      <c r="K789" s="250"/>
      <c r="L789" s="254"/>
      <c r="M789" s="255"/>
      <c r="N789" s="256"/>
      <c r="O789" s="256"/>
      <c r="P789" s="256"/>
      <c r="Q789" s="256"/>
      <c r="R789" s="256"/>
      <c r="S789" s="256"/>
      <c r="T789" s="25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8" t="s">
        <v>250</v>
      </c>
      <c r="AU789" s="258" t="s">
        <v>87</v>
      </c>
      <c r="AV789" s="14" t="s">
        <v>85</v>
      </c>
      <c r="AW789" s="14" t="s">
        <v>38</v>
      </c>
      <c r="AX789" s="14" t="s">
        <v>77</v>
      </c>
      <c r="AY789" s="258" t="s">
        <v>137</v>
      </c>
    </row>
    <row r="790" s="13" customFormat="1">
      <c r="A790" s="13"/>
      <c r="B790" s="234"/>
      <c r="C790" s="235"/>
      <c r="D790" s="219" t="s">
        <v>250</v>
      </c>
      <c r="E790" s="236" t="s">
        <v>21</v>
      </c>
      <c r="F790" s="237" t="s">
        <v>1536</v>
      </c>
      <c r="G790" s="235"/>
      <c r="H790" s="238">
        <v>4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250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137</v>
      </c>
    </row>
    <row r="791" s="13" customFormat="1">
      <c r="A791" s="13"/>
      <c r="B791" s="234"/>
      <c r="C791" s="235"/>
      <c r="D791" s="219" t="s">
        <v>250</v>
      </c>
      <c r="E791" s="236" t="s">
        <v>21</v>
      </c>
      <c r="F791" s="237" t="s">
        <v>1537</v>
      </c>
      <c r="G791" s="235"/>
      <c r="H791" s="238">
        <v>4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4" t="s">
        <v>250</v>
      </c>
      <c r="AU791" s="244" t="s">
        <v>87</v>
      </c>
      <c r="AV791" s="13" t="s">
        <v>87</v>
      </c>
      <c r="AW791" s="13" t="s">
        <v>38</v>
      </c>
      <c r="AX791" s="13" t="s">
        <v>77</v>
      </c>
      <c r="AY791" s="244" t="s">
        <v>137</v>
      </c>
    </row>
    <row r="792" s="15" customFormat="1">
      <c r="A792" s="15"/>
      <c r="B792" s="267"/>
      <c r="C792" s="268"/>
      <c r="D792" s="219" t="s">
        <v>250</v>
      </c>
      <c r="E792" s="269" t="s">
        <v>21</v>
      </c>
      <c r="F792" s="270" t="s">
        <v>830</v>
      </c>
      <c r="G792" s="268"/>
      <c r="H792" s="271">
        <v>8</v>
      </c>
      <c r="I792" s="272"/>
      <c r="J792" s="268"/>
      <c r="K792" s="268"/>
      <c r="L792" s="273"/>
      <c r="M792" s="274"/>
      <c r="N792" s="275"/>
      <c r="O792" s="275"/>
      <c r="P792" s="275"/>
      <c r="Q792" s="275"/>
      <c r="R792" s="275"/>
      <c r="S792" s="275"/>
      <c r="T792" s="276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7" t="s">
        <v>250</v>
      </c>
      <c r="AU792" s="277" t="s">
        <v>87</v>
      </c>
      <c r="AV792" s="15" t="s">
        <v>150</v>
      </c>
      <c r="AW792" s="15" t="s">
        <v>38</v>
      </c>
      <c r="AX792" s="15" t="s">
        <v>85</v>
      </c>
      <c r="AY792" s="277" t="s">
        <v>137</v>
      </c>
    </row>
    <row r="793" s="2" customFormat="1" ht="16.5" customHeight="1">
      <c r="A793" s="41"/>
      <c r="B793" s="42"/>
      <c r="C793" s="225" t="s">
        <v>1538</v>
      </c>
      <c r="D793" s="225" t="s">
        <v>162</v>
      </c>
      <c r="E793" s="226" t="s">
        <v>1539</v>
      </c>
      <c r="F793" s="227" t="s">
        <v>1540</v>
      </c>
      <c r="G793" s="228" t="s">
        <v>565</v>
      </c>
      <c r="H793" s="229">
        <v>772.79999999999995</v>
      </c>
      <c r="I793" s="230"/>
      <c r="J793" s="231">
        <f>ROUND(I793*H793,2)</f>
        <v>0</v>
      </c>
      <c r="K793" s="227" t="s">
        <v>526</v>
      </c>
      <c r="L793" s="47"/>
      <c r="M793" s="232" t="s">
        <v>21</v>
      </c>
      <c r="N793" s="233" t="s">
        <v>48</v>
      </c>
      <c r="O793" s="87"/>
      <c r="P793" s="215">
        <f>O793*H793</f>
        <v>0</v>
      </c>
      <c r="Q793" s="215">
        <v>0</v>
      </c>
      <c r="R793" s="215">
        <f>Q793*H793</f>
        <v>0</v>
      </c>
      <c r="S793" s="215">
        <v>0</v>
      </c>
      <c r="T793" s="216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7" t="s">
        <v>150</v>
      </c>
      <c r="AT793" s="217" t="s">
        <v>162</v>
      </c>
      <c r="AU793" s="217" t="s">
        <v>87</v>
      </c>
      <c r="AY793" s="20" t="s">
        <v>137</v>
      </c>
      <c r="BE793" s="218">
        <f>IF(N793="základní",J793,0)</f>
        <v>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20" t="s">
        <v>85</v>
      </c>
      <c r="BK793" s="218">
        <f>ROUND(I793*H793,2)</f>
        <v>0</v>
      </c>
      <c r="BL793" s="20" t="s">
        <v>150</v>
      </c>
      <c r="BM793" s="217" t="s">
        <v>1541</v>
      </c>
    </row>
    <row r="794" s="2" customFormat="1">
      <c r="A794" s="41"/>
      <c r="B794" s="42"/>
      <c r="C794" s="43"/>
      <c r="D794" s="219" t="s">
        <v>144</v>
      </c>
      <c r="E794" s="43"/>
      <c r="F794" s="220" t="s">
        <v>1542</v>
      </c>
      <c r="G794" s="43"/>
      <c r="H794" s="43"/>
      <c r="I794" s="221"/>
      <c r="J794" s="43"/>
      <c r="K794" s="43"/>
      <c r="L794" s="47"/>
      <c r="M794" s="222"/>
      <c r="N794" s="223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144</v>
      </c>
      <c r="AU794" s="20" t="s">
        <v>87</v>
      </c>
    </row>
    <row r="795" s="2" customFormat="1">
      <c r="A795" s="41"/>
      <c r="B795" s="42"/>
      <c r="C795" s="43"/>
      <c r="D795" s="247" t="s">
        <v>529</v>
      </c>
      <c r="E795" s="43"/>
      <c r="F795" s="248" t="s">
        <v>1543</v>
      </c>
      <c r="G795" s="43"/>
      <c r="H795" s="43"/>
      <c r="I795" s="221"/>
      <c r="J795" s="43"/>
      <c r="K795" s="43"/>
      <c r="L795" s="47"/>
      <c r="M795" s="222"/>
      <c r="N795" s="223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529</v>
      </c>
      <c r="AU795" s="20" t="s">
        <v>87</v>
      </c>
    </row>
    <row r="796" s="14" customFormat="1">
      <c r="A796" s="14"/>
      <c r="B796" s="249"/>
      <c r="C796" s="250"/>
      <c r="D796" s="219" t="s">
        <v>250</v>
      </c>
      <c r="E796" s="251" t="s">
        <v>21</v>
      </c>
      <c r="F796" s="252" t="s">
        <v>1544</v>
      </c>
      <c r="G796" s="250"/>
      <c r="H796" s="251" t="s">
        <v>21</v>
      </c>
      <c r="I796" s="253"/>
      <c r="J796" s="250"/>
      <c r="K796" s="250"/>
      <c r="L796" s="254"/>
      <c r="M796" s="255"/>
      <c r="N796" s="256"/>
      <c r="O796" s="256"/>
      <c r="P796" s="256"/>
      <c r="Q796" s="256"/>
      <c r="R796" s="256"/>
      <c r="S796" s="256"/>
      <c r="T796" s="25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8" t="s">
        <v>250</v>
      </c>
      <c r="AU796" s="258" t="s">
        <v>87</v>
      </c>
      <c r="AV796" s="14" t="s">
        <v>85</v>
      </c>
      <c r="AW796" s="14" t="s">
        <v>38</v>
      </c>
      <c r="AX796" s="14" t="s">
        <v>77</v>
      </c>
      <c r="AY796" s="258" t="s">
        <v>137</v>
      </c>
    </row>
    <row r="797" s="13" customFormat="1">
      <c r="A797" s="13"/>
      <c r="B797" s="234"/>
      <c r="C797" s="235"/>
      <c r="D797" s="219" t="s">
        <v>250</v>
      </c>
      <c r="E797" s="236" t="s">
        <v>591</v>
      </c>
      <c r="F797" s="237" t="s">
        <v>1545</v>
      </c>
      <c r="G797" s="235"/>
      <c r="H797" s="238">
        <v>772.79999999999995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4" t="s">
        <v>250</v>
      </c>
      <c r="AU797" s="244" t="s">
        <v>87</v>
      </c>
      <c r="AV797" s="13" t="s">
        <v>87</v>
      </c>
      <c r="AW797" s="13" t="s">
        <v>38</v>
      </c>
      <c r="AX797" s="13" t="s">
        <v>85</v>
      </c>
      <c r="AY797" s="244" t="s">
        <v>137</v>
      </c>
    </row>
    <row r="798" s="2" customFormat="1" ht="21.75" customHeight="1">
      <c r="A798" s="41"/>
      <c r="B798" s="42"/>
      <c r="C798" s="225" t="s">
        <v>1546</v>
      </c>
      <c r="D798" s="225" t="s">
        <v>162</v>
      </c>
      <c r="E798" s="226" t="s">
        <v>1547</v>
      </c>
      <c r="F798" s="227" t="s">
        <v>1548</v>
      </c>
      <c r="G798" s="228" t="s">
        <v>475</v>
      </c>
      <c r="H798" s="229">
        <v>1153.0999999999999</v>
      </c>
      <c r="I798" s="230"/>
      <c r="J798" s="231">
        <f>ROUND(I798*H798,2)</f>
        <v>0</v>
      </c>
      <c r="K798" s="227" t="s">
        <v>526</v>
      </c>
      <c r="L798" s="47"/>
      <c r="M798" s="232" t="s">
        <v>21</v>
      </c>
      <c r="N798" s="233" t="s">
        <v>48</v>
      </c>
      <c r="O798" s="87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17" t="s">
        <v>150</v>
      </c>
      <c r="AT798" s="217" t="s">
        <v>162</v>
      </c>
      <c r="AU798" s="217" t="s">
        <v>87</v>
      </c>
      <c r="AY798" s="20" t="s">
        <v>137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20" t="s">
        <v>85</v>
      </c>
      <c r="BK798" s="218">
        <f>ROUND(I798*H798,2)</f>
        <v>0</v>
      </c>
      <c r="BL798" s="20" t="s">
        <v>150</v>
      </c>
      <c r="BM798" s="217" t="s">
        <v>1549</v>
      </c>
    </row>
    <row r="799" s="2" customFormat="1">
      <c r="A799" s="41"/>
      <c r="B799" s="42"/>
      <c r="C799" s="43"/>
      <c r="D799" s="219" t="s">
        <v>144</v>
      </c>
      <c r="E799" s="43"/>
      <c r="F799" s="220" t="s">
        <v>1550</v>
      </c>
      <c r="G799" s="43"/>
      <c r="H799" s="43"/>
      <c r="I799" s="221"/>
      <c r="J799" s="43"/>
      <c r="K799" s="43"/>
      <c r="L799" s="47"/>
      <c r="M799" s="222"/>
      <c r="N799" s="223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144</v>
      </c>
      <c r="AU799" s="20" t="s">
        <v>87</v>
      </c>
    </row>
    <row r="800" s="2" customFormat="1">
      <c r="A800" s="41"/>
      <c r="B800" s="42"/>
      <c r="C800" s="43"/>
      <c r="D800" s="247" t="s">
        <v>529</v>
      </c>
      <c r="E800" s="43"/>
      <c r="F800" s="248" t="s">
        <v>1551</v>
      </c>
      <c r="G800" s="43"/>
      <c r="H800" s="43"/>
      <c r="I800" s="221"/>
      <c r="J800" s="43"/>
      <c r="K800" s="43"/>
      <c r="L800" s="47"/>
      <c r="M800" s="222"/>
      <c r="N800" s="223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529</v>
      </c>
      <c r="AU800" s="20" t="s">
        <v>87</v>
      </c>
    </row>
    <row r="801" s="13" customFormat="1">
      <c r="A801" s="13"/>
      <c r="B801" s="234"/>
      <c r="C801" s="235"/>
      <c r="D801" s="219" t="s">
        <v>250</v>
      </c>
      <c r="E801" s="236" t="s">
        <v>21</v>
      </c>
      <c r="F801" s="237" t="s">
        <v>1552</v>
      </c>
      <c r="G801" s="235"/>
      <c r="H801" s="238">
        <v>176.88</v>
      </c>
      <c r="I801" s="239"/>
      <c r="J801" s="235"/>
      <c r="K801" s="235"/>
      <c r="L801" s="240"/>
      <c r="M801" s="241"/>
      <c r="N801" s="242"/>
      <c r="O801" s="242"/>
      <c r="P801" s="242"/>
      <c r="Q801" s="242"/>
      <c r="R801" s="242"/>
      <c r="S801" s="242"/>
      <c r="T801" s="24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4" t="s">
        <v>250</v>
      </c>
      <c r="AU801" s="244" t="s">
        <v>87</v>
      </c>
      <c r="AV801" s="13" t="s">
        <v>87</v>
      </c>
      <c r="AW801" s="13" t="s">
        <v>38</v>
      </c>
      <c r="AX801" s="13" t="s">
        <v>77</v>
      </c>
      <c r="AY801" s="244" t="s">
        <v>137</v>
      </c>
    </row>
    <row r="802" s="13" customFormat="1">
      <c r="A802" s="13"/>
      <c r="B802" s="234"/>
      <c r="C802" s="235"/>
      <c r="D802" s="219" t="s">
        <v>250</v>
      </c>
      <c r="E802" s="236" t="s">
        <v>21</v>
      </c>
      <c r="F802" s="237" t="s">
        <v>1553</v>
      </c>
      <c r="G802" s="235"/>
      <c r="H802" s="238">
        <v>976.22000000000003</v>
      </c>
      <c r="I802" s="239"/>
      <c r="J802" s="235"/>
      <c r="K802" s="235"/>
      <c r="L802" s="240"/>
      <c r="M802" s="241"/>
      <c r="N802" s="242"/>
      <c r="O802" s="242"/>
      <c r="P802" s="242"/>
      <c r="Q802" s="242"/>
      <c r="R802" s="242"/>
      <c r="S802" s="242"/>
      <c r="T802" s="24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4" t="s">
        <v>250</v>
      </c>
      <c r="AU802" s="244" t="s">
        <v>87</v>
      </c>
      <c r="AV802" s="13" t="s">
        <v>87</v>
      </c>
      <c r="AW802" s="13" t="s">
        <v>38</v>
      </c>
      <c r="AX802" s="13" t="s">
        <v>77</v>
      </c>
      <c r="AY802" s="244" t="s">
        <v>137</v>
      </c>
    </row>
    <row r="803" s="15" customFormat="1">
      <c r="A803" s="15"/>
      <c r="B803" s="267"/>
      <c r="C803" s="268"/>
      <c r="D803" s="219" t="s">
        <v>250</v>
      </c>
      <c r="E803" s="269" t="s">
        <v>646</v>
      </c>
      <c r="F803" s="270" t="s">
        <v>830</v>
      </c>
      <c r="G803" s="268"/>
      <c r="H803" s="271">
        <v>1153.0999999999999</v>
      </c>
      <c r="I803" s="272"/>
      <c r="J803" s="268"/>
      <c r="K803" s="268"/>
      <c r="L803" s="273"/>
      <c r="M803" s="274"/>
      <c r="N803" s="275"/>
      <c r="O803" s="275"/>
      <c r="P803" s="275"/>
      <c r="Q803" s="275"/>
      <c r="R803" s="275"/>
      <c r="S803" s="275"/>
      <c r="T803" s="276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7" t="s">
        <v>250</v>
      </c>
      <c r="AU803" s="277" t="s">
        <v>87</v>
      </c>
      <c r="AV803" s="15" t="s">
        <v>150</v>
      </c>
      <c r="AW803" s="15" t="s">
        <v>38</v>
      </c>
      <c r="AX803" s="15" t="s">
        <v>85</v>
      </c>
      <c r="AY803" s="277" t="s">
        <v>137</v>
      </c>
    </row>
    <row r="804" s="2" customFormat="1" ht="24.15" customHeight="1">
      <c r="A804" s="41"/>
      <c r="B804" s="42"/>
      <c r="C804" s="225" t="s">
        <v>1554</v>
      </c>
      <c r="D804" s="225" t="s">
        <v>162</v>
      </c>
      <c r="E804" s="226" t="s">
        <v>1555</v>
      </c>
      <c r="F804" s="227" t="s">
        <v>1556</v>
      </c>
      <c r="G804" s="228" t="s">
        <v>475</v>
      </c>
      <c r="H804" s="229">
        <v>103779</v>
      </c>
      <c r="I804" s="230"/>
      <c r="J804" s="231">
        <f>ROUND(I804*H804,2)</f>
        <v>0</v>
      </c>
      <c r="K804" s="227" t="s">
        <v>526</v>
      </c>
      <c r="L804" s="47"/>
      <c r="M804" s="232" t="s">
        <v>21</v>
      </c>
      <c r="N804" s="233" t="s">
        <v>48</v>
      </c>
      <c r="O804" s="87"/>
      <c r="P804" s="215">
        <f>O804*H804</f>
        <v>0</v>
      </c>
      <c r="Q804" s="215">
        <v>0</v>
      </c>
      <c r="R804" s="215">
        <f>Q804*H804</f>
        <v>0</v>
      </c>
      <c r="S804" s="215">
        <v>0</v>
      </c>
      <c r="T804" s="216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17" t="s">
        <v>150</v>
      </c>
      <c r="AT804" s="217" t="s">
        <v>162</v>
      </c>
      <c r="AU804" s="217" t="s">
        <v>87</v>
      </c>
      <c r="AY804" s="20" t="s">
        <v>137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20" t="s">
        <v>85</v>
      </c>
      <c r="BK804" s="218">
        <f>ROUND(I804*H804,2)</f>
        <v>0</v>
      </c>
      <c r="BL804" s="20" t="s">
        <v>150</v>
      </c>
      <c r="BM804" s="217" t="s">
        <v>1557</v>
      </c>
    </row>
    <row r="805" s="2" customFormat="1">
      <c r="A805" s="41"/>
      <c r="B805" s="42"/>
      <c r="C805" s="43"/>
      <c r="D805" s="219" t="s">
        <v>144</v>
      </c>
      <c r="E805" s="43"/>
      <c r="F805" s="220" t="s">
        <v>1558</v>
      </c>
      <c r="G805" s="43"/>
      <c r="H805" s="43"/>
      <c r="I805" s="221"/>
      <c r="J805" s="43"/>
      <c r="K805" s="43"/>
      <c r="L805" s="47"/>
      <c r="M805" s="222"/>
      <c r="N805" s="223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144</v>
      </c>
      <c r="AU805" s="20" t="s">
        <v>87</v>
      </c>
    </row>
    <row r="806" s="2" customFormat="1">
      <c r="A806" s="41"/>
      <c r="B806" s="42"/>
      <c r="C806" s="43"/>
      <c r="D806" s="247" t="s">
        <v>529</v>
      </c>
      <c r="E806" s="43"/>
      <c r="F806" s="248" t="s">
        <v>1559</v>
      </c>
      <c r="G806" s="43"/>
      <c r="H806" s="43"/>
      <c r="I806" s="221"/>
      <c r="J806" s="43"/>
      <c r="K806" s="43"/>
      <c r="L806" s="47"/>
      <c r="M806" s="222"/>
      <c r="N806" s="223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529</v>
      </c>
      <c r="AU806" s="20" t="s">
        <v>87</v>
      </c>
    </row>
    <row r="807" s="13" customFormat="1">
      <c r="A807" s="13"/>
      <c r="B807" s="234"/>
      <c r="C807" s="235"/>
      <c r="D807" s="219" t="s">
        <v>250</v>
      </c>
      <c r="E807" s="236" t="s">
        <v>21</v>
      </c>
      <c r="F807" s="237" t="s">
        <v>1560</v>
      </c>
      <c r="G807" s="235"/>
      <c r="H807" s="238">
        <v>103779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4" t="s">
        <v>250</v>
      </c>
      <c r="AU807" s="244" t="s">
        <v>87</v>
      </c>
      <c r="AV807" s="13" t="s">
        <v>87</v>
      </c>
      <c r="AW807" s="13" t="s">
        <v>38</v>
      </c>
      <c r="AX807" s="13" t="s">
        <v>85</v>
      </c>
      <c r="AY807" s="244" t="s">
        <v>137</v>
      </c>
    </row>
    <row r="808" s="2" customFormat="1" ht="24.15" customHeight="1">
      <c r="A808" s="41"/>
      <c r="B808" s="42"/>
      <c r="C808" s="225" t="s">
        <v>1561</v>
      </c>
      <c r="D808" s="225" t="s">
        <v>162</v>
      </c>
      <c r="E808" s="226" t="s">
        <v>1562</v>
      </c>
      <c r="F808" s="227" t="s">
        <v>1563</v>
      </c>
      <c r="G808" s="228" t="s">
        <v>475</v>
      </c>
      <c r="H808" s="229">
        <v>1153.0999999999999</v>
      </c>
      <c r="I808" s="230"/>
      <c r="J808" s="231">
        <f>ROUND(I808*H808,2)</f>
        <v>0</v>
      </c>
      <c r="K808" s="227" t="s">
        <v>526</v>
      </c>
      <c r="L808" s="47"/>
      <c r="M808" s="232" t="s">
        <v>21</v>
      </c>
      <c r="N808" s="233" t="s">
        <v>48</v>
      </c>
      <c r="O808" s="87"/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7" t="s">
        <v>150</v>
      </c>
      <c r="AT808" s="217" t="s">
        <v>162</v>
      </c>
      <c r="AU808" s="217" t="s">
        <v>87</v>
      </c>
      <c r="AY808" s="20" t="s">
        <v>137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20" t="s">
        <v>85</v>
      </c>
      <c r="BK808" s="218">
        <f>ROUND(I808*H808,2)</f>
        <v>0</v>
      </c>
      <c r="BL808" s="20" t="s">
        <v>150</v>
      </c>
      <c r="BM808" s="217" t="s">
        <v>1564</v>
      </c>
    </row>
    <row r="809" s="2" customFormat="1">
      <c r="A809" s="41"/>
      <c r="B809" s="42"/>
      <c r="C809" s="43"/>
      <c r="D809" s="219" t="s">
        <v>144</v>
      </c>
      <c r="E809" s="43"/>
      <c r="F809" s="220" t="s">
        <v>1565</v>
      </c>
      <c r="G809" s="43"/>
      <c r="H809" s="43"/>
      <c r="I809" s="221"/>
      <c r="J809" s="43"/>
      <c r="K809" s="43"/>
      <c r="L809" s="47"/>
      <c r="M809" s="222"/>
      <c r="N809" s="223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144</v>
      </c>
      <c r="AU809" s="20" t="s">
        <v>87</v>
      </c>
    </row>
    <row r="810" s="2" customFormat="1">
      <c r="A810" s="41"/>
      <c r="B810" s="42"/>
      <c r="C810" s="43"/>
      <c r="D810" s="247" t="s">
        <v>529</v>
      </c>
      <c r="E810" s="43"/>
      <c r="F810" s="248" t="s">
        <v>1566</v>
      </c>
      <c r="G810" s="43"/>
      <c r="H810" s="43"/>
      <c r="I810" s="221"/>
      <c r="J810" s="43"/>
      <c r="K810" s="43"/>
      <c r="L810" s="47"/>
      <c r="M810" s="222"/>
      <c r="N810" s="223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529</v>
      </c>
      <c r="AU810" s="20" t="s">
        <v>87</v>
      </c>
    </row>
    <row r="811" s="13" customFormat="1">
      <c r="A811" s="13"/>
      <c r="B811" s="234"/>
      <c r="C811" s="235"/>
      <c r="D811" s="219" t="s">
        <v>250</v>
      </c>
      <c r="E811" s="236" t="s">
        <v>21</v>
      </c>
      <c r="F811" s="237" t="s">
        <v>646</v>
      </c>
      <c r="G811" s="235"/>
      <c r="H811" s="238">
        <v>1153.0999999999999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250</v>
      </c>
      <c r="AU811" s="244" t="s">
        <v>87</v>
      </c>
      <c r="AV811" s="13" t="s">
        <v>87</v>
      </c>
      <c r="AW811" s="13" t="s">
        <v>38</v>
      </c>
      <c r="AX811" s="13" t="s">
        <v>85</v>
      </c>
      <c r="AY811" s="244" t="s">
        <v>137</v>
      </c>
    </row>
    <row r="812" s="2" customFormat="1" ht="16.5" customHeight="1">
      <c r="A812" s="41"/>
      <c r="B812" s="42"/>
      <c r="C812" s="225" t="s">
        <v>1567</v>
      </c>
      <c r="D812" s="225" t="s">
        <v>162</v>
      </c>
      <c r="E812" s="226" t="s">
        <v>1568</v>
      </c>
      <c r="F812" s="227" t="s">
        <v>1569</v>
      </c>
      <c r="G812" s="228" t="s">
        <v>565</v>
      </c>
      <c r="H812" s="229">
        <v>9.1199999999999992</v>
      </c>
      <c r="I812" s="230"/>
      <c r="J812" s="231">
        <f>ROUND(I812*H812,2)</f>
        <v>0</v>
      </c>
      <c r="K812" s="227" t="s">
        <v>526</v>
      </c>
      <c r="L812" s="47"/>
      <c r="M812" s="232" t="s">
        <v>21</v>
      </c>
      <c r="N812" s="233" t="s">
        <v>48</v>
      </c>
      <c r="O812" s="87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7" t="s">
        <v>150</v>
      </c>
      <c r="AT812" s="217" t="s">
        <v>162</v>
      </c>
      <c r="AU812" s="217" t="s">
        <v>87</v>
      </c>
      <c r="AY812" s="20" t="s">
        <v>137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20" t="s">
        <v>85</v>
      </c>
      <c r="BK812" s="218">
        <f>ROUND(I812*H812,2)</f>
        <v>0</v>
      </c>
      <c r="BL812" s="20" t="s">
        <v>150</v>
      </c>
      <c r="BM812" s="217" t="s">
        <v>1570</v>
      </c>
    </row>
    <row r="813" s="2" customFormat="1">
      <c r="A813" s="41"/>
      <c r="B813" s="42"/>
      <c r="C813" s="43"/>
      <c r="D813" s="219" t="s">
        <v>144</v>
      </c>
      <c r="E813" s="43"/>
      <c r="F813" s="220" t="s">
        <v>1571</v>
      </c>
      <c r="G813" s="43"/>
      <c r="H813" s="43"/>
      <c r="I813" s="221"/>
      <c r="J813" s="43"/>
      <c r="K813" s="43"/>
      <c r="L813" s="47"/>
      <c r="M813" s="222"/>
      <c r="N813" s="223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144</v>
      </c>
      <c r="AU813" s="20" t="s">
        <v>87</v>
      </c>
    </row>
    <row r="814" s="2" customFormat="1">
      <c r="A814" s="41"/>
      <c r="B814" s="42"/>
      <c r="C814" s="43"/>
      <c r="D814" s="247" t="s">
        <v>529</v>
      </c>
      <c r="E814" s="43"/>
      <c r="F814" s="248" t="s">
        <v>1572</v>
      </c>
      <c r="G814" s="43"/>
      <c r="H814" s="43"/>
      <c r="I814" s="221"/>
      <c r="J814" s="43"/>
      <c r="K814" s="43"/>
      <c r="L814" s="47"/>
      <c r="M814" s="222"/>
      <c r="N814" s="223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529</v>
      </c>
      <c r="AU814" s="20" t="s">
        <v>87</v>
      </c>
    </row>
    <row r="815" s="13" customFormat="1">
      <c r="A815" s="13"/>
      <c r="B815" s="234"/>
      <c r="C815" s="235"/>
      <c r="D815" s="219" t="s">
        <v>250</v>
      </c>
      <c r="E815" s="236" t="s">
        <v>643</v>
      </c>
      <c r="F815" s="237" t="s">
        <v>1573</v>
      </c>
      <c r="G815" s="235"/>
      <c r="H815" s="238">
        <v>9.1199999999999992</v>
      </c>
      <c r="I815" s="239"/>
      <c r="J815" s="235"/>
      <c r="K815" s="235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250</v>
      </c>
      <c r="AU815" s="244" t="s">
        <v>87</v>
      </c>
      <c r="AV815" s="13" t="s">
        <v>87</v>
      </c>
      <c r="AW815" s="13" t="s">
        <v>38</v>
      </c>
      <c r="AX815" s="13" t="s">
        <v>85</v>
      </c>
      <c r="AY815" s="244" t="s">
        <v>137</v>
      </c>
    </row>
    <row r="816" s="2" customFormat="1" ht="21.75" customHeight="1">
      <c r="A816" s="41"/>
      <c r="B816" s="42"/>
      <c r="C816" s="225" t="s">
        <v>1574</v>
      </c>
      <c r="D816" s="225" t="s">
        <v>162</v>
      </c>
      <c r="E816" s="226" t="s">
        <v>1575</v>
      </c>
      <c r="F816" s="227" t="s">
        <v>1576</v>
      </c>
      <c r="G816" s="228" t="s">
        <v>565</v>
      </c>
      <c r="H816" s="229">
        <v>273.60000000000002</v>
      </c>
      <c r="I816" s="230"/>
      <c r="J816" s="231">
        <f>ROUND(I816*H816,2)</f>
        <v>0</v>
      </c>
      <c r="K816" s="227" t="s">
        <v>526</v>
      </c>
      <c r="L816" s="47"/>
      <c r="M816" s="232" t="s">
        <v>21</v>
      </c>
      <c r="N816" s="233" t="s">
        <v>48</v>
      </c>
      <c r="O816" s="87"/>
      <c r="P816" s="215">
        <f>O816*H816</f>
        <v>0</v>
      </c>
      <c r="Q816" s="215">
        <v>0</v>
      </c>
      <c r="R816" s="215">
        <f>Q816*H816</f>
        <v>0</v>
      </c>
      <c r="S816" s="215">
        <v>0</v>
      </c>
      <c r="T816" s="216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7" t="s">
        <v>150</v>
      </c>
      <c r="AT816" s="217" t="s">
        <v>162</v>
      </c>
      <c r="AU816" s="217" t="s">
        <v>87</v>
      </c>
      <c r="AY816" s="20" t="s">
        <v>137</v>
      </c>
      <c r="BE816" s="218">
        <f>IF(N816="základní",J816,0)</f>
        <v>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20" t="s">
        <v>85</v>
      </c>
      <c r="BK816" s="218">
        <f>ROUND(I816*H816,2)</f>
        <v>0</v>
      </c>
      <c r="BL816" s="20" t="s">
        <v>150</v>
      </c>
      <c r="BM816" s="217" t="s">
        <v>1577</v>
      </c>
    </row>
    <row r="817" s="2" customFormat="1">
      <c r="A817" s="41"/>
      <c r="B817" s="42"/>
      <c r="C817" s="43"/>
      <c r="D817" s="219" t="s">
        <v>144</v>
      </c>
      <c r="E817" s="43"/>
      <c r="F817" s="220" t="s">
        <v>1578</v>
      </c>
      <c r="G817" s="43"/>
      <c r="H817" s="43"/>
      <c r="I817" s="221"/>
      <c r="J817" s="43"/>
      <c r="K817" s="43"/>
      <c r="L817" s="47"/>
      <c r="M817" s="222"/>
      <c r="N817" s="223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144</v>
      </c>
      <c r="AU817" s="20" t="s">
        <v>87</v>
      </c>
    </row>
    <row r="818" s="2" customFormat="1">
      <c r="A818" s="41"/>
      <c r="B818" s="42"/>
      <c r="C818" s="43"/>
      <c r="D818" s="247" t="s">
        <v>529</v>
      </c>
      <c r="E818" s="43"/>
      <c r="F818" s="248" t="s">
        <v>1579</v>
      </c>
      <c r="G818" s="43"/>
      <c r="H818" s="43"/>
      <c r="I818" s="221"/>
      <c r="J818" s="43"/>
      <c r="K818" s="43"/>
      <c r="L818" s="47"/>
      <c r="M818" s="222"/>
      <c r="N818" s="223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529</v>
      </c>
      <c r="AU818" s="20" t="s">
        <v>87</v>
      </c>
    </row>
    <row r="819" s="13" customFormat="1">
      <c r="A819" s="13"/>
      <c r="B819" s="234"/>
      <c r="C819" s="235"/>
      <c r="D819" s="219" t="s">
        <v>250</v>
      </c>
      <c r="E819" s="236" t="s">
        <v>21</v>
      </c>
      <c r="F819" s="237" t="s">
        <v>1580</v>
      </c>
      <c r="G819" s="235"/>
      <c r="H819" s="238">
        <v>273.60000000000002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250</v>
      </c>
      <c r="AU819" s="244" t="s">
        <v>87</v>
      </c>
      <c r="AV819" s="13" t="s">
        <v>87</v>
      </c>
      <c r="AW819" s="13" t="s">
        <v>38</v>
      </c>
      <c r="AX819" s="13" t="s">
        <v>85</v>
      </c>
      <c r="AY819" s="244" t="s">
        <v>137</v>
      </c>
    </row>
    <row r="820" s="2" customFormat="1" ht="21.75" customHeight="1">
      <c r="A820" s="41"/>
      <c r="B820" s="42"/>
      <c r="C820" s="225" t="s">
        <v>1581</v>
      </c>
      <c r="D820" s="225" t="s">
        <v>162</v>
      </c>
      <c r="E820" s="226" t="s">
        <v>1582</v>
      </c>
      <c r="F820" s="227" t="s">
        <v>1583</v>
      </c>
      <c r="G820" s="228" t="s">
        <v>565</v>
      </c>
      <c r="H820" s="229">
        <v>9.1199999999999992</v>
      </c>
      <c r="I820" s="230"/>
      <c r="J820" s="231">
        <f>ROUND(I820*H820,2)</f>
        <v>0</v>
      </c>
      <c r="K820" s="227" t="s">
        <v>526</v>
      </c>
      <c r="L820" s="47"/>
      <c r="M820" s="232" t="s">
        <v>21</v>
      </c>
      <c r="N820" s="233" t="s">
        <v>48</v>
      </c>
      <c r="O820" s="87"/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17" t="s">
        <v>150</v>
      </c>
      <c r="AT820" s="217" t="s">
        <v>162</v>
      </c>
      <c r="AU820" s="217" t="s">
        <v>87</v>
      </c>
      <c r="AY820" s="20" t="s">
        <v>137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20" t="s">
        <v>85</v>
      </c>
      <c r="BK820" s="218">
        <f>ROUND(I820*H820,2)</f>
        <v>0</v>
      </c>
      <c r="BL820" s="20" t="s">
        <v>150</v>
      </c>
      <c r="BM820" s="217" t="s">
        <v>1584</v>
      </c>
    </row>
    <row r="821" s="2" customFormat="1">
      <c r="A821" s="41"/>
      <c r="B821" s="42"/>
      <c r="C821" s="43"/>
      <c r="D821" s="219" t="s">
        <v>144</v>
      </c>
      <c r="E821" s="43"/>
      <c r="F821" s="220" t="s">
        <v>1585</v>
      </c>
      <c r="G821" s="43"/>
      <c r="H821" s="43"/>
      <c r="I821" s="221"/>
      <c r="J821" s="43"/>
      <c r="K821" s="43"/>
      <c r="L821" s="47"/>
      <c r="M821" s="222"/>
      <c r="N821" s="223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144</v>
      </c>
      <c r="AU821" s="20" t="s">
        <v>87</v>
      </c>
    </row>
    <row r="822" s="2" customFormat="1">
      <c r="A822" s="41"/>
      <c r="B822" s="42"/>
      <c r="C822" s="43"/>
      <c r="D822" s="247" t="s">
        <v>529</v>
      </c>
      <c r="E822" s="43"/>
      <c r="F822" s="248" t="s">
        <v>1586</v>
      </c>
      <c r="G822" s="43"/>
      <c r="H822" s="43"/>
      <c r="I822" s="221"/>
      <c r="J822" s="43"/>
      <c r="K822" s="43"/>
      <c r="L822" s="47"/>
      <c r="M822" s="222"/>
      <c r="N822" s="223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529</v>
      </c>
      <c r="AU822" s="20" t="s">
        <v>87</v>
      </c>
    </row>
    <row r="823" s="13" customFormat="1">
      <c r="A823" s="13"/>
      <c r="B823" s="234"/>
      <c r="C823" s="235"/>
      <c r="D823" s="219" t="s">
        <v>250</v>
      </c>
      <c r="E823" s="236" t="s">
        <v>21</v>
      </c>
      <c r="F823" s="237" t="s">
        <v>643</v>
      </c>
      <c r="G823" s="235"/>
      <c r="H823" s="238">
        <v>9.1199999999999992</v>
      </c>
      <c r="I823" s="239"/>
      <c r="J823" s="235"/>
      <c r="K823" s="235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250</v>
      </c>
      <c r="AU823" s="244" t="s">
        <v>87</v>
      </c>
      <c r="AV823" s="13" t="s">
        <v>87</v>
      </c>
      <c r="AW823" s="13" t="s">
        <v>38</v>
      </c>
      <c r="AX823" s="13" t="s">
        <v>85</v>
      </c>
      <c r="AY823" s="244" t="s">
        <v>137</v>
      </c>
    </row>
    <row r="824" s="2" customFormat="1" ht="16.5" customHeight="1">
      <c r="A824" s="41"/>
      <c r="B824" s="42"/>
      <c r="C824" s="225" t="s">
        <v>1587</v>
      </c>
      <c r="D824" s="225" t="s">
        <v>162</v>
      </c>
      <c r="E824" s="226" t="s">
        <v>1588</v>
      </c>
      <c r="F824" s="227" t="s">
        <v>1589</v>
      </c>
      <c r="G824" s="228" t="s">
        <v>475</v>
      </c>
      <c r="H824" s="229">
        <v>40.920000000000002</v>
      </c>
      <c r="I824" s="230"/>
      <c r="J824" s="231">
        <f>ROUND(I824*H824,2)</f>
        <v>0</v>
      </c>
      <c r="K824" s="227" t="s">
        <v>526</v>
      </c>
      <c r="L824" s="47"/>
      <c r="M824" s="232" t="s">
        <v>21</v>
      </c>
      <c r="N824" s="233" t="s">
        <v>48</v>
      </c>
      <c r="O824" s="87"/>
      <c r="P824" s="215">
        <f>O824*H824</f>
        <v>0</v>
      </c>
      <c r="Q824" s="215">
        <v>0.00063000000000000003</v>
      </c>
      <c r="R824" s="215">
        <f>Q824*H824</f>
        <v>0.025779600000000003</v>
      </c>
      <c r="S824" s="215">
        <v>0</v>
      </c>
      <c r="T824" s="216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17" t="s">
        <v>150</v>
      </c>
      <c r="AT824" s="217" t="s">
        <v>162</v>
      </c>
      <c r="AU824" s="217" t="s">
        <v>87</v>
      </c>
      <c r="AY824" s="20" t="s">
        <v>137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20" t="s">
        <v>85</v>
      </c>
      <c r="BK824" s="218">
        <f>ROUND(I824*H824,2)</f>
        <v>0</v>
      </c>
      <c r="BL824" s="20" t="s">
        <v>150</v>
      </c>
      <c r="BM824" s="217" t="s">
        <v>1590</v>
      </c>
    </row>
    <row r="825" s="2" customFormat="1">
      <c r="A825" s="41"/>
      <c r="B825" s="42"/>
      <c r="C825" s="43"/>
      <c r="D825" s="219" t="s">
        <v>144</v>
      </c>
      <c r="E825" s="43"/>
      <c r="F825" s="220" t="s">
        <v>1591</v>
      </c>
      <c r="G825" s="43"/>
      <c r="H825" s="43"/>
      <c r="I825" s="221"/>
      <c r="J825" s="43"/>
      <c r="K825" s="43"/>
      <c r="L825" s="47"/>
      <c r="M825" s="222"/>
      <c r="N825" s="223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144</v>
      </c>
      <c r="AU825" s="20" t="s">
        <v>87</v>
      </c>
    </row>
    <row r="826" s="2" customFormat="1">
      <c r="A826" s="41"/>
      <c r="B826" s="42"/>
      <c r="C826" s="43"/>
      <c r="D826" s="247" t="s">
        <v>529</v>
      </c>
      <c r="E826" s="43"/>
      <c r="F826" s="248" t="s">
        <v>1592</v>
      </c>
      <c r="G826" s="43"/>
      <c r="H826" s="43"/>
      <c r="I826" s="221"/>
      <c r="J826" s="43"/>
      <c r="K826" s="43"/>
      <c r="L826" s="47"/>
      <c r="M826" s="222"/>
      <c r="N826" s="223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529</v>
      </c>
      <c r="AU826" s="20" t="s">
        <v>87</v>
      </c>
    </row>
    <row r="827" s="14" customFormat="1">
      <c r="A827" s="14"/>
      <c r="B827" s="249"/>
      <c r="C827" s="250"/>
      <c r="D827" s="219" t="s">
        <v>250</v>
      </c>
      <c r="E827" s="251" t="s">
        <v>21</v>
      </c>
      <c r="F827" s="252" t="s">
        <v>1593</v>
      </c>
      <c r="G827" s="250"/>
      <c r="H827" s="251" t="s">
        <v>21</v>
      </c>
      <c r="I827" s="253"/>
      <c r="J827" s="250"/>
      <c r="K827" s="250"/>
      <c r="L827" s="254"/>
      <c r="M827" s="255"/>
      <c r="N827" s="256"/>
      <c r="O827" s="256"/>
      <c r="P827" s="256"/>
      <c r="Q827" s="256"/>
      <c r="R827" s="256"/>
      <c r="S827" s="256"/>
      <c r="T827" s="257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8" t="s">
        <v>250</v>
      </c>
      <c r="AU827" s="258" t="s">
        <v>87</v>
      </c>
      <c r="AV827" s="14" t="s">
        <v>85</v>
      </c>
      <c r="AW827" s="14" t="s">
        <v>38</v>
      </c>
      <c r="AX827" s="14" t="s">
        <v>77</v>
      </c>
      <c r="AY827" s="258" t="s">
        <v>137</v>
      </c>
    </row>
    <row r="828" s="13" customFormat="1">
      <c r="A828" s="13"/>
      <c r="B828" s="234"/>
      <c r="C828" s="235"/>
      <c r="D828" s="219" t="s">
        <v>250</v>
      </c>
      <c r="E828" s="236" t="s">
        <v>21</v>
      </c>
      <c r="F828" s="237" t="s">
        <v>1594</v>
      </c>
      <c r="G828" s="235"/>
      <c r="H828" s="238">
        <v>40.920000000000002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4" t="s">
        <v>250</v>
      </c>
      <c r="AU828" s="244" t="s">
        <v>87</v>
      </c>
      <c r="AV828" s="13" t="s">
        <v>87</v>
      </c>
      <c r="AW828" s="13" t="s">
        <v>38</v>
      </c>
      <c r="AX828" s="13" t="s">
        <v>85</v>
      </c>
      <c r="AY828" s="244" t="s">
        <v>137</v>
      </c>
    </row>
    <row r="829" s="2" customFormat="1" ht="16.5" customHeight="1">
      <c r="A829" s="41"/>
      <c r="B829" s="42"/>
      <c r="C829" s="225" t="s">
        <v>1595</v>
      </c>
      <c r="D829" s="225" t="s">
        <v>162</v>
      </c>
      <c r="E829" s="226" t="s">
        <v>1596</v>
      </c>
      <c r="F829" s="227" t="s">
        <v>1597</v>
      </c>
      <c r="G829" s="228" t="s">
        <v>210</v>
      </c>
      <c r="H829" s="229">
        <v>204.59999999999999</v>
      </c>
      <c r="I829" s="230"/>
      <c r="J829" s="231">
        <f>ROUND(I829*H829,2)</f>
        <v>0</v>
      </c>
      <c r="K829" s="227" t="s">
        <v>526</v>
      </c>
      <c r="L829" s="47"/>
      <c r="M829" s="232" t="s">
        <v>21</v>
      </c>
      <c r="N829" s="233" t="s">
        <v>48</v>
      </c>
      <c r="O829" s="87"/>
      <c r="P829" s="215">
        <f>O829*H829</f>
        <v>0</v>
      </c>
      <c r="Q829" s="215">
        <v>0.002</v>
      </c>
      <c r="R829" s="215">
        <f>Q829*H829</f>
        <v>0.40920000000000001</v>
      </c>
      <c r="S829" s="215">
        <v>0</v>
      </c>
      <c r="T829" s="216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7" t="s">
        <v>150</v>
      </c>
      <c r="AT829" s="217" t="s">
        <v>162</v>
      </c>
      <c r="AU829" s="217" t="s">
        <v>87</v>
      </c>
      <c r="AY829" s="20" t="s">
        <v>137</v>
      </c>
      <c r="BE829" s="218">
        <f>IF(N829="základní",J829,0)</f>
        <v>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20" t="s">
        <v>85</v>
      </c>
      <c r="BK829" s="218">
        <f>ROUND(I829*H829,2)</f>
        <v>0</v>
      </c>
      <c r="BL829" s="20" t="s">
        <v>150</v>
      </c>
      <c r="BM829" s="217" t="s">
        <v>1598</v>
      </c>
    </row>
    <row r="830" s="2" customFormat="1">
      <c r="A830" s="41"/>
      <c r="B830" s="42"/>
      <c r="C830" s="43"/>
      <c r="D830" s="219" t="s">
        <v>144</v>
      </c>
      <c r="E830" s="43"/>
      <c r="F830" s="220" t="s">
        <v>1599</v>
      </c>
      <c r="G830" s="43"/>
      <c r="H830" s="43"/>
      <c r="I830" s="221"/>
      <c r="J830" s="43"/>
      <c r="K830" s="43"/>
      <c r="L830" s="47"/>
      <c r="M830" s="222"/>
      <c r="N830" s="223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144</v>
      </c>
      <c r="AU830" s="20" t="s">
        <v>87</v>
      </c>
    </row>
    <row r="831" s="2" customFormat="1">
      <c r="A831" s="41"/>
      <c r="B831" s="42"/>
      <c r="C831" s="43"/>
      <c r="D831" s="247" t="s">
        <v>529</v>
      </c>
      <c r="E831" s="43"/>
      <c r="F831" s="248" t="s">
        <v>1600</v>
      </c>
      <c r="G831" s="43"/>
      <c r="H831" s="43"/>
      <c r="I831" s="221"/>
      <c r="J831" s="43"/>
      <c r="K831" s="43"/>
      <c r="L831" s="47"/>
      <c r="M831" s="222"/>
      <c r="N831" s="223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529</v>
      </c>
      <c r="AU831" s="20" t="s">
        <v>87</v>
      </c>
    </row>
    <row r="832" s="14" customFormat="1">
      <c r="A832" s="14"/>
      <c r="B832" s="249"/>
      <c r="C832" s="250"/>
      <c r="D832" s="219" t="s">
        <v>250</v>
      </c>
      <c r="E832" s="251" t="s">
        <v>21</v>
      </c>
      <c r="F832" s="252" t="s">
        <v>1593</v>
      </c>
      <c r="G832" s="250"/>
      <c r="H832" s="251" t="s">
        <v>21</v>
      </c>
      <c r="I832" s="253"/>
      <c r="J832" s="250"/>
      <c r="K832" s="250"/>
      <c r="L832" s="254"/>
      <c r="M832" s="255"/>
      <c r="N832" s="256"/>
      <c r="O832" s="256"/>
      <c r="P832" s="256"/>
      <c r="Q832" s="256"/>
      <c r="R832" s="256"/>
      <c r="S832" s="256"/>
      <c r="T832" s="25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8" t="s">
        <v>250</v>
      </c>
      <c r="AU832" s="258" t="s">
        <v>87</v>
      </c>
      <c r="AV832" s="14" t="s">
        <v>85</v>
      </c>
      <c r="AW832" s="14" t="s">
        <v>38</v>
      </c>
      <c r="AX832" s="14" t="s">
        <v>77</v>
      </c>
      <c r="AY832" s="258" t="s">
        <v>137</v>
      </c>
    </row>
    <row r="833" s="13" customFormat="1">
      <c r="A833" s="13"/>
      <c r="B833" s="234"/>
      <c r="C833" s="235"/>
      <c r="D833" s="219" t="s">
        <v>250</v>
      </c>
      <c r="E833" s="236" t="s">
        <v>21</v>
      </c>
      <c r="F833" s="237" t="s">
        <v>1601</v>
      </c>
      <c r="G833" s="235"/>
      <c r="H833" s="238">
        <v>204.59999999999999</v>
      </c>
      <c r="I833" s="239"/>
      <c r="J833" s="235"/>
      <c r="K833" s="235"/>
      <c r="L833" s="240"/>
      <c r="M833" s="241"/>
      <c r="N833" s="242"/>
      <c r="O833" s="242"/>
      <c r="P833" s="242"/>
      <c r="Q833" s="242"/>
      <c r="R833" s="242"/>
      <c r="S833" s="242"/>
      <c r="T833" s="24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4" t="s">
        <v>250</v>
      </c>
      <c r="AU833" s="244" t="s">
        <v>87</v>
      </c>
      <c r="AV833" s="13" t="s">
        <v>87</v>
      </c>
      <c r="AW833" s="13" t="s">
        <v>38</v>
      </c>
      <c r="AX833" s="13" t="s">
        <v>85</v>
      </c>
      <c r="AY833" s="244" t="s">
        <v>137</v>
      </c>
    </row>
    <row r="834" s="2" customFormat="1" ht="16.5" customHeight="1">
      <c r="A834" s="41"/>
      <c r="B834" s="42"/>
      <c r="C834" s="225" t="s">
        <v>1602</v>
      </c>
      <c r="D834" s="225" t="s">
        <v>162</v>
      </c>
      <c r="E834" s="226" t="s">
        <v>1603</v>
      </c>
      <c r="F834" s="227" t="s">
        <v>1604</v>
      </c>
      <c r="G834" s="228" t="s">
        <v>210</v>
      </c>
      <c r="H834" s="229">
        <v>1091.7000000000001</v>
      </c>
      <c r="I834" s="230"/>
      <c r="J834" s="231">
        <f>ROUND(I834*H834,2)</f>
        <v>0</v>
      </c>
      <c r="K834" s="227" t="s">
        <v>526</v>
      </c>
      <c r="L834" s="47"/>
      <c r="M834" s="232" t="s">
        <v>21</v>
      </c>
      <c r="N834" s="233" t="s">
        <v>48</v>
      </c>
      <c r="O834" s="87"/>
      <c r="P834" s="215">
        <f>O834*H834</f>
        <v>0</v>
      </c>
      <c r="Q834" s="215">
        <v>0.00097999999999999997</v>
      </c>
      <c r="R834" s="215">
        <f>Q834*H834</f>
        <v>1.069866</v>
      </c>
      <c r="S834" s="215">
        <v>0</v>
      </c>
      <c r="T834" s="216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7" t="s">
        <v>150</v>
      </c>
      <c r="AT834" s="217" t="s">
        <v>162</v>
      </c>
      <c r="AU834" s="217" t="s">
        <v>87</v>
      </c>
      <c r="AY834" s="20" t="s">
        <v>137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20" t="s">
        <v>85</v>
      </c>
      <c r="BK834" s="218">
        <f>ROUND(I834*H834,2)</f>
        <v>0</v>
      </c>
      <c r="BL834" s="20" t="s">
        <v>150</v>
      </c>
      <c r="BM834" s="217" t="s">
        <v>1605</v>
      </c>
    </row>
    <row r="835" s="2" customFormat="1">
      <c r="A835" s="41"/>
      <c r="B835" s="42"/>
      <c r="C835" s="43"/>
      <c r="D835" s="219" t="s">
        <v>144</v>
      </c>
      <c r="E835" s="43"/>
      <c r="F835" s="220" t="s">
        <v>1606</v>
      </c>
      <c r="G835" s="43"/>
      <c r="H835" s="43"/>
      <c r="I835" s="221"/>
      <c r="J835" s="43"/>
      <c r="K835" s="43"/>
      <c r="L835" s="47"/>
      <c r="M835" s="222"/>
      <c r="N835" s="223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144</v>
      </c>
      <c r="AU835" s="20" t="s">
        <v>87</v>
      </c>
    </row>
    <row r="836" s="2" customFormat="1">
      <c r="A836" s="41"/>
      <c r="B836" s="42"/>
      <c r="C836" s="43"/>
      <c r="D836" s="247" t="s">
        <v>529</v>
      </c>
      <c r="E836" s="43"/>
      <c r="F836" s="248" t="s">
        <v>1607</v>
      </c>
      <c r="G836" s="43"/>
      <c r="H836" s="43"/>
      <c r="I836" s="221"/>
      <c r="J836" s="43"/>
      <c r="K836" s="43"/>
      <c r="L836" s="47"/>
      <c r="M836" s="222"/>
      <c r="N836" s="223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529</v>
      </c>
      <c r="AU836" s="20" t="s">
        <v>87</v>
      </c>
    </row>
    <row r="837" s="14" customFormat="1">
      <c r="A837" s="14"/>
      <c r="B837" s="249"/>
      <c r="C837" s="250"/>
      <c r="D837" s="219" t="s">
        <v>250</v>
      </c>
      <c r="E837" s="251" t="s">
        <v>21</v>
      </c>
      <c r="F837" s="252" t="s">
        <v>1593</v>
      </c>
      <c r="G837" s="250"/>
      <c r="H837" s="251" t="s">
        <v>21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250</v>
      </c>
      <c r="AU837" s="258" t="s">
        <v>87</v>
      </c>
      <c r="AV837" s="14" t="s">
        <v>85</v>
      </c>
      <c r="AW837" s="14" t="s">
        <v>38</v>
      </c>
      <c r="AX837" s="14" t="s">
        <v>77</v>
      </c>
      <c r="AY837" s="258" t="s">
        <v>137</v>
      </c>
    </row>
    <row r="838" s="13" customFormat="1">
      <c r="A838" s="13"/>
      <c r="B838" s="234"/>
      <c r="C838" s="235"/>
      <c r="D838" s="219" t="s">
        <v>250</v>
      </c>
      <c r="E838" s="236" t="s">
        <v>21</v>
      </c>
      <c r="F838" s="237" t="s">
        <v>1608</v>
      </c>
      <c r="G838" s="235"/>
      <c r="H838" s="238">
        <v>1091.7000000000001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4" t="s">
        <v>250</v>
      </c>
      <c r="AU838" s="244" t="s">
        <v>87</v>
      </c>
      <c r="AV838" s="13" t="s">
        <v>87</v>
      </c>
      <c r="AW838" s="13" t="s">
        <v>38</v>
      </c>
      <c r="AX838" s="13" t="s">
        <v>85</v>
      </c>
      <c r="AY838" s="244" t="s">
        <v>137</v>
      </c>
    </row>
    <row r="839" s="2" customFormat="1" ht="16.5" customHeight="1">
      <c r="A839" s="41"/>
      <c r="B839" s="42"/>
      <c r="C839" s="225" t="s">
        <v>1609</v>
      </c>
      <c r="D839" s="225" t="s">
        <v>162</v>
      </c>
      <c r="E839" s="226" t="s">
        <v>1610</v>
      </c>
      <c r="F839" s="227" t="s">
        <v>1611</v>
      </c>
      <c r="G839" s="228" t="s">
        <v>565</v>
      </c>
      <c r="H839" s="229">
        <v>41.909999999999997</v>
      </c>
      <c r="I839" s="230"/>
      <c r="J839" s="231">
        <f>ROUND(I839*H839,2)</f>
        <v>0</v>
      </c>
      <c r="K839" s="227" t="s">
        <v>21</v>
      </c>
      <c r="L839" s="47"/>
      <c r="M839" s="232" t="s">
        <v>21</v>
      </c>
      <c r="N839" s="233" t="s">
        <v>48</v>
      </c>
      <c r="O839" s="87"/>
      <c r="P839" s="215">
        <f>O839*H839</f>
        <v>0</v>
      </c>
      <c r="Q839" s="215">
        <v>0</v>
      </c>
      <c r="R839" s="215">
        <f>Q839*H839</f>
        <v>0</v>
      </c>
      <c r="S839" s="215">
        <v>2.75</v>
      </c>
      <c r="T839" s="216">
        <f>S839*H839</f>
        <v>115.2525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7" t="s">
        <v>150</v>
      </c>
      <c r="AT839" s="217" t="s">
        <v>162</v>
      </c>
      <c r="AU839" s="217" t="s">
        <v>87</v>
      </c>
      <c r="AY839" s="20" t="s">
        <v>137</v>
      </c>
      <c r="BE839" s="218">
        <f>IF(N839="základní",J839,0)</f>
        <v>0</v>
      </c>
      <c r="BF839" s="218">
        <f>IF(N839="snížená",J839,0)</f>
        <v>0</v>
      </c>
      <c r="BG839" s="218">
        <f>IF(N839="zákl. přenesená",J839,0)</f>
        <v>0</v>
      </c>
      <c r="BH839" s="218">
        <f>IF(N839="sníž. přenesená",J839,0)</f>
        <v>0</v>
      </c>
      <c r="BI839" s="218">
        <f>IF(N839="nulová",J839,0)</f>
        <v>0</v>
      </c>
      <c r="BJ839" s="20" t="s">
        <v>85</v>
      </c>
      <c r="BK839" s="218">
        <f>ROUND(I839*H839,2)</f>
        <v>0</v>
      </c>
      <c r="BL839" s="20" t="s">
        <v>150</v>
      </c>
      <c r="BM839" s="217" t="s">
        <v>1612</v>
      </c>
    </row>
    <row r="840" s="2" customFormat="1">
      <c r="A840" s="41"/>
      <c r="B840" s="42"/>
      <c r="C840" s="43"/>
      <c r="D840" s="219" t="s">
        <v>144</v>
      </c>
      <c r="E840" s="43"/>
      <c r="F840" s="220" t="s">
        <v>1613</v>
      </c>
      <c r="G840" s="43"/>
      <c r="H840" s="43"/>
      <c r="I840" s="221"/>
      <c r="J840" s="43"/>
      <c r="K840" s="43"/>
      <c r="L840" s="47"/>
      <c r="M840" s="222"/>
      <c r="N840" s="223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144</v>
      </c>
      <c r="AU840" s="20" t="s">
        <v>87</v>
      </c>
    </row>
    <row r="841" s="2" customFormat="1">
      <c r="A841" s="41"/>
      <c r="B841" s="42"/>
      <c r="C841" s="43"/>
      <c r="D841" s="219" t="s">
        <v>146</v>
      </c>
      <c r="E841" s="43"/>
      <c r="F841" s="224" t="s">
        <v>1614</v>
      </c>
      <c r="G841" s="43"/>
      <c r="H841" s="43"/>
      <c r="I841" s="221"/>
      <c r="J841" s="43"/>
      <c r="K841" s="43"/>
      <c r="L841" s="47"/>
      <c r="M841" s="222"/>
      <c r="N841" s="223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146</v>
      </c>
      <c r="AU841" s="20" t="s">
        <v>87</v>
      </c>
    </row>
    <row r="842" s="14" customFormat="1">
      <c r="A842" s="14"/>
      <c r="B842" s="249"/>
      <c r="C842" s="250"/>
      <c r="D842" s="219" t="s">
        <v>250</v>
      </c>
      <c r="E842" s="251" t="s">
        <v>21</v>
      </c>
      <c r="F842" s="252" t="s">
        <v>1615</v>
      </c>
      <c r="G842" s="250"/>
      <c r="H842" s="251" t="s">
        <v>21</v>
      </c>
      <c r="I842" s="253"/>
      <c r="J842" s="250"/>
      <c r="K842" s="250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250</v>
      </c>
      <c r="AU842" s="258" t="s">
        <v>87</v>
      </c>
      <c r="AV842" s="14" t="s">
        <v>85</v>
      </c>
      <c r="AW842" s="14" t="s">
        <v>38</v>
      </c>
      <c r="AX842" s="14" t="s">
        <v>77</v>
      </c>
      <c r="AY842" s="258" t="s">
        <v>137</v>
      </c>
    </row>
    <row r="843" s="14" customFormat="1">
      <c r="A843" s="14"/>
      <c r="B843" s="249"/>
      <c r="C843" s="250"/>
      <c r="D843" s="219" t="s">
        <v>250</v>
      </c>
      <c r="E843" s="251" t="s">
        <v>21</v>
      </c>
      <c r="F843" s="252" t="s">
        <v>899</v>
      </c>
      <c r="G843" s="250"/>
      <c r="H843" s="251" t="s">
        <v>21</v>
      </c>
      <c r="I843" s="253"/>
      <c r="J843" s="250"/>
      <c r="K843" s="250"/>
      <c r="L843" s="254"/>
      <c r="M843" s="255"/>
      <c r="N843" s="256"/>
      <c r="O843" s="256"/>
      <c r="P843" s="256"/>
      <c r="Q843" s="256"/>
      <c r="R843" s="256"/>
      <c r="S843" s="256"/>
      <c r="T843" s="25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8" t="s">
        <v>250</v>
      </c>
      <c r="AU843" s="258" t="s">
        <v>87</v>
      </c>
      <c r="AV843" s="14" t="s">
        <v>85</v>
      </c>
      <c r="AW843" s="14" t="s">
        <v>38</v>
      </c>
      <c r="AX843" s="14" t="s">
        <v>77</v>
      </c>
      <c r="AY843" s="258" t="s">
        <v>137</v>
      </c>
    </row>
    <row r="844" s="13" customFormat="1">
      <c r="A844" s="13"/>
      <c r="B844" s="234"/>
      <c r="C844" s="235"/>
      <c r="D844" s="219" t="s">
        <v>250</v>
      </c>
      <c r="E844" s="236" t="s">
        <v>631</v>
      </c>
      <c r="F844" s="237" t="s">
        <v>1616</v>
      </c>
      <c r="G844" s="235"/>
      <c r="H844" s="238">
        <v>20.190000000000001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4" t="s">
        <v>250</v>
      </c>
      <c r="AU844" s="244" t="s">
        <v>87</v>
      </c>
      <c r="AV844" s="13" t="s">
        <v>87</v>
      </c>
      <c r="AW844" s="13" t="s">
        <v>38</v>
      </c>
      <c r="AX844" s="13" t="s">
        <v>77</v>
      </c>
      <c r="AY844" s="244" t="s">
        <v>137</v>
      </c>
    </row>
    <row r="845" s="14" customFormat="1">
      <c r="A845" s="14"/>
      <c r="B845" s="249"/>
      <c r="C845" s="250"/>
      <c r="D845" s="219" t="s">
        <v>250</v>
      </c>
      <c r="E845" s="251" t="s">
        <v>21</v>
      </c>
      <c r="F845" s="252" t="s">
        <v>868</v>
      </c>
      <c r="G845" s="250"/>
      <c r="H845" s="251" t="s">
        <v>21</v>
      </c>
      <c r="I845" s="253"/>
      <c r="J845" s="250"/>
      <c r="K845" s="250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250</v>
      </c>
      <c r="AU845" s="258" t="s">
        <v>87</v>
      </c>
      <c r="AV845" s="14" t="s">
        <v>85</v>
      </c>
      <c r="AW845" s="14" t="s">
        <v>38</v>
      </c>
      <c r="AX845" s="14" t="s">
        <v>77</v>
      </c>
      <c r="AY845" s="258" t="s">
        <v>137</v>
      </c>
    </row>
    <row r="846" s="13" customFormat="1">
      <c r="A846" s="13"/>
      <c r="B846" s="234"/>
      <c r="C846" s="235"/>
      <c r="D846" s="219" t="s">
        <v>250</v>
      </c>
      <c r="E846" s="236" t="s">
        <v>628</v>
      </c>
      <c r="F846" s="237" t="s">
        <v>1617</v>
      </c>
      <c r="G846" s="235"/>
      <c r="H846" s="238">
        <v>15.705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250</v>
      </c>
      <c r="AU846" s="244" t="s">
        <v>87</v>
      </c>
      <c r="AV846" s="13" t="s">
        <v>87</v>
      </c>
      <c r="AW846" s="13" t="s">
        <v>38</v>
      </c>
      <c r="AX846" s="13" t="s">
        <v>77</v>
      </c>
      <c r="AY846" s="244" t="s">
        <v>137</v>
      </c>
    </row>
    <row r="847" s="16" customFormat="1">
      <c r="A847" s="16"/>
      <c r="B847" s="278"/>
      <c r="C847" s="279"/>
      <c r="D847" s="219" t="s">
        <v>250</v>
      </c>
      <c r="E847" s="280" t="s">
        <v>634</v>
      </c>
      <c r="F847" s="281" t="s">
        <v>888</v>
      </c>
      <c r="G847" s="279"/>
      <c r="H847" s="282">
        <v>35.895000000000003</v>
      </c>
      <c r="I847" s="283"/>
      <c r="J847" s="279"/>
      <c r="K847" s="279"/>
      <c r="L847" s="284"/>
      <c r="M847" s="285"/>
      <c r="N847" s="286"/>
      <c r="O847" s="286"/>
      <c r="P847" s="286"/>
      <c r="Q847" s="286"/>
      <c r="R847" s="286"/>
      <c r="S847" s="286"/>
      <c r="T847" s="287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88" t="s">
        <v>250</v>
      </c>
      <c r="AU847" s="288" t="s">
        <v>87</v>
      </c>
      <c r="AV847" s="16" t="s">
        <v>136</v>
      </c>
      <c r="AW847" s="16" t="s">
        <v>38</v>
      </c>
      <c r="AX847" s="16" t="s">
        <v>77</v>
      </c>
      <c r="AY847" s="288" t="s">
        <v>137</v>
      </c>
    </row>
    <row r="848" s="13" customFormat="1">
      <c r="A848" s="13"/>
      <c r="B848" s="234"/>
      <c r="C848" s="235"/>
      <c r="D848" s="219" t="s">
        <v>250</v>
      </c>
      <c r="E848" s="236" t="s">
        <v>640</v>
      </c>
      <c r="F848" s="237" t="s">
        <v>1618</v>
      </c>
      <c r="G848" s="235"/>
      <c r="H848" s="238">
        <v>6.0149999999999997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250</v>
      </c>
      <c r="AU848" s="244" t="s">
        <v>87</v>
      </c>
      <c r="AV848" s="13" t="s">
        <v>87</v>
      </c>
      <c r="AW848" s="13" t="s">
        <v>38</v>
      </c>
      <c r="AX848" s="13" t="s">
        <v>77</v>
      </c>
      <c r="AY848" s="244" t="s">
        <v>137</v>
      </c>
    </row>
    <row r="849" s="15" customFormat="1">
      <c r="A849" s="15"/>
      <c r="B849" s="267"/>
      <c r="C849" s="268"/>
      <c r="D849" s="219" t="s">
        <v>250</v>
      </c>
      <c r="E849" s="269" t="s">
        <v>21</v>
      </c>
      <c r="F849" s="270" t="s">
        <v>830</v>
      </c>
      <c r="G849" s="268"/>
      <c r="H849" s="271">
        <v>41.909999999999997</v>
      </c>
      <c r="I849" s="272"/>
      <c r="J849" s="268"/>
      <c r="K849" s="268"/>
      <c r="L849" s="273"/>
      <c r="M849" s="274"/>
      <c r="N849" s="275"/>
      <c r="O849" s="275"/>
      <c r="P849" s="275"/>
      <c r="Q849" s="275"/>
      <c r="R849" s="275"/>
      <c r="S849" s="275"/>
      <c r="T849" s="276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7" t="s">
        <v>250</v>
      </c>
      <c r="AU849" s="277" t="s">
        <v>87</v>
      </c>
      <c r="AV849" s="15" t="s">
        <v>150</v>
      </c>
      <c r="AW849" s="15" t="s">
        <v>38</v>
      </c>
      <c r="AX849" s="15" t="s">
        <v>85</v>
      </c>
      <c r="AY849" s="277" t="s">
        <v>137</v>
      </c>
    </row>
    <row r="850" s="2" customFormat="1" ht="16.5" customHeight="1">
      <c r="A850" s="41"/>
      <c r="B850" s="42"/>
      <c r="C850" s="225" t="s">
        <v>1619</v>
      </c>
      <c r="D850" s="225" t="s">
        <v>162</v>
      </c>
      <c r="E850" s="226" t="s">
        <v>1620</v>
      </c>
      <c r="F850" s="227" t="s">
        <v>1621</v>
      </c>
      <c r="G850" s="228" t="s">
        <v>565</v>
      </c>
      <c r="H850" s="229">
        <v>140.667</v>
      </c>
      <c r="I850" s="230"/>
      <c r="J850" s="231">
        <f>ROUND(I850*H850,2)</f>
        <v>0</v>
      </c>
      <c r="K850" s="227" t="s">
        <v>21</v>
      </c>
      <c r="L850" s="47"/>
      <c r="M850" s="232" t="s">
        <v>21</v>
      </c>
      <c r="N850" s="233" t="s">
        <v>48</v>
      </c>
      <c r="O850" s="87"/>
      <c r="P850" s="215">
        <f>O850*H850</f>
        <v>0</v>
      </c>
      <c r="Q850" s="215">
        <v>0.00147</v>
      </c>
      <c r="R850" s="215">
        <f>Q850*H850</f>
        <v>0.20678048999999998</v>
      </c>
      <c r="S850" s="215">
        <v>2.4470000000000001</v>
      </c>
      <c r="T850" s="216">
        <f>S850*H850</f>
        <v>344.21214900000001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7" t="s">
        <v>150</v>
      </c>
      <c r="AT850" s="217" t="s">
        <v>162</v>
      </c>
      <c r="AU850" s="217" t="s">
        <v>87</v>
      </c>
      <c r="AY850" s="20" t="s">
        <v>137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20" t="s">
        <v>85</v>
      </c>
      <c r="BK850" s="218">
        <f>ROUND(I850*H850,2)</f>
        <v>0</v>
      </c>
      <c r="BL850" s="20" t="s">
        <v>150</v>
      </c>
      <c r="BM850" s="217" t="s">
        <v>1622</v>
      </c>
    </row>
    <row r="851" s="2" customFormat="1">
      <c r="A851" s="41"/>
      <c r="B851" s="42"/>
      <c r="C851" s="43"/>
      <c r="D851" s="219" t="s">
        <v>144</v>
      </c>
      <c r="E851" s="43"/>
      <c r="F851" s="220" t="s">
        <v>1623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144</v>
      </c>
      <c r="AU851" s="20" t="s">
        <v>87</v>
      </c>
    </row>
    <row r="852" s="14" customFormat="1">
      <c r="A852" s="14"/>
      <c r="B852" s="249"/>
      <c r="C852" s="250"/>
      <c r="D852" s="219" t="s">
        <v>250</v>
      </c>
      <c r="E852" s="251" t="s">
        <v>21</v>
      </c>
      <c r="F852" s="252" t="s">
        <v>1624</v>
      </c>
      <c r="G852" s="250"/>
      <c r="H852" s="251" t="s">
        <v>21</v>
      </c>
      <c r="I852" s="253"/>
      <c r="J852" s="250"/>
      <c r="K852" s="250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250</v>
      </c>
      <c r="AU852" s="258" t="s">
        <v>87</v>
      </c>
      <c r="AV852" s="14" t="s">
        <v>85</v>
      </c>
      <c r="AW852" s="14" t="s">
        <v>38</v>
      </c>
      <c r="AX852" s="14" t="s">
        <v>77</v>
      </c>
      <c r="AY852" s="258" t="s">
        <v>137</v>
      </c>
    </row>
    <row r="853" s="14" customFormat="1">
      <c r="A853" s="14"/>
      <c r="B853" s="249"/>
      <c r="C853" s="250"/>
      <c r="D853" s="219" t="s">
        <v>250</v>
      </c>
      <c r="E853" s="251" t="s">
        <v>21</v>
      </c>
      <c r="F853" s="252" t="s">
        <v>865</v>
      </c>
      <c r="G853" s="250"/>
      <c r="H853" s="251" t="s">
        <v>21</v>
      </c>
      <c r="I853" s="253"/>
      <c r="J853" s="250"/>
      <c r="K853" s="250"/>
      <c r="L853" s="254"/>
      <c r="M853" s="255"/>
      <c r="N853" s="256"/>
      <c r="O853" s="256"/>
      <c r="P853" s="256"/>
      <c r="Q853" s="256"/>
      <c r="R853" s="256"/>
      <c r="S853" s="256"/>
      <c r="T853" s="25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8" t="s">
        <v>250</v>
      </c>
      <c r="AU853" s="258" t="s">
        <v>87</v>
      </c>
      <c r="AV853" s="14" t="s">
        <v>85</v>
      </c>
      <c r="AW853" s="14" t="s">
        <v>38</v>
      </c>
      <c r="AX853" s="14" t="s">
        <v>77</v>
      </c>
      <c r="AY853" s="258" t="s">
        <v>137</v>
      </c>
    </row>
    <row r="854" s="13" customFormat="1">
      <c r="A854" s="13"/>
      <c r="B854" s="234"/>
      <c r="C854" s="235"/>
      <c r="D854" s="219" t="s">
        <v>250</v>
      </c>
      <c r="E854" s="236" t="s">
        <v>21</v>
      </c>
      <c r="F854" s="237" t="s">
        <v>1625</v>
      </c>
      <c r="G854" s="235"/>
      <c r="H854" s="238">
        <v>45.143999999999998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250</v>
      </c>
      <c r="AU854" s="244" t="s">
        <v>87</v>
      </c>
      <c r="AV854" s="13" t="s">
        <v>87</v>
      </c>
      <c r="AW854" s="13" t="s">
        <v>38</v>
      </c>
      <c r="AX854" s="13" t="s">
        <v>77</v>
      </c>
      <c r="AY854" s="244" t="s">
        <v>137</v>
      </c>
    </row>
    <row r="855" s="13" customFormat="1">
      <c r="A855" s="13"/>
      <c r="B855" s="234"/>
      <c r="C855" s="235"/>
      <c r="D855" s="219" t="s">
        <v>250</v>
      </c>
      <c r="E855" s="236" t="s">
        <v>21</v>
      </c>
      <c r="F855" s="237" t="s">
        <v>1626</v>
      </c>
      <c r="G855" s="235"/>
      <c r="H855" s="238">
        <v>25.117999999999999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250</v>
      </c>
      <c r="AU855" s="244" t="s">
        <v>87</v>
      </c>
      <c r="AV855" s="13" t="s">
        <v>87</v>
      </c>
      <c r="AW855" s="13" t="s">
        <v>38</v>
      </c>
      <c r="AX855" s="13" t="s">
        <v>77</v>
      </c>
      <c r="AY855" s="244" t="s">
        <v>137</v>
      </c>
    </row>
    <row r="856" s="13" customFormat="1">
      <c r="A856" s="13"/>
      <c r="B856" s="234"/>
      <c r="C856" s="235"/>
      <c r="D856" s="219" t="s">
        <v>250</v>
      </c>
      <c r="E856" s="236" t="s">
        <v>21</v>
      </c>
      <c r="F856" s="237" t="s">
        <v>1627</v>
      </c>
      <c r="G856" s="235"/>
      <c r="H856" s="238">
        <v>6.2599999999999998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250</v>
      </c>
      <c r="AU856" s="244" t="s">
        <v>87</v>
      </c>
      <c r="AV856" s="13" t="s">
        <v>87</v>
      </c>
      <c r="AW856" s="13" t="s">
        <v>38</v>
      </c>
      <c r="AX856" s="13" t="s">
        <v>77</v>
      </c>
      <c r="AY856" s="244" t="s">
        <v>137</v>
      </c>
    </row>
    <row r="857" s="13" customFormat="1">
      <c r="A857" s="13"/>
      <c r="B857" s="234"/>
      <c r="C857" s="235"/>
      <c r="D857" s="219" t="s">
        <v>250</v>
      </c>
      <c r="E857" s="236" t="s">
        <v>21</v>
      </c>
      <c r="F857" s="237" t="s">
        <v>1628</v>
      </c>
      <c r="G857" s="235"/>
      <c r="H857" s="238">
        <v>0.024</v>
      </c>
      <c r="I857" s="239"/>
      <c r="J857" s="235"/>
      <c r="K857" s="235"/>
      <c r="L857" s="240"/>
      <c r="M857" s="241"/>
      <c r="N857" s="242"/>
      <c r="O857" s="242"/>
      <c r="P857" s="242"/>
      <c r="Q857" s="242"/>
      <c r="R857" s="242"/>
      <c r="S857" s="242"/>
      <c r="T857" s="24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4" t="s">
        <v>250</v>
      </c>
      <c r="AU857" s="244" t="s">
        <v>87</v>
      </c>
      <c r="AV857" s="13" t="s">
        <v>87</v>
      </c>
      <c r="AW857" s="13" t="s">
        <v>38</v>
      </c>
      <c r="AX857" s="13" t="s">
        <v>77</v>
      </c>
      <c r="AY857" s="244" t="s">
        <v>137</v>
      </c>
    </row>
    <row r="858" s="13" customFormat="1">
      <c r="A858" s="13"/>
      <c r="B858" s="234"/>
      <c r="C858" s="235"/>
      <c r="D858" s="219" t="s">
        <v>250</v>
      </c>
      <c r="E858" s="236" t="s">
        <v>21</v>
      </c>
      <c r="F858" s="237" t="s">
        <v>1629</v>
      </c>
      <c r="G858" s="235"/>
      <c r="H858" s="238">
        <v>1.2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4" t="s">
        <v>250</v>
      </c>
      <c r="AU858" s="244" t="s">
        <v>87</v>
      </c>
      <c r="AV858" s="13" t="s">
        <v>87</v>
      </c>
      <c r="AW858" s="13" t="s">
        <v>38</v>
      </c>
      <c r="AX858" s="13" t="s">
        <v>77</v>
      </c>
      <c r="AY858" s="244" t="s">
        <v>137</v>
      </c>
    </row>
    <row r="859" s="14" customFormat="1">
      <c r="A859" s="14"/>
      <c r="B859" s="249"/>
      <c r="C859" s="250"/>
      <c r="D859" s="219" t="s">
        <v>250</v>
      </c>
      <c r="E859" s="251" t="s">
        <v>21</v>
      </c>
      <c r="F859" s="252" t="s">
        <v>1134</v>
      </c>
      <c r="G859" s="250"/>
      <c r="H859" s="251" t="s">
        <v>21</v>
      </c>
      <c r="I859" s="253"/>
      <c r="J859" s="250"/>
      <c r="K859" s="250"/>
      <c r="L859" s="254"/>
      <c r="M859" s="255"/>
      <c r="N859" s="256"/>
      <c r="O859" s="256"/>
      <c r="P859" s="256"/>
      <c r="Q859" s="256"/>
      <c r="R859" s="256"/>
      <c r="S859" s="256"/>
      <c r="T859" s="25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8" t="s">
        <v>250</v>
      </c>
      <c r="AU859" s="258" t="s">
        <v>87</v>
      </c>
      <c r="AV859" s="14" t="s">
        <v>85</v>
      </c>
      <c r="AW859" s="14" t="s">
        <v>38</v>
      </c>
      <c r="AX859" s="14" t="s">
        <v>77</v>
      </c>
      <c r="AY859" s="258" t="s">
        <v>137</v>
      </c>
    </row>
    <row r="860" s="14" customFormat="1">
      <c r="A860" s="14"/>
      <c r="B860" s="249"/>
      <c r="C860" s="250"/>
      <c r="D860" s="219" t="s">
        <v>250</v>
      </c>
      <c r="E860" s="251" t="s">
        <v>21</v>
      </c>
      <c r="F860" s="252" t="s">
        <v>1135</v>
      </c>
      <c r="G860" s="250"/>
      <c r="H860" s="251" t="s">
        <v>21</v>
      </c>
      <c r="I860" s="253"/>
      <c r="J860" s="250"/>
      <c r="K860" s="250"/>
      <c r="L860" s="254"/>
      <c r="M860" s="255"/>
      <c r="N860" s="256"/>
      <c r="O860" s="256"/>
      <c r="P860" s="256"/>
      <c r="Q860" s="256"/>
      <c r="R860" s="256"/>
      <c r="S860" s="256"/>
      <c r="T860" s="25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8" t="s">
        <v>250</v>
      </c>
      <c r="AU860" s="258" t="s">
        <v>87</v>
      </c>
      <c r="AV860" s="14" t="s">
        <v>85</v>
      </c>
      <c r="AW860" s="14" t="s">
        <v>38</v>
      </c>
      <c r="AX860" s="14" t="s">
        <v>77</v>
      </c>
      <c r="AY860" s="258" t="s">
        <v>137</v>
      </c>
    </row>
    <row r="861" s="13" customFormat="1">
      <c r="A861" s="13"/>
      <c r="B861" s="234"/>
      <c r="C861" s="235"/>
      <c r="D861" s="219" t="s">
        <v>250</v>
      </c>
      <c r="E861" s="236" t="s">
        <v>21</v>
      </c>
      <c r="F861" s="237" t="s">
        <v>1630</v>
      </c>
      <c r="G861" s="235"/>
      <c r="H861" s="238">
        <v>2.0049999999999999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250</v>
      </c>
      <c r="AU861" s="244" t="s">
        <v>87</v>
      </c>
      <c r="AV861" s="13" t="s">
        <v>87</v>
      </c>
      <c r="AW861" s="13" t="s">
        <v>38</v>
      </c>
      <c r="AX861" s="13" t="s">
        <v>77</v>
      </c>
      <c r="AY861" s="244" t="s">
        <v>137</v>
      </c>
    </row>
    <row r="862" s="14" customFormat="1">
      <c r="A862" s="14"/>
      <c r="B862" s="249"/>
      <c r="C862" s="250"/>
      <c r="D862" s="219" t="s">
        <v>250</v>
      </c>
      <c r="E862" s="251" t="s">
        <v>21</v>
      </c>
      <c r="F862" s="252" t="s">
        <v>1138</v>
      </c>
      <c r="G862" s="250"/>
      <c r="H862" s="251" t="s">
        <v>21</v>
      </c>
      <c r="I862" s="253"/>
      <c r="J862" s="250"/>
      <c r="K862" s="250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250</v>
      </c>
      <c r="AU862" s="258" t="s">
        <v>87</v>
      </c>
      <c r="AV862" s="14" t="s">
        <v>85</v>
      </c>
      <c r="AW862" s="14" t="s">
        <v>38</v>
      </c>
      <c r="AX862" s="14" t="s">
        <v>77</v>
      </c>
      <c r="AY862" s="258" t="s">
        <v>137</v>
      </c>
    </row>
    <row r="863" s="13" customFormat="1">
      <c r="A863" s="13"/>
      <c r="B863" s="234"/>
      <c r="C863" s="235"/>
      <c r="D863" s="219" t="s">
        <v>250</v>
      </c>
      <c r="E863" s="236" t="s">
        <v>21</v>
      </c>
      <c r="F863" s="237" t="s">
        <v>1631</v>
      </c>
      <c r="G863" s="235"/>
      <c r="H863" s="238">
        <v>0.56999999999999995</v>
      </c>
      <c r="I863" s="239"/>
      <c r="J863" s="235"/>
      <c r="K863" s="235"/>
      <c r="L863" s="240"/>
      <c r="M863" s="241"/>
      <c r="N863" s="242"/>
      <c r="O863" s="242"/>
      <c r="P863" s="242"/>
      <c r="Q863" s="242"/>
      <c r="R863" s="242"/>
      <c r="S863" s="242"/>
      <c r="T863" s="24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4" t="s">
        <v>250</v>
      </c>
      <c r="AU863" s="244" t="s">
        <v>87</v>
      </c>
      <c r="AV863" s="13" t="s">
        <v>87</v>
      </c>
      <c r="AW863" s="13" t="s">
        <v>38</v>
      </c>
      <c r="AX863" s="13" t="s">
        <v>77</v>
      </c>
      <c r="AY863" s="244" t="s">
        <v>137</v>
      </c>
    </row>
    <row r="864" s="14" customFormat="1">
      <c r="A864" s="14"/>
      <c r="B864" s="249"/>
      <c r="C864" s="250"/>
      <c r="D864" s="219" t="s">
        <v>250</v>
      </c>
      <c r="E864" s="251" t="s">
        <v>21</v>
      </c>
      <c r="F864" s="252" t="s">
        <v>1140</v>
      </c>
      <c r="G864" s="250"/>
      <c r="H864" s="251" t="s">
        <v>21</v>
      </c>
      <c r="I864" s="253"/>
      <c r="J864" s="250"/>
      <c r="K864" s="250"/>
      <c r="L864" s="254"/>
      <c r="M864" s="255"/>
      <c r="N864" s="256"/>
      <c r="O864" s="256"/>
      <c r="P864" s="256"/>
      <c r="Q864" s="256"/>
      <c r="R864" s="256"/>
      <c r="S864" s="256"/>
      <c r="T864" s="25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8" t="s">
        <v>250</v>
      </c>
      <c r="AU864" s="258" t="s">
        <v>87</v>
      </c>
      <c r="AV864" s="14" t="s">
        <v>85</v>
      </c>
      <c r="AW864" s="14" t="s">
        <v>38</v>
      </c>
      <c r="AX864" s="14" t="s">
        <v>77</v>
      </c>
      <c r="AY864" s="258" t="s">
        <v>137</v>
      </c>
    </row>
    <row r="865" s="13" customFormat="1">
      <c r="A865" s="13"/>
      <c r="B865" s="234"/>
      <c r="C865" s="235"/>
      <c r="D865" s="219" t="s">
        <v>250</v>
      </c>
      <c r="E865" s="236" t="s">
        <v>21</v>
      </c>
      <c r="F865" s="237" t="s">
        <v>1632</v>
      </c>
      <c r="G865" s="235"/>
      <c r="H865" s="238">
        <v>0.66700000000000004</v>
      </c>
      <c r="I865" s="239"/>
      <c r="J865" s="235"/>
      <c r="K865" s="235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250</v>
      </c>
      <c r="AU865" s="244" t="s">
        <v>87</v>
      </c>
      <c r="AV865" s="13" t="s">
        <v>87</v>
      </c>
      <c r="AW865" s="13" t="s">
        <v>38</v>
      </c>
      <c r="AX865" s="13" t="s">
        <v>77</v>
      </c>
      <c r="AY865" s="244" t="s">
        <v>137</v>
      </c>
    </row>
    <row r="866" s="14" customFormat="1">
      <c r="A866" s="14"/>
      <c r="B866" s="249"/>
      <c r="C866" s="250"/>
      <c r="D866" s="219" t="s">
        <v>250</v>
      </c>
      <c r="E866" s="251" t="s">
        <v>21</v>
      </c>
      <c r="F866" s="252" t="s">
        <v>1633</v>
      </c>
      <c r="G866" s="250"/>
      <c r="H866" s="251" t="s">
        <v>21</v>
      </c>
      <c r="I866" s="253"/>
      <c r="J866" s="250"/>
      <c r="K866" s="250"/>
      <c r="L866" s="254"/>
      <c r="M866" s="255"/>
      <c r="N866" s="256"/>
      <c r="O866" s="256"/>
      <c r="P866" s="256"/>
      <c r="Q866" s="256"/>
      <c r="R866" s="256"/>
      <c r="S866" s="256"/>
      <c r="T866" s="25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8" t="s">
        <v>250</v>
      </c>
      <c r="AU866" s="258" t="s">
        <v>87</v>
      </c>
      <c r="AV866" s="14" t="s">
        <v>85</v>
      </c>
      <c r="AW866" s="14" t="s">
        <v>38</v>
      </c>
      <c r="AX866" s="14" t="s">
        <v>77</v>
      </c>
      <c r="AY866" s="258" t="s">
        <v>137</v>
      </c>
    </row>
    <row r="867" s="13" customFormat="1">
      <c r="A867" s="13"/>
      <c r="B867" s="234"/>
      <c r="C867" s="235"/>
      <c r="D867" s="219" t="s">
        <v>250</v>
      </c>
      <c r="E867" s="236" t="s">
        <v>21</v>
      </c>
      <c r="F867" s="237" t="s">
        <v>1634</v>
      </c>
      <c r="G867" s="235"/>
      <c r="H867" s="238">
        <v>6.7300000000000004</v>
      </c>
      <c r="I867" s="239"/>
      <c r="J867" s="235"/>
      <c r="K867" s="235"/>
      <c r="L867" s="240"/>
      <c r="M867" s="241"/>
      <c r="N867" s="242"/>
      <c r="O867" s="242"/>
      <c r="P867" s="242"/>
      <c r="Q867" s="242"/>
      <c r="R867" s="242"/>
      <c r="S867" s="242"/>
      <c r="T867" s="24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4" t="s">
        <v>250</v>
      </c>
      <c r="AU867" s="244" t="s">
        <v>87</v>
      </c>
      <c r="AV867" s="13" t="s">
        <v>87</v>
      </c>
      <c r="AW867" s="13" t="s">
        <v>38</v>
      </c>
      <c r="AX867" s="13" t="s">
        <v>77</v>
      </c>
      <c r="AY867" s="244" t="s">
        <v>137</v>
      </c>
    </row>
    <row r="868" s="14" customFormat="1">
      <c r="A868" s="14"/>
      <c r="B868" s="249"/>
      <c r="C868" s="250"/>
      <c r="D868" s="219" t="s">
        <v>250</v>
      </c>
      <c r="E868" s="251" t="s">
        <v>21</v>
      </c>
      <c r="F868" s="252" t="s">
        <v>1123</v>
      </c>
      <c r="G868" s="250"/>
      <c r="H868" s="251" t="s">
        <v>21</v>
      </c>
      <c r="I868" s="253"/>
      <c r="J868" s="250"/>
      <c r="K868" s="250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250</v>
      </c>
      <c r="AU868" s="258" t="s">
        <v>87</v>
      </c>
      <c r="AV868" s="14" t="s">
        <v>85</v>
      </c>
      <c r="AW868" s="14" t="s">
        <v>38</v>
      </c>
      <c r="AX868" s="14" t="s">
        <v>77</v>
      </c>
      <c r="AY868" s="258" t="s">
        <v>137</v>
      </c>
    </row>
    <row r="869" s="13" customFormat="1">
      <c r="A869" s="13"/>
      <c r="B869" s="234"/>
      <c r="C869" s="235"/>
      <c r="D869" s="219" t="s">
        <v>250</v>
      </c>
      <c r="E869" s="236" t="s">
        <v>21</v>
      </c>
      <c r="F869" s="237" t="s">
        <v>1635</v>
      </c>
      <c r="G869" s="235"/>
      <c r="H869" s="238">
        <v>0.90000000000000002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4" t="s">
        <v>250</v>
      </c>
      <c r="AU869" s="244" t="s">
        <v>87</v>
      </c>
      <c r="AV869" s="13" t="s">
        <v>87</v>
      </c>
      <c r="AW869" s="13" t="s">
        <v>38</v>
      </c>
      <c r="AX869" s="13" t="s">
        <v>77</v>
      </c>
      <c r="AY869" s="244" t="s">
        <v>137</v>
      </c>
    </row>
    <row r="870" s="16" customFormat="1">
      <c r="A870" s="16"/>
      <c r="B870" s="278"/>
      <c r="C870" s="279"/>
      <c r="D870" s="219" t="s">
        <v>250</v>
      </c>
      <c r="E870" s="280" t="s">
        <v>769</v>
      </c>
      <c r="F870" s="281" t="s">
        <v>888</v>
      </c>
      <c r="G870" s="279"/>
      <c r="H870" s="282">
        <v>88.617999999999995</v>
      </c>
      <c r="I870" s="283"/>
      <c r="J870" s="279"/>
      <c r="K870" s="279"/>
      <c r="L870" s="284"/>
      <c r="M870" s="285"/>
      <c r="N870" s="286"/>
      <c r="O870" s="286"/>
      <c r="P870" s="286"/>
      <c r="Q870" s="286"/>
      <c r="R870" s="286"/>
      <c r="S870" s="286"/>
      <c r="T870" s="287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T870" s="288" t="s">
        <v>250</v>
      </c>
      <c r="AU870" s="288" t="s">
        <v>87</v>
      </c>
      <c r="AV870" s="16" t="s">
        <v>136</v>
      </c>
      <c r="AW870" s="16" t="s">
        <v>38</v>
      </c>
      <c r="AX870" s="16" t="s">
        <v>77</v>
      </c>
      <c r="AY870" s="288" t="s">
        <v>137</v>
      </c>
    </row>
    <row r="871" s="14" customFormat="1">
      <c r="A871" s="14"/>
      <c r="B871" s="249"/>
      <c r="C871" s="250"/>
      <c r="D871" s="219" t="s">
        <v>250</v>
      </c>
      <c r="E871" s="251" t="s">
        <v>21</v>
      </c>
      <c r="F871" s="252" t="s">
        <v>1636</v>
      </c>
      <c r="G871" s="250"/>
      <c r="H871" s="251" t="s">
        <v>21</v>
      </c>
      <c r="I871" s="253"/>
      <c r="J871" s="250"/>
      <c r="K871" s="250"/>
      <c r="L871" s="254"/>
      <c r="M871" s="255"/>
      <c r="N871" s="256"/>
      <c r="O871" s="256"/>
      <c r="P871" s="256"/>
      <c r="Q871" s="256"/>
      <c r="R871" s="256"/>
      <c r="S871" s="256"/>
      <c r="T871" s="257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8" t="s">
        <v>250</v>
      </c>
      <c r="AU871" s="258" t="s">
        <v>87</v>
      </c>
      <c r="AV871" s="14" t="s">
        <v>85</v>
      </c>
      <c r="AW871" s="14" t="s">
        <v>38</v>
      </c>
      <c r="AX871" s="14" t="s">
        <v>77</v>
      </c>
      <c r="AY871" s="258" t="s">
        <v>137</v>
      </c>
    </row>
    <row r="872" s="13" customFormat="1">
      <c r="A872" s="13"/>
      <c r="B872" s="234"/>
      <c r="C872" s="235"/>
      <c r="D872" s="219" t="s">
        <v>250</v>
      </c>
      <c r="E872" s="236" t="s">
        <v>21</v>
      </c>
      <c r="F872" s="237" t="s">
        <v>1637</v>
      </c>
      <c r="G872" s="235"/>
      <c r="H872" s="238">
        <v>21.251999999999999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250</v>
      </c>
      <c r="AU872" s="244" t="s">
        <v>87</v>
      </c>
      <c r="AV872" s="13" t="s">
        <v>87</v>
      </c>
      <c r="AW872" s="13" t="s">
        <v>38</v>
      </c>
      <c r="AX872" s="13" t="s">
        <v>77</v>
      </c>
      <c r="AY872" s="244" t="s">
        <v>137</v>
      </c>
    </row>
    <row r="873" s="13" customFormat="1">
      <c r="A873" s="13"/>
      <c r="B873" s="234"/>
      <c r="C873" s="235"/>
      <c r="D873" s="219" t="s">
        <v>250</v>
      </c>
      <c r="E873" s="236" t="s">
        <v>21</v>
      </c>
      <c r="F873" s="237" t="s">
        <v>1638</v>
      </c>
      <c r="G873" s="235"/>
      <c r="H873" s="238">
        <v>15.337999999999999</v>
      </c>
      <c r="I873" s="239"/>
      <c r="J873" s="235"/>
      <c r="K873" s="235"/>
      <c r="L873" s="240"/>
      <c r="M873" s="241"/>
      <c r="N873" s="242"/>
      <c r="O873" s="242"/>
      <c r="P873" s="242"/>
      <c r="Q873" s="242"/>
      <c r="R873" s="242"/>
      <c r="S873" s="242"/>
      <c r="T873" s="24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4" t="s">
        <v>250</v>
      </c>
      <c r="AU873" s="244" t="s">
        <v>87</v>
      </c>
      <c r="AV873" s="13" t="s">
        <v>87</v>
      </c>
      <c r="AW873" s="13" t="s">
        <v>38</v>
      </c>
      <c r="AX873" s="13" t="s">
        <v>77</v>
      </c>
      <c r="AY873" s="244" t="s">
        <v>137</v>
      </c>
    </row>
    <row r="874" s="13" customFormat="1">
      <c r="A874" s="13"/>
      <c r="B874" s="234"/>
      <c r="C874" s="235"/>
      <c r="D874" s="219" t="s">
        <v>250</v>
      </c>
      <c r="E874" s="236" t="s">
        <v>21</v>
      </c>
      <c r="F874" s="237" t="s">
        <v>1639</v>
      </c>
      <c r="G874" s="235"/>
      <c r="H874" s="238">
        <v>1.486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250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137</v>
      </c>
    </row>
    <row r="875" s="13" customFormat="1">
      <c r="A875" s="13"/>
      <c r="B875" s="234"/>
      <c r="C875" s="235"/>
      <c r="D875" s="219" t="s">
        <v>250</v>
      </c>
      <c r="E875" s="236" t="s">
        <v>21</v>
      </c>
      <c r="F875" s="237" t="s">
        <v>1640</v>
      </c>
      <c r="G875" s="235"/>
      <c r="H875" s="238">
        <v>0.23999999999999999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250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137</v>
      </c>
    </row>
    <row r="876" s="13" customFormat="1">
      <c r="A876" s="13"/>
      <c r="B876" s="234"/>
      <c r="C876" s="235"/>
      <c r="D876" s="219" t="s">
        <v>250</v>
      </c>
      <c r="E876" s="236" t="s">
        <v>21</v>
      </c>
      <c r="F876" s="237" t="s">
        <v>1628</v>
      </c>
      <c r="G876" s="235"/>
      <c r="H876" s="238">
        <v>0.024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250</v>
      </c>
      <c r="AU876" s="244" t="s">
        <v>87</v>
      </c>
      <c r="AV876" s="13" t="s">
        <v>87</v>
      </c>
      <c r="AW876" s="13" t="s">
        <v>38</v>
      </c>
      <c r="AX876" s="13" t="s">
        <v>77</v>
      </c>
      <c r="AY876" s="244" t="s">
        <v>137</v>
      </c>
    </row>
    <row r="877" s="13" customFormat="1">
      <c r="A877" s="13"/>
      <c r="B877" s="234"/>
      <c r="C877" s="235"/>
      <c r="D877" s="219" t="s">
        <v>250</v>
      </c>
      <c r="E877" s="236" t="s">
        <v>21</v>
      </c>
      <c r="F877" s="237" t="s">
        <v>1641</v>
      </c>
      <c r="G877" s="235"/>
      <c r="H877" s="238">
        <v>4.032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250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137</v>
      </c>
    </row>
    <row r="878" s="13" customFormat="1">
      <c r="A878" s="13"/>
      <c r="B878" s="234"/>
      <c r="C878" s="235"/>
      <c r="D878" s="219" t="s">
        <v>250</v>
      </c>
      <c r="E878" s="236" t="s">
        <v>21</v>
      </c>
      <c r="F878" s="237" t="s">
        <v>1629</v>
      </c>
      <c r="G878" s="235"/>
      <c r="H878" s="238">
        <v>1.2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250</v>
      </c>
      <c r="AU878" s="244" t="s">
        <v>87</v>
      </c>
      <c r="AV878" s="13" t="s">
        <v>87</v>
      </c>
      <c r="AW878" s="13" t="s">
        <v>38</v>
      </c>
      <c r="AX878" s="13" t="s">
        <v>77</v>
      </c>
      <c r="AY878" s="244" t="s">
        <v>137</v>
      </c>
    </row>
    <row r="879" s="14" customFormat="1">
      <c r="A879" s="14"/>
      <c r="B879" s="249"/>
      <c r="C879" s="250"/>
      <c r="D879" s="219" t="s">
        <v>250</v>
      </c>
      <c r="E879" s="251" t="s">
        <v>21</v>
      </c>
      <c r="F879" s="252" t="s">
        <v>1134</v>
      </c>
      <c r="G879" s="250"/>
      <c r="H879" s="251" t="s">
        <v>21</v>
      </c>
      <c r="I879" s="253"/>
      <c r="J879" s="250"/>
      <c r="K879" s="250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250</v>
      </c>
      <c r="AU879" s="258" t="s">
        <v>87</v>
      </c>
      <c r="AV879" s="14" t="s">
        <v>85</v>
      </c>
      <c r="AW879" s="14" t="s">
        <v>38</v>
      </c>
      <c r="AX879" s="14" t="s">
        <v>77</v>
      </c>
      <c r="AY879" s="258" t="s">
        <v>137</v>
      </c>
    </row>
    <row r="880" s="14" customFormat="1">
      <c r="A880" s="14"/>
      <c r="B880" s="249"/>
      <c r="C880" s="250"/>
      <c r="D880" s="219" t="s">
        <v>250</v>
      </c>
      <c r="E880" s="251" t="s">
        <v>21</v>
      </c>
      <c r="F880" s="252" t="s">
        <v>1135</v>
      </c>
      <c r="G880" s="250"/>
      <c r="H880" s="251" t="s">
        <v>21</v>
      </c>
      <c r="I880" s="253"/>
      <c r="J880" s="250"/>
      <c r="K880" s="250"/>
      <c r="L880" s="254"/>
      <c r="M880" s="255"/>
      <c r="N880" s="256"/>
      <c r="O880" s="256"/>
      <c r="P880" s="256"/>
      <c r="Q880" s="256"/>
      <c r="R880" s="256"/>
      <c r="S880" s="256"/>
      <c r="T880" s="257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8" t="s">
        <v>250</v>
      </c>
      <c r="AU880" s="258" t="s">
        <v>87</v>
      </c>
      <c r="AV880" s="14" t="s">
        <v>85</v>
      </c>
      <c r="AW880" s="14" t="s">
        <v>38</v>
      </c>
      <c r="AX880" s="14" t="s">
        <v>77</v>
      </c>
      <c r="AY880" s="258" t="s">
        <v>137</v>
      </c>
    </row>
    <row r="881" s="13" customFormat="1">
      <c r="A881" s="13"/>
      <c r="B881" s="234"/>
      <c r="C881" s="235"/>
      <c r="D881" s="219" t="s">
        <v>250</v>
      </c>
      <c r="E881" s="236" t="s">
        <v>21</v>
      </c>
      <c r="F881" s="237" t="s">
        <v>1630</v>
      </c>
      <c r="G881" s="235"/>
      <c r="H881" s="238">
        <v>2.0049999999999999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250</v>
      </c>
      <c r="AU881" s="244" t="s">
        <v>87</v>
      </c>
      <c r="AV881" s="13" t="s">
        <v>87</v>
      </c>
      <c r="AW881" s="13" t="s">
        <v>38</v>
      </c>
      <c r="AX881" s="13" t="s">
        <v>77</v>
      </c>
      <c r="AY881" s="244" t="s">
        <v>137</v>
      </c>
    </row>
    <row r="882" s="14" customFormat="1">
      <c r="A882" s="14"/>
      <c r="B882" s="249"/>
      <c r="C882" s="250"/>
      <c r="D882" s="219" t="s">
        <v>250</v>
      </c>
      <c r="E882" s="251" t="s">
        <v>21</v>
      </c>
      <c r="F882" s="252" t="s">
        <v>1138</v>
      </c>
      <c r="G882" s="250"/>
      <c r="H882" s="251" t="s">
        <v>21</v>
      </c>
      <c r="I882" s="253"/>
      <c r="J882" s="250"/>
      <c r="K882" s="250"/>
      <c r="L882" s="254"/>
      <c r="M882" s="255"/>
      <c r="N882" s="256"/>
      <c r="O882" s="256"/>
      <c r="P882" s="256"/>
      <c r="Q882" s="256"/>
      <c r="R882" s="256"/>
      <c r="S882" s="256"/>
      <c r="T882" s="25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8" t="s">
        <v>250</v>
      </c>
      <c r="AU882" s="258" t="s">
        <v>87</v>
      </c>
      <c r="AV882" s="14" t="s">
        <v>85</v>
      </c>
      <c r="AW882" s="14" t="s">
        <v>38</v>
      </c>
      <c r="AX882" s="14" t="s">
        <v>77</v>
      </c>
      <c r="AY882" s="258" t="s">
        <v>137</v>
      </c>
    </row>
    <row r="883" s="13" customFormat="1">
      <c r="A883" s="13"/>
      <c r="B883" s="234"/>
      <c r="C883" s="235"/>
      <c r="D883" s="219" t="s">
        <v>250</v>
      </c>
      <c r="E883" s="236" t="s">
        <v>21</v>
      </c>
      <c r="F883" s="237" t="s">
        <v>1631</v>
      </c>
      <c r="G883" s="235"/>
      <c r="H883" s="238">
        <v>0.56999999999999995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250</v>
      </c>
      <c r="AU883" s="244" t="s">
        <v>87</v>
      </c>
      <c r="AV883" s="13" t="s">
        <v>87</v>
      </c>
      <c r="AW883" s="13" t="s">
        <v>38</v>
      </c>
      <c r="AX883" s="13" t="s">
        <v>77</v>
      </c>
      <c r="AY883" s="244" t="s">
        <v>137</v>
      </c>
    </row>
    <row r="884" s="14" customFormat="1">
      <c r="A884" s="14"/>
      <c r="B884" s="249"/>
      <c r="C884" s="250"/>
      <c r="D884" s="219" t="s">
        <v>250</v>
      </c>
      <c r="E884" s="251" t="s">
        <v>21</v>
      </c>
      <c r="F884" s="252" t="s">
        <v>1140</v>
      </c>
      <c r="G884" s="250"/>
      <c r="H884" s="251" t="s">
        <v>21</v>
      </c>
      <c r="I884" s="253"/>
      <c r="J884" s="250"/>
      <c r="K884" s="250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250</v>
      </c>
      <c r="AU884" s="258" t="s">
        <v>87</v>
      </c>
      <c r="AV884" s="14" t="s">
        <v>85</v>
      </c>
      <c r="AW884" s="14" t="s">
        <v>38</v>
      </c>
      <c r="AX884" s="14" t="s">
        <v>77</v>
      </c>
      <c r="AY884" s="258" t="s">
        <v>137</v>
      </c>
    </row>
    <row r="885" s="13" customFormat="1">
      <c r="A885" s="13"/>
      <c r="B885" s="234"/>
      <c r="C885" s="235"/>
      <c r="D885" s="219" t="s">
        <v>250</v>
      </c>
      <c r="E885" s="236" t="s">
        <v>21</v>
      </c>
      <c r="F885" s="237" t="s">
        <v>1632</v>
      </c>
      <c r="G885" s="235"/>
      <c r="H885" s="238">
        <v>0.66700000000000004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250</v>
      </c>
      <c r="AU885" s="244" t="s">
        <v>87</v>
      </c>
      <c r="AV885" s="13" t="s">
        <v>87</v>
      </c>
      <c r="AW885" s="13" t="s">
        <v>38</v>
      </c>
      <c r="AX885" s="13" t="s">
        <v>77</v>
      </c>
      <c r="AY885" s="244" t="s">
        <v>137</v>
      </c>
    </row>
    <row r="886" s="14" customFormat="1">
      <c r="A886" s="14"/>
      <c r="B886" s="249"/>
      <c r="C886" s="250"/>
      <c r="D886" s="219" t="s">
        <v>250</v>
      </c>
      <c r="E886" s="251" t="s">
        <v>21</v>
      </c>
      <c r="F886" s="252" t="s">
        <v>1633</v>
      </c>
      <c r="G886" s="250"/>
      <c r="H886" s="251" t="s">
        <v>21</v>
      </c>
      <c r="I886" s="253"/>
      <c r="J886" s="250"/>
      <c r="K886" s="250"/>
      <c r="L886" s="254"/>
      <c r="M886" s="255"/>
      <c r="N886" s="256"/>
      <c r="O886" s="256"/>
      <c r="P886" s="256"/>
      <c r="Q886" s="256"/>
      <c r="R886" s="256"/>
      <c r="S886" s="256"/>
      <c r="T886" s="257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8" t="s">
        <v>250</v>
      </c>
      <c r="AU886" s="258" t="s">
        <v>87</v>
      </c>
      <c r="AV886" s="14" t="s">
        <v>85</v>
      </c>
      <c r="AW886" s="14" t="s">
        <v>38</v>
      </c>
      <c r="AX886" s="14" t="s">
        <v>77</v>
      </c>
      <c r="AY886" s="258" t="s">
        <v>137</v>
      </c>
    </row>
    <row r="887" s="13" customFormat="1">
      <c r="A887" s="13"/>
      <c r="B887" s="234"/>
      <c r="C887" s="235"/>
      <c r="D887" s="219" t="s">
        <v>250</v>
      </c>
      <c r="E887" s="236" t="s">
        <v>21</v>
      </c>
      <c r="F887" s="237" t="s">
        <v>1642</v>
      </c>
      <c r="G887" s="235"/>
      <c r="H887" s="238">
        <v>5.2350000000000003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250</v>
      </c>
      <c r="AU887" s="244" t="s">
        <v>87</v>
      </c>
      <c r="AV887" s="13" t="s">
        <v>87</v>
      </c>
      <c r="AW887" s="13" t="s">
        <v>38</v>
      </c>
      <c r="AX887" s="13" t="s">
        <v>77</v>
      </c>
      <c r="AY887" s="244" t="s">
        <v>137</v>
      </c>
    </row>
    <row r="888" s="16" customFormat="1">
      <c r="A888" s="16"/>
      <c r="B888" s="278"/>
      <c r="C888" s="279"/>
      <c r="D888" s="219" t="s">
        <v>250</v>
      </c>
      <c r="E888" s="280" t="s">
        <v>784</v>
      </c>
      <c r="F888" s="281" t="s">
        <v>888</v>
      </c>
      <c r="G888" s="279"/>
      <c r="H888" s="282">
        <v>52.048999999999999</v>
      </c>
      <c r="I888" s="283"/>
      <c r="J888" s="279"/>
      <c r="K888" s="279"/>
      <c r="L888" s="284"/>
      <c r="M888" s="285"/>
      <c r="N888" s="286"/>
      <c r="O888" s="286"/>
      <c r="P888" s="286"/>
      <c r="Q888" s="286"/>
      <c r="R888" s="286"/>
      <c r="S888" s="286"/>
      <c r="T888" s="287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T888" s="288" t="s">
        <v>250</v>
      </c>
      <c r="AU888" s="288" t="s">
        <v>87</v>
      </c>
      <c r="AV888" s="16" t="s">
        <v>136</v>
      </c>
      <c r="AW888" s="16" t="s">
        <v>38</v>
      </c>
      <c r="AX888" s="16" t="s">
        <v>77</v>
      </c>
      <c r="AY888" s="288" t="s">
        <v>137</v>
      </c>
    </row>
    <row r="889" s="15" customFormat="1">
      <c r="A889" s="15"/>
      <c r="B889" s="267"/>
      <c r="C889" s="268"/>
      <c r="D889" s="219" t="s">
        <v>250</v>
      </c>
      <c r="E889" s="269" t="s">
        <v>21</v>
      </c>
      <c r="F889" s="270" t="s">
        <v>830</v>
      </c>
      <c r="G889" s="268"/>
      <c r="H889" s="271">
        <v>140.667</v>
      </c>
      <c r="I889" s="272"/>
      <c r="J889" s="268"/>
      <c r="K889" s="268"/>
      <c r="L889" s="273"/>
      <c r="M889" s="274"/>
      <c r="N889" s="275"/>
      <c r="O889" s="275"/>
      <c r="P889" s="275"/>
      <c r="Q889" s="275"/>
      <c r="R889" s="275"/>
      <c r="S889" s="275"/>
      <c r="T889" s="276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7" t="s">
        <v>250</v>
      </c>
      <c r="AU889" s="277" t="s">
        <v>87</v>
      </c>
      <c r="AV889" s="15" t="s">
        <v>150</v>
      </c>
      <c r="AW889" s="15" t="s">
        <v>38</v>
      </c>
      <c r="AX889" s="15" t="s">
        <v>85</v>
      </c>
      <c r="AY889" s="277" t="s">
        <v>137</v>
      </c>
    </row>
    <row r="890" s="2" customFormat="1" ht="16.5" customHeight="1">
      <c r="A890" s="41"/>
      <c r="B890" s="42"/>
      <c r="C890" s="225" t="s">
        <v>1643</v>
      </c>
      <c r="D890" s="225" t="s">
        <v>162</v>
      </c>
      <c r="E890" s="226" t="s">
        <v>1644</v>
      </c>
      <c r="F890" s="227" t="s">
        <v>1645</v>
      </c>
      <c r="G890" s="228" t="s">
        <v>565</v>
      </c>
      <c r="H890" s="229">
        <v>9.5020000000000007</v>
      </c>
      <c r="I890" s="230"/>
      <c r="J890" s="231">
        <f>ROUND(I890*H890,2)</f>
        <v>0</v>
      </c>
      <c r="K890" s="227" t="s">
        <v>526</v>
      </c>
      <c r="L890" s="47"/>
      <c r="M890" s="232" t="s">
        <v>21</v>
      </c>
      <c r="N890" s="233" t="s">
        <v>48</v>
      </c>
      <c r="O890" s="87"/>
      <c r="P890" s="215">
        <f>O890*H890</f>
        <v>0</v>
      </c>
      <c r="Q890" s="215">
        <v>0</v>
      </c>
      <c r="R890" s="215">
        <f>Q890*H890</f>
        <v>0</v>
      </c>
      <c r="S890" s="215">
        <v>2</v>
      </c>
      <c r="T890" s="216">
        <f>S890*H890</f>
        <v>19.004000000000001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17" t="s">
        <v>150</v>
      </c>
      <c r="AT890" s="217" t="s">
        <v>162</v>
      </c>
      <c r="AU890" s="217" t="s">
        <v>87</v>
      </c>
      <c r="AY890" s="20" t="s">
        <v>137</v>
      </c>
      <c r="BE890" s="218">
        <f>IF(N890="základní",J890,0)</f>
        <v>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20" t="s">
        <v>85</v>
      </c>
      <c r="BK890" s="218">
        <f>ROUND(I890*H890,2)</f>
        <v>0</v>
      </c>
      <c r="BL890" s="20" t="s">
        <v>150</v>
      </c>
      <c r="BM890" s="217" t="s">
        <v>1646</v>
      </c>
    </row>
    <row r="891" s="2" customFormat="1">
      <c r="A891" s="41"/>
      <c r="B891" s="42"/>
      <c r="C891" s="43"/>
      <c r="D891" s="219" t="s">
        <v>144</v>
      </c>
      <c r="E891" s="43"/>
      <c r="F891" s="220" t="s">
        <v>1645</v>
      </c>
      <c r="G891" s="43"/>
      <c r="H891" s="43"/>
      <c r="I891" s="221"/>
      <c r="J891" s="43"/>
      <c r="K891" s="43"/>
      <c r="L891" s="47"/>
      <c r="M891" s="222"/>
      <c r="N891" s="223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144</v>
      </c>
      <c r="AU891" s="20" t="s">
        <v>87</v>
      </c>
    </row>
    <row r="892" s="2" customFormat="1">
      <c r="A892" s="41"/>
      <c r="B892" s="42"/>
      <c r="C892" s="43"/>
      <c r="D892" s="247" t="s">
        <v>529</v>
      </c>
      <c r="E892" s="43"/>
      <c r="F892" s="248" t="s">
        <v>1647</v>
      </c>
      <c r="G892" s="43"/>
      <c r="H892" s="43"/>
      <c r="I892" s="221"/>
      <c r="J892" s="43"/>
      <c r="K892" s="43"/>
      <c r="L892" s="47"/>
      <c r="M892" s="222"/>
      <c r="N892" s="223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529</v>
      </c>
      <c r="AU892" s="20" t="s">
        <v>87</v>
      </c>
    </row>
    <row r="893" s="14" customFormat="1">
      <c r="A893" s="14"/>
      <c r="B893" s="249"/>
      <c r="C893" s="250"/>
      <c r="D893" s="219" t="s">
        <v>250</v>
      </c>
      <c r="E893" s="251" t="s">
        <v>21</v>
      </c>
      <c r="F893" s="252" t="s">
        <v>1648</v>
      </c>
      <c r="G893" s="250"/>
      <c r="H893" s="251" t="s">
        <v>21</v>
      </c>
      <c r="I893" s="253"/>
      <c r="J893" s="250"/>
      <c r="K893" s="250"/>
      <c r="L893" s="254"/>
      <c r="M893" s="255"/>
      <c r="N893" s="256"/>
      <c r="O893" s="256"/>
      <c r="P893" s="256"/>
      <c r="Q893" s="256"/>
      <c r="R893" s="256"/>
      <c r="S893" s="256"/>
      <c r="T893" s="25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8" t="s">
        <v>250</v>
      </c>
      <c r="AU893" s="258" t="s">
        <v>87</v>
      </c>
      <c r="AV893" s="14" t="s">
        <v>85</v>
      </c>
      <c r="AW893" s="14" t="s">
        <v>38</v>
      </c>
      <c r="AX893" s="14" t="s">
        <v>77</v>
      </c>
      <c r="AY893" s="258" t="s">
        <v>137</v>
      </c>
    </row>
    <row r="894" s="13" customFormat="1">
      <c r="A894" s="13"/>
      <c r="B894" s="234"/>
      <c r="C894" s="235"/>
      <c r="D894" s="219" t="s">
        <v>250</v>
      </c>
      <c r="E894" s="236" t="s">
        <v>567</v>
      </c>
      <c r="F894" s="237" t="s">
        <v>1649</v>
      </c>
      <c r="G894" s="235"/>
      <c r="H894" s="238">
        <v>9.5020000000000007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250</v>
      </c>
      <c r="AU894" s="244" t="s">
        <v>87</v>
      </c>
      <c r="AV894" s="13" t="s">
        <v>87</v>
      </c>
      <c r="AW894" s="13" t="s">
        <v>38</v>
      </c>
      <c r="AX894" s="13" t="s">
        <v>85</v>
      </c>
      <c r="AY894" s="244" t="s">
        <v>137</v>
      </c>
    </row>
    <row r="895" s="2" customFormat="1" ht="16.5" customHeight="1">
      <c r="A895" s="41"/>
      <c r="B895" s="42"/>
      <c r="C895" s="225" t="s">
        <v>1650</v>
      </c>
      <c r="D895" s="225" t="s">
        <v>162</v>
      </c>
      <c r="E895" s="226" t="s">
        <v>1651</v>
      </c>
      <c r="F895" s="227" t="s">
        <v>1652</v>
      </c>
      <c r="G895" s="228" t="s">
        <v>259</v>
      </c>
      <c r="H895" s="229">
        <v>20.5</v>
      </c>
      <c r="I895" s="230"/>
      <c r="J895" s="231">
        <f>ROUND(I895*H895,2)</f>
        <v>0</v>
      </c>
      <c r="K895" s="227" t="s">
        <v>526</v>
      </c>
      <c r="L895" s="47"/>
      <c r="M895" s="232" t="s">
        <v>21</v>
      </c>
      <c r="N895" s="233" t="s">
        <v>48</v>
      </c>
      <c r="O895" s="87"/>
      <c r="P895" s="215">
        <f>O895*H895</f>
        <v>0</v>
      </c>
      <c r="Q895" s="215">
        <v>0</v>
      </c>
      <c r="R895" s="215">
        <f>Q895*H895</f>
        <v>0</v>
      </c>
      <c r="S895" s="215">
        <v>0.085999999999999993</v>
      </c>
      <c r="T895" s="216">
        <f>S895*H895</f>
        <v>1.7629999999999999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7" t="s">
        <v>150</v>
      </c>
      <c r="AT895" s="217" t="s">
        <v>162</v>
      </c>
      <c r="AU895" s="217" t="s">
        <v>87</v>
      </c>
      <c r="AY895" s="20" t="s">
        <v>137</v>
      </c>
      <c r="BE895" s="218">
        <f>IF(N895="základní",J895,0)</f>
        <v>0</v>
      </c>
      <c r="BF895" s="218">
        <f>IF(N895="snížená",J895,0)</f>
        <v>0</v>
      </c>
      <c r="BG895" s="218">
        <f>IF(N895="zákl. přenesená",J895,0)</f>
        <v>0</v>
      </c>
      <c r="BH895" s="218">
        <f>IF(N895="sníž. přenesená",J895,0)</f>
        <v>0</v>
      </c>
      <c r="BI895" s="218">
        <f>IF(N895="nulová",J895,0)</f>
        <v>0</v>
      </c>
      <c r="BJ895" s="20" t="s">
        <v>85</v>
      </c>
      <c r="BK895" s="218">
        <f>ROUND(I895*H895,2)</f>
        <v>0</v>
      </c>
      <c r="BL895" s="20" t="s">
        <v>150</v>
      </c>
      <c r="BM895" s="217" t="s">
        <v>1653</v>
      </c>
    </row>
    <row r="896" s="2" customFormat="1">
      <c r="A896" s="41"/>
      <c r="B896" s="42"/>
      <c r="C896" s="43"/>
      <c r="D896" s="219" t="s">
        <v>144</v>
      </c>
      <c r="E896" s="43"/>
      <c r="F896" s="220" t="s">
        <v>1654</v>
      </c>
      <c r="G896" s="43"/>
      <c r="H896" s="43"/>
      <c r="I896" s="221"/>
      <c r="J896" s="43"/>
      <c r="K896" s="43"/>
      <c r="L896" s="47"/>
      <c r="M896" s="222"/>
      <c r="N896" s="223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144</v>
      </c>
      <c r="AU896" s="20" t="s">
        <v>87</v>
      </c>
    </row>
    <row r="897" s="2" customFormat="1">
      <c r="A897" s="41"/>
      <c r="B897" s="42"/>
      <c r="C897" s="43"/>
      <c r="D897" s="247" t="s">
        <v>529</v>
      </c>
      <c r="E897" s="43"/>
      <c r="F897" s="248" t="s">
        <v>1655</v>
      </c>
      <c r="G897" s="43"/>
      <c r="H897" s="43"/>
      <c r="I897" s="221"/>
      <c r="J897" s="43"/>
      <c r="K897" s="43"/>
      <c r="L897" s="47"/>
      <c r="M897" s="222"/>
      <c r="N897" s="223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529</v>
      </c>
      <c r="AU897" s="20" t="s">
        <v>87</v>
      </c>
    </row>
    <row r="898" s="2" customFormat="1">
      <c r="A898" s="41"/>
      <c r="B898" s="42"/>
      <c r="C898" s="43"/>
      <c r="D898" s="219" t="s">
        <v>146</v>
      </c>
      <c r="E898" s="43"/>
      <c r="F898" s="224" t="s">
        <v>1656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146</v>
      </c>
      <c r="AU898" s="20" t="s">
        <v>87</v>
      </c>
    </row>
    <row r="899" s="14" customFormat="1">
      <c r="A899" s="14"/>
      <c r="B899" s="249"/>
      <c r="C899" s="250"/>
      <c r="D899" s="219" t="s">
        <v>250</v>
      </c>
      <c r="E899" s="251" t="s">
        <v>21</v>
      </c>
      <c r="F899" s="252" t="s">
        <v>1657</v>
      </c>
      <c r="G899" s="250"/>
      <c r="H899" s="251" t="s">
        <v>21</v>
      </c>
      <c r="I899" s="253"/>
      <c r="J899" s="250"/>
      <c r="K899" s="250"/>
      <c r="L899" s="254"/>
      <c r="M899" s="255"/>
      <c r="N899" s="256"/>
      <c r="O899" s="256"/>
      <c r="P899" s="256"/>
      <c r="Q899" s="256"/>
      <c r="R899" s="256"/>
      <c r="S899" s="256"/>
      <c r="T899" s="25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8" t="s">
        <v>250</v>
      </c>
      <c r="AU899" s="258" t="s">
        <v>87</v>
      </c>
      <c r="AV899" s="14" t="s">
        <v>85</v>
      </c>
      <c r="AW899" s="14" t="s">
        <v>38</v>
      </c>
      <c r="AX899" s="14" t="s">
        <v>77</v>
      </c>
      <c r="AY899" s="258" t="s">
        <v>137</v>
      </c>
    </row>
    <row r="900" s="13" customFormat="1">
      <c r="A900" s="13"/>
      <c r="B900" s="234"/>
      <c r="C900" s="235"/>
      <c r="D900" s="219" t="s">
        <v>250</v>
      </c>
      <c r="E900" s="236" t="s">
        <v>21</v>
      </c>
      <c r="F900" s="237" t="s">
        <v>1658</v>
      </c>
      <c r="G900" s="235"/>
      <c r="H900" s="238">
        <v>20.5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250</v>
      </c>
      <c r="AU900" s="244" t="s">
        <v>87</v>
      </c>
      <c r="AV900" s="13" t="s">
        <v>87</v>
      </c>
      <c r="AW900" s="13" t="s">
        <v>38</v>
      </c>
      <c r="AX900" s="13" t="s">
        <v>77</v>
      </c>
      <c r="AY900" s="244" t="s">
        <v>137</v>
      </c>
    </row>
    <row r="901" s="15" customFormat="1">
      <c r="A901" s="15"/>
      <c r="B901" s="267"/>
      <c r="C901" s="268"/>
      <c r="D901" s="219" t="s">
        <v>250</v>
      </c>
      <c r="E901" s="269" t="s">
        <v>720</v>
      </c>
      <c r="F901" s="270" t="s">
        <v>830</v>
      </c>
      <c r="G901" s="268"/>
      <c r="H901" s="271">
        <v>20.5</v>
      </c>
      <c r="I901" s="272"/>
      <c r="J901" s="268"/>
      <c r="K901" s="268"/>
      <c r="L901" s="273"/>
      <c r="M901" s="274"/>
      <c r="N901" s="275"/>
      <c r="O901" s="275"/>
      <c r="P901" s="275"/>
      <c r="Q901" s="275"/>
      <c r="R901" s="275"/>
      <c r="S901" s="275"/>
      <c r="T901" s="276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7" t="s">
        <v>250</v>
      </c>
      <c r="AU901" s="277" t="s">
        <v>87</v>
      </c>
      <c r="AV901" s="15" t="s">
        <v>150</v>
      </c>
      <c r="AW901" s="15" t="s">
        <v>38</v>
      </c>
      <c r="AX901" s="15" t="s">
        <v>85</v>
      </c>
      <c r="AY901" s="277" t="s">
        <v>137</v>
      </c>
    </row>
    <row r="902" s="2" customFormat="1" ht="16.5" customHeight="1">
      <c r="A902" s="41"/>
      <c r="B902" s="42"/>
      <c r="C902" s="225" t="s">
        <v>1659</v>
      </c>
      <c r="D902" s="225" t="s">
        <v>162</v>
      </c>
      <c r="E902" s="226" t="s">
        <v>1660</v>
      </c>
      <c r="F902" s="227" t="s">
        <v>1661</v>
      </c>
      <c r="G902" s="228" t="s">
        <v>259</v>
      </c>
      <c r="H902" s="229">
        <v>316.10000000000002</v>
      </c>
      <c r="I902" s="230"/>
      <c r="J902" s="231">
        <f>ROUND(I902*H902,2)</f>
        <v>0</v>
      </c>
      <c r="K902" s="227" t="s">
        <v>526</v>
      </c>
      <c r="L902" s="47"/>
      <c r="M902" s="232" t="s">
        <v>21</v>
      </c>
      <c r="N902" s="233" t="s">
        <v>48</v>
      </c>
      <c r="O902" s="87"/>
      <c r="P902" s="215">
        <f>O902*H902</f>
        <v>0</v>
      </c>
      <c r="Q902" s="215">
        <v>0</v>
      </c>
      <c r="R902" s="215">
        <f>Q902*H902</f>
        <v>0</v>
      </c>
      <c r="S902" s="215">
        <v>0.109</v>
      </c>
      <c r="T902" s="216">
        <f>S902*H902</f>
        <v>34.454900000000002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7" t="s">
        <v>150</v>
      </c>
      <c r="AT902" s="217" t="s">
        <v>162</v>
      </c>
      <c r="AU902" s="217" t="s">
        <v>87</v>
      </c>
      <c r="AY902" s="20" t="s">
        <v>137</v>
      </c>
      <c r="BE902" s="218">
        <f>IF(N902="základní",J902,0)</f>
        <v>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20" t="s">
        <v>85</v>
      </c>
      <c r="BK902" s="218">
        <f>ROUND(I902*H902,2)</f>
        <v>0</v>
      </c>
      <c r="BL902" s="20" t="s">
        <v>150</v>
      </c>
      <c r="BM902" s="217" t="s">
        <v>1662</v>
      </c>
    </row>
    <row r="903" s="2" customFormat="1">
      <c r="A903" s="41"/>
      <c r="B903" s="42"/>
      <c r="C903" s="43"/>
      <c r="D903" s="219" t="s">
        <v>144</v>
      </c>
      <c r="E903" s="43"/>
      <c r="F903" s="220" t="s">
        <v>1663</v>
      </c>
      <c r="G903" s="43"/>
      <c r="H903" s="43"/>
      <c r="I903" s="221"/>
      <c r="J903" s="43"/>
      <c r="K903" s="43"/>
      <c r="L903" s="47"/>
      <c r="M903" s="222"/>
      <c r="N903" s="223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144</v>
      </c>
      <c r="AU903" s="20" t="s">
        <v>87</v>
      </c>
    </row>
    <row r="904" s="2" customFormat="1">
      <c r="A904" s="41"/>
      <c r="B904" s="42"/>
      <c r="C904" s="43"/>
      <c r="D904" s="247" t="s">
        <v>529</v>
      </c>
      <c r="E904" s="43"/>
      <c r="F904" s="248" t="s">
        <v>1664</v>
      </c>
      <c r="G904" s="43"/>
      <c r="H904" s="43"/>
      <c r="I904" s="221"/>
      <c r="J904" s="43"/>
      <c r="K904" s="43"/>
      <c r="L904" s="47"/>
      <c r="M904" s="222"/>
      <c r="N904" s="223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529</v>
      </c>
      <c r="AU904" s="20" t="s">
        <v>87</v>
      </c>
    </row>
    <row r="905" s="2" customFormat="1">
      <c r="A905" s="41"/>
      <c r="B905" s="42"/>
      <c r="C905" s="43"/>
      <c r="D905" s="219" t="s">
        <v>146</v>
      </c>
      <c r="E905" s="43"/>
      <c r="F905" s="224" t="s">
        <v>1665</v>
      </c>
      <c r="G905" s="43"/>
      <c r="H905" s="43"/>
      <c r="I905" s="221"/>
      <c r="J905" s="43"/>
      <c r="K905" s="43"/>
      <c r="L905" s="47"/>
      <c r="M905" s="222"/>
      <c r="N905" s="223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146</v>
      </c>
      <c r="AU905" s="20" t="s">
        <v>87</v>
      </c>
    </row>
    <row r="906" s="14" customFormat="1">
      <c r="A906" s="14"/>
      <c r="B906" s="249"/>
      <c r="C906" s="250"/>
      <c r="D906" s="219" t="s">
        <v>250</v>
      </c>
      <c r="E906" s="251" t="s">
        <v>21</v>
      </c>
      <c r="F906" s="252" t="s">
        <v>1657</v>
      </c>
      <c r="G906" s="250"/>
      <c r="H906" s="251" t="s">
        <v>21</v>
      </c>
      <c r="I906" s="253"/>
      <c r="J906" s="250"/>
      <c r="K906" s="250"/>
      <c r="L906" s="254"/>
      <c r="M906" s="255"/>
      <c r="N906" s="256"/>
      <c r="O906" s="256"/>
      <c r="P906" s="256"/>
      <c r="Q906" s="256"/>
      <c r="R906" s="256"/>
      <c r="S906" s="256"/>
      <c r="T906" s="25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8" t="s">
        <v>250</v>
      </c>
      <c r="AU906" s="258" t="s">
        <v>87</v>
      </c>
      <c r="AV906" s="14" t="s">
        <v>85</v>
      </c>
      <c r="AW906" s="14" t="s">
        <v>38</v>
      </c>
      <c r="AX906" s="14" t="s">
        <v>77</v>
      </c>
      <c r="AY906" s="258" t="s">
        <v>137</v>
      </c>
    </row>
    <row r="907" s="13" customFormat="1">
      <c r="A907" s="13"/>
      <c r="B907" s="234"/>
      <c r="C907" s="235"/>
      <c r="D907" s="219" t="s">
        <v>250</v>
      </c>
      <c r="E907" s="236" t="s">
        <v>21</v>
      </c>
      <c r="F907" s="237" t="s">
        <v>1666</v>
      </c>
      <c r="G907" s="235"/>
      <c r="H907" s="238">
        <v>316.10000000000002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250</v>
      </c>
      <c r="AU907" s="244" t="s">
        <v>87</v>
      </c>
      <c r="AV907" s="13" t="s">
        <v>87</v>
      </c>
      <c r="AW907" s="13" t="s">
        <v>38</v>
      </c>
      <c r="AX907" s="13" t="s">
        <v>77</v>
      </c>
      <c r="AY907" s="244" t="s">
        <v>137</v>
      </c>
    </row>
    <row r="908" s="15" customFormat="1">
      <c r="A908" s="15"/>
      <c r="B908" s="267"/>
      <c r="C908" s="268"/>
      <c r="D908" s="219" t="s">
        <v>250</v>
      </c>
      <c r="E908" s="269" t="s">
        <v>723</v>
      </c>
      <c r="F908" s="270" t="s">
        <v>830</v>
      </c>
      <c r="G908" s="268"/>
      <c r="H908" s="271">
        <v>316.10000000000002</v>
      </c>
      <c r="I908" s="272"/>
      <c r="J908" s="268"/>
      <c r="K908" s="268"/>
      <c r="L908" s="273"/>
      <c r="M908" s="274"/>
      <c r="N908" s="275"/>
      <c r="O908" s="275"/>
      <c r="P908" s="275"/>
      <c r="Q908" s="275"/>
      <c r="R908" s="275"/>
      <c r="S908" s="275"/>
      <c r="T908" s="276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77" t="s">
        <v>250</v>
      </c>
      <c r="AU908" s="277" t="s">
        <v>87</v>
      </c>
      <c r="AV908" s="15" t="s">
        <v>150</v>
      </c>
      <c r="AW908" s="15" t="s">
        <v>38</v>
      </c>
      <c r="AX908" s="15" t="s">
        <v>85</v>
      </c>
      <c r="AY908" s="277" t="s">
        <v>137</v>
      </c>
    </row>
    <row r="909" s="2" customFormat="1" ht="16.5" customHeight="1">
      <c r="A909" s="41"/>
      <c r="B909" s="42"/>
      <c r="C909" s="225" t="s">
        <v>1667</v>
      </c>
      <c r="D909" s="225" t="s">
        <v>162</v>
      </c>
      <c r="E909" s="226" t="s">
        <v>1668</v>
      </c>
      <c r="F909" s="227" t="s">
        <v>1669</v>
      </c>
      <c r="G909" s="228" t="s">
        <v>210</v>
      </c>
      <c r="H909" s="229">
        <v>29.600000000000001</v>
      </c>
      <c r="I909" s="230"/>
      <c r="J909" s="231">
        <f>ROUND(I909*H909,2)</f>
        <v>0</v>
      </c>
      <c r="K909" s="227" t="s">
        <v>526</v>
      </c>
      <c r="L909" s="47"/>
      <c r="M909" s="232" t="s">
        <v>21</v>
      </c>
      <c r="N909" s="233" t="s">
        <v>48</v>
      </c>
      <c r="O909" s="87"/>
      <c r="P909" s="215">
        <f>O909*H909</f>
        <v>0</v>
      </c>
      <c r="Q909" s="215">
        <v>0</v>
      </c>
      <c r="R909" s="215">
        <f>Q909*H909</f>
        <v>0</v>
      </c>
      <c r="S909" s="215">
        <v>0.0092499999999999995</v>
      </c>
      <c r="T909" s="216">
        <f>S909*H909</f>
        <v>0.27379999999999999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7" t="s">
        <v>150</v>
      </c>
      <c r="AT909" s="217" t="s">
        <v>162</v>
      </c>
      <c r="AU909" s="217" t="s">
        <v>87</v>
      </c>
      <c r="AY909" s="20" t="s">
        <v>137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20" t="s">
        <v>85</v>
      </c>
      <c r="BK909" s="218">
        <f>ROUND(I909*H909,2)</f>
        <v>0</v>
      </c>
      <c r="BL909" s="20" t="s">
        <v>150</v>
      </c>
      <c r="BM909" s="217" t="s">
        <v>1670</v>
      </c>
    </row>
    <row r="910" s="2" customFormat="1">
      <c r="A910" s="41"/>
      <c r="B910" s="42"/>
      <c r="C910" s="43"/>
      <c r="D910" s="219" t="s">
        <v>144</v>
      </c>
      <c r="E910" s="43"/>
      <c r="F910" s="220" t="s">
        <v>1671</v>
      </c>
      <c r="G910" s="43"/>
      <c r="H910" s="43"/>
      <c r="I910" s="221"/>
      <c r="J910" s="43"/>
      <c r="K910" s="43"/>
      <c r="L910" s="47"/>
      <c r="M910" s="222"/>
      <c r="N910" s="223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T910" s="20" t="s">
        <v>144</v>
      </c>
      <c r="AU910" s="20" t="s">
        <v>87</v>
      </c>
    </row>
    <row r="911" s="2" customFormat="1">
      <c r="A911" s="41"/>
      <c r="B911" s="42"/>
      <c r="C911" s="43"/>
      <c r="D911" s="247" t="s">
        <v>529</v>
      </c>
      <c r="E911" s="43"/>
      <c r="F911" s="248" t="s">
        <v>1672</v>
      </c>
      <c r="G911" s="43"/>
      <c r="H911" s="43"/>
      <c r="I911" s="221"/>
      <c r="J911" s="43"/>
      <c r="K911" s="43"/>
      <c r="L911" s="47"/>
      <c r="M911" s="222"/>
      <c r="N911" s="223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529</v>
      </c>
      <c r="AU911" s="20" t="s">
        <v>87</v>
      </c>
    </row>
    <row r="912" s="14" customFormat="1">
      <c r="A912" s="14"/>
      <c r="B912" s="249"/>
      <c r="C912" s="250"/>
      <c r="D912" s="219" t="s">
        <v>250</v>
      </c>
      <c r="E912" s="251" t="s">
        <v>21</v>
      </c>
      <c r="F912" s="252" t="s">
        <v>1337</v>
      </c>
      <c r="G912" s="250"/>
      <c r="H912" s="251" t="s">
        <v>21</v>
      </c>
      <c r="I912" s="253"/>
      <c r="J912" s="250"/>
      <c r="K912" s="250"/>
      <c r="L912" s="254"/>
      <c r="M912" s="255"/>
      <c r="N912" s="256"/>
      <c r="O912" s="256"/>
      <c r="P912" s="256"/>
      <c r="Q912" s="256"/>
      <c r="R912" s="256"/>
      <c r="S912" s="256"/>
      <c r="T912" s="257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8" t="s">
        <v>250</v>
      </c>
      <c r="AU912" s="258" t="s">
        <v>87</v>
      </c>
      <c r="AV912" s="14" t="s">
        <v>85</v>
      </c>
      <c r="AW912" s="14" t="s">
        <v>38</v>
      </c>
      <c r="AX912" s="14" t="s">
        <v>77</v>
      </c>
      <c r="AY912" s="258" t="s">
        <v>137</v>
      </c>
    </row>
    <row r="913" s="13" customFormat="1">
      <c r="A913" s="13"/>
      <c r="B913" s="234"/>
      <c r="C913" s="235"/>
      <c r="D913" s="219" t="s">
        <v>250</v>
      </c>
      <c r="E913" s="236" t="s">
        <v>594</v>
      </c>
      <c r="F913" s="237" t="s">
        <v>1673</v>
      </c>
      <c r="G913" s="235"/>
      <c r="H913" s="238">
        <v>29.600000000000001</v>
      </c>
      <c r="I913" s="239"/>
      <c r="J913" s="235"/>
      <c r="K913" s="235"/>
      <c r="L913" s="240"/>
      <c r="M913" s="241"/>
      <c r="N913" s="242"/>
      <c r="O913" s="242"/>
      <c r="P913" s="242"/>
      <c r="Q913" s="242"/>
      <c r="R913" s="242"/>
      <c r="S913" s="242"/>
      <c r="T913" s="24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4" t="s">
        <v>250</v>
      </c>
      <c r="AU913" s="244" t="s">
        <v>87</v>
      </c>
      <c r="AV913" s="13" t="s">
        <v>87</v>
      </c>
      <c r="AW913" s="13" t="s">
        <v>38</v>
      </c>
      <c r="AX913" s="13" t="s">
        <v>85</v>
      </c>
      <c r="AY913" s="244" t="s">
        <v>137</v>
      </c>
    </row>
    <row r="914" s="2" customFormat="1" ht="16.5" customHeight="1">
      <c r="A914" s="41"/>
      <c r="B914" s="42"/>
      <c r="C914" s="225" t="s">
        <v>1674</v>
      </c>
      <c r="D914" s="225" t="s">
        <v>162</v>
      </c>
      <c r="E914" s="226" t="s">
        <v>1675</v>
      </c>
      <c r="F914" s="227" t="s">
        <v>1676</v>
      </c>
      <c r="G914" s="228" t="s">
        <v>210</v>
      </c>
      <c r="H914" s="229">
        <v>496.47000000000003</v>
      </c>
      <c r="I914" s="230"/>
      <c r="J914" s="231">
        <f>ROUND(I914*H914,2)</f>
        <v>0</v>
      </c>
      <c r="K914" s="227" t="s">
        <v>526</v>
      </c>
      <c r="L914" s="47"/>
      <c r="M914" s="232" t="s">
        <v>21</v>
      </c>
      <c r="N914" s="233" t="s">
        <v>48</v>
      </c>
      <c r="O914" s="87"/>
      <c r="P914" s="215">
        <f>O914*H914</f>
        <v>0</v>
      </c>
      <c r="Q914" s="215">
        <v>8.0000000000000007E-05</v>
      </c>
      <c r="R914" s="215">
        <f>Q914*H914</f>
        <v>0.039717600000000006</v>
      </c>
      <c r="S914" s="215">
        <v>0</v>
      </c>
      <c r="T914" s="216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17" t="s">
        <v>150</v>
      </c>
      <c r="AT914" s="217" t="s">
        <v>162</v>
      </c>
      <c r="AU914" s="217" t="s">
        <v>87</v>
      </c>
      <c r="AY914" s="20" t="s">
        <v>137</v>
      </c>
      <c r="BE914" s="218">
        <f>IF(N914="základní",J914,0)</f>
        <v>0</v>
      </c>
      <c r="BF914" s="218">
        <f>IF(N914="snížená",J914,0)</f>
        <v>0</v>
      </c>
      <c r="BG914" s="218">
        <f>IF(N914="zákl. přenesená",J914,0)</f>
        <v>0</v>
      </c>
      <c r="BH914" s="218">
        <f>IF(N914="sníž. přenesená",J914,0)</f>
        <v>0</v>
      </c>
      <c r="BI914" s="218">
        <f>IF(N914="nulová",J914,0)</f>
        <v>0</v>
      </c>
      <c r="BJ914" s="20" t="s">
        <v>85</v>
      </c>
      <c r="BK914" s="218">
        <f>ROUND(I914*H914,2)</f>
        <v>0</v>
      </c>
      <c r="BL914" s="20" t="s">
        <v>150</v>
      </c>
      <c r="BM914" s="217" t="s">
        <v>1677</v>
      </c>
    </row>
    <row r="915" s="2" customFormat="1">
      <c r="A915" s="41"/>
      <c r="B915" s="42"/>
      <c r="C915" s="43"/>
      <c r="D915" s="219" t="s">
        <v>144</v>
      </c>
      <c r="E915" s="43"/>
      <c r="F915" s="220" t="s">
        <v>1678</v>
      </c>
      <c r="G915" s="43"/>
      <c r="H915" s="43"/>
      <c r="I915" s="221"/>
      <c r="J915" s="43"/>
      <c r="K915" s="43"/>
      <c r="L915" s="47"/>
      <c r="M915" s="222"/>
      <c r="N915" s="223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144</v>
      </c>
      <c r="AU915" s="20" t="s">
        <v>87</v>
      </c>
    </row>
    <row r="916" s="2" customFormat="1">
      <c r="A916" s="41"/>
      <c r="B916" s="42"/>
      <c r="C916" s="43"/>
      <c r="D916" s="247" t="s">
        <v>529</v>
      </c>
      <c r="E916" s="43"/>
      <c r="F916" s="248" t="s">
        <v>1679</v>
      </c>
      <c r="G916" s="43"/>
      <c r="H916" s="43"/>
      <c r="I916" s="221"/>
      <c r="J916" s="43"/>
      <c r="K916" s="43"/>
      <c r="L916" s="47"/>
      <c r="M916" s="222"/>
      <c r="N916" s="223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529</v>
      </c>
      <c r="AU916" s="20" t="s">
        <v>87</v>
      </c>
    </row>
    <row r="917" s="14" customFormat="1">
      <c r="A917" s="14"/>
      <c r="B917" s="249"/>
      <c r="C917" s="250"/>
      <c r="D917" s="219" t="s">
        <v>250</v>
      </c>
      <c r="E917" s="251" t="s">
        <v>21</v>
      </c>
      <c r="F917" s="252" t="s">
        <v>1680</v>
      </c>
      <c r="G917" s="250"/>
      <c r="H917" s="251" t="s">
        <v>21</v>
      </c>
      <c r="I917" s="253"/>
      <c r="J917" s="250"/>
      <c r="K917" s="250"/>
      <c r="L917" s="254"/>
      <c r="M917" s="255"/>
      <c r="N917" s="256"/>
      <c r="O917" s="256"/>
      <c r="P917" s="256"/>
      <c r="Q917" s="256"/>
      <c r="R917" s="256"/>
      <c r="S917" s="256"/>
      <c r="T917" s="257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8" t="s">
        <v>250</v>
      </c>
      <c r="AU917" s="258" t="s">
        <v>87</v>
      </c>
      <c r="AV917" s="14" t="s">
        <v>85</v>
      </c>
      <c r="AW917" s="14" t="s">
        <v>38</v>
      </c>
      <c r="AX917" s="14" t="s">
        <v>77</v>
      </c>
      <c r="AY917" s="258" t="s">
        <v>137</v>
      </c>
    </row>
    <row r="918" s="13" customFormat="1">
      <c r="A918" s="13"/>
      <c r="B918" s="234"/>
      <c r="C918" s="235"/>
      <c r="D918" s="219" t="s">
        <v>250</v>
      </c>
      <c r="E918" s="236" t="s">
        <v>21</v>
      </c>
      <c r="F918" s="237" t="s">
        <v>1681</v>
      </c>
      <c r="G918" s="235"/>
      <c r="H918" s="238">
        <v>210.44999999999999</v>
      </c>
      <c r="I918" s="239"/>
      <c r="J918" s="235"/>
      <c r="K918" s="235"/>
      <c r="L918" s="240"/>
      <c r="M918" s="241"/>
      <c r="N918" s="242"/>
      <c r="O918" s="242"/>
      <c r="P918" s="242"/>
      <c r="Q918" s="242"/>
      <c r="R918" s="242"/>
      <c r="S918" s="242"/>
      <c r="T918" s="24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4" t="s">
        <v>250</v>
      </c>
      <c r="AU918" s="244" t="s">
        <v>87</v>
      </c>
      <c r="AV918" s="13" t="s">
        <v>87</v>
      </c>
      <c r="AW918" s="13" t="s">
        <v>38</v>
      </c>
      <c r="AX918" s="13" t="s">
        <v>77</v>
      </c>
      <c r="AY918" s="244" t="s">
        <v>137</v>
      </c>
    </row>
    <row r="919" s="13" customFormat="1">
      <c r="A919" s="13"/>
      <c r="B919" s="234"/>
      <c r="C919" s="235"/>
      <c r="D919" s="219" t="s">
        <v>250</v>
      </c>
      <c r="E919" s="236" t="s">
        <v>21</v>
      </c>
      <c r="F919" s="237" t="s">
        <v>1682</v>
      </c>
      <c r="G919" s="235"/>
      <c r="H919" s="238">
        <v>280.19999999999999</v>
      </c>
      <c r="I919" s="239"/>
      <c r="J919" s="235"/>
      <c r="K919" s="235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250</v>
      </c>
      <c r="AU919" s="244" t="s">
        <v>87</v>
      </c>
      <c r="AV919" s="13" t="s">
        <v>87</v>
      </c>
      <c r="AW919" s="13" t="s">
        <v>38</v>
      </c>
      <c r="AX919" s="13" t="s">
        <v>77</v>
      </c>
      <c r="AY919" s="244" t="s">
        <v>137</v>
      </c>
    </row>
    <row r="920" s="14" customFormat="1">
      <c r="A920" s="14"/>
      <c r="B920" s="249"/>
      <c r="C920" s="250"/>
      <c r="D920" s="219" t="s">
        <v>250</v>
      </c>
      <c r="E920" s="251" t="s">
        <v>21</v>
      </c>
      <c r="F920" s="252" t="s">
        <v>1123</v>
      </c>
      <c r="G920" s="250"/>
      <c r="H920" s="251" t="s">
        <v>21</v>
      </c>
      <c r="I920" s="253"/>
      <c r="J920" s="250"/>
      <c r="K920" s="250"/>
      <c r="L920" s="254"/>
      <c r="M920" s="255"/>
      <c r="N920" s="256"/>
      <c r="O920" s="256"/>
      <c r="P920" s="256"/>
      <c r="Q920" s="256"/>
      <c r="R920" s="256"/>
      <c r="S920" s="256"/>
      <c r="T920" s="257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8" t="s">
        <v>250</v>
      </c>
      <c r="AU920" s="258" t="s">
        <v>87</v>
      </c>
      <c r="AV920" s="14" t="s">
        <v>85</v>
      </c>
      <c r="AW920" s="14" t="s">
        <v>38</v>
      </c>
      <c r="AX920" s="14" t="s">
        <v>77</v>
      </c>
      <c r="AY920" s="258" t="s">
        <v>137</v>
      </c>
    </row>
    <row r="921" s="13" customFormat="1">
      <c r="A921" s="13"/>
      <c r="B921" s="234"/>
      <c r="C921" s="235"/>
      <c r="D921" s="219" t="s">
        <v>250</v>
      </c>
      <c r="E921" s="236" t="s">
        <v>21</v>
      </c>
      <c r="F921" s="237" t="s">
        <v>1683</v>
      </c>
      <c r="G921" s="235"/>
      <c r="H921" s="238">
        <v>5.8200000000000003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250</v>
      </c>
      <c r="AU921" s="244" t="s">
        <v>87</v>
      </c>
      <c r="AV921" s="13" t="s">
        <v>87</v>
      </c>
      <c r="AW921" s="13" t="s">
        <v>38</v>
      </c>
      <c r="AX921" s="13" t="s">
        <v>77</v>
      </c>
      <c r="AY921" s="244" t="s">
        <v>137</v>
      </c>
    </row>
    <row r="922" s="15" customFormat="1">
      <c r="A922" s="15"/>
      <c r="B922" s="267"/>
      <c r="C922" s="268"/>
      <c r="D922" s="219" t="s">
        <v>250</v>
      </c>
      <c r="E922" s="269" t="s">
        <v>21</v>
      </c>
      <c r="F922" s="270" t="s">
        <v>830</v>
      </c>
      <c r="G922" s="268"/>
      <c r="H922" s="271">
        <v>496.47000000000003</v>
      </c>
      <c r="I922" s="272"/>
      <c r="J922" s="268"/>
      <c r="K922" s="268"/>
      <c r="L922" s="273"/>
      <c r="M922" s="274"/>
      <c r="N922" s="275"/>
      <c r="O922" s="275"/>
      <c r="P922" s="275"/>
      <c r="Q922" s="275"/>
      <c r="R922" s="275"/>
      <c r="S922" s="275"/>
      <c r="T922" s="276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77" t="s">
        <v>250</v>
      </c>
      <c r="AU922" s="277" t="s">
        <v>87</v>
      </c>
      <c r="AV922" s="15" t="s">
        <v>150</v>
      </c>
      <c r="AW922" s="15" t="s">
        <v>38</v>
      </c>
      <c r="AX922" s="15" t="s">
        <v>85</v>
      </c>
      <c r="AY922" s="277" t="s">
        <v>137</v>
      </c>
    </row>
    <row r="923" s="2" customFormat="1" ht="21.75" customHeight="1">
      <c r="A923" s="41"/>
      <c r="B923" s="42"/>
      <c r="C923" s="225" t="s">
        <v>1684</v>
      </c>
      <c r="D923" s="225" t="s">
        <v>162</v>
      </c>
      <c r="E923" s="226" t="s">
        <v>1685</v>
      </c>
      <c r="F923" s="227" t="s">
        <v>1686</v>
      </c>
      <c r="G923" s="228" t="s">
        <v>210</v>
      </c>
      <c r="H923" s="229">
        <v>13.050000000000001</v>
      </c>
      <c r="I923" s="230"/>
      <c r="J923" s="231">
        <f>ROUND(I923*H923,2)</f>
        <v>0</v>
      </c>
      <c r="K923" s="227" t="s">
        <v>21</v>
      </c>
      <c r="L923" s="47"/>
      <c r="M923" s="232" t="s">
        <v>21</v>
      </c>
      <c r="N923" s="233" t="s">
        <v>48</v>
      </c>
      <c r="O923" s="87"/>
      <c r="P923" s="215">
        <f>O923*H923</f>
        <v>0</v>
      </c>
      <c r="Q923" s="215">
        <v>0.00071000000000000002</v>
      </c>
      <c r="R923" s="215">
        <f>Q923*H923</f>
        <v>0.0092655000000000012</v>
      </c>
      <c r="S923" s="215">
        <v>0</v>
      </c>
      <c r="T923" s="216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7" t="s">
        <v>150</v>
      </c>
      <c r="AT923" s="217" t="s">
        <v>162</v>
      </c>
      <c r="AU923" s="217" t="s">
        <v>87</v>
      </c>
      <c r="AY923" s="20" t="s">
        <v>137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20" t="s">
        <v>85</v>
      </c>
      <c r="BK923" s="218">
        <f>ROUND(I923*H923,2)</f>
        <v>0</v>
      </c>
      <c r="BL923" s="20" t="s">
        <v>150</v>
      </c>
      <c r="BM923" s="217" t="s">
        <v>1687</v>
      </c>
    </row>
    <row r="924" s="2" customFormat="1">
      <c r="A924" s="41"/>
      <c r="B924" s="42"/>
      <c r="C924" s="43"/>
      <c r="D924" s="219" t="s">
        <v>144</v>
      </c>
      <c r="E924" s="43"/>
      <c r="F924" s="220" t="s">
        <v>1688</v>
      </c>
      <c r="G924" s="43"/>
      <c r="H924" s="43"/>
      <c r="I924" s="221"/>
      <c r="J924" s="43"/>
      <c r="K924" s="43"/>
      <c r="L924" s="47"/>
      <c r="M924" s="222"/>
      <c r="N924" s="223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144</v>
      </c>
      <c r="AU924" s="20" t="s">
        <v>87</v>
      </c>
    </row>
    <row r="925" s="2" customFormat="1">
      <c r="A925" s="41"/>
      <c r="B925" s="42"/>
      <c r="C925" s="43"/>
      <c r="D925" s="219" t="s">
        <v>146</v>
      </c>
      <c r="E925" s="43"/>
      <c r="F925" s="224" t="s">
        <v>1689</v>
      </c>
      <c r="G925" s="43"/>
      <c r="H925" s="43"/>
      <c r="I925" s="221"/>
      <c r="J925" s="43"/>
      <c r="K925" s="43"/>
      <c r="L925" s="47"/>
      <c r="M925" s="222"/>
      <c r="N925" s="223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146</v>
      </c>
      <c r="AU925" s="20" t="s">
        <v>87</v>
      </c>
    </row>
    <row r="926" s="14" customFormat="1">
      <c r="A926" s="14"/>
      <c r="B926" s="249"/>
      <c r="C926" s="250"/>
      <c r="D926" s="219" t="s">
        <v>250</v>
      </c>
      <c r="E926" s="251" t="s">
        <v>21</v>
      </c>
      <c r="F926" s="252" t="s">
        <v>1690</v>
      </c>
      <c r="G926" s="250"/>
      <c r="H926" s="251" t="s">
        <v>21</v>
      </c>
      <c r="I926" s="253"/>
      <c r="J926" s="250"/>
      <c r="K926" s="250"/>
      <c r="L926" s="254"/>
      <c r="M926" s="255"/>
      <c r="N926" s="256"/>
      <c r="O926" s="256"/>
      <c r="P926" s="256"/>
      <c r="Q926" s="256"/>
      <c r="R926" s="256"/>
      <c r="S926" s="256"/>
      <c r="T926" s="257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8" t="s">
        <v>250</v>
      </c>
      <c r="AU926" s="258" t="s">
        <v>87</v>
      </c>
      <c r="AV926" s="14" t="s">
        <v>85</v>
      </c>
      <c r="AW926" s="14" t="s">
        <v>38</v>
      </c>
      <c r="AX926" s="14" t="s">
        <v>77</v>
      </c>
      <c r="AY926" s="258" t="s">
        <v>137</v>
      </c>
    </row>
    <row r="927" s="14" customFormat="1">
      <c r="A927" s="14"/>
      <c r="B927" s="249"/>
      <c r="C927" s="250"/>
      <c r="D927" s="219" t="s">
        <v>250</v>
      </c>
      <c r="E927" s="251" t="s">
        <v>21</v>
      </c>
      <c r="F927" s="252" t="s">
        <v>1691</v>
      </c>
      <c r="G927" s="250"/>
      <c r="H927" s="251" t="s">
        <v>21</v>
      </c>
      <c r="I927" s="253"/>
      <c r="J927" s="250"/>
      <c r="K927" s="250"/>
      <c r="L927" s="254"/>
      <c r="M927" s="255"/>
      <c r="N927" s="256"/>
      <c r="O927" s="256"/>
      <c r="P927" s="256"/>
      <c r="Q927" s="256"/>
      <c r="R927" s="256"/>
      <c r="S927" s="256"/>
      <c r="T927" s="25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8" t="s">
        <v>250</v>
      </c>
      <c r="AU927" s="258" t="s">
        <v>87</v>
      </c>
      <c r="AV927" s="14" t="s">
        <v>85</v>
      </c>
      <c r="AW927" s="14" t="s">
        <v>38</v>
      </c>
      <c r="AX927" s="14" t="s">
        <v>77</v>
      </c>
      <c r="AY927" s="258" t="s">
        <v>137</v>
      </c>
    </row>
    <row r="928" s="13" customFormat="1">
      <c r="A928" s="13"/>
      <c r="B928" s="234"/>
      <c r="C928" s="235"/>
      <c r="D928" s="219" t="s">
        <v>250</v>
      </c>
      <c r="E928" s="236" t="s">
        <v>21</v>
      </c>
      <c r="F928" s="237" t="s">
        <v>1692</v>
      </c>
      <c r="G928" s="235"/>
      <c r="H928" s="238">
        <v>11.65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4" t="s">
        <v>250</v>
      </c>
      <c r="AU928" s="244" t="s">
        <v>87</v>
      </c>
      <c r="AV928" s="13" t="s">
        <v>87</v>
      </c>
      <c r="AW928" s="13" t="s">
        <v>38</v>
      </c>
      <c r="AX928" s="13" t="s">
        <v>77</v>
      </c>
      <c r="AY928" s="244" t="s">
        <v>137</v>
      </c>
    </row>
    <row r="929" s="14" customFormat="1">
      <c r="A929" s="14"/>
      <c r="B929" s="249"/>
      <c r="C929" s="250"/>
      <c r="D929" s="219" t="s">
        <v>250</v>
      </c>
      <c r="E929" s="251" t="s">
        <v>21</v>
      </c>
      <c r="F929" s="252" t="s">
        <v>1693</v>
      </c>
      <c r="G929" s="250"/>
      <c r="H929" s="251" t="s">
        <v>21</v>
      </c>
      <c r="I929" s="253"/>
      <c r="J929" s="250"/>
      <c r="K929" s="250"/>
      <c r="L929" s="254"/>
      <c r="M929" s="255"/>
      <c r="N929" s="256"/>
      <c r="O929" s="256"/>
      <c r="P929" s="256"/>
      <c r="Q929" s="256"/>
      <c r="R929" s="256"/>
      <c r="S929" s="256"/>
      <c r="T929" s="25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8" t="s">
        <v>250</v>
      </c>
      <c r="AU929" s="258" t="s">
        <v>87</v>
      </c>
      <c r="AV929" s="14" t="s">
        <v>85</v>
      </c>
      <c r="AW929" s="14" t="s">
        <v>38</v>
      </c>
      <c r="AX929" s="14" t="s">
        <v>77</v>
      </c>
      <c r="AY929" s="258" t="s">
        <v>137</v>
      </c>
    </row>
    <row r="930" s="13" customFormat="1">
      <c r="A930" s="13"/>
      <c r="B930" s="234"/>
      <c r="C930" s="235"/>
      <c r="D930" s="219" t="s">
        <v>250</v>
      </c>
      <c r="E930" s="236" t="s">
        <v>21</v>
      </c>
      <c r="F930" s="237" t="s">
        <v>1694</v>
      </c>
      <c r="G930" s="235"/>
      <c r="H930" s="238">
        <v>1.3999999999999999</v>
      </c>
      <c r="I930" s="239"/>
      <c r="J930" s="235"/>
      <c r="K930" s="235"/>
      <c r="L930" s="240"/>
      <c r="M930" s="241"/>
      <c r="N930" s="242"/>
      <c r="O930" s="242"/>
      <c r="P930" s="242"/>
      <c r="Q930" s="242"/>
      <c r="R930" s="242"/>
      <c r="S930" s="242"/>
      <c r="T930" s="24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4" t="s">
        <v>250</v>
      </c>
      <c r="AU930" s="244" t="s">
        <v>87</v>
      </c>
      <c r="AV930" s="13" t="s">
        <v>87</v>
      </c>
      <c r="AW930" s="13" t="s">
        <v>38</v>
      </c>
      <c r="AX930" s="13" t="s">
        <v>77</v>
      </c>
      <c r="AY930" s="244" t="s">
        <v>137</v>
      </c>
    </row>
    <row r="931" s="15" customFormat="1">
      <c r="A931" s="15"/>
      <c r="B931" s="267"/>
      <c r="C931" s="268"/>
      <c r="D931" s="219" t="s">
        <v>250</v>
      </c>
      <c r="E931" s="269" t="s">
        <v>21</v>
      </c>
      <c r="F931" s="270" t="s">
        <v>830</v>
      </c>
      <c r="G931" s="268"/>
      <c r="H931" s="271">
        <v>13.050000000000001</v>
      </c>
      <c r="I931" s="272"/>
      <c r="J931" s="268"/>
      <c r="K931" s="268"/>
      <c r="L931" s="273"/>
      <c r="M931" s="274"/>
      <c r="N931" s="275"/>
      <c r="O931" s="275"/>
      <c r="P931" s="275"/>
      <c r="Q931" s="275"/>
      <c r="R931" s="275"/>
      <c r="S931" s="275"/>
      <c r="T931" s="276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77" t="s">
        <v>250</v>
      </c>
      <c r="AU931" s="277" t="s">
        <v>87</v>
      </c>
      <c r="AV931" s="15" t="s">
        <v>150</v>
      </c>
      <c r="AW931" s="15" t="s">
        <v>38</v>
      </c>
      <c r="AX931" s="15" t="s">
        <v>85</v>
      </c>
      <c r="AY931" s="277" t="s">
        <v>137</v>
      </c>
    </row>
    <row r="932" s="2" customFormat="1" ht="16.5" customHeight="1">
      <c r="A932" s="41"/>
      <c r="B932" s="42"/>
      <c r="C932" s="225" t="s">
        <v>1695</v>
      </c>
      <c r="D932" s="225" t="s">
        <v>162</v>
      </c>
      <c r="E932" s="226" t="s">
        <v>1696</v>
      </c>
      <c r="F932" s="227" t="s">
        <v>1697</v>
      </c>
      <c r="G932" s="228" t="s">
        <v>210</v>
      </c>
      <c r="H932" s="229">
        <v>6.96</v>
      </c>
      <c r="I932" s="230"/>
      <c r="J932" s="231">
        <f>ROUND(I932*H932,2)</f>
        <v>0</v>
      </c>
      <c r="K932" s="227" t="s">
        <v>526</v>
      </c>
      <c r="L932" s="47"/>
      <c r="M932" s="232" t="s">
        <v>21</v>
      </c>
      <c r="N932" s="233" t="s">
        <v>48</v>
      </c>
      <c r="O932" s="87"/>
      <c r="P932" s="215">
        <f>O932*H932</f>
        <v>0</v>
      </c>
      <c r="Q932" s="215">
        <v>0.00091</v>
      </c>
      <c r="R932" s="215">
        <f>Q932*H932</f>
        <v>0.0063336</v>
      </c>
      <c r="S932" s="215">
        <v>0.0028</v>
      </c>
      <c r="T932" s="216">
        <f>S932*H932</f>
        <v>0.019487999999999998</v>
      </c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R932" s="217" t="s">
        <v>150</v>
      </c>
      <c r="AT932" s="217" t="s">
        <v>162</v>
      </c>
      <c r="AU932" s="217" t="s">
        <v>87</v>
      </c>
      <c r="AY932" s="20" t="s">
        <v>137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20" t="s">
        <v>85</v>
      </c>
      <c r="BK932" s="218">
        <f>ROUND(I932*H932,2)</f>
        <v>0</v>
      </c>
      <c r="BL932" s="20" t="s">
        <v>150</v>
      </c>
      <c r="BM932" s="217" t="s">
        <v>1698</v>
      </c>
    </row>
    <row r="933" s="2" customFormat="1">
      <c r="A933" s="41"/>
      <c r="B933" s="42"/>
      <c r="C933" s="43"/>
      <c r="D933" s="219" t="s">
        <v>144</v>
      </c>
      <c r="E933" s="43"/>
      <c r="F933" s="220" t="s">
        <v>1699</v>
      </c>
      <c r="G933" s="43"/>
      <c r="H933" s="43"/>
      <c r="I933" s="221"/>
      <c r="J933" s="43"/>
      <c r="K933" s="43"/>
      <c r="L933" s="47"/>
      <c r="M933" s="222"/>
      <c r="N933" s="223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144</v>
      </c>
      <c r="AU933" s="20" t="s">
        <v>87</v>
      </c>
    </row>
    <row r="934" s="2" customFormat="1">
      <c r="A934" s="41"/>
      <c r="B934" s="42"/>
      <c r="C934" s="43"/>
      <c r="D934" s="247" t="s">
        <v>529</v>
      </c>
      <c r="E934" s="43"/>
      <c r="F934" s="248" t="s">
        <v>1700</v>
      </c>
      <c r="G934" s="43"/>
      <c r="H934" s="43"/>
      <c r="I934" s="221"/>
      <c r="J934" s="43"/>
      <c r="K934" s="43"/>
      <c r="L934" s="47"/>
      <c r="M934" s="222"/>
      <c r="N934" s="223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529</v>
      </c>
      <c r="AU934" s="20" t="s">
        <v>87</v>
      </c>
    </row>
    <row r="935" s="14" customFormat="1">
      <c r="A935" s="14"/>
      <c r="B935" s="249"/>
      <c r="C935" s="250"/>
      <c r="D935" s="219" t="s">
        <v>250</v>
      </c>
      <c r="E935" s="251" t="s">
        <v>21</v>
      </c>
      <c r="F935" s="252" t="s">
        <v>1701</v>
      </c>
      <c r="G935" s="250"/>
      <c r="H935" s="251" t="s">
        <v>21</v>
      </c>
      <c r="I935" s="253"/>
      <c r="J935" s="250"/>
      <c r="K935" s="250"/>
      <c r="L935" s="254"/>
      <c r="M935" s="255"/>
      <c r="N935" s="256"/>
      <c r="O935" s="256"/>
      <c r="P935" s="256"/>
      <c r="Q935" s="256"/>
      <c r="R935" s="256"/>
      <c r="S935" s="256"/>
      <c r="T935" s="257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8" t="s">
        <v>250</v>
      </c>
      <c r="AU935" s="258" t="s">
        <v>87</v>
      </c>
      <c r="AV935" s="14" t="s">
        <v>85</v>
      </c>
      <c r="AW935" s="14" t="s">
        <v>38</v>
      </c>
      <c r="AX935" s="14" t="s">
        <v>77</v>
      </c>
      <c r="AY935" s="258" t="s">
        <v>137</v>
      </c>
    </row>
    <row r="936" s="13" customFormat="1">
      <c r="A936" s="13"/>
      <c r="B936" s="234"/>
      <c r="C936" s="235"/>
      <c r="D936" s="219" t="s">
        <v>250</v>
      </c>
      <c r="E936" s="236" t="s">
        <v>742</v>
      </c>
      <c r="F936" s="237" t="s">
        <v>1702</v>
      </c>
      <c r="G936" s="235"/>
      <c r="H936" s="238">
        <v>6.96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250</v>
      </c>
      <c r="AU936" s="244" t="s">
        <v>87</v>
      </c>
      <c r="AV936" s="13" t="s">
        <v>87</v>
      </c>
      <c r="AW936" s="13" t="s">
        <v>38</v>
      </c>
      <c r="AX936" s="13" t="s">
        <v>85</v>
      </c>
      <c r="AY936" s="244" t="s">
        <v>137</v>
      </c>
    </row>
    <row r="937" s="2" customFormat="1" ht="16.5" customHeight="1">
      <c r="A937" s="41"/>
      <c r="B937" s="42"/>
      <c r="C937" s="225" t="s">
        <v>1703</v>
      </c>
      <c r="D937" s="225" t="s">
        <v>162</v>
      </c>
      <c r="E937" s="226" t="s">
        <v>1704</v>
      </c>
      <c r="F937" s="227" t="s">
        <v>1705</v>
      </c>
      <c r="G937" s="228" t="s">
        <v>210</v>
      </c>
      <c r="H937" s="229">
        <v>6.96</v>
      </c>
      <c r="I937" s="230"/>
      <c r="J937" s="231">
        <f>ROUND(I937*H937,2)</f>
        <v>0</v>
      </c>
      <c r="K937" s="227" t="s">
        <v>526</v>
      </c>
      <c r="L937" s="47"/>
      <c r="M937" s="232" t="s">
        <v>21</v>
      </c>
      <c r="N937" s="233" t="s">
        <v>48</v>
      </c>
      <c r="O937" s="87"/>
      <c r="P937" s="215">
        <f>O937*H937</f>
        <v>0</v>
      </c>
      <c r="Q937" s="215">
        <v>0</v>
      </c>
      <c r="R937" s="215">
        <f>Q937*H937</f>
        <v>0</v>
      </c>
      <c r="S937" s="215">
        <v>0</v>
      </c>
      <c r="T937" s="216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7" t="s">
        <v>150</v>
      </c>
      <c r="AT937" s="217" t="s">
        <v>162</v>
      </c>
      <c r="AU937" s="217" t="s">
        <v>87</v>
      </c>
      <c r="AY937" s="20" t="s">
        <v>137</v>
      </c>
      <c r="BE937" s="218">
        <f>IF(N937="základní",J937,0)</f>
        <v>0</v>
      </c>
      <c r="BF937" s="218">
        <f>IF(N937="snížená",J937,0)</f>
        <v>0</v>
      </c>
      <c r="BG937" s="218">
        <f>IF(N937="zákl. přenesená",J937,0)</f>
        <v>0</v>
      </c>
      <c r="BH937" s="218">
        <f>IF(N937="sníž. přenesená",J937,0)</f>
        <v>0</v>
      </c>
      <c r="BI937" s="218">
        <f>IF(N937="nulová",J937,0)</f>
        <v>0</v>
      </c>
      <c r="BJ937" s="20" t="s">
        <v>85</v>
      </c>
      <c r="BK937" s="218">
        <f>ROUND(I937*H937,2)</f>
        <v>0</v>
      </c>
      <c r="BL937" s="20" t="s">
        <v>150</v>
      </c>
      <c r="BM937" s="217" t="s">
        <v>1706</v>
      </c>
    </row>
    <row r="938" s="2" customFormat="1">
      <c r="A938" s="41"/>
      <c r="B938" s="42"/>
      <c r="C938" s="43"/>
      <c r="D938" s="219" t="s">
        <v>144</v>
      </c>
      <c r="E938" s="43"/>
      <c r="F938" s="220" t="s">
        <v>1707</v>
      </c>
      <c r="G938" s="43"/>
      <c r="H938" s="43"/>
      <c r="I938" s="221"/>
      <c r="J938" s="43"/>
      <c r="K938" s="43"/>
      <c r="L938" s="47"/>
      <c r="M938" s="222"/>
      <c r="N938" s="223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144</v>
      </c>
      <c r="AU938" s="20" t="s">
        <v>87</v>
      </c>
    </row>
    <row r="939" s="2" customFormat="1">
      <c r="A939" s="41"/>
      <c r="B939" s="42"/>
      <c r="C939" s="43"/>
      <c r="D939" s="247" t="s">
        <v>529</v>
      </c>
      <c r="E939" s="43"/>
      <c r="F939" s="248" t="s">
        <v>1708</v>
      </c>
      <c r="G939" s="43"/>
      <c r="H939" s="43"/>
      <c r="I939" s="221"/>
      <c r="J939" s="43"/>
      <c r="K939" s="43"/>
      <c r="L939" s="47"/>
      <c r="M939" s="222"/>
      <c r="N939" s="223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529</v>
      </c>
      <c r="AU939" s="20" t="s">
        <v>87</v>
      </c>
    </row>
    <row r="940" s="13" customFormat="1">
      <c r="A940" s="13"/>
      <c r="B940" s="234"/>
      <c r="C940" s="235"/>
      <c r="D940" s="219" t="s">
        <v>250</v>
      </c>
      <c r="E940" s="236" t="s">
        <v>21</v>
      </c>
      <c r="F940" s="237" t="s">
        <v>742</v>
      </c>
      <c r="G940" s="235"/>
      <c r="H940" s="238">
        <v>6.96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250</v>
      </c>
      <c r="AU940" s="244" t="s">
        <v>87</v>
      </c>
      <c r="AV940" s="13" t="s">
        <v>87</v>
      </c>
      <c r="AW940" s="13" t="s">
        <v>38</v>
      </c>
      <c r="AX940" s="13" t="s">
        <v>85</v>
      </c>
      <c r="AY940" s="244" t="s">
        <v>137</v>
      </c>
    </row>
    <row r="941" s="2" customFormat="1" ht="16.5" customHeight="1">
      <c r="A941" s="41"/>
      <c r="B941" s="42"/>
      <c r="C941" s="225" t="s">
        <v>1709</v>
      </c>
      <c r="D941" s="225" t="s">
        <v>162</v>
      </c>
      <c r="E941" s="226" t="s">
        <v>1710</v>
      </c>
      <c r="F941" s="227" t="s">
        <v>1711</v>
      </c>
      <c r="G941" s="228" t="s">
        <v>475</v>
      </c>
      <c r="H941" s="229">
        <v>35</v>
      </c>
      <c r="I941" s="230"/>
      <c r="J941" s="231">
        <f>ROUND(I941*H941,2)</f>
        <v>0</v>
      </c>
      <c r="K941" s="227" t="s">
        <v>526</v>
      </c>
      <c r="L941" s="47"/>
      <c r="M941" s="232" t="s">
        <v>21</v>
      </c>
      <c r="N941" s="233" t="s">
        <v>48</v>
      </c>
      <c r="O941" s="87"/>
      <c r="P941" s="215">
        <f>O941*H941</f>
        <v>0</v>
      </c>
      <c r="Q941" s="215">
        <v>0</v>
      </c>
      <c r="R941" s="215">
        <f>Q941*H941</f>
        <v>0</v>
      </c>
      <c r="S941" s="215">
        <v>0.021999999999999999</v>
      </c>
      <c r="T941" s="216">
        <f>S941*H941</f>
        <v>0.76999999999999991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7" t="s">
        <v>150</v>
      </c>
      <c r="AT941" s="217" t="s">
        <v>162</v>
      </c>
      <c r="AU941" s="217" t="s">
        <v>87</v>
      </c>
      <c r="AY941" s="20" t="s">
        <v>137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20" t="s">
        <v>85</v>
      </c>
      <c r="BK941" s="218">
        <f>ROUND(I941*H941,2)</f>
        <v>0</v>
      </c>
      <c r="BL941" s="20" t="s">
        <v>150</v>
      </c>
      <c r="BM941" s="217" t="s">
        <v>1712</v>
      </c>
    </row>
    <row r="942" s="2" customFormat="1">
      <c r="A942" s="41"/>
      <c r="B942" s="42"/>
      <c r="C942" s="43"/>
      <c r="D942" s="219" t="s">
        <v>144</v>
      </c>
      <c r="E942" s="43"/>
      <c r="F942" s="220" t="s">
        <v>1713</v>
      </c>
      <c r="G942" s="43"/>
      <c r="H942" s="43"/>
      <c r="I942" s="221"/>
      <c r="J942" s="43"/>
      <c r="K942" s="43"/>
      <c r="L942" s="47"/>
      <c r="M942" s="222"/>
      <c r="N942" s="223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144</v>
      </c>
      <c r="AU942" s="20" t="s">
        <v>87</v>
      </c>
    </row>
    <row r="943" s="2" customFormat="1">
      <c r="A943" s="41"/>
      <c r="B943" s="42"/>
      <c r="C943" s="43"/>
      <c r="D943" s="247" t="s">
        <v>529</v>
      </c>
      <c r="E943" s="43"/>
      <c r="F943" s="248" t="s">
        <v>1714</v>
      </c>
      <c r="G943" s="43"/>
      <c r="H943" s="43"/>
      <c r="I943" s="221"/>
      <c r="J943" s="43"/>
      <c r="K943" s="43"/>
      <c r="L943" s="47"/>
      <c r="M943" s="222"/>
      <c r="N943" s="223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529</v>
      </c>
      <c r="AU943" s="20" t="s">
        <v>87</v>
      </c>
    </row>
    <row r="944" s="14" customFormat="1">
      <c r="A944" s="14"/>
      <c r="B944" s="249"/>
      <c r="C944" s="250"/>
      <c r="D944" s="219" t="s">
        <v>250</v>
      </c>
      <c r="E944" s="251" t="s">
        <v>21</v>
      </c>
      <c r="F944" s="252" t="s">
        <v>1489</v>
      </c>
      <c r="G944" s="250"/>
      <c r="H944" s="251" t="s">
        <v>21</v>
      </c>
      <c r="I944" s="253"/>
      <c r="J944" s="250"/>
      <c r="K944" s="250"/>
      <c r="L944" s="254"/>
      <c r="M944" s="255"/>
      <c r="N944" s="256"/>
      <c r="O944" s="256"/>
      <c r="P944" s="256"/>
      <c r="Q944" s="256"/>
      <c r="R944" s="256"/>
      <c r="S944" s="256"/>
      <c r="T944" s="257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8" t="s">
        <v>250</v>
      </c>
      <c r="AU944" s="258" t="s">
        <v>87</v>
      </c>
      <c r="AV944" s="14" t="s">
        <v>85</v>
      </c>
      <c r="AW944" s="14" t="s">
        <v>38</v>
      </c>
      <c r="AX944" s="14" t="s">
        <v>77</v>
      </c>
      <c r="AY944" s="258" t="s">
        <v>137</v>
      </c>
    </row>
    <row r="945" s="13" customFormat="1">
      <c r="A945" s="13"/>
      <c r="B945" s="234"/>
      <c r="C945" s="235"/>
      <c r="D945" s="219" t="s">
        <v>250</v>
      </c>
      <c r="E945" s="236" t="s">
        <v>812</v>
      </c>
      <c r="F945" s="237" t="s">
        <v>1715</v>
      </c>
      <c r="G945" s="235"/>
      <c r="H945" s="238">
        <v>35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250</v>
      </c>
      <c r="AU945" s="244" t="s">
        <v>87</v>
      </c>
      <c r="AV945" s="13" t="s">
        <v>87</v>
      </c>
      <c r="AW945" s="13" t="s">
        <v>38</v>
      </c>
      <c r="AX945" s="13" t="s">
        <v>85</v>
      </c>
      <c r="AY945" s="244" t="s">
        <v>137</v>
      </c>
    </row>
    <row r="946" s="2" customFormat="1" ht="16.5" customHeight="1">
      <c r="A946" s="41"/>
      <c r="B946" s="42"/>
      <c r="C946" s="225" t="s">
        <v>1716</v>
      </c>
      <c r="D946" s="225" t="s">
        <v>162</v>
      </c>
      <c r="E946" s="226" t="s">
        <v>1717</v>
      </c>
      <c r="F946" s="227" t="s">
        <v>1718</v>
      </c>
      <c r="G946" s="228" t="s">
        <v>475</v>
      </c>
      <c r="H946" s="229">
        <v>35</v>
      </c>
      <c r="I946" s="230"/>
      <c r="J946" s="231">
        <f>ROUND(I946*H946,2)</f>
        <v>0</v>
      </c>
      <c r="K946" s="227" t="s">
        <v>526</v>
      </c>
      <c r="L946" s="47"/>
      <c r="M946" s="232" t="s">
        <v>21</v>
      </c>
      <c r="N946" s="233" t="s">
        <v>48</v>
      </c>
      <c r="O946" s="87"/>
      <c r="P946" s="215">
        <f>O946*H946</f>
        <v>0</v>
      </c>
      <c r="Q946" s="215">
        <v>0</v>
      </c>
      <c r="R946" s="215">
        <f>Q946*H946</f>
        <v>0</v>
      </c>
      <c r="S946" s="215">
        <v>0.065000000000000002</v>
      </c>
      <c r="T946" s="216">
        <f>S946*H946</f>
        <v>2.2749999999999999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7" t="s">
        <v>150</v>
      </c>
      <c r="AT946" s="217" t="s">
        <v>162</v>
      </c>
      <c r="AU946" s="217" t="s">
        <v>87</v>
      </c>
      <c r="AY946" s="20" t="s">
        <v>137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20" t="s">
        <v>85</v>
      </c>
      <c r="BK946" s="218">
        <f>ROUND(I946*H946,2)</f>
        <v>0</v>
      </c>
      <c r="BL946" s="20" t="s">
        <v>150</v>
      </c>
      <c r="BM946" s="217" t="s">
        <v>1719</v>
      </c>
    </row>
    <row r="947" s="2" customFormat="1">
      <c r="A947" s="41"/>
      <c r="B947" s="42"/>
      <c r="C947" s="43"/>
      <c r="D947" s="219" t="s">
        <v>144</v>
      </c>
      <c r="E947" s="43"/>
      <c r="F947" s="220" t="s">
        <v>1720</v>
      </c>
      <c r="G947" s="43"/>
      <c r="H947" s="43"/>
      <c r="I947" s="221"/>
      <c r="J947" s="43"/>
      <c r="K947" s="43"/>
      <c r="L947" s="47"/>
      <c r="M947" s="222"/>
      <c r="N947" s="223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144</v>
      </c>
      <c r="AU947" s="20" t="s">
        <v>87</v>
      </c>
    </row>
    <row r="948" s="2" customFormat="1">
      <c r="A948" s="41"/>
      <c r="B948" s="42"/>
      <c r="C948" s="43"/>
      <c r="D948" s="247" t="s">
        <v>529</v>
      </c>
      <c r="E948" s="43"/>
      <c r="F948" s="248" t="s">
        <v>1721</v>
      </c>
      <c r="G948" s="43"/>
      <c r="H948" s="43"/>
      <c r="I948" s="221"/>
      <c r="J948" s="43"/>
      <c r="K948" s="43"/>
      <c r="L948" s="47"/>
      <c r="M948" s="222"/>
      <c r="N948" s="223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529</v>
      </c>
      <c r="AU948" s="20" t="s">
        <v>87</v>
      </c>
    </row>
    <row r="949" s="13" customFormat="1">
      <c r="A949" s="13"/>
      <c r="B949" s="234"/>
      <c r="C949" s="235"/>
      <c r="D949" s="219" t="s">
        <v>250</v>
      </c>
      <c r="E949" s="236" t="s">
        <v>21</v>
      </c>
      <c r="F949" s="237" t="s">
        <v>812</v>
      </c>
      <c r="G949" s="235"/>
      <c r="H949" s="238">
        <v>35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250</v>
      </c>
      <c r="AU949" s="244" t="s">
        <v>87</v>
      </c>
      <c r="AV949" s="13" t="s">
        <v>87</v>
      </c>
      <c r="AW949" s="13" t="s">
        <v>38</v>
      </c>
      <c r="AX949" s="13" t="s">
        <v>85</v>
      </c>
      <c r="AY949" s="244" t="s">
        <v>137</v>
      </c>
    </row>
    <row r="950" s="2" customFormat="1" ht="16.5" customHeight="1">
      <c r="A950" s="41"/>
      <c r="B950" s="42"/>
      <c r="C950" s="225" t="s">
        <v>1722</v>
      </c>
      <c r="D950" s="225" t="s">
        <v>162</v>
      </c>
      <c r="E950" s="226" t="s">
        <v>1723</v>
      </c>
      <c r="F950" s="227" t="s">
        <v>1724</v>
      </c>
      <c r="G950" s="228" t="s">
        <v>475</v>
      </c>
      <c r="H950" s="229">
        <v>1243.2000000000001</v>
      </c>
      <c r="I950" s="230"/>
      <c r="J950" s="231">
        <f>ROUND(I950*H950,2)</f>
        <v>0</v>
      </c>
      <c r="K950" s="227" t="s">
        <v>526</v>
      </c>
      <c r="L950" s="47"/>
      <c r="M950" s="232" t="s">
        <v>21</v>
      </c>
      <c r="N950" s="233" t="s">
        <v>48</v>
      </c>
      <c r="O950" s="87"/>
      <c r="P950" s="215">
        <f>O950*H950</f>
        <v>0</v>
      </c>
      <c r="Q950" s="215">
        <v>0</v>
      </c>
      <c r="R950" s="215">
        <f>Q950*H950</f>
        <v>0</v>
      </c>
      <c r="S950" s="215">
        <v>0</v>
      </c>
      <c r="T950" s="216">
        <f>S950*H950</f>
        <v>0</v>
      </c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R950" s="217" t="s">
        <v>150</v>
      </c>
      <c r="AT950" s="217" t="s">
        <v>162</v>
      </c>
      <c r="AU950" s="217" t="s">
        <v>87</v>
      </c>
      <c r="AY950" s="20" t="s">
        <v>137</v>
      </c>
      <c r="BE950" s="218">
        <f>IF(N950="základní",J950,0)</f>
        <v>0</v>
      </c>
      <c r="BF950" s="218">
        <f>IF(N950="snížená",J950,0)</f>
        <v>0</v>
      </c>
      <c r="BG950" s="218">
        <f>IF(N950="zákl. přenesená",J950,0)</f>
        <v>0</v>
      </c>
      <c r="BH950" s="218">
        <f>IF(N950="sníž. přenesená",J950,0)</f>
        <v>0</v>
      </c>
      <c r="BI950" s="218">
        <f>IF(N950="nulová",J950,0)</f>
        <v>0</v>
      </c>
      <c r="BJ950" s="20" t="s">
        <v>85</v>
      </c>
      <c r="BK950" s="218">
        <f>ROUND(I950*H950,2)</f>
        <v>0</v>
      </c>
      <c r="BL950" s="20" t="s">
        <v>150</v>
      </c>
      <c r="BM950" s="217" t="s">
        <v>1725</v>
      </c>
    </row>
    <row r="951" s="2" customFormat="1">
      <c r="A951" s="41"/>
      <c r="B951" s="42"/>
      <c r="C951" s="43"/>
      <c r="D951" s="219" t="s">
        <v>144</v>
      </c>
      <c r="E951" s="43"/>
      <c r="F951" s="220" t="s">
        <v>1724</v>
      </c>
      <c r="G951" s="43"/>
      <c r="H951" s="43"/>
      <c r="I951" s="221"/>
      <c r="J951" s="43"/>
      <c r="K951" s="43"/>
      <c r="L951" s="47"/>
      <c r="M951" s="222"/>
      <c r="N951" s="223"/>
      <c r="O951" s="87"/>
      <c r="P951" s="87"/>
      <c r="Q951" s="87"/>
      <c r="R951" s="87"/>
      <c r="S951" s="87"/>
      <c r="T951" s="88"/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T951" s="20" t="s">
        <v>144</v>
      </c>
      <c r="AU951" s="20" t="s">
        <v>87</v>
      </c>
    </row>
    <row r="952" s="2" customFormat="1">
      <c r="A952" s="41"/>
      <c r="B952" s="42"/>
      <c r="C952" s="43"/>
      <c r="D952" s="247" t="s">
        <v>529</v>
      </c>
      <c r="E952" s="43"/>
      <c r="F952" s="248" t="s">
        <v>1726</v>
      </c>
      <c r="G952" s="43"/>
      <c r="H952" s="43"/>
      <c r="I952" s="221"/>
      <c r="J952" s="43"/>
      <c r="K952" s="43"/>
      <c r="L952" s="47"/>
      <c r="M952" s="222"/>
      <c r="N952" s="223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529</v>
      </c>
      <c r="AU952" s="20" t="s">
        <v>87</v>
      </c>
    </row>
    <row r="953" s="2" customFormat="1">
      <c r="A953" s="41"/>
      <c r="B953" s="42"/>
      <c r="C953" s="43"/>
      <c r="D953" s="219" t="s">
        <v>146</v>
      </c>
      <c r="E953" s="43"/>
      <c r="F953" s="224" t="s">
        <v>1727</v>
      </c>
      <c r="G953" s="43"/>
      <c r="H953" s="43"/>
      <c r="I953" s="221"/>
      <c r="J953" s="43"/>
      <c r="K953" s="43"/>
      <c r="L953" s="47"/>
      <c r="M953" s="222"/>
      <c r="N953" s="223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146</v>
      </c>
      <c r="AU953" s="20" t="s">
        <v>87</v>
      </c>
    </row>
    <row r="954" s="13" customFormat="1">
      <c r="A954" s="13"/>
      <c r="B954" s="234"/>
      <c r="C954" s="235"/>
      <c r="D954" s="219" t="s">
        <v>250</v>
      </c>
      <c r="E954" s="236" t="s">
        <v>21</v>
      </c>
      <c r="F954" s="237" t="s">
        <v>1728</v>
      </c>
      <c r="G954" s="235"/>
      <c r="H954" s="238">
        <v>1243.2000000000001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250</v>
      </c>
      <c r="AU954" s="244" t="s">
        <v>87</v>
      </c>
      <c r="AV954" s="13" t="s">
        <v>87</v>
      </c>
      <c r="AW954" s="13" t="s">
        <v>38</v>
      </c>
      <c r="AX954" s="13" t="s">
        <v>85</v>
      </c>
      <c r="AY954" s="244" t="s">
        <v>137</v>
      </c>
    </row>
    <row r="955" s="2" customFormat="1" ht="16.5" customHeight="1">
      <c r="A955" s="41"/>
      <c r="B955" s="42"/>
      <c r="C955" s="225" t="s">
        <v>1729</v>
      </c>
      <c r="D955" s="225" t="s">
        <v>162</v>
      </c>
      <c r="E955" s="226" t="s">
        <v>1730</v>
      </c>
      <c r="F955" s="227" t="s">
        <v>1731</v>
      </c>
      <c r="G955" s="228" t="s">
        <v>475</v>
      </c>
      <c r="H955" s="229">
        <v>2.3759999999999999</v>
      </c>
      <c r="I955" s="230"/>
      <c r="J955" s="231">
        <f>ROUND(I955*H955,2)</f>
        <v>0</v>
      </c>
      <c r="K955" s="227" t="s">
        <v>526</v>
      </c>
      <c r="L955" s="47"/>
      <c r="M955" s="232" t="s">
        <v>21</v>
      </c>
      <c r="N955" s="233" t="s">
        <v>48</v>
      </c>
      <c r="O955" s="87"/>
      <c r="P955" s="215">
        <f>O955*H955</f>
        <v>0</v>
      </c>
      <c r="Q955" s="215">
        <v>0.060429999999999998</v>
      </c>
      <c r="R955" s="215">
        <f>Q955*H955</f>
        <v>0.14358167999999999</v>
      </c>
      <c r="S955" s="215">
        <v>0</v>
      </c>
      <c r="T955" s="216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7" t="s">
        <v>150</v>
      </c>
      <c r="AT955" s="217" t="s">
        <v>162</v>
      </c>
      <c r="AU955" s="217" t="s">
        <v>87</v>
      </c>
      <c r="AY955" s="20" t="s">
        <v>137</v>
      </c>
      <c r="BE955" s="218">
        <f>IF(N955="základní",J955,0)</f>
        <v>0</v>
      </c>
      <c r="BF955" s="218">
        <f>IF(N955="snížená",J955,0)</f>
        <v>0</v>
      </c>
      <c r="BG955" s="218">
        <f>IF(N955="zákl. přenesená",J955,0)</f>
        <v>0</v>
      </c>
      <c r="BH955" s="218">
        <f>IF(N955="sníž. přenesená",J955,0)</f>
        <v>0</v>
      </c>
      <c r="BI955" s="218">
        <f>IF(N955="nulová",J955,0)</f>
        <v>0</v>
      </c>
      <c r="BJ955" s="20" t="s">
        <v>85</v>
      </c>
      <c r="BK955" s="218">
        <f>ROUND(I955*H955,2)</f>
        <v>0</v>
      </c>
      <c r="BL955" s="20" t="s">
        <v>150</v>
      </c>
      <c r="BM955" s="217" t="s">
        <v>1732</v>
      </c>
    </row>
    <row r="956" s="2" customFormat="1">
      <c r="A956" s="41"/>
      <c r="B956" s="42"/>
      <c r="C956" s="43"/>
      <c r="D956" s="219" t="s">
        <v>144</v>
      </c>
      <c r="E956" s="43"/>
      <c r="F956" s="220" t="s">
        <v>1733</v>
      </c>
      <c r="G956" s="43"/>
      <c r="H956" s="43"/>
      <c r="I956" s="221"/>
      <c r="J956" s="43"/>
      <c r="K956" s="43"/>
      <c r="L956" s="47"/>
      <c r="M956" s="222"/>
      <c r="N956" s="223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144</v>
      </c>
      <c r="AU956" s="20" t="s">
        <v>87</v>
      </c>
    </row>
    <row r="957" s="2" customFormat="1">
      <c r="A957" s="41"/>
      <c r="B957" s="42"/>
      <c r="C957" s="43"/>
      <c r="D957" s="247" t="s">
        <v>529</v>
      </c>
      <c r="E957" s="43"/>
      <c r="F957" s="248" t="s">
        <v>1734</v>
      </c>
      <c r="G957" s="43"/>
      <c r="H957" s="43"/>
      <c r="I957" s="221"/>
      <c r="J957" s="43"/>
      <c r="K957" s="43"/>
      <c r="L957" s="47"/>
      <c r="M957" s="222"/>
      <c r="N957" s="223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20" t="s">
        <v>529</v>
      </c>
      <c r="AU957" s="20" t="s">
        <v>87</v>
      </c>
    </row>
    <row r="958" s="14" customFormat="1">
      <c r="A958" s="14"/>
      <c r="B958" s="249"/>
      <c r="C958" s="250"/>
      <c r="D958" s="219" t="s">
        <v>250</v>
      </c>
      <c r="E958" s="251" t="s">
        <v>21</v>
      </c>
      <c r="F958" s="252" t="s">
        <v>1735</v>
      </c>
      <c r="G958" s="250"/>
      <c r="H958" s="251" t="s">
        <v>21</v>
      </c>
      <c r="I958" s="253"/>
      <c r="J958" s="250"/>
      <c r="K958" s="250"/>
      <c r="L958" s="254"/>
      <c r="M958" s="255"/>
      <c r="N958" s="256"/>
      <c r="O958" s="256"/>
      <c r="P958" s="256"/>
      <c r="Q958" s="256"/>
      <c r="R958" s="256"/>
      <c r="S958" s="256"/>
      <c r="T958" s="257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8" t="s">
        <v>250</v>
      </c>
      <c r="AU958" s="258" t="s">
        <v>87</v>
      </c>
      <c r="AV958" s="14" t="s">
        <v>85</v>
      </c>
      <c r="AW958" s="14" t="s">
        <v>38</v>
      </c>
      <c r="AX958" s="14" t="s">
        <v>77</v>
      </c>
      <c r="AY958" s="258" t="s">
        <v>137</v>
      </c>
    </row>
    <row r="959" s="13" customFormat="1">
      <c r="A959" s="13"/>
      <c r="B959" s="234"/>
      <c r="C959" s="235"/>
      <c r="D959" s="219" t="s">
        <v>250</v>
      </c>
      <c r="E959" s="236" t="s">
        <v>21</v>
      </c>
      <c r="F959" s="237" t="s">
        <v>1736</v>
      </c>
      <c r="G959" s="235"/>
      <c r="H959" s="238">
        <v>2.3759999999999999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250</v>
      </c>
      <c r="AU959" s="244" t="s">
        <v>87</v>
      </c>
      <c r="AV959" s="13" t="s">
        <v>87</v>
      </c>
      <c r="AW959" s="13" t="s">
        <v>38</v>
      </c>
      <c r="AX959" s="13" t="s">
        <v>85</v>
      </c>
      <c r="AY959" s="244" t="s">
        <v>137</v>
      </c>
    </row>
    <row r="960" s="2" customFormat="1" ht="16.5" customHeight="1">
      <c r="A960" s="41"/>
      <c r="B960" s="42"/>
      <c r="C960" s="225" t="s">
        <v>1737</v>
      </c>
      <c r="D960" s="225" t="s">
        <v>162</v>
      </c>
      <c r="E960" s="226" t="s">
        <v>1738</v>
      </c>
      <c r="F960" s="227" t="s">
        <v>1739</v>
      </c>
      <c r="G960" s="228" t="s">
        <v>475</v>
      </c>
      <c r="H960" s="229">
        <v>35</v>
      </c>
      <c r="I960" s="230"/>
      <c r="J960" s="231">
        <f>ROUND(I960*H960,2)</f>
        <v>0</v>
      </c>
      <c r="K960" s="227" t="s">
        <v>526</v>
      </c>
      <c r="L960" s="47"/>
      <c r="M960" s="232" t="s">
        <v>21</v>
      </c>
      <c r="N960" s="233" t="s">
        <v>48</v>
      </c>
      <c r="O960" s="87"/>
      <c r="P960" s="215">
        <f>O960*H960</f>
        <v>0</v>
      </c>
      <c r="Q960" s="215">
        <v>0.10007000000000001</v>
      </c>
      <c r="R960" s="215">
        <f>Q960*H960</f>
        <v>3.5024500000000001</v>
      </c>
      <c r="S960" s="215">
        <v>0</v>
      </c>
      <c r="T960" s="216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217" t="s">
        <v>150</v>
      </c>
      <c r="AT960" s="217" t="s">
        <v>162</v>
      </c>
      <c r="AU960" s="217" t="s">
        <v>87</v>
      </c>
      <c r="AY960" s="20" t="s">
        <v>137</v>
      </c>
      <c r="BE960" s="218">
        <f>IF(N960="základní",J960,0)</f>
        <v>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20" t="s">
        <v>85</v>
      </c>
      <c r="BK960" s="218">
        <f>ROUND(I960*H960,2)</f>
        <v>0</v>
      </c>
      <c r="BL960" s="20" t="s">
        <v>150</v>
      </c>
      <c r="BM960" s="217" t="s">
        <v>1740</v>
      </c>
    </row>
    <row r="961" s="2" customFormat="1">
      <c r="A961" s="41"/>
      <c r="B961" s="42"/>
      <c r="C961" s="43"/>
      <c r="D961" s="219" t="s">
        <v>144</v>
      </c>
      <c r="E961" s="43"/>
      <c r="F961" s="220" t="s">
        <v>1741</v>
      </c>
      <c r="G961" s="43"/>
      <c r="H961" s="43"/>
      <c r="I961" s="221"/>
      <c r="J961" s="43"/>
      <c r="K961" s="43"/>
      <c r="L961" s="47"/>
      <c r="M961" s="222"/>
      <c r="N961" s="223"/>
      <c r="O961" s="87"/>
      <c r="P961" s="87"/>
      <c r="Q961" s="87"/>
      <c r="R961" s="87"/>
      <c r="S961" s="87"/>
      <c r="T961" s="88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T961" s="20" t="s">
        <v>144</v>
      </c>
      <c r="AU961" s="20" t="s">
        <v>87</v>
      </c>
    </row>
    <row r="962" s="2" customFormat="1">
      <c r="A962" s="41"/>
      <c r="B962" s="42"/>
      <c r="C962" s="43"/>
      <c r="D962" s="247" t="s">
        <v>529</v>
      </c>
      <c r="E962" s="43"/>
      <c r="F962" s="248" t="s">
        <v>1742</v>
      </c>
      <c r="G962" s="43"/>
      <c r="H962" s="43"/>
      <c r="I962" s="221"/>
      <c r="J962" s="43"/>
      <c r="K962" s="43"/>
      <c r="L962" s="47"/>
      <c r="M962" s="222"/>
      <c r="N962" s="223"/>
      <c r="O962" s="87"/>
      <c r="P962" s="87"/>
      <c r="Q962" s="87"/>
      <c r="R962" s="87"/>
      <c r="S962" s="87"/>
      <c r="T962" s="88"/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T962" s="20" t="s">
        <v>529</v>
      </c>
      <c r="AU962" s="20" t="s">
        <v>87</v>
      </c>
    </row>
    <row r="963" s="14" customFormat="1">
      <c r="A963" s="14"/>
      <c r="B963" s="249"/>
      <c r="C963" s="250"/>
      <c r="D963" s="219" t="s">
        <v>250</v>
      </c>
      <c r="E963" s="251" t="s">
        <v>21</v>
      </c>
      <c r="F963" s="252" t="s">
        <v>1743</v>
      </c>
      <c r="G963" s="250"/>
      <c r="H963" s="251" t="s">
        <v>21</v>
      </c>
      <c r="I963" s="253"/>
      <c r="J963" s="250"/>
      <c r="K963" s="250"/>
      <c r="L963" s="254"/>
      <c r="M963" s="255"/>
      <c r="N963" s="256"/>
      <c r="O963" s="256"/>
      <c r="P963" s="256"/>
      <c r="Q963" s="256"/>
      <c r="R963" s="256"/>
      <c r="S963" s="256"/>
      <c r="T963" s="257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8" t="s">
        <v>250</v>
      </c>
      <c r="AU963" s="258" t="s">
        <v>87</v>
      </c>
      <c r="AV963" s="14" t="s">
        <v>85</v>
      </c>
      <c r="AW963" s="14" t="s">
        <v>38</v>
      </c>
      <c r="AX963" s="14" t="s">
        <v>77</v>
      </c>
      <c r="AY963" s="258" t="s">
        <v>137</v>
      </c>
    </row>
    <row r="964" s="13" customFormat="1">
      <c r="A964" s="13"/>
      <c r="B964" s="234"/>
      <c r="C964" s="235"/>
      <c r="D964" s="219" t="s">
        <v>250</v>
      </c>
      <c r="E964" s="236" t="s">
        <v>21</v>
      </c>
      <c r="F964" s="237" t="s">
        <v>812</v>
      </c>
      <c r="G964" s="235"/>
      <c r="H964" s="238">
        <v>35</v>
      </c>
      <c r="I964" s="239"/>
      <c r="J964" s="235"/>
      <c r="K964" s="235"/>
      <c r="L964" s="240"/>
      <c r="M964" s="241"/>
      <c r="N964" s="242"/>
      <c r="O964" s="242"/>
      <c r="P964" s="242"/>
      <c r="Q964" s="242"/>
      <c r="R964" s="242"/>
      <c r="S964" s="242"/>
      <c r="T964" s="24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4" t="s">
        <v>250</v>
      </c>
      <c r="AU964" s="244" t="s">
        <v>87</v>
      </c>
      <c r="AV964" s="13" t="s">
        <v>87</v>
      </c>
      <c r="AW964" s="13" t="s">
        <v>38</v>
      </c>
      <c r="AX964" s="13" t="s">
        <v>85</v>
      </c>
      <c r="AY964" s="244" t="s">
        <v>137</v>
      </c>
    </row>
    <row r="965" s="2" customFormat="1" ht="16.5" customHeight="1">
      <c r="A965" s="41"/>
      <c r="B965" s="42"/>
      <c r="C965" s="225" t="s">
        <v>1744</v>
      </c>
      <c r="D965" s="225" t="s">
        <v>162</v>
      </c>
      <c r="E965" s="226" t="s">
        <v>1745</v>
      </c>
      <c r="F965" s="227" t="s">
        <v>1746</v>
      </c>
      <c r="G965" s="228" t="s">
        <v>475</v>
      </c>
      <c r="H965" s="229">
        <v>35</v>
      </c>
      <c r="I965" s="230"/>
      <c r="J965" s="231">
        <f>ROUND(I965*H965,2)</f>
        <v>0</v>
      </c>
      <c r="K965" s="227" t="s">
        <v>526</v>
      </c>
      <c r="L965" s="47"/>
      <c r="M965" s="232" t="s">
        <v>21</v>
      </c>
      <c r="N965" s="233" t="s">
        <v>48</v>
      </c>
      <c r="O965" s="87"/>
      <c r="P965" s="215">
        <f>O965*H965</f>
        <v>0</v>
      </c>
      <c r="Q965" s="215">
        <v>0.0020999999999999999</v>
      </c>
      <c r="R965" s="215">
        <f>Q965*H965</f>
        <v>0.073499999999999996</v>
      </c>
      <c r="S965" s="215">
        <v>0</v>
      </c>
      <c r="T965" s="216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7" t="s">
        <v>150</v>
      </c>
      <c r="AT965" s="217" t="s">
        <v>162</v>
      </c>
      <c r="AU965" s="217" t="s">
        <v>87</v>
      </c>
      <c r="AY965" s="20" t="s">
        <v>137</v>
      </c>
      <c r="BE965" s="218">
        <f>IF(N965="základní",J965,0)</f>
        <v>0</v>
      </c>
      <c r="BF965" s="218">
        <f>IF(N965="snížená",J965,0)</f>
        <v>0</v>
      </c>
      <c r="BG965" s="218">
        <f>IF(N965="zákl. přenesená",J965,0)</f>
        <v>0</v>
      </c>
      <c r="BH965" s="218">
        <f>IF(N965="sníž. přenesená",J965,0)</f>
        <v>0</v>
      </c>
      <c r="BI965" s="218">
        <f>IF(N965="nulová",J965,0)</f>
        <v>0</v>
      </c>
      <c r="BJ965" s="20" t="s">
        <v>85</v>
      </c>
      <c r="BK965" s="218">
        <f>ROUND(I965*H965,2)</f>
        <v>0</v>
      </c>
      <c r="BL965" s="20" t="s">
        <v>150</v>
      </c>
      <c r="BM965" s="217" t="s">
        <v>1747</v>
      </c>
    </row>
    <row r="966" s="2" customFormat="1">
      <c r="A966" s="41"/>
      <c r="B966" s="42"/>
      <c r="C966" s="43"/>
      <c r="D966" s="219" t="s">
        <v>144</v>
      </c>
      <c r="E966" s="43"/>
      <c r="F966" s="220" t="s">
        <v>1748</v>
      </c>
      <c r="G966" s="43"/>
      <c r="H966" s="43"/>
      <c r="I966" s="221"/>
      <c r="J966" s="43"/>
      <c r="K966" s="43"/>
      <c r="L966" s="47"/>
      <c r="M966" s="222"/>
      <c r="N966" s="223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144</v>
      </c>
      <c r="AU966" s="20" t="s">
        <v>87</v>
      </c>
    </row>
    <row r="967" s="2" customFormat="1">
      <c r="A967" s="41"/>
      <c r="B967" s="42"/>
      <c r="C967" s="43"/>
      <c r="D967" s="247" t="s">
        <v>529</v>
      </c>
      <c r="E967" s="43"/>
      <c r="F967" s="248" t="s">
        <v>1749</v>
      </c>
      <c r="G967" s="43"/>
      <c r="H967" s="43"/>
      <c r="I967" s="221"/>
      <c r="J967" s="43"/>
      <c r="K967" s="43"/>
      <c r="L967" s="47"/>
      <c r="M967" s="222"/>
      <c r="N967" s="223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529</v>
      </c>
      <c r="AU967" s="20" t="s">
        <v>87</v>
      </c>
    </row>
    <row r="968" s="13" customFormat="1">
      <c r="A968" s="13"/>
      <c r="B968" s="234"/>
      <c r="C968" s="235"/>
      <c r="D968" s="219" t="s">
        <v>250</v>
      </c>
      <c r="E968" s="236" t="s">
        <v>21</v>
      </c>
      <c r="F968" s="237" t="s">
        <v>812</v>
      </c>
      <c r="G968" s="235"/>
      <c r="H968" s="238">
        <v>35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250</v>
      </c>
      <c r="AU968" s="244" t="s">
        <v>87</v>
      </c>
      <c r="AV968" s="13" t="s">
        <v>87</v>
      </c>
      <c r="AW968" s="13" t="s">
        <v>38</v>
      </c>
      <c r="AX968" s="13" t="s">
        <v>85</v>
      </c>
      <c r="AY968" s="244" t="s">
        <v>137</v>
      </c>
    </row>
    <row r="969" s="2" customFormat="1" ht="16.5" customHeight="1">
      <c r="A969" s="41"/>
      <c r="B969" s="42"/>
      <c r="C969" s="225" t="s">
        <v>1750</v>
      </c>
      <c r="D969" s="225" t="s">
        <v>162</v>
      </c>
      <c r="E969" s="226" t="s">
        <v>1751</v>
      </c>
      <c r="F969" s="227" t="s">
        <v>1752</v>
      </c>
      <c r="G969" s="228" t="s">
        <v>210</v>
      </c>
      <c r="H969" s="229">
        <v>1346.0920000000001</v>
      </c>
      <c r="I969" s="230"/>
      <c r="J969" s="231">
        <f>ROUND(I969*H969,2)</f>
        <v>0</v>
      </c>
      <c r="K969" s="227" t="s">
        <v>526</v>
      </c>
      <c r="L969" s="47"/>
      <c r="M969" s="232" t="s">
        <v>21</v>
      </c>
      <c r="N969" s="233" t="s">
        <v>48</v>
      </c>
      <c r="O969" s="87"/>
      <c r="P969" s="215">
        <f>O969*H969</f>
        <v>0</v>
      </c>
      <c r="Q969" s="215">
        <v>0.00042999999999999999</v>
      </c>
      <c r="R969" s="215">
        <f>Q969*H969</f>
        <v>0.57881956000000001</v>
      </c>
      <c r="S969" s="215">
        <v>0</v>
      </c>
      <c r="T969" s="216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7" t="s">
        <v>150</v>
      </c>
      <c r="AT969" s="217" t="s">
        <v>162</v>
      </c>
      <c r="AU969" s="217" t="s">
        <v>87</v>
      </c>
      <c r="AY969" s="20" t="s">
        <v>137</v>
      </c>
      <c r="BE969" s="218">
        <f>IF(N969="základní",J969,0)</f>
        <v>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20" t="s">
        <v>85</v>
      </c>
      <c r="BK969" s="218">
        <f>ROUND(I969*H969,2)</f>
        <v>0</v>
      </c>
      <c r="BL969" s="20" t="s">
        <v>150</v>
      </c>
      <c r="BM969" s="217" t="s">
        <v>1753</v>
      </c>
    </row>
    <row r="970" s="2" customFormat="1">
      <c r="A970" s="41"/>
      <c r="B970" s="42"/>
      <c r="C970" s="43"/>
      <c r="D970" s="219" t="s">
        <v>144</v>
      </c>
      <c r="E970" s="43"/>
      <c r="F970" s="220" t="s">
        <v>1754</v>
      </c>
      <c r="G970" s="43"/>
      <c r="H970" s="43"/>
      <c r="I970" s="221"/>
      <c r="J970" s="43"/>
      <c r="K970" s="43"/>
      <c r="L970" s="47"/>
      <c r="M970" s="222"/>
      <c r="N970" s="223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144</v>
      </c>
      <c r="AU970" s="20" t="s">
        <v>87</v>
      </c>
    </row>
    <row r="971" s="2" customFormat="1">
      <c r="A971" s="41"/>
      <c r="B971" s="42"/>
      <c r="C971" s="43"/>
      <c r="D971" s="247" t="s">
        <v>529</v>
      </c>
      <c r="E971" s="43"/>
      <c r="F971" s="248" t="s">
        <v>1755</v>
      </c>
      <c r="G971" s="43"/>
      <c r="H971" s="43"/>
      <c r="I971" s="221"/>
      <c r="J971" s="43"/>
      <c r="K971" s="43"/>
      <c r="L971" s="47"/>
      <c r="M971" s="222"/>
      <c r="N971" s="223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20" t="s">
        <v>529</v>
      </c>
      <c r="AU971" s="20" t="s">
        <v>87</v>
      </c>
    </row>
    <row r="972" s="13" customFormat="1">
      <c r="A972" s="13"/>
      <c r="B972" s="234"/>
      <c r="C972" s="235"/>
      <c r="D972" s="219" t="s">
        <v>250</v>
      </c>
      <c r="E972" s="236" t="s">
        <v>21</v>
      </c>
      <c r="F972" s="237" t="s">
        <v>1756</v>
      </c>
      <c r="G972" s="235"/>
      <c r="H972" s="238">
        <v>936.29200000000003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4" t="s">
        <v>250</v>
      </c>
      <c r="AU972" s="244" t="s">
        <v>87</v>
      </c>
      <c r="AV972" s="13" t="s">
        <v>87</v>
      </c>
      <c r="AW972" s="13" t="s">
        <v>38</v>
      </c>
      <c r="AX972" s="13" t="s">
        <v>77</v>
      </c>
      <c r="AY972" s="244" t="s">
        <v>137</v>
      </c>
    </row>
    <row r="973" s="14" customFormat="1">
      <c r="A973" s="14"/>
      <c r="B973" s="249"/>
      <c r="C973" s="250"/>
      <c r="D973" s="219" t="s">
        <v>250</v>
      </c>
      <c r="E973" s="251" t="s">
        <v>21</v>
      </c>
      <c r="F973" s="252" t="s">
        <v>1134</v>
      </c>
      <c r="G973" s="250"/>
      <c r="H973" s="251" t="s">
        <v>21</v>
      </c>
      <c r="I973" s="253"/>
      <c r="J973" s="250"/>
      <c r="K973" s="250"/>
      <c r="L973" s="254"/>
      <c r="M973" s="255"/>
      <c r="N973" s="256"/>
      <c r="O973" s="256"/>
      <c r="P973" s="256"/>
      <c r="Q973" s="256"/>
      <c r="R973" s="256"/>
      <c r="S973" s="256"/>
      <c r="T973" s="257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8" t="s">
        <v>250</v>
      </c>
      <c r="AU973" s="258" t="s">
        <v>87</v>
      </c>
      <c r="AV973" s="14" t="s">
        <v>85</v>
      </c>
      <c r="AW973" s="14" t="s">
        <v>38</v>
      </c>
      <c r="AX973" s="14" t="s">
        <v>77</v>
      </c>
      <c r="AY973" s="258" t="s">
        <v>137</v>
      </c>
    </row>
    <row r="974" s="14" customFormat="1">
      <c r="A974" s="14"/>
      <c r="B974" s="249"/>
      <c r="C974" s="250"/>
      <c r="D974" s="219" t="s">
        <v>250</v>
      </c>
      <c r="E974" s="251" t="s">
        <v>21</v>
      </c>
      <c r="F974" s="252" t="s">
        <v>1135</v>
      </c>
      <c r="G974" s="250"/>
      <c r="H974" s="251" t="s">
        <v>21</v>
      </c>
      <c r="I974" s="253"/>
      <c r="J974" s="250"/>
      <c r="K974" s="250"/>
      <c r="L974" s="254"/>
      <c r="M974" s="255"/>
      <c r="N974" s="256"/>
      <c r="O974" s="256"/>
      <c r="P974" s="256"/>
      <c r="Q974" s="256"/>
      <c r="R974" s="256"/>
      <c r="S974" s="256"/>
      <c r="T974" s="257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8" t="s">
        <v>250</v>
      </c>
      <c r="AU974" s="258" t="s">
        <v>87</v>
      </c>
      <c r="AV974" s="14" t="s">
        <v>85</v>
      </c>
      <c r="AW974" s="14" t="s">
        <v>38</v>
      </c>
      <c r="AX974" s="14" t="s">
        <v>77</v>
      </c>
      <c r="AY974" s="258" t="s">
        <v>137</v>
      </c>
    </row>
    <row r="975" s="13" customFormat="1">
      <c r="A975" s="13"/>
      <c r="B975" s="234"/>
      <c r="C975" s="235"/>
      <c r="D975" s="219" t="s">
        <v>250</v>
      </c>
      <c r="E975" s="236" t="s">
        <v>21</v>
      </c>
      <c r="F975" s="237" t="s">
        <v>1757</v>
      </c>
      <c r="G975" s="235"/>
      <c r="H975" s="238">
        <v>183.59999999999999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250</v>
      </c>
      <c r="AU975" s="244" t="s">
        <v>87</v>
      </c>
      <c r="AV975" s="13" t="s">
        <v>87</v>
      </c>
      <c r="AW975" s="13" t="s">
        <v>38</v>
      </c>
      <c r="AX975" s="13" t="s">
        <v>77</v>
      </c>
      <c r="AY975" s="244" t="s">
        <v>137</v>
      </c>
    </row>
    <row r="976" s="13" customFormat="1">
      <c r="A976" s="13"/>
      <c r="B976" s="234"/>
      <c r="C976" s="235"/>
      <c r="D976" s="219" t="s">
        <v>250</v>
      </c>
      <c r="E976" s="236" t="s">
        <v>21</v>
      </c>
      <c r="F976" s="237" t="s">
        <v>1758</v>
      </c>
      <c r="G976" s="235"/>
      <c r="H976" s="238">
        <v>84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250</v>
      </c>
      <c r="AU976" s="244" t="s">
        <v>87</v>
      </c>
      <c r="AV976" s="13" t="s">
        <v>87</v>
      </c>
      <c r="AW976" s="13" t="s">
        <v>38</v>
      </c>
      <c r="AX976" s="13" t="s">
        <v>77</v>
      </c>
      <c r="AY976" s="244" t="s">
        <v>137</v>
      </c>
    </row>
    <row r="977" s="14" customFormat="1">
      <c r="A977" s="14"/>
      <c r="B977" s="249"/>
      <c r="C977" s="250"/>
      <c r="D977" s="219" t="s">
        <v>250</v>
      </c>
      <c r="E977" s="251" t="s">
        <v>21</v>
      </c>
      <c r="F977" s="252" t="s">
        <v>1138</v>
      </c>
      <c r="G977" s="250"/>
      <c r="H977" s="251" t="s">
        <v>21</v>
      </c>
      <c r="I977" s="253"/>
      <c r="J977" s="250"/>
      <c r="K977" s="250"/>
      <c r="L977" s="254"/>
      <c r="M977" s="255"/>
      <c r="N977" s="256"/>
      <c r="O977" s="256"/>
      <c r="P977" s="256"/>
      <c r="Q977" s="256"/>
      <c r="R977" s="256"/>
      <c r="S977" s="256"/>
      <c r="T977" s="257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8" t="s">
        <v>250</v>
      </c>
      <c r="AU977" s="258" t="s">
        <v>87</v>
      </c>
      <c r="AV977" s="14" t="s">
        <v>85</v>
      </c>
      <c r="AW977" s="14" t="s">
        <v>38</v>
      </c>
      <c r="AX977" s="14" t="s">
        <v>77</v>
      </c>
      <c r="AY977" s="258" t="s">
        <v>137</v>
      </c>
    </row>
    <row r="978" s="13" customFormat="1">
      <c r="A978" s="13"/>
      <c r="B978" s="234"/>
      <c r="C978" s="235"/>
      <c r="D978" s="219" t="s">
        <v>250</v>
      </c>
      <c r="E978" s="236" t="s">
        <v>21</v>
      </c>
      <c r="F978" s="237" t="s">
        <v>1759</v>
      </c>
      <c r="G978" s="235"/>
      <c r="H978" s="238">
        <v>57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250</v>
      </c>
      <c r="AU978" s="244" t="s">
        <v>87</v>
      </c>
      <c r="AV978" s="13" t="s">
        <v>87</v>
      </c>
      <c r="AW978" s="13" t="s">
        <v>38</v>
      </c>
      <c r="AX978" s="13" t="s">
        <v>77</v>
      </c>
      <c r="AY978" s="244" t="s">
        <v>137</v>
      </c>
    </row>
    <row r="979" s="14" customFormat="1">
      <c r="A979" s="14"/>
      <c r="B979" s="249"/>
      <c r="C979" s="250"/>
      <c r="D979" s="219" t="s">
        <v>250</v>
      </c>
      <c r="E979" s="251" t="s">
        <v>21</v>
      </c>
      <c r="F979" s="252" t="s">
        <v>1140</v>
      </c>
      <c r="G979" s="250"/>
      <c r="H979" s="251" t="s">
        <v>21</v>
      </c>
      <c r="I979" s="253"/>
      <c r="J979" s="250"/>
      <c r="K979" s="250"/>
      <c r="L979" s="254"/>
      <c r="M979" s="255"/>
      <c r="N979" s="256"/>
      <c r="O979" s="256"/>
      <c r="P979" s="256"/>
      <c r="Q979" s="256"/>
      <c r="R979" s="256"/>
      <c r="S979" s="256"/>
      <c r="T979" s="257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8" t="s">
        <v>250</v>
      </c>
      <c r="AU979" s="258" t="s">
        <v>87</v>
      </c>
      <c r="AV979" s="14" t="s">
        <v>85</v>
      </c>
      <c r="AW979" s="14" t="s">
        <v>38</v>
      </c>
      <c r="AX979" s="14" t="s">
        <v>77</v>
      </c>
      <c r="AY979" s="258" t="s">
        <v>137</v>
      </c>
    </row>
    <row r="980" s="13" customFormat="1">
      <c r="A980" s="13"/>
      <c r="B980" s="234"/>
      <c r="C980" s="235"/>
      <c r="D980" s="219" t="s">
        <v>250</v>
      </c>
      <c r="E980" s="236" t="s">
        <v>21</v>
      </c>
      <c r="F980" s="237" t="s">
        <v>1760</v>
      </c>
      <c r="G980" s="235"/>
      <c r="H980" s="238">
        <v>78</v>
      </c>
      <c r="I980" s="239"/>
      <c r="J980" s="235"/>
      <c r="K980" s="235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250</v>
      </c>
      <c r="AU980" s="244" t="s">
        <v>87</v>
      </c>
      <c r="AV980" s="13" t="s">
        <v>87</v>
      </c>
      <c r="AW980" s="13" t="s">
        <v>38</v>
      </c>
      <c r="AX980" s="13" t="s">
        <v>77</v>
      </c>
      <c r="AY980" s="244" t="s">
        <v>137</v>
      </c>
    </row>
    <row r="981" s="14" customFormat="1">
      <c r="A981" s="14"/>
      <c r="B981" s="249"/>
      <c r="C981" s="250"/>
      <c r="D981" s="219" t="s">
        <v>250</v>
      </c>
      <c r="E981" s="251" t="s">
        <v>21</v>
      </c>
      <c r="F981" s="252" t="s">
        <v>1123</v>
      </c>
      <c r="G981" s="250"/>
      <c r="H981" s="251" t="s">
        <v>21</v>
      </c>
      <c r="I981" s="253"/>
      <c r="J981" s="250"/>
      <c r="K981" s="250"/>
      <c r="L981" s="254"/>
      <c r="M981" s="255"/>
      <c r="N981" s="256"/>
      <c r="O981" s="256"/>
      <c r="P981" s="256"/>
      <c r="Q981" s="256"/>
      <c r="R981" s="256"/>
      <c r="S981" s="256"/>
      <c r="T981" s="257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8" t="s">
        <v>250</v>
      </c>
      <c r="AU981" s="258" t="s">
        <v>87</v>
      </c>
      <c r="AV981" s="14" t="s">
        <v>85</v>
      </c>
      <c r="AW981" s="14" t="s">
        <v>38</v>
      </c>
      <c r="AX981" s="14" t="s">
        <v>77</v>
      </c>
      <c r="AY981" s="258" t="s">
        <v>137</v>
      </c>
    </row>
    <row r="982" s="13" customFormat="1">
      <c r="A982" s="13"/>
      <c r="B982" s="234"/>
      <c r="C982" s="235"/>
      <c r="D982" s="219" t="s">
        <v>250</v>
      </c>
      <c r="E982" s="236" t="s">
        <v>21</v>
      </c>
      <c r="F982" s="237" t="s">
        <v>1761</v>
      </c>
      <c r="G982" s="235"/>
      <c r="H982" s="238">
        <v>7.2000000000000002</v>
      </c>
      <c r="I982" s="239"/>
      <c r="J982" s="235"/>
      <c r="K982" s="235"/>
      <c r="L982" s="240"/>
      <c r="M982" s="241"/>
      <c r="N982" s="242"/>
      <c r="O982" s="242"/>
      <c r="P982" s="242"/>
      <c r="Q982" s="242"/>
      <c r="R982" s="242"/>
      <c r="S982" s="242"/>
      <c r="T982" s="24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4" t="s">
        <v>250</v>
      </c>
      <c r="AU982" s="244" t="s">
        <v>87</v>
      </c>
      <c r="AV982" s="13" t="s">
        <v>87</v>
      </c>
      <c r="AW982" s="13" t="s">
        <v>38</v>
      </c>
      <c r="AX982" s="13" t="s">
        <v>77</v>
      </c>
      <c r="AY982" s="244" t="s">
        <v>137</v>
      </c>
    </row>
    <row r="983" s="15" customFormat="1">
      <c r="A983" s="15"/>
      <c r="B983" s="267"/>
      <c r="C983" s="268"/>
      <c r="D983" s="219" t="s">
        <v>250</v>
      </c>
      <c r="E983" s="269" t="s">
        <v>21</v>
      </c>
      <c r="F983" s="270" t="s">
        <v>830</v>
      </c>
      <c r="G983" s="268"/>
      <c r="H983" s="271">
        <v>1346.0920000000001</v>
      </c>
      <c r="I983" s="272"/>
      <c r="J983" s="268"/>
      <c r="K983" s="268"/>
      <c r="L983" s="273"/>
      <c r="M983" s="274"/>
      <c r="N983" s="275"/>
      <c r="O983" s="275"/>
      <c r="P983" s="275"/>
      <c r="Q983" s="275"/>
      <c r="R983" s="275"/>
      <c r="S983" s="275"/>
      <c r="T983" s="276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7" t="s">
        <v>250</v>
      </c>
      <c r="AU983" s="277" t="s">
        <v>87</v>
      </c>
      <c r="AV983" s="15" t="s">
        <v>150</v>
      </c>
      <c r="AW983" s="15" t="s">
        <v>38</v>
      </c>
      <c r="AX983" s="15" t="s">
        <v>85</v>
      </c>
      <c r="AY983" s="277" t="s">
        <v>137</v>
      </c>
    </row>
    <row r="984" s="2" customFormat="1" ht="16.5" customHeight="1">
      <c r="A984" s="41"/>
      <c r="B984" s="42"/>
      <c r="C984" s="205" t="s">
        <v>1762</v>
      </c>
      <c r="D984" s="205" t="s">
        <v>138</v>
      </c>
      <c r="E984" s="206" t="s">
        <v>1763</v>
      </c>
      <c r="F984" s="207" t="s">
        <v>1764</v>
      </c>
      <c r="G984" s="208" t="s">
        <v>581</v>
      </c>
      <c r="H984" s="209">
        <v>2.048</v>
      </c>
      <c r="I984" s="210"/>
      <c r="J984" s="211">
        <f>ROUND(I984*H984,2)</f>
        <v>0</v>
      </c>
      <c r="K984" s="207" t="s">
        <v>526</v>
      </c>
      <c r="L984" s="212"/>
      <c r="M984" s="213" t="s">
        <v>21</v>
      </c>
      <c r="N984" s="214" t="s">
        <v>48</v>
      </c>
      <c r="O984" s="87"/>
      <c r="P984" s="215">
        <f>O984*H984</f>
        <v>0</v>
      </c>
      <c r="Q984" s="215">
        <v>1</v>
      </c>
      <c r="R984" s="215">
        <f>Q984*H984</f>
        <v>2.048</v>
      </c>
      <c r="S984" s="215">
        <v>0</v>
      </c>
      <c r="T984" s="216">
        <f>S984*H984</f>
        <v>0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7" t="s">
        <v>159</v>
      </c>
      <c r="AT984" s="217" t="s">
        <v>138</v>
      </c>
      <c r="AU984" s="217" t="s">
        <v>87</v>
      </c>
      <c r="AY984" s="20" t="s">
        <v>137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20" t="s">
        <v>85</v>
      </c>
      <c r="BK984" s="218">
        <f>ROUND(I984*H984,2)</f>
        <v>0</v>
      </c>
      <c r="BL984" s="20" t="s">
        <v>150</v>
      </c>
      <c r="BM984" s="217" t="s">
        <v>1765</v>
      </c>
    </row>
    <row r="985" s="2" customFormat="1">
      <c r="A985" s="41"/>
      <c r="B985" s="42"/>
      <c r="C985" s="43"/>
      <c r="D985" s="219" t="s">
        <v>144</v>
      </c>
      <c r="E985" s="43"/>
      <c r="F985" s="220" t="s">
        <v>1764</v>
      </c>
      <c r="G985" s="43"/>
      <c r="H985" s="43"/>
      <c r="I985" s="221"/>
      <c r="J985" s="43"/>
      <c r="K985" s="43"/>
      <c r="L985" s="47"/>
      <c r="M985" s="222"/>
      <c r="N985" s="223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144</v>
      </c>
      <c r="AU985" s="20" t="s">
        <v>87</v>
      </c>
    </row>
    <row r="986" s="14" customFormat="1">
      <c r="A986" s="14"/>
      <c r="B986" s="249"/>
      <c r="C986" s="250"/>
      <c r="D986" s="219" t="s">
        <v>250</v>
      </c>
      <c r="E986" s="251" t="s">
        <v>21</v>
      </c>
      <c r="F986" s="252" t="s">
        <v>1766</v>
      </c>
      <c r="G986" s="250"/>
      <c r="H986" s="251" t="s">
        <v>21</v>
      </c>
      <c r="I986" s="253"/>
      <c r="J986" s="250"/>
      <c r="K986" s="250"/>
      <c r="L986" s="254"/>
      <c r="M986" s="255"/>
      <c r="N986" s="256"/>
      <c r="O986" s="256"/>
      <c r="P986" s="256"/>
      <c r="Q986" s="256"/>
      <c r="R986" s="256"/>
      <c r="S986" s="256"/>
      <c r="T986" s="257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8" t="s">
        <v>250</v>
      </c>
      <c r="AU986" s="258" t="s">
        <v>87</v>
      </c>
      <c r="AV986" s="14" t="s">
        <v>85</v>
      </c>
      <c r="AW986" s="14" t="s">
        <v>38</v>
      </c>
      <c r="AX986" s="14" t="s">
        <v>77</v>
      </c>
      <c r="AY986" s="258" t="s">
        <v>137</v>
      </c>
    </row>
    <row r="987" s="13" customFormat="1">
      <c r="A987" s="13"/>
      <c r="B987" s="234"/>
      <c r="C987" s="235"/>
      <c r="D987" s="219" t="s">
        <v>250</v>
      </c>
      <c r="E987" s="236" t="s">
        <v>21</v>
      </c>
      <c r="F987" s="237" t="s">
        <v>1767</v>
      </c>
      <c r="G987" s="235"/>
      <c r="H987" s="238">
        <v>1.3999999999999999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250</v>
      </c>
      <c r="AU987" s="244" t="s">
        <v>87</v>
      </c>
      <c r="AV987" s="13" t="s">
        <v>87</v>
      </c>
      <c r="AW987" s="13" t="s">
        <v>38</v>
      </c>
      <c r="AX987" s="13" t="s">
        <v>77</v>
      </c>
      <c r="AY987" s="244" t="s">
        <v>137</v>
      </c>
    </row>
    <row r="988" s="14" customFormat="1">
      <c r="A988" s="14"/>
      <c r="B988" s="249"/>
      <c r="C988" s="250"/>
      <c r="D988" s="219" t="s">
        <v>250</v>
      </c>
      <c r="E988" s="251" t="s">
        <v>21</v>
      </c>
      <c r="F988" s="252" t="s">
        <v>1134</v>
      </c>
      <c r="G988" s="250"/>
      <c r="H988" s="251" t="s">
        <v>21</v>
      </c>
      <c r="I988" s="253"/>
      <c r="J988" s="250"/>
      <c r="K988" s="250"/>
      <c r="L988" s="254"/>
      <c r="M988" s="255"/>
      <c r="N988" s="256"/>
      <c r="O988" s="256"/>
      <c r="P988" s="256"/>
      <c r="Q988" s="256"/>
      <c r="R988" s="256"/>
      <c r="S988" s="256"/>
      <c r="T988" s="257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8" t="s">
        <v>250</v>
      </c>
      <c r="AU988" s="258" t="s">
        <v>87</v>
      </c>
      <c r="AV988" s="14" t="s">
        <v>85</v>
      </c>
      <c r="AW988" s="14" t="s">
        <v>38</v>
      </c>
      <c r="AX988" s="14" t="s">
        <v>77</v>
      </c>
      <c r="AY988" s="258" t="s">
        <v>137</v>
      </c>
    </row>
    <row r="989" s="14" customFormat="1">
      <c r="A989" s="14"/>
      <c r="B989" s="249"/>
      <c r="C989" s="250"/>
      <c r="D989" s="219" t="s">
        <v>250</v>
      </c>
      <c r="E989" s="251" t="s">
        <v>21</v>
      </c>
      <c r="F989" s="252" t="s">
        <v>1135</v>
      </c>
      <c r="G989" s="250"/>
      <c r="H989" s="251" t="s">
        <v>21</v>
      </c>
      <c r="I989" s="253"/>
      <c r="J989" s="250"/>
      <c r="K989" s="250"/>
      <c r="L989" s="254"/>
      <c r="M989" s="255"/>
      <c r="N989" s="256"/>
      <c r="O989" s="256"/>
      <c r="P989" s="256"/>
      <c r="Q989" s="256"/>
      <c r="R989" s="256"/>
      <c r="S989" s="256"/>
      <c r="T989" s="257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8" t="s">
        <v>250</v>
      </c>
      <c r="AU989" s="258" t="s">
        <v>87</v>
      </c>
      <c r="AV989" s="14" t="s">
        <v>85</v>
      </c>
      <c r="AW989" s="14" t="s">
        <v>38</v>
      </c>
      <c r="AX989" s="14" t="s">
        <v>77</v>
      </c>
      <c r="AY989" s="258" t="s">
        <v>137</v>
      </c>
    </row>
    <row r="990" s="13" customFormat="1">
      <c r="A990" s="13"/>
      <c r="B990" s="234"/>
      <c r="C990" s="235"/>
      <c r="D990" s="219" t="s">
        <v>250</v>
      </c>
      <c r="E990" s="236" t="s">
        <v>21</v>
      </c>
      <c r="F990" s="237" t="s">
        <v>1768</v>
      </c>
      <c r="G990" s="235"/>
      <c r="H990" s="238">
        <v>0.34200000000000003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4" t="s">
        <v>250</v>
      </c>
      <c r="AU990" s="244" t="s">
        <v>87</v>
      </c>
      <c r="AV990" s="13" t="s">
        <v>87</v>
      </c>
      <c r="AW990" s="13" t="s">
        <v>38</v>
      </c>
      <c r="AX990" s="13" t="s">
        <v>77</v>
      </c>
      <c r="AY990" s="244" t="s">
        <v>137</v>
      </c>
    </row>
    <row r="991" s="13" customFormat="1">
      <c r="A991" s="13"/>
      <c r="B991" s="234"/>
      <c r="C991" s="235"/>
      <c r="D991" s="219" t="s">
        <v>250</v>
      </c>
      <c r="E991" s="236" t="s">
        <v>21</v>
      </c>
      <c r="F991" s="237" t="s">
        <v>1769</v>
      </c>
      <c r="G991" s="235"/>
      <c r="H991" s="238">
        <v>0.078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4" t="s">
        <v>250</v>
      </c>
      <c r="AU991" s="244" t="s">
        <v>87</v>
      </c>
      <c r="AV991" s="13" t="s">
        <v>87</v>
      </c>
      <c r="AW991" s="13" t="s">
        <v>38</v>
      </c>
      <c r="AX991" s="13" t="s">
        <v>77</v>
      </c>
      <c r="AY991" s="244" t="s">
        <v>137</v>
      </c>
    </row>
    <row r="992" s="14" customFormat="1">
      <c r="A992" s="14"/>
      <c r="B992" s="249"/>
      <c r="C992" s="250"/>
      <c r="D992" s="219" t="s">
        <v>250</v>
      </c>
      <c r="E992" s="251" t="s">
        <v>21</v>
      </c>
      <c r="F992" s="252" t="s">
        <v>1138</v>
      </c>
      <c r="G992" s="250"/>
      <c r="H992" s="251" t="s">
        <v>21</v>
      </c>
      <c r="I992" s="253"/>
      <c r="J992" s="250"/>
      <c r="K992" s="250"/>
      <c r="L992" s="254"/>
      <c r="M992" s="255"/>
      <c r="N992" s="256"/>
      <c r="O992" s="256"/>
      <c r="P992" s="256"/>
      <c r="Q992" s="256"/>
      <c r="R992" s="256"/>
      <c r="S992" s="256"/>
      <c r="T992" s="257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8" t="s">
        <v>250</v>
      </c>
      <c r="AU992" s="258" t="s">
        <v>87</v>
      </c>
      <c r="AV992" s="14" t="s">
        <v>85</v>
      </c>
      <c r="AW992" s="14" t="s">
        <v>38</v>
      </c>
      <c r="AX992" s="14" t="s">
        <v>77</v>
      </c>
      <c r="AY992" s="258" t="s">
        <v>137</v>
      </c>
    </row>
    <row r="993" s="13" customFormat="1">
      <c r="A993" s="13"/>
      <c r="B993" s="234"/>
      <c r="C993" s="235"/>
      <c r="D993" s="219" t="s">
        <v>250</v>
      </c>
      <c r="E993" s="236" t="s">
        <v>21</v>
      </c>
      <c r="F993" s="237" t="s">
        <v>1770</v>
      </c>
      <c r="G993" s="235"/>
      <c r="H993" s="238">
        <v>0.088999999999999996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250</v>
      </c>
      <c r="AU993" s="244" t="s">
        <v>87</v>
      </c>
      <c r="AV993" s="13" t="s">
        <v>87</v>
      </c>
      <c r="AW993" s="13" t="s">
        <v>38</v>
      </c>
      <c r="AX993" s="13" t="s">
        <v>77</v>
      </c>
      <c r="AY993" s="244" t="s">
        <v>137</v>
      </c>
    </row>
    <row r="994" s="14" customFormat="1">
      <c r="A994" s="14"/>
      <c r="B994" s="249"/>
      <c r="C994" s="250"/>
      <c r="D994" s="219" t="s">
        <v>250</v>
      </c>
      <c r="E994" s="251" t="s">
        <v>21</v>
      </c>
      <c r="F994" s="252" t="s">
        <v>1140</v>
      </c>
      <c r="G994" s="250"/>
      <c r="H994" s="251" t="s">
        <v>21</v>
      </c>
      <c r="I994" s="253"/>
      <c r="J994" s="250"/>
      <c r="K994" s="250"/>
      <c r="L994" s="254"/>
      <c r="M994" s="255"/>
      <c r="N994" s="256"/>
      <c r="O994" s="256"/>
      <c r="P994" s="256"/>
      <c r="Q994" s="256"/>
      <c r="R994" s="256"/>
      <c r="S994" s="256"/>
      <c r="T994" s="257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8" t="s">
        <v>250</v>
      </c>
      <c r="AU994" s="258" t="s">
        <v>87</v>
      </c>
      <c r="AV994" s="14" t="s">
        <v>85</v>
      </c>
      <c r="AW994" s="14" t="s">
        <v>38</v>
      </c>
      <c r="AX994" s="14" t="s">
        <v>77</v>
      </c>
      <c r="AY994" s="258" t="s">
        <v>137</v>
      </c>
    </row>
    <row r="995" s="13" customFormat="1">
      <c r="A995" s="13"/>
      <c r="B995" s="234"/>
      <c r="C995" s="235"/>
      <c r="D995" s="219" t="s">
        <v>250</v>
      </c>
      <c r="E995" s="236" t="s">
        <v>21</v>
      </c>
      <c r="F995" s="237" t="s">
        <v>1771</v>
      </c>
      <c r="G995" s="235"/>
      <c r="H995" s="238">
        <v>0.121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4" t="s">
        <v>250</v>
      </c>
      <c r="AU995" s="244" t="s">
        <v>87</v>
      </c>
      <c r="AV995" s="13" t="s">
        <v>87</v>
      </c>
      <c r="AW995" s="13" t="s">
        <v>38</v>
      </c>
      <c r="AX995" s="13" t="s">
        <v>77</v>
      </c>
      <c r="AY995" s="244" t="s">
        <v>137</v>
      </c>
    </row>
    <row r="996" s="14" customFormat="1">
      <c r="A996" s="14"/>
      <c r="B996" s="249"/>
      <c r="C996" s="250"/>
      <c r="D996" s="219" t="s">
        <v>250</v>
      </c>
      <c r="E996" s="251" t="s">
        <v>21</v>
      </c>
      <c r="F996" s="252" t="s">
        <v>1123</v>
      </c>
      <c r="G996" s="250"/>
      <c r="H996" s="251" t="s">
        <v>21</v>
      </c>
      <c r="I996" s="253"/>
      <c r="J996" s="250"/>
      <c r="K996" s="250"/>
      <c r="L996" s="254"/>
      <c r="M996" s="255"/>
      <c r="N996" s="256"/>
      <c r="O996" s="256"/>
      <c r="P996" s="256"/>
      <c r="Q996" s="256"/>
      <c r="R996" s="256"/>
      <c r="S996" s="256"/>
      <c r="T996" s="257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8" t="s">
        <v>250</v>
      </c>
      <c r="AU996" s="258" t="s">
        <v>87</v>
      </c>
      <c r="AV996" s="14" t="s">
        <v>85</v>
      </c>
      <c r="AW996" s="14" t="s">
        <v>38</v>
      </c>
      <c r="AX996" s="14" t="s">
        <v>77</v>
      </c>
      <c r="AY996" s="258" t="s">
        <v>137</v>
      </c>
    </row>
    <row r="997" s="13" customFormat="1">
      <c r="A997" s="13"/>
      <c r="B997" s="234"/>
      <c r="C997" s="235"/>
      <c r="D997" s="219" t="s">
        <v>250</v>
      </c>
      <c r="E997" s="236" t="s">
        <v>21</v>
      </c>
      <c r="F997" s="237" t="s">
        <v>1772</v>
      </c>
      <c r="G997" s="235"/>
      <c r="H997" s="238">
        <v>0.017999999999999999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250</v>
      </c>
      <c r="AU997" s="244" t="s">
        <v>87</v>
      </c>
      <c r="AV997" s="13" t="s">
        <v>87</v>
      </c>
      <c r="AW997" s="13" t="s">
        <v>38</v>
      </c>
      <c r="AX997" s="13" t="s">
        <v>77</v>
      </c>
      <c r="AY997" s="244" t="s">
        <v>137</v>
      </c>
    </row>
    <row r="998" s="15" customFormat="1">
      <c r="A998" s="15"/>
      <c r="B998" s="267"/>
      <c r="C998" s="268"/>
      <c r="D998" s="219" t="s">
        <v>250</v>
      </c>
      <c r="E998" s="269" t="s">
        <v>21</v>
      </c>
      <c r="F998" s="270" t="s">
        <v>830</v>
      </c>
      <c r="G998" s="268"/>
      <c r="H998" s="271">
        <v>2.048</v>
      </c>
      <c r="I998" s="272"/>
      <c r="J998" s="268"/>
      <c r="K998" s="268"/>
      <c r="L998" s="273"/>
      <c r="M998" s="274"/>
      <c r="N998" s="275"/>
      <c r="O998" s="275"/>
      <c r="P998" s="275"/>
      <c r="Q998" s="275"/>
      <c r="R998" s="275"/>
      <c r="S998" s="275"/>
      <c r="T998" s="276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77" t="s">
        <v>250</v>
      </c>
      <c r="AU998" s="277" t="s">
        <v>87</v>
      </c>
      <c r="AV998" s="15" t="s">
        <v>150</v>
      </c>
      <c r="AW998" s="15" t="s">
        <v>38</v>
      </c>
      <c r="AX998" s="15" t="s">
        <v>85</v>
      </c>
      <c r="AY998" s="277" t="s">
        <v>137</v>
      </c>
    </row>
    <row r="999" s="2" customFormat="1" ht="16.5" customHeight="1">
      <c r="A999" s="41"/>
      <c r="B999" s="42"/>
      <c r="C999" s="225" t="s">
        <v>1773</v>
      </c>
      <c r="D999" s="225" t="s">
        <v>162</v>
      </c>
      <c r="E999" s="226" t="s">
        <v>1774</v>
      </c>
      <c r="F999" s="227" t="s">
        <v>1775</v>
      </c>
      <c r="G999" s="228" t="s">
        <v>210</v>
      </c>
      <c r="H999" s="229">
        <v>60.600000000000001</v>
      </c>
      <c r="I999" s="230"/>
      <c r="J999" s="231">
        <f>ROUND(I999*H999,2)</f>
        <v>0</v>
      </c>
      <c r="K999" s="227" t="s">
        <v>21</v>
      </c>
      <c r="L999" s="47"/>
      <c r="M999" s="232" t="s">
        <v>21</v>
      </c>
      <c r="N999" s="233" t="s">
        <v>48</v>
      </c>
      <c r="O999" s="87"/>
      <c r="P999" s="215">
        <f>O999*H999</f>
        <v>0</v>
      </c>
      <c r="Q999" s="215">
        <v>0.00064999999999999997</v>
      </c>
      <c r="R999" s="215">
        <f>Q999*H999</f>
        <v>0.039390000000000001</v>
      </c>
      <c r="S999" s="215">
        <v>0.001</v>
      </c>
      <c r="T999" s="216">
        <f>S999*H999</f>
        <v>0.060600000000000001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7" t="s">
        <v>150</v>
      </c>
      <c r="AT999" s="217" t="s">
        <v>162</v>
      </c>
      <c r="AU999" s="217" t="s">
        <v>87</v>
      </c>
      <c r="AY999" s="20" t="s">
        <v>137</v>
      </c>
      <c r="BE999" s="218">
        <f>IF(N999="základní",J999,0)</f>
        <v>0</v>
      </c>
      <c r="BF999" s="218">
        <f>IF(N999="snížená",J999,0)</f>
        <v>0</v>
      </c>
      <c r="BG999" s="218">
        <f>IF(N999="zákl. přenesená",J999,0)</f>
        <v>0</v>
      </c>
      <c r="BH999" s="218">
        <f>IF(N999="sníž. přenesená",J999,0)</f>
        <v>0</v>
      </c>
      <c r="BI999" s="218">
        <f>IF(N999="nulová",J999,0)</f>
        <v>0</v>
      </c>
      <c r="BJ999" s="20" t="s">
        <v>85</v>
      </c>
      <c r="BK999" s="218">
        <f>ROUND(I999*H999,2)</f>
        <v>0</v>
      </c>
      <c r="BL999" s="20" t="s">
        <v>150</v>
      </c>
      <c r="BM999" s="217" t="s">
        <v>1776</v>
      </c>
    </row>
    <row r="1000" s="2" customFormat="1">
      <c r="A1000" s="41"/>
      <c r="B1000" s="42"/>
      <c r="C1000" s="43"/>
      <c r="D1000" s="219" t="s">
        <v>144</v>
      </c>
      <c r="E1000" s="43"/>
      <c r="F1000" s="220" t="s">
        <v>1777</v>
      </c>
      <c r="G1000" s="43"/>
      <c r="H1000" s="43"/>
      <c r="I1000" s="221"/>
      <c r="J1000" s="43"/>
      <c r="K1000" s="43"/>
      <c r="L1000" s="47"/>
      <c r="M1000" s="222"/>
      <c r="N1000" s="223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144</v>
      </c>
      <c r="AU1000" s="20" t="s">
        <v>87</v>
      </c>
    </row>
    <row r="1001" s="14" customFormat="1">
      <c r="A1001" s="14"/>
      <c r="B1001" s="249"/>
      <c r="C1001" s="250"/>
      <c r="D1001" s="219" t="s">
        <v>250</v>
      </c>
      <c r="E1001" s="251" t="s">
        <v>21</v>
      </c>
      <c r="F1001" s="252" t="s">
        <v>1778</v>
      </c>
      <c r="G1001" s="250"/>
      <c r="H1001" s="251" t="s">
        <v>21</v>
      </c>
      <c r="I1001" s="253"/>
      <c r="J1001" s="250"/>
      <c r="K1001" s="250"/>
      <c r="L1001" s="254"/>
      <c r="M1001" s="255"/>
      <c r="N1001" s="256"/>
      <c r="O1001" s="256"/>
      <c r="P1001" s="256"/>
      <c r="Q1001" s="256"/>
      <c r="R1001" s="256"/>
      <c r="S1001" s="256"/>
      <c r="T1001" s="257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8" t="s">
        <v>250</v>
      </c>
      <c r="AU1001" s="258" t="s">
        <v>87</v>
      </c>
      <c r="AV1001" s="14" t="s">
        <v>85</v>
      </c>
      <c r="AW1001" s="14" t="s">
        <v>38</v>
      </c>
      <c r="AX1001" s="14" t="s">
        <v>77</v>
      </c>
      <c r="AY1001" s="258" t="s">
        <v>137</v>
      </c>
    </row>
    <row r="1002" s="13" customFormat="1">
      <c r="A1002" s="13"/>
      <c r="B1002" s="234"/>
      <c r="C1002" s="235"/>
      <c r="D1002" s="219" t="s">
        <v>250</v>
      </c>
      <c r="E1002" s="236" t="s">
        <v>21</v>
      </c>
      <c r="F1002" s="237" t="s">
        <v>1779</v>
      </c>
      <c r="G1002" s="235"/>
      <c r="H1002" s="238">
        <v>60.600000000000001</v>
      </c>
      <c r="I1002" s="239"/>
      <c r="J1002" s="235"/>
      <c r="K1002" s="235"/>
      <c r="L1002" s="240"/>
      <c r="M1002" s="241"/>
      <c r="N1002" s="242"/>
      <c r="O1002" s="242"/>
      <c r="P1002" s="242"/>
      <c r="Q1002" s="242"/>
      <c r="R1002" s="242"/>
      <c r="S1002" s="242"/>
      <c r="T1002" s="24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4" t="s">
        <v>250</v>
      </c>
      <c r="AU1002" s="244" t="s">
        <v>87</v>
      </c>
      <c r="AV1002" s="13" t="s">
        <v>87</v>
      </c>
      <c r="AW1002" s="13" t="s">
        <v>38</v>
      </c>
      <c r="AX1002" s="13" t="s">
        <v>77</v>
      </c>
      <c r="AY1002" s="244" t="s">
        <v>137</v>
      </c>
    </row>
    <row r="1003" s="15" customFormat="1">
      <c r="A1003" s="15"/>
      <c r="B1003" s="267"/>
      <c r="C1003" s="268"/>
      <c r="D1003" s="219" t="s">
        <v>250</v>
      </c>
      <c r="E1003" s="269" t="s">
        <v>21</v>
      </c>
      <c r="F1003" s="270" t="s">
        <v>830</v>
      </c>
      <c r="G1003" s="268"/>
      <c r="H1003" s="271">
        <v>60.600000000000001</v>
      </c>
      <c r="I1003" s="272"/>
      <c r="J1003" s="268"/>
      <c r="K1003" s="268"/>
      <c r="L1003" s="273"/>
      <c r="M1003" s="274"/>
      <c r="N1003" s="275"/>
      <c r="O1003" s="275"/>
      <c r="P1003" s="275"/>
      <c r="Q1003" s="275"/>
      <c r="R1003" s="275"/>
      <c r="S1003" s="275"/>
      <c r="T1003" s="276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7" t="s">
        <v>250</v>
      </c>
      <c r="AU1003" s="277" t="s">
        <v>87</v>
      </c>
      <c r="AV1003" s="15" t="s">
        <v>150</v>
      </c>
      <c r="AW1003" s="15" t="s">
        <v>38</v>
      </c>
      <c r="AX1003" s="15" t="s">
        <v>85</v>
      </c>
      <c r="AY1003" s="277" t="s">
        <v>137</v>
      </c>
    </row>
    <row r="1004" s="2" customFormat="1" ht="16.5" customHeight="1">
      <c r="A1004" s="41"/>
      <c r="B1004" s="42"/>
      <c r="C1004" s="225" t="s">
        <v>1780</v>
      </c>
      <c r="D1004" s="225" t="s">
        <v>162</v>
      </c>
      <c r="E1004" s="226" t="s">
        <v>1781</v>
      </c>
      <c r="F1004" s="227" t="s">
        <v>1775</v>
      </c>
      <c r="G1004" s="228" t="s">
        <v>210</v>
      </c>
      <c r="H1004" s="229">
        <v>40.399999999999999</v>
      </c>
      <c r="I1004" s="230"/>
      <c r="J1004" s="231">
        <f>ROUND(I1004*H1004,2)</f>
        <v>0</v>
      </c>
      <c r="K1004" s="227" t="s">
        <v>526</v>
      </c>
      <c r="L1004" s="47"/>
      <c r="M1004" s="232" t="s">
        <v>21</v>
      </c>
      <c r="N1004" s="233" t="s">
        <v>48</v>
      </c>
      <c r="O1004" s="87"/>
      <c r="P1004" s="215">
        <f>O1004*H1004</f>
        <v>0</v>
      </c>
      <c r="Q1004" s="215">
        <v>0.00064999999999999997</v>
      </c>
      <c r="R1004" s="215">
        <f>Q1004*H1004</f>
        <v>0.026259999999999999</v>
      </c>
      <c r="S1004" s="215">
        <v>0.001</v>
      </c>
      <c r="T1004" s="216">
        <f>S1004*H1004</f>
        <v>0.040399999999999998</v>
      </c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R1004" s="217" t="s">
        <v>150</v>
      </c>
      <c r="AT1004" s="217" t="s">
        <v>162</v>
      </c>
      <c r="AU1004" s="217" t="s">
        <v>87</v>
      </c>
      <c r="AY1004" s="20" t="s">
        <v>137</v>
      </c>
      <c r="BE1004" s="218">
        <f>IF(N1004="základní",J1004,0)</f>
        <v>0</v>
      </c>
      <c r="BF1004" s="218">
        <f>IF(N1004="snížená",J1004,0)</f>
        <v>0</v>
      </c>
      <c r="BG1004" s="218">
        <f>IF(N1004="zákl. přenesená",J1004,0)</f>
        <v>0</v>
      </c>
      <c r="BH1004" s="218">
        <f>IF(N1004="sníž. přenesená",J1004,0)</f>
        <v>0</v>
      </c>
      <c r="BI1004" s="218">
        <f>IF(N1004="nulová",J1004,0)</f>
        <v>0</v>
      </c>
      <c r="BJ1004" s="20" t="s">
        <v>85</v>
      </c>
      <c r="BK1004" s="218">
        <f>ROUND(I1004*H1004,2)</f>
        <v>0</v>
      </c>
      <c r="BL1004" s="20" t="s">
        <v>150</v>
      </c>
      <c r="BM1004" s="217" t="s">
        <v>1782</v>
      </c>
    </row>
    <row r="1005" s="2" customFormat="1">
      <c r="A1005" s="41"/>
      <c r="B1005" s="42"/>
      <c r="C1005" s="43"/>
      <c r="D1005" s="219" t="s">
        <v>144</v>
      </c>
      <c r="E1005" s="43"/>
      <c r="F1005" s="220" t="s">
        <v>1783</v>
      </c>
      <c r="G1005" s="43"/>
      <c r="H1005" s="43"/>
      <c r="I1005" s="221"/>
      <c r="J1005" s="43"/>
      <c r="K1005" s="43"/>
      <c r="L1005" s="47"/>
      <c r="M1005" s="222"/>
      <c r="N1005" s="223"/>
      <c r="O1005" s="87"/>
      <c r="P1005" s="87"/>
      <c r="Q1005" s="87"/>
      <c r="R1005" s="87"/>
      <c r="S1005" s="87"/>
      <c r="T1005" s="88"/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T1005" s="20" t="s">
        <v>144</v>
      </c>
      <c r="AU1005" s="20" t="s">
        <v>87</v>
      </c>
    </row>
    <row r="1006" s="2" customFormat="1">
      <c r="A1006" s="41"/>
      <c r="B1006" s="42"/>
      <c r="C1006" s="43"/>
      <c r="D1006" s="247" t="s">
        <v>529</v>
      </c>
      <c r="E1006" s="43"/>
      <c r="F1006" s="248" t="s">
        <v>1784</v>
      </c>
      <c r="G1006" s="43"/>
      <c r="H1006" s="43"/>
      <c r="I1006" s="221"/>
      <c r="J1006" s="43"/>
      <c r="K1006" s="43"/>
      <c r="L1006" s="47"/>
      <c r="M1006" s="222"/>
      <c r="N1006" s="223"/>
      <c r="O1006" s="87"/>
      <c r="P1006" s="87"/>
      <c r="Q1006" s="87"/>
      <c r="R1006" s="87"/>
      <c r="S1006" s="87"/>
      <c r="T1006" s="88"/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T1006" s="20" t="s">
        <v>529</v>
      </c>
      <c r="AU1006" s="20" t="s">
        <v>87</v>
      </c>
    </row>
    <row r="1007" s="14" customFormat="1">
      <c r="A1007" s="14"/>
      <c r="B1007" s="249"/>
      <c r="C1007" s="250"/>
      <c r="D1007" s="219" t="s">
        <v>250</v>
      </c>
      <c r="E1007" s="251" t="s">
        <v>21</v>
      </c>
      <c r="F1007" s="252" t="s">
        <v>1785</v>
      </c>
      <c r="G1007" s="250"/>
      <c r="H1007" s="251" t="s">
        <v>21</v>
      </c>
      <c r="I1007" s="253"/>
      <c r="J1007" s="250"/>
      <c r="K1007" s="250"/>
      <c r="L1007" s="254"/>
      <c r="M1007" s="255"/>
      <c r="N1007" s="256"/>
      <c r="O1007" s="256"/>
      <c r="P1007" s="256"/>
      <c r="Q1007" s="256"/>
      <c r="R1007" s="256"/>
      <c r="S1007" s="256"/>
      <c r="T1007" s="25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8" t="s">
        <v>250</v>
      </c>
      <c r="AU1007" s="258" t="s">
        <v>87</v>
      </c>
      <c r="AV1007" s="14" t="s">
        <v>85</v>
      </c>
      <c r="AW1007" s="14" t="s">
        <v>38</v>
      </c>
      <c r="AX1007" s="14" t="s">
        <v>77</v>
      </c>
      <c r="AY1007" s="258" t="s">
        <v>137</v>
      </c>
    </row>
    <row r="1008" s="13" customFormat="1">
      <c r="A1008" s="13"/>
      <c r="B1008" s="234"/>
      <c r="C1008" s="235"/>
      <c r="D1008" s="219" t="s">
        <v>250</v>
      </c>
      <c r="E1008" s="236" t="s">
        <v>21</v>
      </c>
      <c r="F1008" s="237" t="s">
        <v>1786</v>
      </c>
      <c r="G1008" s="235"/>
      <c r="H1008" s="238">
        <v>40.399999999999999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250</v>
      </c>
      <c r="AU1008" s="244" t="s">
        <v>87</v>
      </c>
      <c r="AV1008" s="13" t="s">
        <v>87</v>
      </c>
      <c r="AW1008" s="13" t="s">
        <v>38</v>
      </c>
      <c r="AX1008" s="13" t="s">
        <v>85</v>
      </c>
      <c r="AY1008" s="244" t="s">
        <v>137</v>
      </c>
    </row>
    <row r="1009" s="2" customFormat="1" ht="16.5" customHeight="1">
      <c r="A1009" s="41"/>
      <c r="B1009" s="42"/>
      <c r="C1009" s="205" t="s">
        <v>1787</v>
      </c>
      <c r="D1009" s="205" t="s">
        <v>138</v>
      </c>
      <c r="E1009" s="206" t="s">
        <v>1788</v>
      </c>
      <c r="F1009" s="207" t="s">
        <v>1789</v>
      </c>
      <c r="G1009" s="208" t="s">
        <v>581</v>
      </c>
      <c r="H1009" s="209">
        <v>0.16500000000000001</v>
      </c>
      <c r="I1009" s="210"/>
      <c r="J1009" s="211">
        <f>ROUND(I1009*H1009,2)</f>
        <v>0</v>
      </c>
      <c r="K1009" s="207" t="s">
        <v>526</v>
      </c>
      <c r="L1009" s="212"/>
      <c r="M1009" s="213" t="s">
        <v>21</v>
      </c>
      <c r="N1009" s="214" t="s">
        <v>48</v>
      </c>
      <c r="O1009" s="87"/>
      <c r="P1009" s="215">
        <f>O1009*H1009</f>
        <v>0</v>
      </c>
      <c r="Q1009" s="215">
        <v>1</v>
      </c>
      <c r="R1009" s="215">
        <f>Q1009*H1009</f>
        <v>0.16500000000000001</v>
      </c>
      <c r="S1009" s="215">
        <v>0</v>
      </c>
      <c r="T1009" s="216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17" t="s">
        <v>159</v>
      </c>
      <c r="AT1009" s="217" t="s">
        <v>138</v>
      </c>
      <c r="AU1009" s="217" t="s">
        <v>87</v>
      </c>
      <c r="AY1009" s="20" t="s">
        <v>137</v>
      </c>
      <c r="BE1009" s="218">
        <f>IF(N1009="základní",J1009,0)</f>
        <v>0</v>
      </c>
      <c r="BF1009" s="218">
        <f>IF(N1009="snížená",J1009,0)</f>
        <v>0</v>
      </c>
      <c r="BG1009" s="218">
        <f>IF(N1009="zákl. přenesená",J1009,0)</f>
        <v>0</v>
      </c>
      <c r="BH1009" s="218">
        <f>IF(N1009="sníž. přenesená",J1009,0)</f>
        <v>0</v>
      </c>
      <c r="BI1009" s="218">
        <f>IF(N1009="nulová",J1009,0)</f>
        <v>0</v>
      </c>
      <c r="BJ1009" s="20" t="s">
        <v>85</v>
      </c>
      <c r="BK1009" s="218">
        <f>ROUND(I1009*H1009,2)</f>
        <v>0</v>
      </c>
      <c r="BL1009" s="20" t="s">
        <v>150</v>
      </c>
      <c r="BM1009" s="217" t="s">
        <v>1790</v>
      </c>
    </row>
    <row r="1010" s="2" customFormat="1">
      <c r="A1010" s="41"/>
      <c r="B1010" s="42"/>
      <c r="C1010" s="43"/>
      <c r="D1010" s="219" t="s">
        <v>144</v>
      </c>
      <c r="E1010" s="43"/>
      <c r="F1010" s="220" t="s">
        <v>1789</v>
      </c>
      <c r="G1010" s="43"/>
      <c r="H1010" s="43"/>
      <c r="I1010" s="221"/>
      <c r="J1010" s="43"/>
      <c r="K1010" s="43"/>
      <c r="L1010" s="47"/>
      <c r="M1010" s="222"/>
      <c r="N1010" s="223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144</v>
      </c>
      <c r="AU1010" s="20" t="s">
        <v>87</v>
      </c>
    </row>
    <row r="1011" s="14" customFormat="1">
      <c r="A1011" s="14"/>
      <c r="B1011" s="249"/>
      <c r="C1011" s="250"/>
      <c r="D1011" s="219" t="s">
        <v>250</v>
      </c>
      <c r="E1011" s="251" t="s">
        <v>21</v>
      </c>
      <c r="F1011" s="252" t="s">
        <v>1778</v>
      </c>
      <c r="G1011" s="250"/>
      <c r="H1011" s="251" t="s">
        <v>21</v>
      </c>
      <c r="I1011" s="253"/>
      <c r="J1011" s="250"/>
      <c r="K1011" s="250"/>
      <c r="L1011" s="254"/>
      <c r="M1011" s="255"/>
      <c r="N1011" s="256"/>
      <c r="O1011" s="256"/>
      <c r="P1011" s="256"/>
      <c r="Q1011" s="256"/>
      <c r="R1011" s="256"/>
      <c r="S1011" s="256"/>
      <c r="T1011" s="257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8" t="s">
        <v>250</v>
      </c>
      <c r="AU1011" s="258" t="s">
        <v>87</v>
      </c>
      <c r="AV1011" s="14" t="s">
        <v>85</v>
      </c>
      <c r="AW1011" s="14" t="s">
        <v>38</v>
      </c>
      <c r="AX1011" s="14" t="s">
        <v>77</v>
      </c>
      <c r="AY1011" s="258" t="s">
        <v>137</v>
      </c>
    </row>
    <row r="1012" s="13" customFormat="1">
      <c r="A1012" s="13"/>
      <c r="B1012" s="234"/>
      <c r="C1012" s="235"/>
      <c r="D1012" s="219" t="s">
        <v>250</v>
      </c>
      <c r="E1012" s="236" t="s">
        <v>21</v>
      </c>
      <c r="F1012" s="237" t="s">
        <v>1791</v>
      </c>
      <c r="G1012" s="235"/>
      <c r="H1012" s="238">
        <v>0.16500000000000001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250</v>
      </c>
      <c r="AU1012" s="244" t="s">
        <v>87</v>
      </c>
      <c r="AV1012" s="13" t="s">
        <v>87</v>
      </c>
      <c r="AW1012" s="13" t="s">
        <v>38</v>
      </c>
      <c r="AX1012" s="13" t="s">
        <v>85</v>
      </c>
      <c r="AY1012" s="244" t="s">
        <v>137</v>
      </c>
    </row>
    <row r="1013" s="12" customFormat="1" ht="22.8" customHeight="1">
      <c r="A1013" s="12"/>
      <c r="B1013" s="191"/>
      <c r="C1013" s="192"/>
      <c r="D1013" s="193" t="s">
        <v>76</v>
      </c>
      <c r="E1013" s="245" t="s">
        <v>1792</v>
      </c>
      <c r="F1013" s="245" t="s">
        <v>1793</v>
      </c>
      <c r="G1013" s="192"/>
      <c r="H1013" s="192"/>
      <c r="I1013" s="195"/>
      <c r="J1013" s="246">
        <f>BK1013</f>
        <v>0</v>
      </c>
      <c r="K1013" s="192"/>
      <c r="L1013" s="197"/>
      <c r="M1013" s="198"/>
      <c r="N1013" s="199"/>
      <c r="O1013" s="199"/>
      <c r="P1013" s="200">
        <f>SUM(P1014:P1104)</f>
        <v>0</v>
      </c>
      <c r="Q1013" s="199"/>
      <c r="R1013" s="200">
        <f>SUM(R1014:R1104)</f>
        <v>0</v>
      </c>
      <c r="S1013" s="199"/>
      <c r="T1013" s="201">
        <f>SUM(T1014:T1104)</f>
        <v>0</v>
      </c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R1013" s="202" t="s">
        <v>85</v>
      </c>
      <c r="AT1013" s="203" t="s">
        <v>76</v>
      </c>
      <c r="AU1013" s="203" t="s">
        <v>85</v>
      </c>
      <c r="AY1013" s="202" t="s">
        <v>137</v>
      </c>
      <c r="BK1013" s="204">
        <f>SUM(BK1014:BK1104)</f>
        <v>0</v>
      </c>
    </row>
    <row r="1014" s="2" customFormat="1" ht="16.5" customHeight="1">
      <c r="A1014" s="41"/>
      <c r="B1014" s="42"/>
      <c r="C1014" s="225" t="s">
        <v>1794</v>
      </c>
      <c r="D1014" s="225" t="s">
        <v>162</v>
      </c>
      <c r="E1014" s="226" t="s">
        <v>1795</v>
      </c>
      <c r="F1014" s="227" t="s">
        <v>1796</v>
      </c>
      <c r="G1014" s="228" t="s">
        <v>581</v>
      </c>
      <c r="H1014" s="229">
        <v>40.843000000000004</v>
      </c>
      <c r="I1014" s="230"/>
      <c r="J1014" s="231">
        <f>ROUND(I1014*H1014,2)</f>
        <v>0</v>
      </c>
      <c r="K1014" s="227" t="s">
        <v>21</v>
      </c>
      <c r="L1014" s="47"/>
      <c r="M1014" s="232" t="s">
        <v>21</v>
      </c>
      <c r="N1014" s="233" t="s">
        <v>48</v>
      </c>
      <c r="O1014" s="87"/>
      <c r="P1014" s="215">
        <f>O1014*H1014</f>
        <v>0</v>
      </c>
      <c r="Q1014" s="215">
        <v>0</v>
      </c>
      <c r="R1014" s="215">
        <f>Q1014*H1014</f>
        <v>0</v>
      </c>
      <c r="S1014" s="215">
        <v>0</v>
      </c>
      <c r="T1014" s="216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17" t="s">
        <v>150</v>
      </c>
      <c r="AT1014" s="217" t="s">
        <v>162</v>
      </c>
      <c r="AU1014" s="217" t="s">
        <v>87</v>
      </c>
      <c r="AY1014" s="20" t="s">
        <v>137</v>
      </c>
      <c r="BE1014" s="218">
        <f>IF(N1014="základní",J1014,0)</f>
        <v>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20" t="s">
        <v>85</v>
      </c>
      <c r="BK1014" s="218">
        <f>ROUND(I1014*H1014,2)</f>
        <v>0</v>
      </c>
      <c r="BL1014" s="20" t="s">
        <v>150</v>
      </c>
      <c r="BM1014" s="217" t="s">
        <v>1797</v>
      </c>
    </row>
    <row r="1015" s="2" customFormat="1">
      <c r="A1015" s="41"/>
      <c r="B1015" s="42"/>
      <c r="C1015" s="43"/>
      <c r="D1015" s="219" t="s">
        <v>144</v>
      </c>
      <c r="E1015" s="43"/>
      <c r="F1015" s="220" t="s">
        <v>1798</v>
      </c>
      <c r="G1015" s="43"/>
      <c r="H1015" s="43"/>
      <c r="I1015" s="221"/>
      <c r="J1015" s="43"/>
      <c r="K1015" s="43"/>
      <c r="L1015" s="47"/>
      <c r="M1015" s="222"/>
      <c r="N1015" s="223"/>
      <c r="O1015" s="87"/>
      <c r="P1015" s="87"/>
      <c r="Q1015" s="87"/>
      <c r="R1015" s="87"/>
      <c r="S1015" s="87"/>
      <c r="T1015" s="88"/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T1015" s="20" t="s">
        <v>144</v>
      </c>
      <c r="AU1015" s="20" t="s">
        <v>87</v>
      </c>
    </row>
    <row r="1016" s="13" customFormat="1">
      <c r="A1016" s="13"/>
      <c r="B1016" s="234"/>
      <c r="C1016" s="235"/>
      <c r="D1016" s="219" t="s">
        <v>250</v>
      </c>
      <c r="E1016" s="236" t="s">
        <v>21</v>
      </c>
      <c r="F1016" s="237" t="s">
        <v>1799</v>
      </c>
      <c r="G1016" s="235"/>
      <c r="H1016" s="238">
        <v>0.20000000000000001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4" t="s">
        <v>250</v>
      </c>
      <c r="AU1016" s="244" t="s">
        <v>87</v>
      </c>
      <c r="AV1016" s="13" t="s">
        <v>87</v>
      </c>
      <c r="AW1016" s="13" t="s">
        <v>38</v>
      </c>
      <c r="AX1016" s="13" t="s">
        <v>77</v>
      </c>
      <c r="AY1016" s="244" t="s">
        <v>137</v>
      </c>
    </row>
    <row r="1017" s="13" customFormat="1">
      <c r="A1017" s="13"/>
      <c r="B1017" s="234"/>
      <c r="C1017" s="235"/>
      <c r="D1017" s="219" t="s">
        <v>250</v>
      </c>
      <c r="E1017" s="236" t="s">
        <v>21</v>
      </c>
      <c r="F1017" s="237" t="s">
        <v>1800</v>
      </c>
      <c r="G1017" s="235"/>
      <c r="H1017" s="238">
        <v>0.17599999999999999</v>
      </c>
      <c r="I1017" s="239"/>
      <c r="J1017" s="235"/>
      <c r="K1017" s="235"/>
      <c r="L1017" s="240"/>
      <c r="M1017" s="241"/>
      <c r="N1017" s="242"/>
      <c r="O1017" s="242"/>
      <c r="P1017" s="242"/>
      <c r="Q1017" s="242"/>
      <c r="R1017" s="242"/>
      <c r="S1017" s="242"/>
      <c r="T1017" s="24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4" t="s">
        <v>250</v>
      </c>
      <c r="AU1017" s="244" t="s">
        <v>87</v>
      </c>
      <c r="AV1017" s="13" t="s">
        <v>87</v>
      </c>
      <c r="AW1017" s="13" t="s">
        <v>38</v>
      </c>
      <c r="AX1017" s="13" t="s">
        <v>77</v>
      </c>
      <c r="AY1017" s="244" t="s">
        <v>137</v>
      </c>
    </row>
    <row r="1018" s="13" customFormat="1">
      <c r="A1018" s="13"/>
      <c r="B1018" s="234"/>
      <c r="C1018" s="235"/>
      <c r="D1018" s="219" t="s">
        <v>250</v>
      </c>
      <c r="E1018" s="236" t="s">
        <v>21</v>
      </c>
      <c r="F1018" s="237" t="s">
        <v>1801</v>
      </c>
      <c r="G1018" s="235"/>
      <c r="H1018" s="238">
        <v>30.414999999999999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4" t="s">
        <v>250</v>
      </c>
      <c r="AU1018" s="244" t="s">
        <v>87</v>
      </c>
      <c r="AV1018" s="13" t="s">
        <v>87</v>
      </c>
      <c r="AW1018" s="13" t="s">
        <v>38</v>
      </c>
      <c r="AX1018" s="13" t="s">
        <v>77</v>
      </c>
      <c r="AY1018" s="244" t="s">
        <v>137</v>
      </c>
    </row>
    <row r="1019" s="13" customFormat="1">
      <c r="A1019" s="13"/>
      <c r="B1019" s="234"/>
      <c r="C1019" s="235"/>
      <c r="D1019" s="219" t="s">
        <v>250</v>
      </c>
      <c r="E1019" s="236" t="s">
        <v>21</v>
      </c>
      <c r="F1019" s="237" t="s">
        <v>1802</v>
      </c>
      <c r="G1019" s="235"/>
      <c r="H1019" s="238">
        <v>0.81000000000000005</v>
      </c>
      <c r="I1019" s="239"/>
      <c r="J1019" s="235"/>
      <c r="K1019" s="235"/>
      <c r="L1019" s="240"/>
      <c r="M1019" s="241"/>
      <c r="N1019" s="242"/>
      <c r="O1019" s="242"/>
      <c r="P1019" s="242"/>
      <c r="Q1019" s="242"/>
      <c r="R1019" s="242"/>
      <c r="S1019" s="242"/>
      <c r="T1019" s="24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4" t="s">
        <v>250</v>
      </c>
      <c r="AU1019" s="244" t="s">
        <v>87</v>
      </c>
      <c r="AV1019" s="13" t="s">
        <v>87</v>
      </c>
      <c r="AW1019" s="13" t="s">
        <v>38</v>
      </c>
      <c r="AX1019" s="13" t="s">
        <v>77</v>
      </c>
      <c r="AY1019" s="244" t="s">
        <v>137</v>
      </c>
    </row>
    <row r="1020" s="13" customFormat="1">
      <c r="A1020" s="13"/>
      <c r="B1020" s="234"/>
      <c r="C1020" s="235"/>
      <c r="D1020" s="219" t="s">
        <v>250</v>
      </c>
      <c r="E1020" s="236" t="s">
        <v>21</v>
      </c>
      <c r="F1020" s="237" t="s">
        <v>1803</v>
      </c>
      <c r="G1020" s="235"/>
      <c r="H1020" s="238">
        <v>3.3149999999999999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250</v>
      </c>
      <c r="AU1020" s="244" t="s">
        <v>87</v>
      </c>
      <c r="AV1020" s="13" t="s">
        <v>87</v>
      </c>
      <c r="AW1020" s="13" t="s">
        <v>38</v>
      </c>
      <c r="AX1020" s="13" t="s">
        <v>77</v>
      </c>
      <c r="AY1020" s="244" t="s">
        <v>137</v>
      </c>
    </row>
    <row r="1021" s="13" customFormat="1">
      <c r="A1021" s="13"/>
      <c r="B1021" s="234"/>
      <c r="C1021" s="235"/>
      <c r="D1021" s="219" t="s">
        <v>250</v>
      </c>
      <c r="E1021" s="236" t="s">
        <v>21</v>
      </c>
      <c r="F1021" s="237" t="s">
        <v>1804</v>
      </c>
      <c r="G1021" s="235"/>
      <c r="H1021" s="238">
        <v>5.6609999999999996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4" t="s">
        <v>250</v>
      </c>
      <c r="AU1021" s="244" t="s">
        <v>87</v>
      </c>
      <c r="AV1021" s="13" t="s">
        <v>87</v>
      </c>
      <c r="AW1021" s="13" t="s">
        <v>38</v>
      </c>
      <c r="AX1021" s="13" t="s">
        <v>77</v>
      </c>
      <c r="AY1021" s="244" t="s">
        <v>137</v>
      </c>
    </row>
    <row r="1022" s="13" customFormat="1">
      <c r="A1022" s="13"/>
      <c r="B1022" s="234"/>
      <c r="C1022" s="235"/>
      <c r="D1022" s="219" t="s">
        <v>250</v>
      </c>
      <c r="E1022" s="236" t="s">
        <v>21</v>
      </c>
      <c r="F1022" s="237" t="s">
        <v>1805</v>
      </c>
      <c r="G1022" s="235"/>
      <c r="H1022" s="238">
        <v>0.26600000000000001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4" t="s">
        <v>250</v>
      </c>
      <c r="AU1022" s="244" t="s">
        <v>87</v>
      </c>
      <c r="AV1022" s="13" t="s">
        <v>87</v>
      </c>
      <c r="AW1022" s="13" t="s">
        <v>38</v>
      </c>
      <c r="AX1022" s="13" t="s">
        <v>77</v>
      </c>
      <c r="AY1022" s="244" t="s">
        <v>137</v>
      </c>
    </row>
    <row r="1023" s="15" customFormat="1">
      <c r="A1023" s="15"/>
      <c r="B1023" s="267"/>
      <c r="C1023" s="268"/>
      <c r="D1023" s="219" t="s">
        <v>250</v>
      </c>
      <c r="E1023" s="269" t="s">
        <v>21</v>
      </c>
      <c r="F1023" s="270" t="s">
        <v>830</v>
      </c>
      <c r="G1023" s="268"/>
      <c r="H1023" s="271">
        <v>40.843000000000004</v>
      </c>
      <c r="I1023" s="272"/>
      <c r="J1023" s="268"/>
      <c r="K1023" s="268"/>
      <c r="L1023" s="273"/>
      <c r="M1023" s="274"/>
      <c r="N1023" s="275"/>
      <c r="O1023" s="275"/>
      <c r="P1023" s="275"/>
      <c r="Q1023" s="275"/>
      <c r="R1023" s="275"/>
      <c r="S1023" s="275"/>
      <c r="T1023" s="276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7" t="s">
        <v>250</v>
      </c>
      <c r="AU1023" s="277" t="s">
        <v>87</v>
      </c>
      <c r="AV1023" s="15" t="s">
        <v>150</v>
      </c>
      <c r="AW1023" s="15" t="s">
        <v>38</v>
      </c>
      <c r="AX1023" s="15" t="s">
        <v>85</v>
      </c>
      <c r="AY1023" s="277" t="s">
        <v>137</v>
      </c>
    </row>
    <row r="1024" s="2" customFormat="1" ht="16.5" customHeight="1">
      <c r="A1024" s="41"/>
      <c r="B1024" s="42"/>
      <c r="C1024" s="225" t="s">
        <v>1806</v>
      </c>
      <c r="D1024" s="225" t="s">
        <v>162</v>
      </c>
      <c r="E1024" s="226" t="s">
        <v>1807</v>
      </c>
      <c r="F1024" s="227" t="s">
        <v>1808</v>
      </c>
      <c r="G1024" s="228" t="s">
        <v>581</v>
      </c>
      <c r="H1024" s="229">
        <v>2174.145</v>
      </c>
      <c r="I1024" s="230"/>
      <c r="J1024" s="231">
        <f>ROUND(I1024*H1024,2)</f>
        <v>0</v>
      </c>
      <c r="K1024" s="227" t="s">
        <v>526</v>
      </c>
      <c r="L1024" s="47"/>
      <c r="M1024" s="232" t="s">
        <v>21</v>
      </c>
      <c r="N1024" s="233" t="s">
        <v>48</v>
      </c>
      <c r="O1024" s="87"/>
      <c r="P1024" s="215">
        <f>O1024*H1024</f>
        <v>0</v>
      </c>
      <c r="Q1024" s="215">
        <v>0</v>
      </c>
      <c r="R1024" s="215">
        <f>Q1024*H1024</f>
        <v>0</v>
      </c>
      <c r="S1024" s="215">
        <v>0</v>
      </c>
      <c r="T1024" s="216">
        <f>S1024*H1024</f>
        <v>0</v>
      </c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R1024" s="217" t="s">
        <v>150</v>
      </c>
      <c r="AT1024" s="217" t="s">
        <v>162</v>
      </c>
      <c r="AU1024" s="217" t="s">
        <v>87</v>
      </c>
      <c r="AY1024" s="20" t="s">
        <v>137</v>
      </c>
      <c r="BE1024" s="218">
        <f>IF(N1024="základní",J1024,0)</f>
        <v>0</v>
      </c>
      <c r="BF1024" s="218">
        <f>IF(N1024="snížená",J1024,0)</f>
        <v>0</v>
      </c>
      <c r="BG1024" s="218">
        <f>IF(N1024="zákl. přenesená",J1024,0)</f>
        <v>0</v>
      </c>
      <c r="BH1024" s="218">
        <f>IF(N1024="sníž. přenesená",J1024,0)</f>
        <v>0</v>
      </c>
      <c r="BI1024" s="218">
        <f>IF(N1024="nulová",J1024,0)</f>
        <v>0</v>
      </c>
      <c r="BJ1024" s="20" t="s">
        <v>85</v>
      </c>
      <c r="BK1024" s="218">
        <f>ROUND(I1024*H1024,2)</f>
        <v>0</v>
      </c>
      <c r="BL1024" s="20" t="s">
        <v>150</v>
      </c>
      <c r="BM1024" s="217" t="s">
        <v>1809</v>
      </c>
    </row>
    <row r="1025" s="2" customFormat="1">
      <c r="A1025" s="41"/>
      <c r="B1025" s="42"/>
      <c r="C1025" s="43"/>
      <c r="D1025" s="219" t="s">
        <v>144</v>
      </c>
      <c r="E1025" s="43"/>
      <c r="F1025" s="220" t="s">
        <v>1810</v>
      </c>
      <c r="G1025" s="43"/>
      <c r="H1025" s="43"/>
      <c r="I1025" s="221"/>
      <c r="J1025" s="43"/>
      <c r="K1025" s="43"/>
      <c r="L1025" s="47"/>
      <c r="M1025" s="222"/>
      <c r="N1025" s="223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T1025" s="20" t="s">
        <v>144</v>
      </c>
      <c r="AU1025" s="20" t="s">
        <v>87</v>
      </c>
    </row>
    <row r="1026" s="2" customFormat="1">
      <c r="A1026" s="41"/>
      <c r="B1026" s="42"/>
      <c r="C1026" s="43"/>
      <c r="D1026" s="247" t="s">
        <v>529</v>
      </c>
      <c r="E1026" s="43"/>
      <c r="F1026" s="248" t="s">
        <v>1811</v>
      </c>
      <c r="G1026" s="43"/>
      <c r="H1026" s="43"/>
      <c r="I1026" s="221"/>
      <c r="J1026" s="43"/>
      <c r="K1026" s="43"/>
      <c r="L1026" s="47"/>
      <c r="M1026" s="222"/>
      <c r="N1026" s="223"/>
      <c r="O1026" s="87"/>
      <c r="P1026" s="87"/>
      <c r="Q1026" s="87"/>
      <c r="R1026" s="87"/>
      <c r="S1026" s="87"/>
      <c r="T1026" s="88"/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T1026" s="20" t="s">
        <v>529</v>
      </c>
      <c r="AU1026" s="20" t="s">
        <v>87</v>
      </c>
    </row>
    <row r="1027" s="13" customFormat="1">
      <c r="A1027" s="13"/>
      <c r="B1027" s="234"/>
      <c r="C1027" s="235"/>
      <c r="D1027" s="219" t="s">
        <v>250</v>
      </c>
      <c r="E1027" s="236" t="s">
        <v>21</v>
      </c>
      <c r="F1027" s="237" t="s">
        <v>580</v>
      </c>
      <c r="G1027" s="235"/>
      <c r="H1027" s="238">
        <v>2174.145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250</v>
      </c>
      <c r="AU1027" s="244" t="s">
        <v>87</v>
      </c>
      <c r="AV1027" s="13" t="s">
        <v>87</v>
      </c>
      <c r="AW1027" s="13" t="s">
        <v>38</v>
      </c>
      <c r="AX1027" s="13" t="s">
        <v>85</v>
      </c>
      <c r="AY1027" s="244" t="s">
        <v>137</v>
      </c>
    </row>
    <row r="1028" s="2" customFormat="1" ht="16.5" customHeight="1">
      <c r="A1028" s="41"/>
      <c r="B1028" s="42"/>
      <c r="C1028" s="225" t="s">
        <v>1812</v>
      </c>
      <c r="D1028" s="225" t="s">
        <v>162</v>
      </c>
      <c r="E1028" s="226" t="s">
        <v>1813</v>
      </c>
      <c r="F1028" s="227" t="s">
        <v>1814</v>
      </c>
      <c r="G1028" s="228" t="s">
        <v>581</v>
      </c>
      <c r="H1028" s="229">
        <v>2174.145</v>
      </c>
      <c r="I1028" s="230"/>
      <c r="J1028" s="231">
        <f>ROUND(I1028*H1028,2)</f>
        <v>0</v>
      </c>
      <c r="K1028" s="227" t="s">
        <v>526</v>
      </c>
      <c r="L1028" s="47"/>
      <c r="M1028" s="232" t="s">
        <v>21</v>
      </c>
      <c r="N1028" s="233" t="s">
        <v>48</v>
      </c>
      <c r="O1028" s="87"/>
      <c r="P1028" s="215">
        <f>O1028*H1028</f>
        <v>0</v>
      </c>
      <c r="Q1028" s="215">
        <v>0</v>
      </c>
      <c r="R1028" s="215">
        <f>Q1028*H1028</f>
        <v>0</v>
      </c>
      <c r="S1028" s="215">
        <v>0</v>
      </c>
      <c r="T1028" s="216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7" t="s">
        <v>150</v>
      </c>
      <c r="AT1028" s="217" t="s">
        <v>162</v>
      </c>
      <c r="AU1028" s="217" t="s">
        <v>87</v>
      </c>
      <c r="AY1028" s="20" t="s">
        <v>137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20" t="s">
        <v>85</v>
      </c>
      <c r="BK1028" s="218">
        <f>ROUND(I1028*H1028,2)</f>
        <v>0</v>
      </c>
      <c r="BL1028" s="20" t="s">
        <v>150</v>
      </c>
      <c r="BM1028" s="217" t="s">
        <v>1815</v>
      </c>
    </row>
    <row r="1029" s="2" customFormat="1">
      <c r="A1029" s="41"/>
      <c r="B1029" s="42"/>
      <c r="C1029" s="43"/>
      <c r="D1029" s="219" t="s">
        <v>144</v>
      </c>
      <c r="E1029" s="43"/>
      <c r="F1029" s="220" t="s">
        <v>1816</v>
      </c>
      <c r="G1029" s="43"/>
      <c r="H1029" s="43"/>
      <c r="I1029" s="221"/>
      <c r="J1029" s="43"/>
      <c r="K1029" s="43"/>
      <c r="L1029" s="47"/>
      <c r="M1029" s="222"/>
      <c r="N1029" s="223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144</v>
      </c>
      <c r="AU1029" s="20" t="s">
        <v>87</v>
      </c>
    </row>
    <row r="1030" s="2" customFormat="1">
      <c r="A1030" s="41"/>
      <c r="B1030" s="42"/>
      <c r="C1030" s="43"/>
      <c r="D1030" s="247" t="s">
        <v>529</v>
      </c>
      <c r="E1030" s="43"/>
      <c r="F1030" s="248" t="s">
        <v>1817</v>
      </c>
      <c r="G1030" s="43"/>
      <c r="H1030" s="43"/>
      <c r="I1030" s="221"/>
      <c r="J1030" s="43"/>
      <c r="K1030" s="43"/>
      <c r="L1030" s="47"/>
      <c r="M1030" s="222"/>
      <c r="N1030" s="223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529</v>
      </c>
      <c r="AU1030" s="20" t="s">
        <v>87</v>
      </c>
    </row>
    <row r="1031" s="13" customFormat="1">
      <c r="A1031" s="13"/>
      <c r="B1031" s="234"/>
      <c r="C1031" s="235"/>
      <c r="D1031" s="219" t="s">
        <v>250</v>
      </c>
      <c r="E1031" s="236" t="s">
        <v>21</v>
      </c>
      <c r="F1031" s="237" t="s">
        <v>580</v>
      </c>
      <c r="G1031" s="235"/>
      <c r="H1031" s="238">
        <v>2174.145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250</v>
      </c>
      <c r="AU1031" s="244" t="s">
        <v>87</v>
      </c>
      <c r="AV1031" s="13" t="s">
        <v>87</v>
      </c>
      <c r="AW1031" s="13" t="s">
        <v>38</v>
      </c>
      <c r="AX1031" s="13" t="s">
        <v>85</v>
      </c>
      <c r="AY1031" s="244" t="s">
        <v>137</v>
      </c>
    </row>
    <row r="1032" s="2" customFormat="1" ht="16.5" customHeight="1">
      <c r="A1032" s="41"/>
      <c r="B1032" s="42"/>
      <c r="C1032" s="225" t="s">
        <v>1818</v>
      </c>
      <c r="D1032" s="225" t="s">
        <v>162</v>
      </c>
      <c r="E1032" s="226" t="s">
        <v>1819</v>
      </c>
      <c r="F1032" s="227" t="s">
        <v>1820</v>
      </c>
      <c r="G1032" s="228" t="s">
        <v>581</v>
      </c>
      <c r="H1032" s="229">
        <v>2174.145</v>
      </c>
      <c r="I1032" s="230"/>
      <c r="J1032" s="231">
        <f>ROUND(I1032*H1032,2)</f>
        <v>0</v>
      </c>
      <c r="K1032" s="227" t="s">
        <v>526</v>
      </c>
      <c r="L1032" s="47"/>
      <c r="M1032" s="232" t="s">
        <v>21</v>
      </c>
      <c r="N1032" s="233" t="s">
        <v>48</v>
      </c>
      <c r="O1032" s="87"/>
      <c r="P1032" s="215">
        <f>O1032*H1032</f>
        <v>0</v>
      </c>
      <c r="Q1032" s="215">
        <v>0</v>
      </c>
      <c r="R1032" s="215">
        <f>Q1032*H1032</f>
        <v>0</v>
      </c>
      <c r="S1032" s="215">
        <v>0</v>
      </c>
      <c r="T1032" s="216">
        <f>S1032*H1032</f>
        <v>0</v>
      </c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R1032" s="217" t="s">
        <v>150</v>
      </c>
      <c r="AT1032" s="217" t="s">
        <v>162</v>
      </c>
      <c r="AU1032" s="217" t="s">
        <v>87</v>
      </c>
      <c r="AY1032" s="20" t="s">
        <v>137</v>
      </c>
      <c r="BE1032" s="218">
        <f>IF(N1032="základní",J1032,0)</f>
        <v>0</v>
      </c>
      <c r="BF1032" s="218">
        <f>IF(N1032="snížená",J1032,0)</f>
        <v>0</v>
      </c>
      <c r="BG1032" s="218">
        <f>IF(N1032="zákl. přenesená",J1032,0)</f>
        <v>0</v>
      </c>
      <c r="BH1032" s="218">
        <f>IF(N1032="sníž. přenesená",J1032,0)</f>
        <v>0</v>
      </c>
      <c r="BI1032" s="218">
        <f>IF(N1032="nulová",J1032,0)</f>
        <v>0</v>
      </c>
      <c r="BJ1032" s="20" t="s">
        <v>85</v>
      </c>
      <c r="BK1032" s="218">
        <f>ROUND(I1032*H1032,2)</f>
        <v>0</v>
      </c>
      <c r="BL1032" s="20" t="s">
        <v>150</v>
      </c>
      <c r="BM1032" s="217" t="s">
        <v>1821</v>
      </c>
    </row>
    <row r="1033" s="2" customFormat="1">
      <c r="A1033" s="41"/>
      <c r="B1033" s="42"/>
      <c r="C1033" s="43"/>
      <c r="D1033" s="219" t="s">
        <v>144</v>
      </c>
      <c r="E1033" s="43"/>
      <c r="F1033" s="220" t="s">
        <v>1820</v>
      </c>
      <c r="G1033" s="43"/>
      <c r="H1033" s="43"/>
      <c r="I1033" s="221"/>
      <c r="J1033" s="43"/>
      <c r="K1033" s="43"/>
      <c r="L1033" s="47"/>
      <c r="M1033" s="222"/>
      <c r="N1033" s="223"/>
      <c r="O1033" s="87"/>
      <c r="P1033" s="87"/>
      <c r="Q1033" s="87"/>
      <c r="R1033" s="87"/>
      <c r="S1033" s="87"/>
      <c r="T1033" s="88"/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T1033" s="20" t="s">
        <v>144</v>
      </c>
      <c r="AU1033" s="20" t="s">
        <v>87</v>
      </c>
    </row>
    <row r="1034" s="2" customFormat="1">
      <c r="A1034" s="41"/>
      <c r="B1034" s="42"/>
      <c r="C1034" s="43"/>
      <c r="D1034" s="247" t="s">
        <v>529</v>
      </c>
      <c r="E1034" s="43"/>
      <c r="F1034" s="248" t="s">
        <v>1822</v>
      </c>
      <c r="G1034" s="43"/>
      <c r="H1034" s="43"/>
      <c r="I1034" s="221"/>
      <c r="J1034" s="43"/>
      <c r="K1034" s="43"/>
      <c r="L1034" s="47"/>
      <c r="M1034" s="222"/>
      <c r="N1034" s="223"/>
      <c r="O1034" s="87"/>
      <c r="P1034" s="87"/>
      <c r="Q1034" s="87"/>
      <c r="R1034" s="87"/>
      <c r="S1034" s="87"/>
      <c r="T1034" s="88"/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T1034" s="20" t="s">
        <v>529</v>
      </c>
      <c r="AU1034" s="20" t="s">
        <v>87</v>
      </c>
    </row>
    <row r="1035" s="13" customFormat="1">
      <c r="A1035" s="13"/>
      <c r="B1035" s="234"/>
      <c r="C1035" s="235"/>
      <c r="D1035" s="219" t="s">
        <v>250</v>
      </c>
      <c r="E1035" s="236" t="s">
        <v>21</v>
      </c>
      <c r="F1035" s="237" t="s">
        <v>580</v>
      </c>
      <c r="G1035" s="235"/>
      <c r="H1035" s="238">
        <v>2174.145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250</v>
      </c>
      <c r="AU1035" s="244" t="s">
        <v>87</v>
      </c>
      <c r="AV1035" s="13" t="s">
        <v>87</v>
      </c>
      <c r="AW1035" s="13" t="s">
        <v>38</v>
      </c>
      <c r="AX1035" s="13" t="s">
        <v>85</v>
      </c>
      <c r="AY1035" s="244" t="s">
        <v>137</v>
      </c>
    </row>
    <row r="1036" s="2" customFormat="1" ht="16.5" customHeight="1">
      <c r="A1036" s="41"/>
      <c r="B1036" s="42"/>
      <c r="C1036" s="225" t="s">
        <v>1823</v>
      </c>
      <c r="D1036" s="225" t="s">
        <v>162</v>
      </c>
      <c r="E1036" s="226" t="s">
        <v>1824</v>
      </c>
      <c r="F1036" s="227" t="s">
        <v>1825</v>
      </c>
      <c r="G1036" s="228" t="s">
        <v>581</v>
      </c>
      <c r="H1036" s="229">
        <v>2174.145</v>
      </c>
      <c r="I1036" s="230"/>
      <c r="J1036" s="231">
        <f>ROUND(I1036*H1036,2)</f>
        <v>0</v>
      </c>
      <c r="K1036" s="227" t="s">
        <v>21</v>
      </c>
      <c r="L1036" s="47"/>
      <c r="M1036" s="232" t="s">
        <v>21</v>
      </c>
      <c r="N1036" s="233" t="s">
        <v>48</v>
      </c>
      <c r="O1036" s="87"/>
      <c r="P1036" s="215">
        <f>O1036*H1036</f>
        <v>0</v>
      </c>
      <c r="Q1036" s="215">
        <v>0</v>
      </c>
      <c r="R1036" s="215">
        <f>Q1036*H1036</f>
        <v>0</v>
      </c>
      <c r="S1036" s="215">
        <v>0</v>
      </c>
      <c r="T1036" s="216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7" t="s">
        <v>150</v>
      </c>
      <c r="AT1036" s="217" t="s">
        <v>162</v>
      </c>
      <c r="AU1036" s="217" t="s">
        <v>87</v>
      </c>
      <c r="AY1036" s="20" t="s">
        <v>137</v>
      </c>
      <c r="BE1036" s="218">
        <f>IF(N1036="základní",J1036,0)</f>
        <v>0</v>
      </c>
      <c r="BF1036" s="218">
        <f>IF(N1036="snížená",J1036,0)</f>
        <v>0</v>
      </c>
      <c r="BG1036" s="218">
        <f>IF(N1036="zákl. přenesená",J1036,0)</f>
        <v>0</v>
      </c>
      <c r="BH1036" s="218">
        <f>IF(N1036="sníž. přenesená",J1036,0)</f>
        <v>0</v>
      </c>
      <c r="BI1036" s="218">
        <f>IF(N1036="nulová",J1036,0)</f>
        <v>0</v>
      </c>
      <c r="BJ1036" s="20" t="s">
        <v>85</v>
      </c>
      <c r="BK1036" s="218">
        <f>ROUND(I1036*H1036,2)</f>
        <v>0</v>
      </c>
      <c r="BL1036" s="20" t="s">
        <v>150</v>
      </c>
      <c r="BM1036" s="217" t="s">
        <v>1826</v>
      </c>
    </row>
    <row r="1037" s="2" customFormat="1">
      <c r="A1037" s="41"/>
      <c r="B1037" s="42"/>
      <c r="C1037" s="43"/>
      <c r="D1037" s="219" t="s">
        <v>144</v>
      </c>
      <c r="E1037" s="43"/>
      <c r="F1037" s="220" t="s">
        <v>1827</v>
      </c>
      <c r="G1037" s="43"/>
      <c r="H1037" s="43"/>
      <c r="I1037" s="221"/>
      <c r="J1037" s="43"/>
      <c r="K1037" s="43"/>
      <c r="L1037" s="47"/>
      <c r="M1037" s="222"/>
      <c r="N1037" s="223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144</v>
      </c>
      <c r="AU1037" s="20" t="s">
        <v>87</v>
      </c>
    </row>
    <row r="1038" s="2" customFormat="1">
      <c r="A1038" s="41"/>
      <c r="B1038" s="42"/>
      <c r="C1038" s="43"/>
      <c r="D1038" s="219" t="s">
        <v>146</v>
      </c>
      <c r="E1038" s="43"/>
      <c r="F1038" s="224" t="s">
        <v>1828</v>
      </c>
      <c r="G1038" s="43"/>
      <c r="H1038" s="43"/>
      <c r="I1038" s="221"/>
      <c r="J1038" s="43"/>
      <c r="K1038" s="43"/>
      <c r="L1038" s="47"/>
      <c r="M1038" s="222"/>
      <c r="N1038" s="223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146</v>
      </c>
      <c r="AU1038" s="20" t="s">
        <v>87</v>
      </c>
    </row>
    <row r="1039" s="14" customFormat="1">
      <c r="A1039" s="14"/>
      <c r="B1039" s="249"/>
      <c r="C1039" s="250"/>
      <c r="D1039" s="219" t="s">
        <v>250</v>
      </c>
      <c r="E1039" s="251" t="s">
        <v>21</v>
      </c>
      <c r="F1039" s="252" t="s">
        <v>1829</v>
      </c>
      <c r="G1039" s="250"/>
      <c r="H1039" s="251" t="s">
        <v>21</v>
      </c>
      <c r="I1039" s="253"/>
      <c r="J1039" s="250"/>
      <c r="K1039" s="250"/>
      <c r="L1039" s="254"/>
      <c r="M1039" s="255"/>
      <c r="N1039" s="256"/>
      <c r="O1039" s="256"/>
      <c r="P1039" s="256"/>
      <c r="Q1039" s="256"/>
      <c r="R1039" s="256"/>
      <c r="S1039" s="256"/>
      <c r="T1039" s="257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8" t="s">
        <v>250</v>
      </c>
      <c r="AU1039" s="258" t="s">
        <v>87</v>
      </c>
      <c r="AV1039" s="14" t="s">
        <v>85</v>
      </c>
      <c r="AW1039" s="14" t="s">
        <v>38</v>
      </c>
      <c r="AX1039" s="14" t="s">
        <v>77</v>
      </c>
      <c r="AY1039" s="258" t="s">
        <v>137</v>
      </c>
    </row>
    <row r="1040" s="14" customFormat="1">
      <c r="A1040" s="14"/>
      <c r="B1040" s="249"/>
      <c r="C1040" s="250"/>
      <c r="D1040" s="219" t="s">
        <v>250</v>
      </c>
      <c r="E1040" s="251" t="s">
        <v>21</v>
      </c>
      <c r="F1040" s="252" t="s">
        <v>1150</v>
      </c>
      <c r="G1040" s="250"/>
      <c r="H1040" s="251" t="s">
        <v>21</v>
      </c>
      <c r="I1040" s="253"/>
      <c r="J1040" s="250"/>
      <c r="K1040" s="250"/>
      <c r="L1040" s="254"/>
      <c r="M1040" s="255"/>
      <c r="N1040" s="256"/>
      <c r="O1040" s="256"/>
      <c r="P1040" s="256"/>
      <c r="Q1040" s="256"/>
      <c r="R1040" s="256"/>
      <c r="S1040" s="256"/>
      <c r="T1040" s="257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8" t="s">
        <v>250</v>
      </c>
      <c r="AU1040" s="258" t="s">
        <v>87</v>
      </c>
      <c r="AV1040" s="14" t="s">
        <v>85</v>
      </c>
      <c r="AW1040" s="14" t="s">
        <v>38</v>
      </c>
      <c r="AX1040" s="14" t="s">
        <v>77</v>
      </c>
      <c r="AY1040" s="258" t="s">
        <v>137</v>
      </c>
    </row>
    <row r="1041" s="13" customFormat="1">
      <c r="A1041" s="13"/>
      <c r="B1041" s="234"/>
      <c r="C1041" s="235"/>
      <c r="D1041" s="219" t="s">
        <v>250</v>
      </c>
      <c r="E1041" s="236" t="s">
        <v>21</v>
      </c>
      <c r="F1041" s="237" t="s">
        <v>1830</v>
      </c>
      <c r="G1041" s="235"/>
      <c r="H1041" s="238">
        <v>1.7629999999999999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250</v>
      </c>
      <c r="AU1041" s="244" t="s">
        <v>87</v>
      </c>
      <c r="AV1041" s="13" t="s">
        <v>87</v>
      </c>
      <c r="AW1041" s="13" t="s">
        <v>38</v>
      </c>
      <c r="AX1041" s="13" t="s">
        <v>77</v>
      </c>
      <c r="AY1041" s="244" t="s">
        <v>137</v>
      </c>
    </row>
    <row r="1042" s="13" customFormat="1">
      <c r="A1042" s="13"/>
      <c r="B1042" s="234"/>
      <c r="C1042" s="235"/>
      <c r="D1042" s="219" t="s">
        <v>250</v>
      </c>
      <c r="E1042" s="236" t="s">
        <v>21</v>
      </c>
      <c r="F1042" s="237" t="s">
        <v>1831</v>
      </c>
      <c r="G1042" s="235"/>
      <c r="H1042" s="238">
        <v>34.454999999999998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4" t="s">
        <v>250</v>
      </c>
      <c r="AU1042" s="244" t="s">
        <v>87</v>
      </c>
      <c r="AV1042" s="13" t="s">
        <v>87</v>
      </c>
      <c r="AW1042" s="13" t="s">
        <v>38</v>
      </c>
      <c r="AX1042" s="13" t="s">
        <v>77</v>
      </c>
      <c r="AY1042" s="244" t="s">
        <v>137</v>
      </c>
    </row>
    <row r="1043" s="13" customFormat="1">
      <c r="A1043" s="13"/>
      <c r="B1043" s="234"/>
      <c r="C1043" s="235"/>
      <c r="D1043" s="219" t="s">
        <v>250</v>
      </c>
      <c r="E1043" s="236" t="s">
        <v>21</v>
      </c>
      <c r="F1043" s="237" t="s">
        <v>1832</v>
      </c>
      <c r="G1043" s="235"/>
      <c r="H1043" s="238">
        <v>884.07899999999995</v>
      </c>
      <c r="I1043" s="239"/>
      <c r="J1043" s="235"/>
      <c r="K1043" s="235"/>
      <c r="L1043" s="240"/>
      <c r="M1043" s="241"/>
      <c r="N1043" s="242"/>
      <c r="O1043" s="242"/>
      <c r="P1043" s="242"/>
      <c r="Q1043" s="242"/>
      <c r="R1043" s="242"/>
      <c r="S1043" s="242"/>
      <c r="T1043" s="24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4" t="s">
        <v>250</v>
      </c>
      <c r="AU1043" s="244" t="s">
        <v>87</v>
      </c>
      <c r="AV1043" s="13" t="s">
        <v>87</v>
      </c>
      <c r="AW1043" s="13" t="s">
        <v>38</v>
      </c>
      <c r="AX1043" s="13" t="s">
        <v>77</v>
      </c>
      <c r="AY1043" s="244" t="s">
        <v>137</v>
      </c>
    </row>
    <row r="1044" s="13" customFormat="1">
      <c r="A1044" s="13"/>
      <c r="B1044" s="234"/>
      <c r="C1044" s="235"/>
      <c r="D1044" s="219" t="s">
        <v>250</v>
      </c>
      <c r="E1044" s="236" t="s">
        <v>21</v>
      </c>
      <c r="F1044" s="237" t="s">
        <v>1833</v>
      </c>
      <c r="G1044" s="235"/>
      <c r="H1044" s="238">
        <v>216.84800000000001</v>
      </c>
      <c r="I1044" s="239"/>
      <c r="J1044" s="235"/>
      <c r="K1044" s="235"/>
      <c r="L1044" s="240"/>
      <c r="M1044" s="241"/>
      <c r="N1044" s="242"/>
      <c r="O1044" s="242"/>
      <c r="P1044" s="242"/>
      <c r="Q1044" s="242"/>
      <c r="R1044" s="242"/>
      <c r="S1044" s="242"/>
      <c r="T1044" s="24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4" t="s">
        <v>250</v>
      </c>
      <c r="AU1044" s="244" t="s">
        <v>87</v>
      </c>
      <c r="AV1044" s="13" t="s">
        <v>87</v>
      </c>
      <c r="AW1044" s="13" t="s">
        <v>38</v>
      </c>
      <c r="AX1044" s="13" t="s">
        <v>77</v>
      </c>
      <c r="AY1044" s="244" t="s">
        <v>137</v>
      </c>
    </row>
    <row r="1045" s="16" customFormat="1">
      <c r="A1045" s="16"/>
      <c r="B1045" s="278"/>
      <c r="C1045" s="279"/>
      <c r="D1045" s="219" t="s">
        <v>250</v>
      </c>
      <c r="E1045" s="280" t="s">
        <v>21</v>
      </c>
      <c r="F1045" s="281" t="s">
        <v>888</v>
      </c>
      <c r="G1045" s="279"/>
      <c r="H1045" s="282">
        <v>1137.145</v>
      </c>
      <c r="I1045" s="283"/>
      <c r="J1045" s="279"/>
      <c r="K1045" s="279"/>
      <c r="L1045" s="284"/>
      <c r="M1045" s="285"/>
      <c r="N1045" s="286"/>
      <c r="O1045" s="286"/>
      <c r="P1045" s="286"/>
      <c r="Q1045" s="286"/>
      <c r="R1045" s="286"/>
      <c r="S1045" s="286"/>
      <c r="T1045" s="287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/>
      <c r="AE1045" s="16"/>
      <c r="AT1045" s="288" t="s">
        <v>250</v>
      </c>
      <c r="AU1045" s="288" t="s">
        <v>87</v>
      </c>
      <c r="AV1045" s="16" t="s">
        <v>136</v>
      </c>
      <c r="AW1045" s="16" t="s">
        <v>38</v>
      </c>
      <c r="AX1045" s="16" t="s">
        <v>77</v>
      </c>
      <c r="AY1045" s="288" t="s">
        <v>137</v>
      </c>
    </row>
    <row r="1046" s="14" customFormat="1">
      <c r="A1046" s="14"/>
      <c r="B1046" s="249"/>
      <c r="C1046" s="250"/>
      <c r="D1046" s="219" t="s">
        <v>250</v>
      </c>
      <c r="E1046" s="251" t="s">
        <v>21</v>
      </c>
      <c r="F1046" s="252" t="s">
        <v>1153</v>
      </c>
      <c r="G1046" s="250"/>
      <c r="H1046" s="251" t="s">
        <v>21</v>
      </c>
      <c r="I1046" s="253"/>
      <c r="J1046" s="250"/>
      <c r="K1046" s="250"/>
      <c r="L1046" s="254"/>
      <c r="M1046" s="255"/>
      <c r="N1046" s="256"/>
      <c r="O1046" s="256"/>
      <c r="P1046" s="256"/>
      <c r="Q1046" s="256"/>
      <c r="R1046" s="256"/>
      <c r="S1046" s="256"/>
      <c r="T1046" s="257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8" t="s">
        <v>250</v>
      </c>
      <c r="AU1046" s="258" t="s">
        <v>87</v>
      </c>
      <c r="AV1046" s="14" t="s">
        <v>85</v>
      </c>
      <c r="AW1046" s="14" t="s">
        <v>38</v>
      </c>
      <c r="AX1046" s="14" t="s">
        <v>77</v>
      </c>
      <c r="AY1046" s="258" t="s">
        <v>137</v>
      </c>
    </row>
    <row r="1047" s="13" customFormat="1">
      <c r="A1047" s="13"/>
      <c r="B1047" s="234"/>
      <c r="C1047" s="235"/>
      <c r="D1047" s="219" t="s">
        <v>250</v>
      </c>
      <c r="E1047" s="236" t="s">
        <v>21</v>
      </c>
      <c r="F1047" s="237" t="s">
        <v>1834</v>
      </c>
      <c r="G1047" s="235"/>
      <c r="H1047" s="238">
        <v>25.074999999999999</v>
      </c>
      <c r="I1047" s="239"/>
      <c r="J1047" s="235"/>
      <c r="K1047" s="235"/>
      <c r="L1047" s="240"/>
      <c r="M1047" s="241"/>
      <c r="N1047" s="242"/>
      <c r="O1047" s="242"/>
      <c r="P1047" s="242"/>
      <c r="Q1047" s="242"/>
      <c r="R1047" s="242"/>
      <c r="S1047" s="242"/>
      <c r="T1047" s="24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4" t="s">
        <v>250</v>
      </c>
      <c r="AU1047" s="244" t="s">
        <v>87</v>
      </c>
      <c r="AV1047" s="13" t="s">
        <v>87</v>
      </c>
      <c r="AW1047" s="13" t="s">
        <v>38</v>
      </c>
      <c r="AX1047" s="13" t="s">
        <v>77</v>
      </c>
      <c r="AY1047" s="244" t="s">
        <v>137</v>
      </c>
    </row>
    <row r="1048" s="13" customFormat="1">
      <c r="A1048" s="13"/>
      <c r="B1048" s="234"/>
      <c r="C1048" s="235"/>
      <c r="D1048" s="219" t="s">
        <v>250</v>
      </c>
      <c r="E1048" s="236" t="s">
        <v>21</v>
      </c>
      <c r="F1048" s="237" t="s">
        <v>1835</v>
      </c>
      <c r="G1048" s="235"/>
      <c r="H1048" s="238">
        <v>784.98000000000002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250</v>
      </c>
      <c r="AU1048" s="244" t="s">
        <v>87</v>
      </c>
      <c r="AV1048" s="13" t="s">
        <v>87</v>
      </c>
      <c r="AW1048" s="13" t="s">
        <v>38</v>
      </c>
      <c r="AX1048" s="13" t="s">
        <v>77</v>
      </c>
      <c r="AY1048" s="244" t="s">
        <v>137</v>
      </c>
    </row>
    <row r="1049" s="13" customFormat="1">
      <c r="A1049" s="13"/>
      <c r="B1049" s="234"/>
      <c r="C1049" s="235"/>
      <c r="D1049" s="219" t="s">
        <v>250</v>
      </c>
      <c r="E1049" s="236" t="s">
        <v>21</v>
      </c>
      <c r="F1049" s="237" t="s">
        <v>1836</v>
      </c>
      <c r="G1049" s="235"/>
      <c r="H1049" s="238">
        <v>127.364</v>
      </c>
      <c r="I1049" s="239"/>
      <c r="J1049" s="235"/>
      <c r="K1049" s="235"/>
      <c r="L1049" s="240"/>
      <c r="M1049" s="241"/>
      <c r="N1049" s="242"/>
      <c r="O1049" s="242"/>
      <c r="P1049" s="242"/>
      <c r="Q1049" s="242"/>
      <c r="R1049" s="242"/>
      <c r="S1049" s="242"/>
      <c r="T1049" s="24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4" t="s">
        <v>250</v>
      </c>
      <c r="AU1049" s="244" t="s">
        <v>87</v>
      </c>
      <c r="AV1049" s="13" t="s">
        <v>87</v>
      </c>
      <c r="AW1049" s="13" t="s">
        <v>38</v>
      </c>
      <c r="AX1049" s="13" t="s">
        <v>77</v>
      </c>
      <c r="AY1049" s="244" t="s">
        <v>137</v>
      </c>
    </row>
    <row r="1050" s="16" customFormat="1">
      <c r="A1050" s="16"/>
      <c r="B1050" s="278"/>
      <c r="C1050" s="279"/>
      <c r="D1050" s="219" t="s">
        <v>250</v>
      </c>
      <c r="E1050" s="280" t="s">
        <v>21</v>
      </c>
      <c r="F1050" s="281" t="s">
        <v>888</v>
      </c>
      <c r="G1050" s="279"/>
      <c r="H1050" s="282">
        <v>937.41899999999998</v>
      </c>
      <c r="I1050" s="283"/>
      <c r="J1050" s="279"/>
      <c r="K1050" s="279"/>
      <c r="L1050" s="284"/>
      <c r="M1050" s="285"/>
      <c r="N1050" s="286"/>
      <c r="O1050" s="286"/>
      <c r="P1050" s="286"/>
      <c r="Q1050" s="286"/>
      <c r="R1050" s="286"/>
      <c r="S1050" s="286"/>
      <c r="T1050" s="287"/>
      <c r="U1050" s="16"/>
      <c r="V1050" s="16"/>
      <c r="W1050" s="16"/>
      <c r="X1050" s="16"/>
      <c r="Y1050" s="16"/>
      <c r="Z1050" s="16"/>
      <c r="AA1050" s="16"/>
      <c r="AB1050" s="16"/>
      <c r="AC1050" s="16"/>
      <c r="AD1050" s="16"/>
      <c r="AE1050" s="16"/>
      <c r="AT1050" s="288" t="s">
        <v>250</v>
      </c>
      <c r="AU1050" s="288" t="s">
        <v>87</v>
      </c>
      <c r="AV1050" s="16" t="s">
        <v>136</v>
      </c>
      <c r="AW1050" s="16" t="s">
        <v>38</v>
      </c>
      <c r="AX1050" s="16" t="s">
        <v>77</v>
      </c>
      <c r="AY1050" s="288" t="s">
        <v>137</v>
      </c>
    </row>
    <row r="1051" s="14" customFormat="1">
      <c r="A1051" s="14"/>
      <c r="B1051" s="249"/>
      <c r="C1051" s="250"/>
      <c r="D1051" s="219" t="s">
        <v>250</v>
      </c>
      <c r="E1051" s="251" t="s">
        <v>21</v>
      </c>
      <c r="F1051" s="252" t="s">
        <v>1837</v>
      </c>
      <c r="G1051" s="250"/>
      <c r="H1051" s="251" t="s">
        <v>21</v>
      </c>
      <c r="I1051" s="253"/>
      <c r="J1051" s="250"/>
      <c r="K1051" s="250"/>
      <c r="L1051" s="254"/>
      <c r="M1051" s="255"/>
      <c r="N1051" s="256"/>
      <c r="O1051" s="256"/>
      <c r="P1051" s="256"/>
      <c r="Q1051" s="256"/>
      <c r="R1051" s="256"/>
      <c r="S1051" s="256"/>
      <c r="T1051" s="257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8" t="s">
        <v>250</v>
      </c>
      <c r="AU1051" s="258" t="s">
        <v>87</v>
      </c>
      <c r="AV1051" s="14" t="s">
        <v>85</v>
      </c>
      <c r="AW1051" s="14" t="s">
        <v>38</v>
      </c>
      <c r="AX1051" s="14" t="s">
        <v>77</v>
      </c>
      <c r="AY1051" s="258" t="s">
        <v>137</v>
      </c>
    </row>
    <row r="1052" s="13" customFormat="1">
      <c r="A1052" s="13"/>
      <c r="B1052" s="234"/>
      <c r="C1052" s="235"/>
      <c r="D1052" s="219" t="s">
        <v>250</v>
      </c>
      <c r="E1052" s="236" t="s">
        <v>21</v>
      </c>
      <c r="F1052" s="237" t="s">
        <v>1838</v>
      </c>
      <c r="G1052" s="235"/>
      <c r="H1052" s="238">
        <v>99.581000000000003</v>
      </c>
      <c r="I1052" s="239"/>
      <c r="J1052" s="235"/>
      <c r="K1052" s="235"/>
      <c r="L1052" s="240"/>
      <c r="M1052" s="241"/>
      <c r="N1052" s="242"/>
      <c r="O1052" s="242"/>
      <c r="P1052" s="242"/>
      <c r="Q1052" s="242"/>
      <c r="R1052" s="242"/>
      <c r="S1052" s="242"/>
      <c r="T1052" s="24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4" t="s">
        <v>250</v>
      </c>
      <c r="AU1052" s="244" t="s">
        <v>87</v>
      </c>
      <c r="AV1052" s="13" t="s">
        <v>87</v>
      </c>
      <c r="AW1052" s="13" t="s">
        <v>38</v>
      </c>
      <c r="AX1052" s="13" t="s">
        <v>77</v>
      </c>
      <c r="AY1052" s="244" t="s">
        <v>137</v>
      </c>
    </row>
    <row r="1053" s="15" customFormat="1">
      <c r="A1053" s="15"/>
      <c r="B1053" s="267"/>
      <c r="C1053" s="268"/>
      <c r="D1053" s="219" t="s">
        <v>250</v>
      </c>
      <c r="E1053" s="269" t="s">
        <v>580</v>
      </c>
      <c r="F1053" s="270" t="s">
        <v>830</v>
      </c>
      <c r="G1053" s="268"/>
      <c r="H1053" s="271">
        <v>2174.145</v>
      </c>
      <c r="I1053" s="272"/>
      <c r="J1053" s="268"/>
      <c r="K1053" s="268"/>
      <c r="L1053" s="273"/>
      <c r="M1053" s="274"/>
      <c r="N1053" s="275"/>
      <c r="O1053" s="275"/>
      <c r="P1053" s="275"/>
      <c r="Q1053" s="275"/>
      <c r="R1053" s="275"/>
      <c r="S1053" s="275"/>
      <c r="T1053" s="276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7" t="s">
        <v>250</v>
      </c>
      <c r="AU1053" s="277" t="s">
        <v>87</v>
      </c>
      <c r="AV1053" s="15" t="s">
        <v>150</v>
      </c>
      <c r="AW1053" s="15" t="s">
        <v>38</v>
      </c>
      <c r="AX1053" s="15" t="s">
        <v>85</v>
      </c>
      <c r="AY1053" s="277" t="s">
        <v>137</v>
      </c>
    </row>
    <row r="1054" s="2" customFormat="1" ht="16.5" customHeight="1">
      <c r="A1054" s="41"/>
      <c r="B1054" s="42"/>
      <c r="C1054" s="225" t="s">
        <v>1839</v>
      </c>
      <c r="D1054" s="225" t="s">
        <v>162</v>
      </c>
      <c r="E1054" s="226" t="s">
        <v>1840</v>
      </c>
      <c r="F1054" s="227" t="s">
        <v>1841</v>
      </c>
      <c r="G1054" s="228" t="s">
        <v>581</v>
      </c>
      <c r="H1054" s="229">
        <v>2064.7620000000002</v>
      </c>
      <c r="I1054" s="230"/>
      <c r="J1054" s="231">
        <f>ROUND(I1054*H1054,2)</f>
        <v>0</v>
      </c>
      <c r="K1054" s="227" t="s">
        <v>526</v>
      </c>
      <c r="L1054" s="47"/>
      <c r="M1054" s="232" t="s">
        <v>21</v>
      </c>
      <c r="N1054" s="233" t="s">
        <v>48</v>
      </c>
      <c r="O1054" s="87"/>
      <c r="P1054" s="215">
        <f>O1054*H1054</f>
        <v>0</v>
      </c>
      <c r="Q1054" s="215">
        <v>0</v>
      </c>
      <c r="R1054" s="215">
        <f>Q1054*H1054</f>
        <v>0</v>
      </c>
      <c r="S1054" s="215">
        <v>0</v>
      </c>
      <c r="T1054" s="216">
        <f>S1054*H1054</f>
        <v>0</v>
      </c>
      <c r="U1054" s="41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R1054" s="217" t="s">
        <v>150</v>
      </c>
      <c r="AT1054" s="217" t="s">
        <v>162</v>
      </c>
      <c r="AU1054" s="217" t="s">
        <v>87</v>
      </c>
      <c r="AY1054" s="20" t="s">
        <v>137</v>
      </c>
      <c r="BE1054" s="218">
        <f>IF(N1054="základní",J1054,0)</f>
        <v>0</v>
      </c>
      <c r="BF1054" s="218">
        <f>IF(N1054="snížená",J1054,0)</f>
        <v>0</v>
      </c>
      <c r="BG1054" s="218">
        <f>IF(N1054="zákl. přenesená",J1054,0)</f>
        <v>0</v>
      </c>
      <c r="BH1054" s="218">
        <f>IF(N1054="sníž. přenesená",J1054,0)</f>
        <v>0</v>
      </c>
      <c r="BI1054" s="218">
        <f>IF(N1054="nulová",J1054,0)</f>
        <v>0</v>
      </c>
      <c r="BJ1054" s="20" t="s">
        <v>85</v>
      </c>
      <c r="BK1054" s="218">
        <f>ROUND(I1054*H1054,2)</f>
        <v>0</v>
      </c>
      <c r="BL1054" s="20" t="s">
        <v>150</v>
      </c>
      <c r="BM1054" s="217" t="s">
        <v>1842</v>
      </c>
    </row>
    <row r="1055" s="2" customFormat="1">
      <c r="A1055" s="41"/>
      <c r="B1055" s="42"/>
      <c r="C1055" s="43"/>
      <c r="D1055" s="219" t="s">
        <v>144</v>
      </c>
      <c r="E1055" s="43"/>
      <c r="F1055" s="220" t="s">
        <v>1843</v>
      </c>
      <c r="G1055" s="43"/>
      <c r="H1055" s="43"/>
      <c r="I1055" s="221"/>
      <c r="J1055" s="43"/>
      <c r="K1055" s="43"/>
      <c r="L1055" s="47"/>
      <c r="M1055" s="222"/>
      <c r="N1055" s="223"/>
      <c r="O1055" s="87"/>
      <c r="P1055" s="87"/>
      <c r="Q1055" s="87"/>
      <c r="R1055" s="87"/>
      <c r="S1055" s="87"/>
      <c r="T1055" s="88"/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T1055" s="20" t="s">
        <v>144</v>
      </c>
      <c r="AU1055" s="20" t="s">
        <v>87</v>
      </c>
    </row>
    <row r="1056" s="2" customFormat="1">
      <c r="A1056" s="41"/>
      <c r="B1056" s="42"/>
      <c r="C1056" s="43"/>
      <c r="D1056" s="247" t="s">
        <v>529</v>
      </c>
      <c r="E1056" s="43"/>
      <c r="F1056" s="248" t="s">
        <v>1844</v>
      </c>
      <c r="G1056" s="43"/>
      <c r="H1056" s="43"/>
      <c r="I1056" s="221"/>
      <c r="J1056" s="43"/>
      <c r="K1056" s="43"/>
      <c r="L1056" s="47"/>
      <c r="M1056" s="222"/>
      <c r="N1056" s="223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529</v>
      </c>
      <c r="AU1056" s="20" t="s">
        <v>87</v>
      </c>
    </row>
    <row r="1057" s="14" customFormat="1">
      <c r="A1057" s="14"/>
      <c r="B1057" s="249"/>
      <c r="C1057" s="250"/>
      <c r="D1057" s="219" t="s">
        <v>250</v>
      </c>
      <c r="E1057" s="251" t="s">
        <v>21</v>
      </c>
      <c r="F1057" s="252" t="s">
        <v>950</v>
      </c>
      <c r="G1057" s="250"/>
      <c r="H1057" s="251" t="s">
        <v>21</v>
      </c>
      <c r="I1057" s="253"/>
      <c r="J1057" s="250"/>
      <c r="K1057" s="250"/>
      <c r="L1057" s="254"/>
      <c r="M1057" s="255"/>
      <c r="N1057" s="256"/>
      <c r="O1057" s="256"/>
      <c r="P1057" s="256"/>
      <c r="Q1057" s="256"/>
      <c r="R1057" s="256"/>
      <c r="S1057" s="256"/>
      <c r="T1057" s="257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8" t="s">
        <v>250</v>
      </c>
      <c r="AU1057" s="258" t="s">
        <v>87</v>
      </c>
      <c r="AV1057" s="14" t="s">
        <v>85</v>
      </c>
      <c r="AW1057" s="14" t="s">
        <v>38</v>
      </c>
      <c r="AX1057" s="14" t="s">
        <v>77</v>
      </c>
      <c r="AY1057" s="258" t="s">
        <v>137</v>
      </c>
    </row>
    <row r="1058" s="13" customFormat="1">
      <c r="A1058" s="13"/>
      <c r="B1058" s="234"/>
      <c r="C1058" s="235"/>
      <c r="D1058" s="219" t="s">
        <v>250</v>
      </c>
      <c r="E1058" s="236" t="s">
        <v>21</v>
      </c>
      <c r="F1058" s="237" t="s">
        <v>1845</v>
      </c>
      <c r="G1058" s="235"/>
      <c r="H1058" s="238">
        <v>1082.6010000000001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250</v>
      </c>
      <c r="AU1058" s="244" t="s">
        <v>87</v>
      </c>
      <c r="AV1058" s="13" t="s">
        <v>87</v>
      </c>
      <c r="AW1058" s="13" t="s">
        <v>38</v>
      </c>
      <c r="AX1058" s="13" t="s">
        <v>77</v>
      </c>
      <c r="AY1058" s="244" t="s">
        <v>137</v>
      </c>
    </row>
    <row r="1059" s="13" customFormat="1">
      <c r="A1059" s="13"/>
      <c r="B1059" s="234"/>
      <c r="C1059" s="235"/>
      <c r="D1059" s="219" t="s">
        <v>250</v>
      </c>
      <c r="E1059" s="236" t="s">
        <v>21</v>
      </c>
      <c r="F1059" s="237" t="s">
        <v>1846</v>
      </c>
      <c r="G1059" s="235"/>
      <c r="H1059" s="238">
        <v>14.25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4" t="s">
        <v>250</v>
      </c>
      <c r="AU1059" s="244" t="s">
        <v>87</v>
      </c>
      <c r="AV1059" s="13" t="s">
        <v>87</v>
      </c>
      <c r="AW1059" s="13" t="s">
        <v>38</v>
      </c>
      <c r="AX1059" s="13" t="s">
        <v>77</v>
      </c>
      <c r="AY1059" s="244" t="s">
        <v>137</v>
      </c>
    </row>
    <row r="1060" s="13" customFormat="1">
      <c r="A1060" s="13"/>
      <c r="B1060" s="234"/>
      <c r="C1060" s="235"/>
      <c r="D1060" s="219" t="s">
        <v>250</v>
      </c>
      <c r="E1060" s="236" t="s">
        <v>21</v>
      </c>
      <c r="F1060" s="237" t="s">
        <v>1847</v>
      </c>
      <c r="G1060" s="235"/>
      <c r="H1060" s="238">
        <v>313.16899999999998</v>
      </c>
      <c r="I1060" s="239"/>
      <c r="J1060" s="235"/>
      <c r="K1060" s="235"/>
      <c r="L1060" s="240"/>
      <c r="M1060" s="241"/>
      <c r="N1060" s="242"/>
      <c r="O1060" s="242"/>
      <c r="P1060" s="242"/>
      <c r="Q1060" s="242"/>
      <c r="R1060" s="242"/>
      <c r="S1060" s="242"/>
      <c r="T1060" s="24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4" t="s">
        <v>250</v>
      </c>
      <c r="AU1060" s="244" t="s">
        <v>87</v>
      </c>
      <c r="AV1060" s="13" t="s">
        <v>87</v>
      </c>
      <c r="AW1060" s="13" t="s">
        <v>38</v>
      </c>
      <c r="AX1060" s="13" t="s">
        <v>77</v>
      </c>
      <c r="AY1060" s="244" t="s">
        <v>137</v>
      </c>
    </row>
    <row r="1061" s="13" customFormat="1">
      <c r="A1061" s="13"/>
      <c r="B1061" s="234"/>
      <c r="C1061" s="235"/>
      <c r="D1061" s="219" t="s">
        <v>250</v>
      </c>
      <c r="E1061" s="236" t="s">
        <v>21</v>
      </c>
      <c r="F1061" s="237" t="s">
        <v>1848</v>
      </c>
      <c r="G1061" s="235"/>
      <c r="H1061" s="238">
        <v>654.74199999999996</v>
      </c>
      <c r="I1061" s="239"/>
      <c r="J1061" s="235"/>
      <c r="K1061" s="235"/>
      <c r="L1061" s="240"/>
      <c r="M1061" s="241"/>
      <c r="N1061" s="242"/>
      <c r="O1061" s="242"/>
      <c r="P1061" s="242"/>
      <c r="Q1061" s="242"/>
      <c r="R1061" s="242"/>
      <c r="S1061" s="242"/>
      <c r="T1061" s="24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4" t="s">
        <v>250</v>
      </c>
      <c r="AU1061" s="244" t="s">
        <v>87</v>
      </c>
      <c r="AV1061" s="13" t="s">
        <v>87</v>
      </c>
      <c r="AW1061" s="13" t="s">
        <v>38</v>
      </c>
      <c r="AX1061" s="13" t="s">
        <v>77</v>
      </c>
      <c r="AY1061" s="244" t="s">
        <v>137</v>
      </c>
    </row>
    <row r="1062" s="15" customFormat="1">
      <c r="A1062" s="15"/>
      <c r="B1062" s="267"/>
      <c r="C1062" s="268"/>
      <c r="D1062" s="219" t="s">
        <v>250</v>
      </c>
      <c r="E1062" s="269" t="s">
        <v>796</v>
      </c>
      <c r="F1062" s="270" t="s">
        <v>830</v>
      </c>
      <c r="G1062" s="268"/>
      <c r="H1062" s="271">
        <v>2064.7620000000002</v>
      </c>
      <c r="I1062" s="272"/>
      <c r="J1062" s="268"/>
      <c r="K1062" s="268"/>
      <c r="L1062" s="273"/>
      <c r="M1062" s="274"/>
      <c r="N1062" s="275"/>
      <c r="O1062" s="275"/>
      <c r="P1062" s="275"/>
      <c r="Q1062" s="275"/>
      <c r="R1062" s="275"/>
      <c r="S1062" s="275"/>
      <c r="T1062" s="276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77" t="s">
        <v>250</v>
      </c>
      <c r="AU1062" s="277" t="s">
        <v>87</v>
      </c>
      <c r="AV1062" s="15" t="s">
        <v>150</v>
      </c>
      <c r="AW1062" s="15" t="s">
        <v>38</v>
      </c>
      <c r="AX1062" s="15" t="s">
        <v>85</v>
      </c>
      <c r="AY1062" s="277" t="s">
        <v>137</v>
      </c>
    </row>
    <row r="1063" s="2" customFormat="1" ht="16.5" customHeight="1">
      <c r="A1063" s="41"/>
      <c r="B1063" s="42"/>
      <c r="C1063" s="225" t="s">
        <v>1849</v>
      </c>
      <c r="D1063" s="225" t="s">
        <v>162</v>
      </c>
      <c r="E1063" s="226" t="s">
        <v>1850</v>
      </c>
      <c r="F1063" s="227" t="s">
        <v>1851</v>
      </c>
      <c r="G1063" s="228" t="s">
        <v>581</v>
      </c>
      <c r="H1063" s="229">
        <v>2064.7620000000002</v>
      </c>
      <c r="I1063" s="230"/>
      <c r="J1063" s="231">
        <f>ROUND(I1063*H1063,2)</f>
        <v>0</v>
      </c>
      <c r="K1063" s="227" t="s">
        <v>21</v>
      </c>
      <c r="L1063" s="47"/>
      <c r="M1063" s="232" t="s">
        <v>21</v>
      </c>
      <c r="N1063" s="233" t="s">
        <v>48</v>
      </c>
      <c r="O1063" s="87"/>
      <c r="P1063" s="215">
        <f>O1063*H1063</f>
        <v>0</v>
      </c>
      <c r="Q1063" s="215">
        <v>0</v>
      </c>
      <c r="R1063" s="215">
        <f>Q1063*H1063</f>
        <v>0</v>
      </c>
      <c r="S1063" s="215">
        <v>0</v>
      </c>
      <c r="T1063" s="216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17" t="s">
        <v>150</v>
      </c>
      <c r="AT1063" s="217" t="s">
        <v>162</v>
      </c>
      <c r="AU1063" s="217" t="s">
        <v>87</v>
      </c>
      <c r="AY1063" s="20" t="s">
        <v>137</v>
      </c>
      <c r="BE1063" s="218">
        <f>IF(N1063="základní",J1063,0)</f>
        <v>0</v>
      </c>
      <c r="BF1063" s="218">
        <f>IF(N1063="snížená",J1063,0)</f>
        <v>0</v>
      </c>
      <c r="BG1063" s="218">
        <f>IF(N1063="zákl. přenesená",J1063,0)</f>
        <v>0</v>
      </c>
      <c r="BH1063" s="218">
        <f>IF(N1063="sníž. přenesená",J1063,0)</f>
        <v>0</v>
      </c>
      <c r="BI1063" s="218">
        <f>IF(N1063="nulová",J1063,0)</f>
        <v>0</v>
      </c>
      <c r="BJ1063" s="20" t="s">
        <v>85</v>
      </c>
      <c r="BK1063" s="218">
        <f>ROUND(I1063*H1063,2)</f>
        <v>0</v>
      </c>
      <c r="BL1063" s="20" t="s">
        <v>150</v>
      </c>
      <c r="BM1063" s="217" t="s">
        <v>1852</v>
      </c>
    </row>
    <row r="1064" s="2" customFormat="1">
      <c r="A1064" s="41"/>
      <c r="B1064" s="42"/>
      <c r="C1064" s="43"/>
      <c r="D1064" s="219" t="s">
        <v>144</v>
      </c>
      <c r="E1064" s="43"/>
      <c r="F1064" s="220" t="s">
        <v>1853</v>
      </c>
      <c r="G1064" s="43"/>
      <c r="H1064" s="43"/>
      <c r="I1064" s="221"/>
      <c r="J1064" s="43"/>
      <c r="K1064" s="43"/>
      <c r="L1064" s="47"/>
      <c r="M1064" s="222"/>
      <c r="N1064" s="223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144</v>
      </c>
      <c r="AU1064" s="20" t="s">
        <v>87</v>
      </c>
    </row>
    <row r="1065" s="2" customFormat="1">
      <c r="A1065" s="41"/>
      <c r="B1065" s="42"/>
      <c r="C1065" s="43"/>
      <c r="D1065" s="219" t="s">
        <v>146</v>
      </c>
      <c r="E1065" s="43"/>
      <c r="F1065" s="224" t="s">
        <v>1854</v>
      </c>
      <c r="G1065" s="43"/>
      <c r="H1065" s="43"/>
      <c r="I1065" s="221"/>
      <c r="J1065" s="43"/>
      <c r="K1065" s="43"/>
      <c r="L1065" s="47"/>
      <c r="M1065" s="222"/>
      <c r="N1065" s="223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146</v>
      </c>
      <c r="AU1065" s="20" t="s">
        <v>87</v>
      </c>
    </row>
    <row r="1066" s="14" customFormat="1">
      <c r="A1066" s="14"/>
      <c r="B1066" s="249"/>
      <c r="C1066" s="250"/>
      <c r="D1066" s="219" t="s">
        <v>250</v>
      </c>
      <c r="E1066" s="251" t="s">
        <v>21</v>
      </c>
      <c r="F1066" s="252" t="s">
        <v>1855</v>
      </c>
      <c r="G1066" s="250"/>
      <c r="H1066" s="251" t="s">
        <v>21</v>
      </c>
      <c r="I1066" s="253"/>
      <c r="J1066" s="250"/>
      <c r="K1066" s="250"/>
      <c r="L1066" s="254"/>
      <c r="M1066" s="255"/>
      <c r="N1066" s="256"/>
      <c r="O1066" s="256"/>
      <c r="P1066" s="256"/>
      <c r="Q1066" s="256"/>
      <c r="R1066" s="256"/>
      <c r="S1066" s="256"/>
      <c r="T1066" s="257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8" t="s">
        <v>250</v>
      </c>
      <c r="AU1066" s="258" t="s">
        <v>87</v>
      </c>
      <c r="AV1066" s="14" t="s">
        <v>85</v>
      </c>
      <c r="AW1066" s="14" t="s">
        <v>38</v>
      </c>
      <c r="AX1066" s="14" t="s">
        <v>77</v>
      </c>
      <c r="AY1066" s="258" t="s">
        <v>137</v>
      </c>
    </row>
    <row r="1067" s="13" customFormat="1">
      <c r="A1067" s="13"/>
      <c r="B1067" s="234"/>
      <c r="C1067" s="235"/>
      <c r="D1067" s="219" t="s">
        <v>250</v>
      </c>
      <c r="E1067" s="236" t="s">
        <v>21</v>
      </c>
      <c r="F1067" s="237" t="s">
        <v>796</v>
      </c>
      <c r="G1067" s="235"/>
      <c r="H1067" s="238">
        <v>2064.7620000000002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250</v>
      </c>
      <c r="AU1067" s="244" t="s">
        <v>87</v>
      </c>
      <c r="AV1067" s="13" t="s">
        <v>87</v>
      </c>
      <c r="AW1067" s="13" t="s">
        <v>38</v>
      </c>
      <c r="AX1067" s="13" t="s">
        <v>85</v>
      </c>
      <c r="AY1067" s="244" t="s">
        <v>137</v>
      </c>
    </row>
    <row r="1068" s="2" customFormat="1" ht="16.5" customHeight="1">
      <c r="A1068" s="41"/>
      <c r="B1068" s="42"/>
      <c r="C1068" s="225" t="s">
        <v>1856</v>
      </c>
      <c r="D1068" s="225" t="s">
        <v>162</v>
      </c>
      <c r="E1068" s="226" t="s">
        <v>1857</v>
      </c>
      <c r="F1068" s="227" t="s">
        <v>1858</v>
      </c>
      <c r="G1068" s="228" t="s">
        <v>581</v>
      </c>
      <c r="H1068" s="229">
        <v>197.42400000000001</v>
      </c>
      <c r="I1068" s="230"/>
      <c r="J1068" s="231">
        <f>ROUND(I1068*H1068,2)</f>
        <v>0</v>
      </c>
      <c r="K1068" s="227" t="s">
        <v>21</v>
      </c>
      <c r="L1068" s="47"/>
      <c r="M1068" s="232" t="s">
        <v>21</v>
      </c>
      <c r="N1068" s="233" t="s">
        <v>48</v>
      </c>
      <c r="O1068" s="87"/>
      <c r="P1068" s="215">
        <f>O1068*H1068</f>
        <v>0</v>
      </c>
      <c r="Q1068" s="215">
        <v>0</v>
      </c>
      <c r="R1068" s="215">
        <f>Q1068*H1068</f>
        <v>0</v>
      </c>
      <c r="S1068" s="215">
        <v>0</v>
      </c>
      <c r="T1068" s="216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7" t="s">
        <v>150</v>
      </c>
      <c r="AT1068" s="217" t="s">
        <v>162</v>
      </c>
      <c r="AU1068" s="217" t="s">
        <v>87</v>
      </c>
      <c r="AY1068" s="20" t="s">
        <v>137</v>
      </c>
      <c r="BE1068" s="218">
        <f>IF(N1068="základní",J1068,0)</f>
        <v>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20" t="s">
        <v>85</v>
      </c>
      <c r="BK1068" s="218">
        <f>ROUND(I1068*H1068,2)</f>
        <v>0</v>
      </c>
      <c r="BL1068" s="20" t="s">
        <v>150</v>
      </c>
      <c r="BM1068" s="217" t="s">
        <v>1859</v>
      </c>
    </row>
    <row r="1069" s="2" customFormat="1">
      <c r="A1069" s="41"/>
      <c r="B1069" s="42"/>
      <c r="C1069" s="43"/>
      <c r="D1069" s="219" t="s">
        <v>144</v>
      </c>
      <c r="E1069" s="43"/>
      <c r="F1069" s="220" t="s">
        <v>1860</v>
      </c>
      <c r="G1069" s="43"/>
      <c r="H1069" s="43"/>
      <c r="I1069" s="221"/>
      <c r="J1069" s="43"/>
      <c r="K1069" s="43"/>
      <c r="L1069" s="47"/>
      <c r="M1069" s="222"/>
      <c r="N1069" s="223"/>
      <c r="O1069" s="87"/>
      <c r="P1069" s="87"/>
      <c r="Q1069" s="87"/>
      <c r="R1069" s="87"/>
      <c r="S1069" s="87"/>
      <c r="T1069" s="88"/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T1069" s="20" t="s">
        <v>144</v>
      </c>
      <c r="AU1069" s="20" t="s">
        <v>87</v>
      </c>
    </row>
    <row r="1070" s="2" customFormat="1">
      <c r="A1070" s="41"/>
      <c r="B1070" s="42"/>
      <c r="C1070" s="43"/>
      <c r="D1070" s="219" t="s">
        <v>146</v>
      </c>
      <c r="E1070" s="43"/>
      <c r="F1070" s="224" t="s">
        <v>1861</v>
      </c>
      <c r="G1070" s="43"/>
      <c r="H1070" s="43"/>
      <c r="I1070" s="221"/>
      <c r="J1070" s="43"/>
      <c r="K1070" s="43"/>
      <c r="L1070" s="47"/>
      <c r="M1070" s="222"/>
      <c r="N1070" s="223"/>
      <c r="O1070" s="87"/>
      <c r="P1070" s="87"/>
      <c r="Q1070" s="87"/>
      <c r="R1070" s="87"/>
      <c r="S1070" s="87"/>
      <c r="T1070" s="88"/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T1070" s="20" t="s">
        <v>146</v>
      </c>
      <c r="AU1070" s="20" t="s">
        <v>87</v>
      </c>
    </row>
    <row r="1071" s="14" customFormat="1">
      <c r="A1071" s="14"/>
      <c r="B1071" s="249"/>
      <c r="C1071" s="250"/>
      <c r="D1071" s="219" t="s">
        <v>250</v>
      </c>
      <c r="E1071" s="251" t="s">
        <v>21</v>
      </c>
      <c r="F1071" s="252" t="s">
        <v>1862</v>
      </c>
      <c r="G1071" s="250"/>
      <c r="H1071" s="251" t="s">
        <v>21</v>
      </c>
      <c r="I1071" s="253"/>
      <c r="J1071" s="250"/>
      <c r="K1071" s="250"/>
      <c r="L1071" s="254"/>
      <c r="M1071" s="255"/>
      <c r="N1071" s="256"/>
      <c r="O1071" s="256"/>
      <c r="P1071" s="256"/>
      <c r="Q1071" s="256"/>
      <c r="R1071" s="256"/>
      <c r="S1071" s="256"/>
      <c r="T1071" s="257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8" t="s">
        <v>250</v>
      </c>
      <c r="AU1071" s="258" t="s">
        <v>87</v>
      </c>
      <c r="AV1071" s="14" t="s">
        <v>85</v>
      </c>
      <c r="AW1071" s="14" t="s">
        <v>38</v>
      </c>
      <c r="AX1071" s="14" t="s">
        <v>77</v>
      </c>
      <c r="AY1071" s="258" t="s">
        <v>137</v>
      </c>
    </row>
    <row r="1072" s="13" customFormat="1">
      <c r="A1072" s="13"/>
      <c r="B1072" s="234"/>
      <c r="C1072" s="235"/>
      <c r="D1072" s="219" t="s">
        <v>250</v>
      </c>
      <c r="E1072" s="236" t="s">
        <v>21</v>
      </c>
      <c r="F1072" s="237" t="s">
        <v>1863</v>
      </c>
      <c r="G1072" s="235"/>
      <c r="H1072" s="238">
        <v>43.189</v>
      </c>
      <c r="I1072" s="239"/>
      <c r="J1072" s="235"/>
      <c r="K1072" s="235"/>
      <c r="L1072" s="240"/>
      <c r="M1072" s="241"/>
      <c r="N1072" s="242"/>
      <c r="O1072" s="242"/>
      <c r="P1072" s="242"/>
      <c r="Q1072" s="242"/>
      <c r="R1072" s="242"/>
      <c r="S1072" s="242"/>
      <c r="T1072" s="24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4" t="s">
        <v>250</v>
      </c>
      <c r="AU1072" s="244" t="s">
        <v>87</v>
      </c>
      <c r="AV1072" s="13" t="s">
        <v>87</v>
      </c>
      <c r="AW1072" s="13" t="s">
        <v>38</v>
      </c>
      <c r="AX1072" s="13" t="s">
        <v>77</v>
      </c>
      <c r="AY1072" s="244" t="s">
        <v>137</v>
      </c>
    </row>
    <row r="1073" s="13" customFormat="1">
      <c r="A1073" s="13"/>
      <c r="B1073" s="234"/>
      <c r="C1073" s="235"/>
      <c r="D1073" s="219" t="s">
        <v>250</v>
      </c>
      <c r="E1073" s="236" t="s">
        <v>21</v>
      </c>
      <c r="F1073" s="237" t="s">
        <v>1864</v>
      </c>
      <c r="G1073" s="235"/>
      <c r="H1073" s="238">
        <v>55.523000000000003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4" t="s">
        <v>250</v>
      </c>
      <c r="AU1073" s="244" t="s">
        <v>87</v>
      </c>
      <c r="AV1073" s="13" t="s">
        <v>87</v>
      </c>
      <c r="AW1073" s="13" t="s">
        <v>38</v>
      </c>
      <c r="AX1073" s="13" t="s">
        <v>77</v>
      </c>
      <c r="AY1073" s="244" t="s">
        <v>137</v>
      </c>
    </row>
    <row r="1074" s="14" customFormat="1">
      <c r="A1074" s="14"/>
      <c r="B1074" s="249"/>
      <c r="C1074" s="250"/>
      <c r="D1074" s="219" t="s">
        <v>250</v>
      </c>
      <c r="E1074" s="251" t="s">
        <v>21</v>
      </c>
      <c r="F1074" s="252" t="s">
        <v>1865</v>
      </c>
      <c r="G1074" s="250"/>
      <c r="H1074" s="251" t="s">
        <v>21</v>
      </c>
      <c r="I1074" s="253"/>
      <c r="J1074" s="250"/>
      <c r="K1074" s="250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8" t="s">
        <v>250</v>
      </c>
      <c r="AU1074" s="258" t="s">
        <v>87</v>
      </c>
      <c r="AV1074" s="14" t="s">
        <v>85</v>
      </c>
      <c r="AW1074" s="14" t="s">
        <v>38</v>
      </c>
      <c r="AX1074" s="14" t="s">
        <v>77</v>
      </c>
      <c r="AY1074" s="258" t="s">
        <v>137</v>
      </c>
    </row>
    <row r="1075" s="13" customFormat="1">
      <c r="A1075" s="13"/>
      <c r="B1075" s="234"/>
      <c r="C1075" s="235"/>
      <c r="D1075" s="219" t="s">
        <v>250</v>
      </c>
      <c r="E1075" s="236" t="s">
        <v>21</v>
      </c>
      <c r="F1075" s="237" t="s">
        <v>1863</v>
      </c>
      <c r="G1075" s="235"/>
      <c r="H1075" s="238">
        <v>43.189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250</v>
      </c>
      <c r="AU1075" s="244" t="s">
        <v>87</v>
      </c>
      <c r="AV1075" s="13" t="s">
        <v>87</v>
      </c>
      <c r="AW1075" s="13" t="s">
        <v>38</v>
      </c>
      <c r="AX1075" s="13" t="s">
        <v>77</v>
      </c>
      <c r="AY1075" s="244" t="s">
        <v>137</v>
      </c>
    </row>
    <row r="1076" s="13" customFormat="1">
      <c r="A1076" s="13"/>
      <c r="B1076" s="234"/>
      <c r="C1076" s="235"/>
      <c r="D1076" s="219" t="s">
        <v>250</v>
      </c>
      <c r="E1076" s="236" t="s">
        <v>21</v>
      </c>
      <c r="F1076" s="237" t="s">
        <v>1864</v>
      </c>
      <c r="G1076" s="235"/>
      <c r="H1076" s="238">
        <v>55.523000000000003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250</v>
      </c>
      <c r="AU1076" s="244" t="s">
        <v>87</v>
      </c>
      <c r="AV1076" s="13" t="s">
        <v>87</v>
      </c>
      <c r="AW1076" s="13" t="s">
        <v>38</v>
      </c>
      <c r="AX1076" s="13" t="s">
        <v>77</v>
      </c>
      <c r="AY1076" s="244" t="s">
        <v>137</v>
      </c>
    </row>
    <row r="1077" s="15" customFormat="1">
      <c r="A1077" s="15"/>
      <c r="B1077" s="267"/>
      <c r="C1077" s="268"/>
      <c r="D1077" s="219" t="s">
        <v>250</v>
      </c>
      <c r="E1077" s="269" t="s">
        <v>21</v>
      </c>
      <c r="F1077" s="270" t="s">
        <v>830</v>
      </c>
      <c r="G1077" s="268"/>
      <c r="H1077" s="271">
        <v>197.42400000000001</v>
      </c>
      <c r="I1077" s="272"/>
      <c r="J1077" s="268"/>
      <c r="K1077" s="268"/>
      <c r="L1077" s="273"/>
      <c r="M1077" s="274"/>
      <c r="N1077" s="275"/>
      <c r="O1077" s="275"/>
      <c r="P1077" s="275"/>
      <c r="Q1077" s="275"/>
      <c r="R1077" s="275"/>
      <c r="S1077" s="275"/>
      <c r="T1077" s="276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77" t="s">
        <v>250</v>
      </c>
      <c r="AU1077" s="277" t="s">
        <v>87</v>
      </c>
      <c r="AV1077" s="15" t="s">
        <v>150</v>
      </c>
      <c r="AW1077" s="15" t="s">
        <v>38</v>
      </c>
      <c r="AX1077" s="15" t="s">
        <v>85</v>
      </c>
      <c r="AY1077" s="277" t="s">
        <v>137</v>
      </c>
    </row>
    <row r="1078" s="2" customFormat="1" ht="16.5" customHeight="1">
      <c r="A1078" s="41"/>
      <c r="B1078" s="42"/>
      <c r="C1078" s="225" t="s">
        <v>1866</v>
      </c>
      <c r="D1078" s="225" t="s">
        <v>162</v>
      </c>
      <c r="E1078" s="226" t="s">
        <v>1867</v>
      </c>
      <c r="F1078" s="227" t="s">
        <v>1868</v>
      </c>
      <c r="G1078" s="228" t="s">
        <v>581</v>
      </c>
      <c r="H1078" s="229">
        <v>98.712000000000003</v>
      </c>
      <c r="I1078" s="230"/>
      <c r="J1078" s="231">
        <f>ROUND(I1078*H1078,2)</f>
        <v>0</v>
      </c>
      <c r="K1078" s="227" t="s">
        <v>526</v>
      </c>
      <c r="L1078" s="47"/>
      <c r="M1078" s="232" t="s">
        <v>21</v>
      </c>
      <c r="N1078" s="233" t="s">
        <v>48</v>
      </c>
      <c r="O1078" s="87"/>
      <c r="P1078" s="215">
        <f>O1078*H1078</f>
        <v>0</v>
      </c>
      <c r="Q1078" s="215">
        <v>0</v>
      </c>
      <c r="R1078" s="215">
        <f>Q1078*H1078</f>
        <v>0</v>
      </c>
      <c r="S1078" s="215">
        <v>0</v>
      </c>
      <c r="T1078" s="216">
        <f>S1078*H1078</f>
        <v>0</v>
      </c>
      <c r="U1078" s="41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R1078" s="217" t="s">
        <v>150</v>
      </c>
      <c r="AT1078" s="217" t="s">
        <v>162</v>
      </c>
      <c r="AU1078" s="217" t="s">
        <v>87</v>
      </c>
      <c r="AY1078" s="20" t="s">
        <v>137</v>
      </c>
      <c r="BE1078" s="218">
        <f>IF(N1078="základní",J1078,0)</f>
        <v>0</v>
      </c>
      <c r="BF1078" s="218">
        <f>IF(N1078="snížená",J1078,0)</f>
        <v>0</v>
      </c>
      <c r="BG1078" s="218">
        <f>IF(N1078="zákl. přenesená",J1078,0)</f>
        <v>0</v>
      </c>
      <c r="BH1078" s="218">
        <f>IF(N1078="sníž. přenesená",J1078,0)</f>
        <v>0</v>
      </c>
      <c r="BI1078" s="218">
        <f>IF(N1078="nulová",J1078,0)</f>
        <v>0</v>
      </c>
      <c r="BJ1078" s="20" t="s">
        <v>85</v>
      </c>
      <c r="BK1078" s="218">
        <f>ROUND(I1078*H1078,2)</f>
        <v>0</v>
      </c>
      <c r="BL1078" s="20" t="s">
        <v>150</v>
      </c>
      <c r="BM1078" s="217" t="s">
        <v>1869</v>
      </c>
    </row>
    <row r="1079" s="2" customFormat="1">
      <c r="A1079" s="41"/>
      <c r="B1079" s="42"/>
      <c r="C1079" s="43"/>
      <c r="D1079" s="219" t="s">
        <v>144</v>
      </c>
      <c r="E1079" s="43"/>
      <c r="F1079" s="220" t="s">
        <v>1870</v>
      </c>
      <c r="G1079" s="43"/>
      <c r="H1079" s="43"/>
      <c r="I1079" s="221"/>
      <c r="J1079" s="43"/>
      <c r="K1079" s="43"/>
      <c r="L1079" s="47"/>
      <c r="M1079" s="222"/>
      <c r="N1079" s="223"/>
      <c r="O1079" s="87"/>
      <c r="P1079" s="87"/>
      <c r="Q1079" s="87"/>
      <c r="R1079" s="87"/>
      <c r="S1079" s="87"/>
      <c r="T1079" s="88"/>
      <c r="U1079" s="41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T1079" s="20" t="s">
        <v>144</v>
      </c>
      <c r="AU1079" s="20" t="s">
        <v>87</v>
      </c>
    </row>
    <row r="1080" s="2" customFormat="1">
      <c r="A1080" s="41"/>
      <c r="B1080" s="42"/>
      <c r="C1080" s="43"/>
      <c r="D1080" s="247" t="s">
        <v>529</v>
      </c>
      <c r="E1080" s="43"/>
      <c r="F1080" s="248" t="s">
        <v>1871</v>
      </c>
      <c r="G1080" s="43"/>
      <c r="H1080" s="43"/>
      <c r="I1080" s="221"/>
      <c r="J1080" s="43"/>
      <c r="K1080" s="43"/>
      <c r="L1080" s="47"/>
      <c r="M1080" s="222"/>
      <c r="N1080" s="223"/>
      <c r="O1080" s="87"/>
      <c r="P1080" s="87"/>
      <c r="Q1080" s="87"/>
      <c r="R1080" s="87"/>
      <c r="S1080" s="87"/>
      <c r="T1080" s="88"/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T1080" s="20" t="s">
        <v>529</v>
      </c>
      <c r="AU1080" s="20" t="s">
        <v>87</v>
      </c>
    </row>
    <row r="1081" s="2" customFormat="1">
      <c r="A1081" s="41"/>
      <c r="B1081" s="42"/>
      <c r="C1081" s="43"/>
      <c r="D1081" s="219" t="s">
        <v>146</v>
      </c>
      <c r="E1081" s="43"/>
      <c r="F1081" s="224" t="s">
        <v>1872</v>
      </c>
      <c r="G1081" s="43"/>
      <c r="H1081" s="43"/>
      <c r="I1081" s="221"/>
      <c r="J1081" s="43"/>
      <c r="K1081" s="43"/>
      <c r="L1081" s="47"/>
      <c r="M1081" s="222"/>
      <c r="N1081" s="223"/>
      <c r="O1081" s="87"/>
      <c r="P1081" s="87"/>
      <c r="Q1081" s="87"/>
      <c r="R1081" s="87"/>
      <c r="S1081" s="87"/>
      <c r="T1081" s="88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T1081" s="20" t="s">
        <v>146</v>
      </c>
      <c r="AU1081" s="20" t="s">
        <v>87</v>
      </c>
    </row>
    <row r="1082" s="14" customFormat="1">
      <c r="A1082" s="14"/>
      <c r="B1082" s="249"/>
      <c r="C1082" s="250"/>
      <c r="D1082" s="219" t="s">
        <v>250</v>
      </c>
      <c r="E1082" s="251" t="s">
        <v>21</v>
      </c>
      <c r="F1082" s="252" t="s">
        <v>1865</v>
      </c>
      <c r="G1082" s="250"/>
      <c r="H1082" s="251" t="s">
        <v>21</v>
      </c>
      <c r="I1082" s="253"/>
      <c r="J1082" s="250"/>
      <c r="K1082" s="250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8" t="s">
        <v>250</v>
      </c>
      <c r="AU1082" s="258" t="s">
        <v>87</v>
      </c>
      <c r="AV1082" s="14" t="s">
        <v>85</v>
      </c>
      <c r="AW1082" s="14" t="s">
        <v>38</v>
      </c>
      <c r="AX1082" s="14" t="s">
        <v>77</v>
      </c>
      <c r="AY1082" s="258" t="s">
        <v>137</v>
      </c>
    </row>
    <row r="1083" s="13" customFormat="1">
      <c r="A1083" s="13"/>
      <c r="B1083" s="234"/>
      <c r="C1083" s="235"/>
      <c r="D1083" s="219" t="s">
        <v>250</v>
      </c>
      <c r="E1083" s="236" t="s">
        <v>21</v>
      </c>
      <c r="F1083" s="237" t="s">
        <v>1873</v>
      </c>
      <c r="G1083" s="235"/>
      <c r="H1083" s="238">
        <v>43.189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4" t="s">
        <v>250</v>
      </c>
      <c r="AU1083" s="244" t="s">
        <v>87</v>
      </c>
      <c r="AV1083" s="13" t="s">
        <v>87</v>
      </c>
      <c r="AW1083" s="13" t="s">
        <v>38</v>
      </c>
      <c r="AX1083" s="13" t="s">
        <v>77</v>
      </c>
      <c r="AY1083" s="244" t="s">
        <v>137</v>
      </c>
    </row>
    <row r="1084" s="13" customFormat="1">
      <c r="A1084" s="13"/>
      <c r="B1084" s="234"/>
      <c r="C1084" s="235"/>
      <c r="D1084" s="219" t="s">
        <v>250</v>
      </c>
      <c r="E1084" s="236" t="s">
        <v>21</v>
      </c>
      <c r="F1084" s="237" t="s">
        <v>1874</v>
      </c>
      <c r="G1084" s="235"/>
      <c r="H1084" s="238">
        <v>55.523000000000003</v>
      </c>
      <c r="I1084" s="239"/>
      <c r="J1084" s="235"/>
      <c r="K1084" s="235"/>
      <c r="L1084" s="240"/>
      <c r="M1084" s="241"/>
      <c r="N1084" s="242"/>
      <c r="O1084" s="242"/>
      <c r="P1084" s="242"/>
      <c r="Q1084" s="242"/>
      <c r="R1084" s="242"/>
      <c r="S1084" s="242"/>
      <c r="T1084" s="24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4" t="s">
        <v>250</v>
      </c>
      <c r="AU1084" s="244" t="s">
        <v>87</v>
      </c>
      <c r="AV1084" s="13" t="s">
        <v>87</v>
      </c>
      <c r="AW1084" s="13" t="s">
        <v>38</v>
      </c>
      <c r="AX1084" s="13" t="s">
        <v>77</v>
      </c>
      <c r="AY1084" s="244" t="s">
        <v>137</v>
      </c>
    </row>
    <row r="1085" s="15" customFormat="1">
      <c r="A1085" s="15"/>
      <c r="B1085" s="267"/>
      <c r="C1085" s="268"/>
      <c r="D1085" s="219" t="s">
        <v>250</v>
      </c>
      <c r="E1085" s="269" t="s">
        <v>21</v>
      </c>
      <c r="F1085" s="270" t="s">
        <v>830</v>
      </c>
      <c r="G1085" s="268"/>
      <c r="H1085" s="271">
        <v>98.712000000000003</v>
      </c>
      <c r="I1085" s="272"/>
      <c r="J1085" s="268"/>
      <c r="K1085" s="268"/>
      <c r="L1085" s="273"/>
      <c r="M1085" s="274"/>
      <c r="N1085" s="275"/>
      <c r="O1085" s="275"/>
      <c r="P1085" s="275"/>
      <c r="Q1085" s="275"/>
      <c r="R1085" s="275"/>
      <c r="S1085" s="275"/>
      <c r="T1085" s="276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77" t="s">
        <v>250</v>
      </c>
      <c r="AU1085" s="277" t="s">
        <v>87</v>
      </c>
      <c r="AV1085" s="15" t="s">
        <v>150</v>
      </c>
      <c r="AW1085" s="15" t="s">
        <v>38</v>
      </c>
      <c r="AX1085" s="15" t="s">
        <v>85</v>
      </c>
      <c r="AY1085" s="277" t="s">
        <v>137</v>
      </c>
    </row>
    <row r="1086" s="2" customFormat="1" ht="16.5" customHeight="1">
      <c r="A1086" s="41"/>
      <c r="B1086" s="42"/>
      <c r="C1086" s="225" t="s">
        <v>1875</v>
      </c>
      <c r="D1086" s="225" t="s">
        <v>162</v>
      </c>
      <c r="E1086" s="226" t="s">
        <v>1876</v>
      </c>
      <c r="F1086" s="227" t="s">
        <v>1877</v>
      </c>
      <c r="G1086" s="228" t="s">
        <v>581</v>
      </c>
      <c r="H1086" s="229">
        <v>50.387</v>
      </c>
      <c r="I1086" s="230"/>
      <c r="J1086" s="231">
        <f>ROUND(I1086*H1086,2)</f>
        <v>0</v>
      </c>
      <c r="K1086" s="227" t="s">
        <v>21</v>
      </c>
      <c r="L1086" s="47"/>
      <c r="M1086" s="232" t="s">
        <v>21</v>
      </c>
      <c r="N1086" s="233" t="s">
        <v>48</v>
      </c>
      <c r="O1086" s="87"/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7" t="s">
        <v>150</v>
      </c>
      <c r="AT1086" s="217" t="s">
        <v>162</v>
      </c>
      <c r="AU1086" s="217" t="s">
        <v>87</v>
      </c>
      <c r="AY1086" s="20" t="s">
        <v>137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20" t="s">
        <v>85</v>
      </c>
      <c r="BK1086" s="218">
        <f>ROUND(I1086*H1086,2)</f>
        <v>0</v>
      </c>
      <c r="BL1086" s="20" t="s">
        <v>150</v>
      </c>
      <c r="BM1086" s="217" t="s">
        <v>1878</v>
      </c>
    </row>
    <row r="1087" s="2" customFormat="1">
      <c r="A1087" s="41"/>
      <c r="B1087" s="42"/>
      <c r="C1087" s="43"/>
      <c r="D1087" s="219" t="s">
        <v>144</v>
      </c>
      <c r="E1087" s="43"/>
      <c r="F1087" s="220" t="s">
        <v>1879</v>
      </c>
      <c r="G1087" s="43"/>
      <c r="H1087" s="43"/>
      <c r="I1087" s="221"/>
      <c r="J1087" s="43"/>
      <c r="K1087" s="43"/>
      <c r="L1087" s="47"/>
      <c r="M1087" s="222"/>
      <c r="N1087" s="223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144</v>
      </c>
      <c r="AU1087" s="20" t="s">
        <v>87</v>
      </c>
    </row>
    <row r="1088" s="14" customFormat="1">
      <c r="A1088" s="14"/>
      <c r="B1088" s="249"/>
      <c r="C1088" s="250"/>
      <c r="D1088" s="219" t="s">
        <v>250</v>
      </c>
      <c r="E1088" s="251" t="s">
        <v>21</v>
      </c>
      <c r="F1088" s="252" t="s">
        <v>1880</v>
      </c>
      <c r="G1088" s="250"/>
      <c r="H1088" s="251" t="s">
        <v>21</v>
      </c>
      <c r="I1088" s="253"/>
      <c r="J1088" s="250"/>
      <c r="K1088" s="250"/>
      <c r="L1088" s="254"/>
      <c r="M1088" s="255"/>
      <c r="N1088" s="256"/>
      <c r="O1088" s="256"/>
      <c r="P1088" s="256"/>
      <c r="Q1088" s="256"/>
      <c r="R1088" s="256"/>
      <c r="S1088" s="256"/>
      <c r="T1088" s="257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8" t="s">
        <v>250</v>
      </c>
      <c r="AU1088" s="258" t="s">
        <v>87</v>
      </c>
      <c r="AV1088" s="14" t="s">
        <v>85</v>
      </c>
      <c r="AW1088" s="14" t="s">
        <v>38</v>
      </c>
      <c r="AX1088" s="14" t="s">
        <v>77</v>
      </c>
      <c r="AY1088" s="258" t="s">
        <v>137</v>
      </c>
    </row>
    <row r="1089" s="13" customFormat="1">
      <c r="A1089" s="13"/>
      <c r="B1089" s="234"/>
      <c r="C1089" s="235"/>
      <c r="D1089" s="219" t="s">
        <v>250</v>
      </c>
      <c r="E1089" s="236" t="s">
        <v>21</v>
      </c>
      <c r="F1089" s="237" t="s">
        <v>1881</v>
      </c>
      <c r="G1089" s="235"/>
      <c r="H1089" s="238">
        <v>19.004000000000001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250</v>
      </c>
      <c r="AU1089" s="244" t="s">
        <v>87</v>
      </c>
      <c r="AV1089" s="13" t="s">
        <v>87</v>
      </c>
      <c r="AW1089" s="13" t="s">
        <v>38</v>
      </c>
      <c r="AX1089" s="13" t="s">
        <v>77</v>
      </c>
      <c r="AY1089" s="244" t="s">
        <v>137</v>
      </c>
    </row>
    <row r="1090" s="13" customFormat="1">
      <c r="A1090" s="13"/>
      <c r="B1090" s="234"/>
      <c r="C1090" s="235"/>
      <c r="D1090" s="219" t="s">
        <v>250</v>
      </c>
      <c r="E1090" s="236" t="s">
        <v>21</v>
      </c>
      <c r="F1090" s="237" t="s">
        <v>1882</v>
      </c>
      <c r="G1090" s="235"/>
      <c r="H1090" s="238">
        <v>0.035000000000000003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4" t="s">
        <v>250</v>
      </c>
      <c r="AU1090" s="244" t="s">
        <v>87</v>
      </c>
      <c r="AV1090" s="13" t="s">
        <v>87</v>
      </c>
      <c r="AW1090" s="13" t="s">
        <v>38</v>
      </c>
      <c r="AX1090" s="13" t="s">
        <v>77</v>
      </c>
      <c r="AY1090" s="244" t="s">
        <v>137</v>
      </c>
    </row>
    <row r="1091" s="16" customFormat="1">
      <c r="A1091" s="16"/>
      <c r="B1091" s="278"/>
      <c r="C1091" s="279"/>
      <c r="D1091" s="219" t="s">
        <v>250</v>
      </c>
      <c r="E1091" s="280" t="s">
        <v>21</v>
      </c>
      <c r="F1091" s="281" t="s">
        <v>888</v>
      </c>
      <c r="G1091" s="279"/>
      <c r="H1091" s="282">
        <v>19.039000000000001</v>
      </c>
      <c r="I1091" s="283"/>
      <c r="J1091" s="279"/>
      <c r="K1091" s="279"/>
      <c r="L1091" s="284"/>
      <c r="M1091" s="285"/>
      <c r="N1091" s="286"/>
      <c r="O1091" s="286"/>
      <c r="P1091" s="286"/>
      <c r="Q1091" s="286"/>
      <c r="R1091" s="286"/>
      <c r="S1091" s="286"/>
      <c r="T1091" s="287"/>
      <c r="U1091" s="16"/>
      <c r="V1091" s="16"/>
      <c r="W1091" s="16"/>
      <c r="X1091" s="16"/>
      <c r="Y1091" s="16"/>
      <c r="Z1091" s="16"/>
      <c r="AA1091" s="16"/>
      <c r="AB1091" s="16"/>
      <c r="AC1091" s="16"/>
      <c r="AD1091" s="16"/>
      <c r="AE1091" s="16"/>
      <c r="AT1091" s="288" t="s">
        <v>250</v>
      </c>
      <c r="AU1091" s="288" t="s">
        <v>87</v>
      </c>
      <c r="AV1091" s="16" t="s">
        <v>136</v>
      </c>
      <c r="AW1091" s="16" t="s">
        <v>38</v>
      </c>
      <c r="AX1091" s="16" t="s">
        <v>77</v>
      </c>
      <c r="AY1091" s="288" t="s">
        <v>137</v>
      </c>
    </row>
    <row r="1092" s="14" customFormat="1">
      <c r="A1092" s="14"/>
      <c r="B1092" s="249"/>
      <c r="C1092" s="250"/>
      <c r="D1092" s="219" t="s">
        <v>250</v>
      </c>
      <c r="E1092" s="251" t="s">
        <v>21</v>
      </c>
      <c r="F1092" s="252" t="s">
        <v>1883</v>
      </c>
      <c r="G1092" s="250"/>
      <c r="H1092" s="251" t="s">
        <v>21</v>
      </c>
      <c r="I1092" s="253"/>
      <c r="J1092" s="250"/>
      <c r="K1092" s="250"/>
      <c r="L1092" s="254"/>
      <c r="M1092" s="255"/>
      <c r="N1092" s="256"/>
      <c r="O1092" s="256"/>
      <c r="P1092" s="256"/>
      <c r="Q1092" s="256"/>
      <c r="R1092" s="256"/>
      <c r="S1092" s="256"/>
      <c r="T1092" s="257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8" t="s">
        <v>250</v>
      </c>
      <c r="AU1092" s="258" t="s">
        <v>87</v>
      </c>
      <c r="AV1092" s="14" t="s">
        <v>85</v>
      </c>
      <c r="AW1092" s="14" t="s">
        <v>38</v>
      </c>
      <c r="AX1092" s="14" t="s">
        <v>77</v>
      </c>
      <c r="AY1092" s="258" t="s">
        <v>137</v>
      </c>
    </row>
    <row r="1093" s="13" customFormat="1">
      <c r="A1093" s="13"/>
      <c r="B1093" s="234"/>
      <c r="C1093" s="235"/>
      <c r="D1093" s="219" t="s">
        <v>250</v>
      </c>
      <c r="E1093" s="236" t="s">
        <v>21</v>
      </c>
      <c r="F1093" s="237" t="s">
        <v>1884</v>
      </c>
      <c r="G1093" s="235"/>
      <c r="H1093" s="238">
        <v>14.807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250</v>
      </c>
      <c r="AU1093" s="244" t="s">
        <v>87</v>
      </c>
      <c r="AV1093" s="13" t="s">
        <v>87</v>
      </c>
      <c r="AW1093" s="13" t="s">
        <v>38</v>
      </c>
      <c r="AX1093" s="13" t="s">
        <v>77</v>
      </c>
      <c r="AY1093" s="244" t="s">
        <v>137</v>
      </c>
    </row>
    <row r="1094" s="13" customFormat="1">
      <c r="A1094" s="13"/>
      <c r="B1094" s="234"/>
      <c r="C1094" s="235"/>
      <c r="D1094" s="219" t="s">
        <v>250</v>
      </c>
      <c r="E1094" s="236" t="s">
        <v>21</v>
      </c>
      <c r="F1094" s="237" t="s">
        <v>1885</v>
      </c>
      <c r="G1094" s="235"/>
      <c r="H1094" s="238">
        <v>16.541</v>
      </c>
      <c r="I1094" s="239"/>
      <c r="J1094" s="235"/>
      <c r="K1094" s="235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4" t="s">
        <v>250</v>
      </c>
      <c r="AU1094" s="244" t="s">
        <v>87</v>
      </c>
      <c r="AV1094" s="13" t="s">
        <v>87</v>
      </c>
      <c r="AW1094" s="13" t="s">
        <v>38</v>
      </c>
      <c r="AX1094" s="13" t="s">
        <v>77</v>
      </c>
      <c r="AY1094" s="244" t="s">
        <v>137</v>
      </c>
    </row>
    <row r="1095" s="16" customFormat="1">
      <c r="A1095" s="16"/>
      <c r="B1095" s="278"/>
      <c r="C1095" s="279"/>
      <c r="D1095" s="219" t="s">
        <v>250</v>
      </c>
      <c r="E1095" s="280" t="s">
        <v>21</v>
      </c>
      <c r="F1095" s="281" t="s">
        <v>888</v>
      </c>
      <c r="G1095" s="279"/>
      <c r="H1095" s="282">
        <v>31.347999999999999</v>
      </c>
      <c r="I1095" s="283"/>
      <c r="J1095" s="279"/>
      <c r="K1095" s="279"/>
      <c r="L1095" s="284"/>
      <c r="M1095" s="285"/>
      <c r="N1095" s="286"/>
      <c r="O1095" s="286"/>
      <c r="P1095" s="286"/>
      <c r="Q1095" s="286"/>
      <c r="R1095" s="286"/>
      <c r="S1095" s="286"/>
      <c r="T1095" s="287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88" t="s">
        <v>250</v>
      </c>
      <c r="AU1095" s="288" t="s">
        <v>87</v>
      </c>
      <c r="AV1095" s="16" t="s">
        <v>136</v>
      </c>
      <c r="AW1095" s="16" t="s">
        <v>38</v>
      </c>
      <c r="AX1095" s="16" t="s">
        <v>77</v>
      </c>
      <c r="AY1095" s="288" t="s">
        <v>137</v>
      </c>
    </row>
    <row r="1096" s="15" customFormat="1">
      <c r="A1096" s="15"/>
      <c r="B1096" s="267"/>
      <c r="C1096" s="268"/>
      <c r="D1096" s="219" t="s">
        <v>250</v>
      </c>
      <c r="E1096" s="269" t="s">
        <v>21</v>
      </c>
      <c r="F1096" s="270" t="s">
        <v>830</v>
      </c>
      <c r="G1096" s="268"/>
      <c r="H1096" s="271">
        <v>50.387</v>
      </c>
      <c r="I1096" s="272"/>
      <c r="J1096" s="268"/>
      <c r="K1096" s="268"/>
      <c r="L1096" s="273"/>
      <c r="M1096" s="274"/>
      <c r="N1096" s="275"/>
      <c r="O1096" s="275"/>
      <c r="P1096" s="275"/>
      <c r="Q1096" s="275"/>
      <c r="R1096" s="275"/>
      <c r="S1096" s="275"/>
      <c r="T1096" s="276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77" t="s">
        <v>250</v>
      </c>
      <c r="AU1096" s="277" t="s">
        <v>87</v>
      </c>
      <c r="AV1096" s="15" t="s">
        <v>150</v>
      </c>
      <c r="AW1096" s="15" t="s">
        <v>38</v>
      </c>
      <c r="AX1096" s="15" t="s">
        <v>85</v>
      </c>
      <c r="AY1096" s="277" t="s">
        <v>137</v>
      </c>
    </row>
    <row r="1097" s="2" customFormat="1" ht="16.5" customHeight="1">
      <c r="A1097" s="41"/>
      <c r="B1097" s="42"/>
      <c r="C1097" s="225" t="s">
        <v>1886</v>
      </c>
      <c r="D1097" s="225" t="s">
        <v>162</v>
      </c>
      <c r="E1097" s="226" t="s">
        <v>1887</v>
      </c>
      <c r="F1097" s="227" t="s">
        <v>1888</v>
      </c>
      <c r="G1097" s="228" t="s">
        <v>581</v>
      </c>
      <c r="H1097" s="229">
        <v>109.383</v>
      </c>
      <c r="I1097" s="230"/>
      <c r="J1097" s="231">
        <f>ROUND(I1097*H1097,2)</f>
        <v>0</v>
      </c>
      <c r="K1097" s="227" t="s">
        <v>21</v>
      </c>
      <c r="L1097" s="47"/>
      <c r="M1097" s="232" t="s">
        <v>21</v>
      </c>
      <c r="N1097" s="233" t="s">
        <v>48</v>
      </c>
      <c r="O1097" s="87"/>
      <c r="P1097" s="215">
        <f>O1097*H1097</f>
        <v>0</v>
      </c>
      <c r="Q1097" s="215">
        <v>0</v>
      </c>
      <c r="R1097" s="215">
        <f>Q1097*H1097</f>
        <v>0</v>
      </c>
      <c r="S1097" s="215">
        <v>0</v>
      </c>
      <c r="T1097" s="216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17" t="s">
        <v>150</v>
      </c>
      <c r="AT1097" s="217" t="s">
        <v>162</v>
      </c>
      <c r="AU1097" s="217" t="s">
        <v>87</v>
      </c>
      <c r="AY1097" s="20" t="s">
        <v>137</v>
      </c>
      <c r="BE1097" s="218">
        <f>IF(N1097="základní",J1097,0)</f>
        <v>0</v>
      </c>
      <c r="BF1097" s="218">
        <f>IF(N1097="snížená",J1097,0)</f>
        <v>0</v>
      </c>
      <c r="BG1097" s="218">
        <f>IF(N1097="zákl. přenesená",J1097,0)</f>
        <v>0</v>
      </c>
      <c r="BH1097" s="218">
        <f>IF(N1097="sníž. přenesená",J1097,0)</f>
        <v>0</v>
      </c>
      <c r="BI1097" s="218">
        <f>IF(N1097="nulová",J1097,0)</f>
        <v>0</v>
      </c>
      <c r="BJ1097" s="20" t="s">
        <v>85</v>
      </c>
      <c r="BK1097" s="218">
        <f>ROUND(I1097*H1097,2)</f>
        <v>0</v>
      </c>
      <c r="BL1097" s="20" t="s">
        <v>150</v>
      </c>
      <c r="BM1097" s="217" t="s">
        <v>1889</v>
      </c>
    </row>
    <row r="1098" s="2" customFormat="1">
      <c r="A1098" s="41"/>
      <c r="B1098" s="42"/>
      <c r="C1098" s="43"/>
      <c r="D1098" s="219" t="s">
        <v>144</v>
      </c>
      <c r="E1098" s="43"/>
      <c r="F1098" s="220" t="s">
        <v>1890</v>
      </c>
      <c r="G1098" s="43"/>
      <c r="H1098" s="43"/>
      <c r="I1098" s="221"/>
      <c r="J1098" s="43"/>
      <c r="K1098" s="43"/>
      <c r="L1098" s="47"/>
      <c r="M1098" s="222"/>
      <c r="N1098" s="223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144</v>
      </c>
      <c r="AU1098" s="20" t="s">
        <v>87</v>
      </c>
    </row>
    <row r="1099" s="13" customFormat="1">
      <c r="A1099" s="13"/>
      <c r="B1099" s="234"/>
      <c r="C1099" s="235"/>
      <c r="D1099" s="219" t="s">
        <v>250</v>
      </c>
      <c r="E1099" s="236" t="s">
        <v>21</v>
      </c>
      <c r="F1099" s="237" t="s">
        <v>580</v>
      </c>
      <c r="G1099" s="235"/>
      <c r="H1099" s="238">
        <v>2174.145</v>
      </c>
      <c r="I1099" s="239"/>
      <c r="J1099" s="235"/>
      <c r="K1099" s="235"/>
      <c r="L1099" s="240"/>
      <c r="M1099" s="241"/>
      <c r="N1099" s="242"/>
      <c r="O1099" s="242"/>
      <c r="P1099" s="242"/>
      <c r="Q1099" s="242"/>
      <c r="R1099" s="242"/>
      <c r="S1099" s="242"/>
      <c r="T1099" s="24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4" t="s">
        <v>250</v>
      </c>
      <c r="AU1099" s="244" t="s">
        <v>87</v>
      </c>
      <c r="AV1099" s="13" t="s">
        <v>87</v>
      </c>
      <c r="AW1099" s="13" t="s">
        <v>38</v>
      </c>
      <c r="AX1099" s="13" t="s">
        <v>77</v>
      </c>
      <c r="AY1099" s="244" t="s">
        <v>137</v>
      </c>
    </row>
    <row r="1100" s="13" customFormat="1">
      <c r="A1100" s="13"/>
      <c r="B1100" s="234"/>
      <c r="C1100" s="235"/>
      <c r="D1100" s="219" t="s">
        <v>250</v>
      </c>
      <c r="E1100" s="236" t="s">
        <v>21</v>
      </c>
      <c r="F1100" s="237" t="s">
        <v>1891</v>
      </c>
      <c r="G1100" s="235"/>
      <c r="H1100" s="238">
        <v>-1082.6010000000001</v>
      </c>
      <c r="I1100" s="239"/>
      <c r="J1100" s="235"/>
      <c r="K1100" s="235"/>
      <c r="L1100" s="240"/>
      <c r="M1100" s="241"/>
      <c r="N1100" s="242"/>
      <c r="O1100" s="242"/>
      <c r="P1100" s="242"/>
      <c r="Q1100" s="242"/>
      <c r="R1100" s="242"/>
      <c r="S1100" s="242"/>
      <c r="T1100" s="24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4" t="s">
        <v>250</v>
      </c>
      <c r="AU1100" s="244" t="s">
        <v>87</v>
      </c>
      <c r="AV1100" s="13" t="s">
        <v>87</v>
      </c>
      <c r="AW1100" s="13" t="s">
        <v>38</v>
      </c>
      <c r="AX1100" s="13" t="s">
        <v>77</v>
      </c>
      <c r="AY1100" s="244" t="s">
        <v>137</v>
      </c>
    </row>
    <row r="1101" s="13" customFormat="1">
      <c r="A1101" s="13"/>
      <c r="B1101" s="234"/>
      <c r="C1101" s="235"/>
      <c r="D1101" s="219" t="s">
        <v>250</v>
      </c>
      <c r="E1101" s="236" t="s">
        <v>21</v>
      </c>
      <c r="F1101" s="237" t="s">
        <v>1892</v>
      </c>
      <c r="G1101" s="235"/>
      <c r="H1101" s="238">
        <v>-14.25</v>
      </c>
      <c r="I1101" s="239"/>
      <c r="J1101" s="235"/>
      <c r="K1101" s="235"/>
      <c r="L1101" s="240"/>
      <c r="M1101" s="241"/>
      <c r="N1101" s="242"/>
      <c r="O1101" s="242"/>
      <c r="P1101" s="242"/>
      <c r="Q1101" s="242"/>
      <c r="R1101" s="242"/>
      <c r="S1101" s="242"/>
      <c r="T1101" s="24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4" t="s">
        <v>250</v>
      </c>
      <c r="AU1101" s="244" t="s">
        <v>87</v>
      </c>
      <c r="AV1101" s="13" t="s">
        <v>87</v>
      </c>
      <c r="AW1101" s="13" t="s">
        <v>38</v>
      </c>
      <c r="AX1101" s="13" t="s">
        <v>77</v>
      </c>
      <c r="AY1101" s="244" t="s">
        <v>137</v>
      </c>
    </row>
    <row r="1102" s="13" customFormat="1">
      <c r="A1102" s="13"/>
      <c r="B1102" s="234"/>
      <c r="C1102" s="235"/>
      <c r="D1102" s="219" t="s">
        <v>250</v>
      </c>
      <c r="E1102" s="236" t="s">
        <v>21</v>
      </c>
      <c r="F1102" s="237" t="s">
        <v>1893</v>
      </c>
      <c r="G1102" s="235"/>
      <c r="H1102" s="238">
        <v>-313.16899999999998</v>
      </c>
      <c r="I1102" s="239"/>
      <c r="J1102" s="235"/>
      <c r="K1102" s="235"/>
      <c r="L1102" s="240"/>
      <c r="M1102" s="241"/>
      <c r="N1102" s="242"/>
      <c r="O1102" s="242"/>
      <c r="P1102" s="242"/>
      <c r="Q1102" s="242"/>
      <c r="R1102" s="242"/>
      <c r="S1102" s="242"/>
      <c r="T1102" s="24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4" t="s">
        <v>250</v>
      </c>
      <c r="AU1102" s="244" t="s">
        <v>87</v>
      </c>
      <c r="AV1102" s="13" t="s">
        <v>87</v>
      </c>
      <c r="AW1102" s="13" t="s">
        <v>38</v>
      </c>
      <c r="AX1102" s="13" t="s">
        <v>77</v>
      </c>
      <c r="AY1102" s="244" t="s">
        <v>137</v>
      </c>
    </row>
    <row r="1103" s="13" customFormat="1">
      <c r="A1103" s="13"/>
      <c r="B1103" s="234"/>
      <c r="C1103" s="235"/>
      <c r="D1103" s="219" t="s">
        <v>250</v>
      </c>
      <c r="E1103" s="236" t="s">
        <v>21</v>
      </c>
      <c r="F1103" s="237" t="s">
        <v>1894</v>
      </c>
      <c r="G1103" s="235"/>
      <c r="H1103" s="238">
        <v>-654.74199999999996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250</v>
      </c>
      <c r="AU1103" s="244" t="s">
        <v>87</v>
      </c>
      <c r="AV1103" s="13" t="s">
        <v>87</v>
      </c>
      <c r="AW1103" s="13" t="s">
        <v>38</v>
      </c>
      <c r="AX1103" s="13" t="s">
        <v>77</v>
      </c>
      <c r="AY1103" s="244" t="s">
        <v>137</v>
      </c>
    </row>
    <row r="1104" s="15" customFormat="1">
      <c r="A1104" s="15"/>
      <c r="B1104" s="267"/>
      <c r="C1104" s="268"/>
      <c r="D1104" s="219" t="s">
        <v>250</v>
      </c>
      <c r="E1104" s="269" t="s">
        <v>21</v>
      </c>
      <c r="F1104" s="270" t="s">
        <v>830</v>
      </c>
      <c r="G1104" s="268"/>
      <c r="H1104" s="271">
        <v>109.383</v>
      </c>
      <c r="I1104" s="272"/>
      <c r="J1104" s="268"/>
      <c r="K1104" s="268"/>
      <c r="L1104" s="273"/>
      <c r="M1104" s="274"/>
      <c r="N1104" s="275"/>
      <c r="O1104" s="275"/>
      <c r="P1104" s="275"/>
      <c r="Q1104" s="275"/>
      <c r="R1104" s="275"/>
      <c r="S1104" s="275"/>
      <c r="T1104" s="276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77" t="s">
        <v>250</v>
      </c>
      <c r="AU1104" s="277" t="s">
        <v>87</v>
      </c>
      <c r="AV1104" s="15" t="s">
        <v>150</v>
      </c>
      <c r="AW1104" s="15" t="s">
        <v>38</v>
      </c>
      <c r="AX1104" s="15" t="s">
        <v>85</v>
      </c>
      <c r="AY1104" s="277" t="s">
        <v>137</v>
      </c>
    </row>
    <row r="1105" s="12" customFormat="1" ht="22.8" customHeight="1">
      <c r="A1105" s="12"/>
      <c r="B1105" s="191"/>
      <c r="C1105" s="192"/>
      <c r="D1105" s="193" t="s">
        <v>76</v>
      </c>
      <c r="E1105" s="245" t="s">
        <v>1895</v>
      </c>
      <c r="F1105" s="245" t="s">
        <v>1896</v>
      </c>
      <c r="G1105" s="192"/>
      <c r="H1105" s="192"/>
      <c r="I1105" s="195"/>
      <c r="J1105" s="246">
        <f>BK1105</f>
        <v>0</v>
      </c>
      <c r="K1105" s="192"/>
      <c r="L1105" s="197"/>
      <c r="M1105" s="198"/>
      <c r="N1105" s="199"/>
      <c r="O1105" s="199"/>
      <c r="P1105" s="200">
        <f>SUM(P1106:P1122)</f>
        <v>0</v>
      </c>
      <c r="Q1105" s="199"/>
      <c r="R1105" s="200">
        <f>SUM(R1106:R1122)</f>
        <v>0</v>
      </c>
      <c r="S1105" s="199"/>
      <c r="T1105" s="201">
        <f>SUM(T1106:T1122)</f>
        <v>0</v>
      </c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R1105" s="202" t="s">
        <v>85</v>
      </c>
      <c r="AT1105" s="203" t="s">
        <v>76</v>
      </c>
      <c r="AU1105" s="203" t="s">
        <v>85</v>
      </c>
      <c r="AY1105" s="202" t="s">
        <v>137</v>
      </c>
      <c r="BK1105" s="204">
        <f>SUM(BK1106:BK1122)</f>
        <v>0</v>
      </c>
    </row>
    <row r="1106" s="2" customFormat="1" ht="16.5" customHeight="1">
      <c r="A1106" s="41"/>
      <c r="B1106" s="42"/>
      <c r="C1106" s="225" t="s">
        <v>1897</v>
      </c>
      <c r="D1106" s="225" t="s">
        <v>162</v>
      </c>
      <c r="E1106" s="226" t="s">
        <v>1898</v>
      </c>
      <c r="F1106" s="227" t="s">
        <v>1899</v>
      </c>
      <c r="G1106" s="228" t="s">
        <v>581</v>
      </c>
      <c r="H1106" s="229">
        <v>985.83600000000001</v>
      </c>
      <c r="I1106" s="230"/>
      <c r="J1106" s="231">
        <f>ROUND(I1106*H1106,2)</f>
        <v>0</v>
      </c>
      <c r="K1106" s="227" t="s">
        <v>526</v>
      </c>
      <c r="L1106" s="47"/>
      <c r="M1106" s="232" t="s">
        <v>21</v>
      </c>
      <c r="N1106" s="233" t="s">
        <v>48</v>
      </c>
      <c r="O1106" s="87"/>
      <c r="P1106" s="215">
        <f>O1106*H1106</f>
        <v>0</v>
      </c>
      <c r="Q1106" s="215">
        <v>0</v>
      </c>
      <c r="R1106" s="215">
        <f>Q1106*H1106</f>
        <v>0</v>
      </c>
      <c r="S1106" s="215">
        <v>0</v>
      </c>
      <c r="T1106" s="216">
        <f>S1106*H1106</f>
        <v>0</v>
      </c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R1106" s="217" t="s">
        <v>150</v>
      </c>
      <c r="AT1106" s="217" t="s">
        <v>162</v>
      </c>
      <c r="AU1106" s="217" t="s">
        <v>87</v>
      </c>
      <c r="AY1106" s="20" t="s">
        <v>137</v>
      </c>
      <c r="BE1106" s="218">
        <f>IF(N1106="základní",J1106,0)</f>
        <v>0</v>
      </c>
      <c r="BF1106" s="218">
        <f>IF(N1106="snížená",J1106,0)</f>
        <v>0</v>
      </c>
      <c r="BG1106" s="218">
        <f>IF(N1106="zákl. přenesená",J1106,0)</f>
        <v>0</v>
      </c>
      <c r="BH1106" s="218">
        <f>IF(N1106="sníž. přenesená",J1106,0)</f>
        <v>0</v>
      </c>
      <c r="BI1106" s="218">
        <f>IF(N1106="nulová",J1106,0)</f>
        <v>0</v>
      </c>
      <c r="BJ1106" s="20" t="s">
        <v>85</v>
      </c>
      <c r="BK1106" s="218">
        <f>ROUND(I1106*H1106,2)</f>
        <v>0</v>
      </c>
      <c r="BL1106" s="20" t="s">
        <v>150</v>
      </c>
      <c r="BM1106" s="217" t="s">
        <v>1900</v>
      </c>
    </row>
    <row r="1107" s="2" customFormat="1">
      <c r="A1107" s="41"/>
      <c r="B1107" s="42"/>
      <c r="C1107" s="43"/>
      <c r="D1107" s="219" t="s">
        <v>144</v>
      </c>
      <c r="E1107" s="43"/>
      <c r="F1107" s="220" t="s">
        <v>1901</v>
      </c>
      <c r="G1107" s="43"/>
      <c r="H1107" s="43"/>
      <c r="I1107" s="221"/>
      <c r="J1107" s="43"/>
      <c r="K1107" s="43"/>
      <c r="L1107" s="47"/>
      <c r="M1107" s="222"/>
      <c r="N1107" s="223"/>
      <c r="O1107" s="87"/>
      <c r="P1107" s="87"/>
      <c r="Q1107" s="87"/>
      <c r="R1107" s="87"/>
      <c r="S1107" s="87"/>
      <c r="T1107" s="88"/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T1107" s="20" t="s">
        <v>144</v>
      </c>
      <c r="AU1107" s="20" t="s">
        <v>87</v>
      </c>
    </row>
    <row r="1108" s="2" customFormat="1">
      <c r="A1108" s="41"/>
      <c r="B1108" s="42"/>
      <c r="C1108" s="43"/>
      <c r="D1108" s="247" t="s">
        <v>529</v>
      </c>
      <c r="E1108" s="43"/>
      <c r="F1108" s="248" t="s">
        <v>1902</v>
      </c>
      <c r="G1108" s="43"/>
      <c r="H1108" s="43"/>
      <c r="I1108" s="221"/>
      <c r="J1108" s="43"/>
      <c r="K1108" s="43"/>
      <c r="L1108" s="47"/>
      <c r="M1108" s="222"/>
      <c r="N1108" s="223"/>
      <c r="O1108" s="87"/>
      <c r="P1108" s="87"/>
      <c r="Q1108" s="87"/>
      <c r="R1108" s="87"/>
      <c r="S1108" s="87"/>
      <c r="T1108" s="88"/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T1108" s="20" t="s">
        <v>529</v>
      </c>
      <c r="AU1108" s="20" t="s">
        <v>87</v>
      </c>
    </row>
    <row r="1109" s="2" customFormat="1">
      <c r="A1109" s="41"/>
      <c r="B1109" s="42"/>
      <c r="C1109" s="43"/>
      <c r="D1109" s="219" t="s">
        <v>146</v>
      </c>
      <c r="E1109" s="43"/>
      <c r="F1109" s="224" t="s">
        <v>1903</v>
      </c>
      <c r="G1109" s="43"/>
      <c r="H1109" s="43"/>
      <c r="I1109" s="221"/>
      <c r="J1109" s="43"/>
      <c r="K1109" s="43"/>
      <c r="L1109" s="47"/>
      <c r="M1109" s="222"/>
      <c r="N1109" s="223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146</v>
      </c>
      <c r="AU1109" s="20" t="s">
        <v>87</v>
      </c>
    </row>
    <row r="1110" s="2" customFormat="1" ht="16.5" customHeight="1">
      <c r="A1110" s="41"/>
      <c r="B1110" s="42"/>
      <c r="C1110" s="225" t="s">
        <v>1904</v>
      </c>
      <c r="D1110" s="225" t="s">
        <v>162</v>
      </c>
      <c r="E1110" s="226" t="s">
        <v>1905</v>
      </c>
      <c r="F1110" s="227" t="s">
        <v>1906</v>
      </c>
      <c r="G1110" s="228" t="s">
        <v>565</v>
      </c>
      <c r="H1110" s="229">
        <v>1593.1500000000001</v>
      </c>
      <c r="I1110" s="230"/>
      <c r="J1110" s="231">
        <f>ROUND(I1110*H1110,2)</f>
        <v>0</v>
      </c>
      <c r="K1110" s="227" t="s">
        <v>21</v>
      </c>
      <c r="L1110" s="47"/>
      <c r="M1110" s="232" t="s">
        <v>21</v>
      </c>
      <c r="N1110" s="233" t="s">
        <v>48</v>
      </c>
      <c r="O1110" s="87"/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R1110" s="217" t="s">
        <v>150</v>
      </c>
      <c r="AT1110" s="217" t="s">
        <v>162</v>
      </c>
      <c r="AU1110" s="217" t="s">
        <v>87</v>
      </c>
      <c r="AY1110" s="20" t="s">
        <v>137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20" t="s">
        <v>85</v>
      </c>
      <c r="BK1110" s="218">
        <f>ROUND(I1110*H1110,2)</f>
        <v>0</v>
      </c>
      <c r="BL1110" s="20" t="s">
        <v>150</v>
      </c>
      <c r="BM1110" s="217" t="s">
        <v>1907</v>
      </c>
    </row>
    <row r="1111" s="2" customFormat="1">
      <c r="A1111" s="41"/>
      <c r="B1111" s="42"/>
      <c r="C1111" s="43"/>
      <c r="D1111" s="219" t="s">
        <v>144</v>
      </c>
      <c r="E1111" s="43"/>
      <c r="F1111" s="220" t="s">
        <v>1908</v>
      </c>
      <c r="G1111" s="43"/>
      <c r="H1111" s="43"/>
      <c r="I1111" s="221"/>
      <c r="J1111" s="43"/>
      <c r="K1111" s="43"/>
      <c r="L1111" s="47"/>
      <c r="M1111" s="222"/>
      <c r="N1111" s="223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144</v>
      </c>
      <c r="AU1111" s="20" t="s">
        <v>87</v>
      </c>
    </row>
    <row r="1112" s="13" customFormat="1">
      <c r="A1112" s="13"/>
      <c r="B1112" s="234"/>
      <c r="C1112" s="235"/>
      <c r="D1112" s="219" t="s">
        <v>250</v>
      </c>
      <c r="E1112" s="236" t="s">
        <v>21</v>
      </c>
      <c r="F1112" s="237" t="s">
        <v>753</v>
      </c>
      <c r="G1112" s="235"/>
      <c r="H1112" s="238">
        <v>0.90000000000000002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4" t="s">
        <v>250</v>
      </c>
      <c r="AU1112" s="244" t="s">
        <v>87</v>
      </c>
      <c r="AV1112" s="13" t="s">
        <v>87</v>
      </c>
      <c r="AW1112" s="13" t="s">
        <v>38</v>
      </c>
      <c r="AX1112" s="13" t="s">
        <v>77</v>
      </c>
      <c r="AY1112" s="244" t="s">
        <v>137</v>
      </c>
    </row>
    <row r="1113" s="13" customFormat="1">
      <c r="A1113" s="13"/>
      <c r="B1113" s="234"/>
      <c r="C1113" s="235"/>
      <c r="D1113" s="219" t="s">
        <v>250</v>
      </c>
      <c r="E1113" s="236" t="s">
        <v>21</v>
      </c>
      <c r="F1113" s="237" t="s">
        <v>564</v>
      </c>
      <c r="G1113" s="235"/>
      <c r="H1113" s="238">
        <v>423.11700000000002</v>
      </c>
      <c r="I1113" s="239"/>
      <c r="J1113" s="235"/>
      <c r="K1113" s="235"/>
      <c r="L1113" s="240"/>
      <c r="M1113" s="241"/>
      <c r="N1113" s="242"/>
      <c r="O1113" s="242"/>
      <c r="P1113" s="242"/>
      <c r="Q1113" s="242"/>
      <c r="R1113" s="242"/>
      <c r="S1113" s="242"/>
      <c r="T1113" s="24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4" t="s">
        <v>250</v>
      </c>
      <c r="AU1113" s="244" t="s">
        <v>87</v>
      </c>
      <c r="AV1113" s="13" t="s">
        <v>87</v>
      </c>
      <c r="AW1113" s="13" t="s">
        <v>38</v>
      </c>
      <c r="AX1113" s="13" t="s">
        <v>77</v>
      </c>
      <c r="AY1113" s="244" t="s">
        <v>137</v>
      </c>
    </row>
    <row r="1114" s="13" customFormat="1">
      <c r="A1114" s="13"/>
      <c r="B1114" s="234"/>
      <c r="C1114" s="235"/>
      <c r="D1114" s="219" t="s">
        <v>250</v>
      </c>
      <c r="E1114" s="236" t="s">
        <v>21</v>
      </c>
      <c r="F1114" s="237" t="s">
        <v>712</v>
      </c>
      <c r="G1114" s="235"/>
      <c r="H1114" s="238">
        <v>3</v>
      </c>
      <c r="I1114" s="239"/>
      <c r="J1114" s="235"/>
      <c r="K1114" s="235"/>
      <c r="L1114" s="240"/>
      <c r="M1114" s="241"/>
      <c r="N1114" s="242"/>
      <c r="O1114" s="242"/>
      <c r="P1114" s="242"/>
      <c r="Q1114" s="242"/>
      <c r="R1114" s="242"/>
      <c r="S1114" s="242"/>
      <c r="T1114" s="24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4" t="s">
        <v>250</v>
      </c>
      <c r="AU1114" s="244" t="s">
        <v>87</v>
      </c>
      <c r="AV1114" s="13" t="s">
        <v>87</v>
      </c>
      <c r="AW1114" s="13" t="s">
        <v>38</v>
      </c>
      <c r="AX1114" s="13" t="s">
        <v>77</v>
      </c>
      <c r="AY1114" s="244" t="s">
        <v>137</v>
      </c>
    </row>
    <row r="1115" s="13" customFormat="1">
      <c r="A1115" s="13"/>
      <c r="B1115" s="234"/>
      <c r="C1115" s="235"/>
      <c r="D1115" s="219" t="s">
        <v>250</v>
      </c>
      <c r="E1115" s="236" t="s">
        <v>21</v>
      </c>
      <c r="F1115" s="237" t="s">
        <v>801</v>
      </c>
      <c r="G1115" s="235"/>
      <c r="H1115" s="238">
        <v>50.145000000000003</v>
      </c>
      <c r="I1115" s="239"/>
      <c r="J1115" s="235"/>
      <c r="K1115" s="235"/>
      <c r="L1115" s="240"/>
      <c r="M1115" s="241"/>
      <c r="N1115" s="242"/>
      <c r="O1115" s="242"/>
      <c r="P1115" s="242"/>
      <c r="Q1115" s="242"/>
      <c r="R1115" s="242"/>
      <c r="S1115" s="242"/>
      <c r="T1115" s="24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4" t="s">
        <v>250</v>
      </c>
      <c r="AU1115" s="244" t="s">
        <v>87</v>
      </c>
      <c r="AV1115" s="13" t="s">
        <v>87</v>
      </c>
      <c r="AW1115" s="13" t="s">
        <v>38</v>
      </c>
      <c r="AX1115" s="13" t="s">
        <v>77</v>
      </c>
      <c r="AY1115" s="244" t="s">
        <v>137</v>
      </c>
    </row>
    <row r="1116" s="13" customFormat="1">
      <c r="A1116" s="13"/>
      <c r="B1116" s="234"/>
      <c r="C1116" s="235"/>
      <c r="D1116" s="219" t="s">
        <v>250</v>
      </c>
      <c r="E1116" s="236" t="s">
        <v>21</v>
      </c>
      <c r="F1116" s="237" t="s">
        <v>1909</v>
      </c>
      <c r="G1116" s="235"/>
      <c r="H1116" s="238">
        <v>53.048000000000002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250</v>
      </c>
      <c r="AU1116" s="244" t="s">
        <v>87</v>
      </c>
      <c r="AV1116" s="13" t="s">
        <v>87</v>
      </c>
      <c r="AW1116" s="13" t="s">
        <v>38</v>
      </c>
      <c r="AX1116" s="13" t="s">
        <v>77</v>
      </c>
      <c r="AY1116" s="244" t="s">
        <v>137</v>
      </c>
    </row>
    <row r="1117" s="13" customFormat="1">
      <c r="A1117" s="13"/>
      <c r="B1117" s="234"/>
      <c r="C1117" s="235"/>
      <c r="D1117" s="219" t="s">
        <v>250</v>
      </c>
      <c r="E1117" s="236" t="s">
        <v>21</v>
      </c>
      <c r="F1117" s="237" t="s">
        <v>1910</v>
      </c>
      <c r="G1117" s="235"/>
      <c r="H1117" s="238">
        <v>62.637999999999998</v>
      </c>
      <c r="I1117" s="239"/>
      <c r="J1117" s="235"/>
      <c r="K1117" s="235"/>
      <c r="L1117" s="240"/>
      <c r="M1117" s="241"/>
      <c r="N1117" s="242"/>
      <c r="O1117" s="242"/>
      <c r="P1117" s="242"/>
      <c r="Q1117" s="242"/>
      <c r="R1117" s="242"/>
      <c r="S1117" s="242"/>
      <c r="T1117" s="24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4" t="s">
        <v>250</v>
      </c>
      <c r="AU1117" s="244" t="s">
        <v>87</v>
      </c>
      <c r="AV1117" s="13" t="s">
        <v>87</v>
      </c>
      <c r="AW1117" s="13" t="s">
        <v>38</v>
      </c>
      <c r="AX1117" s="13" t="s">
        <v>77</v>
      </c>
      <c r="AY1117" s="244" t="s">
        <v>137</v>
      </c>
    </row>
    <row r="1118" s="13" customFormat="1">
      <c r="A1118" s="13"/>
      <c r="B1118" s="234"/>
      <c r="C1118" s="235"/>
      <c r="D1118" s="219" t="s">
        <v>250</v>
      </c>
      <c r="E1118" s="236" t="s">
        <v>21</v>
      </c>
      <c r="F1118" s="237" t="s">
        <v>570</v>
      </c>
      <c r="G1118" s="235"/>
      <c r="H1118" s="238">
        <v>30.637</v>
      </c>
      <c r="I1118" s="239"/>
      <c r="J1118" s="235"/>
      <c r="K1118" s="235"/>
      <c r="L1118" s="240"/>
      <c r="M1118" s="241"/>
      <c r="N1118" s="242"/>
      <c r="O1118" s="242"/>
      <c r="P1118" s="242"/>
      <c r="Q1118" s="242"/>
      <c r="R1118" s="242"/>
      <c r="S1118" s="242"/>
      <c r="T1118" s="24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4" t="s">
        <v>250</v>
      </c>
      <c r="AU1118" s="244" t="s">
        <v>87</v>
      </c>
      <c r="AV1118" s="13" t="s">
        <v>87</v>
      </c>
      <c r="AW1118" s="13" t="s">
        <v>38</v>
      </c>
      <c r="AX1118" s="13" t="s">
        <v>77</v>
      </c>
      <c r="AY1118" s="244" t="s">
        <v>137</v>
      </c>
    </row>
    <row r="1119" s="13" customFormat="1">
      <c r="A1119" s="13"/>
      <c r="B1119" s="234"/>
      <c r="C1119" s="235"/>
      <c r="D1119" s="219" t="s">
        <v>250</v>
      </c>
      <c r="E1119" s="236" t="s">
        <v>21</v>
      </c>
      <c r="F1119" s="237" t="s">
        <v>1911</v>
      </c>
      <c r="G1119" s="235"/>
      <c r="H1119" s="238">
        <v>963.70500000000004</v>
      </c>
      <c r="I1119" s="239"/>
      <c r="J1119" s="235"/>
      <c r="K1119" s="235"/>
      <c r="L1119" s="240"/>
      <c r="M1119" s="241"/>
      <c r="N1119" s="242"/>
      <c r="O1119" s="242"/>
      <c r="P1119" s="242"/>
      <c r="Q1119" s="242"/>
      <c r="R1119" s="242"/>
      <c r="S1119" s="242"/>
      <c r="T1119" s="24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4" t="s">
        <v>250</v>
      </c>
      <c r="AU1119" s="244" t="s">
        <v>87</v>
      </c>
      <c r="AV1119" s="13" t="s">
        <v>87</v>
      </c>
      <c r="AW1119" s="13" t="s">
        <v>38</v>
      </c>
      <c r="AX1119" s="13" t="s">
        <v>77</v>
      </c>
      <c r="AY1119" s="244" t="s">
        <v>137</v>
      </c>
    </row>
    <row r="1120" s="13" customFormat="1">
      <c r="A1120" s="13"/>
      <c r="B1120" s="234"/>
      <c r="C1120" s="235"/>
      <c r="D1120" s="219" t="s">
        <v>250</v>
      </c>
      <c r="E1120" s="236" t="s">
        <v>21</v>
      </c>
      <c r="F1120" s="237" t="s">
        <v>577</v>
      </c>
      <c r="G1120" s="235"/>
      <c r="H1120" s="238">
        <v>4.7999999999999998</v>
      </c>
      <c r="I1120" s="239"/>
      <c r="J1120" s="235"/>
      <c r="K1120" s="235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4" t="s">
        <v>250</v>
      </c>
      <c r="AU1120" s="244" t="s">
        <v>87</v>
      </c>
      <c r="AV1120" s="13" t="s">
        <v>87</v>
      </c>
      <c r="AW1120" s="13" t="s">
        <v>38</v>
      </c>
      <c r="AX1120" s="13" t="s">
        <v>77</v>
      </c>
      <c r="AY1120" s="244" t="s">
        <v>137</v>
      </c>
    </row>
    <row r="1121" s="13" customFormat="1">
      <c r="A1121" s="13"/>
      <c r="B1121" s="234"/>
      <c r="C1121" s="235"/>
      <c r="D1121" s="219" t="s">
        <v>250</v>
      </c>
      <c r="E1121" s="236" t="s">
        <v>21</v>
      </c>
      <c r="F1121" s="237" t="s">
        <v>574</v>
      </c>
      <c r="G1121" s="235"/>
      <c r="H1121" s="238">
        <v>1.1599999999999999</v>
      </c>
      <c r="I1121" s="239"/>
      <c r="J1121" s="235"/>
      <c r="K1121" s="235"/>
      <c r="L1121" s="240"/>
      <c r="M1121" s="241"/>
      <c r="N1121" s="242"/>
      <c r="O1121" s="242"/>
      <c r="P1121" s="242"/>
      <c r="Q1121" s="242"/>
      <c r="R1121" s="242"/>
      <c r="S1121" s="242"/>
      <c r="T1121" s="24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4" t="s">
        <v>250</v>
      </c>
      <c r="AU1121" s="244" t="s">
        <v>87</v>
      </c>
      <c r="AV1121" s="13" t="s">
        <v>87</v>
      </c>
      <c r="AW1121" s="13" t="s">
        <v>38</v>
      </c>
      <c r="AX1121" s="13" t="s">
        <v>77</v>
      </c>
      <c r="AY1121" s="244" t="s">
        <v>137</v>
      </c>
    </row>
    <row r="1122" s="15" customFormat="1">
      <c r="A1122" s="15"/>
      <c r="B1122" s="267"/>
      <c r="C1122" s="268"/>
      <c r="D1122" s="219" t="s">
        <v>250</v>
      </c>
      <c r="E1122" s="269" t="s">
        <v>21</v>
      </c>
      <c r="F1122" s="270" t="s">
        <v>830</v>
      </c>
      <c r="G1122" s="268"/>
      <c r="H1122" s="271">
        <v>1593.1500000000001</v>
      </c>
      <c r="I1122" s="272"/>
      <c r="J1122" s="268"/>
      <c r="K1122" s="268"/>
      <c r="L1122" s="273"/>
      <c r="M1122" s="274"/>
      <c r="N1122" s="275"/>
      <c r="O1122" s="275"/>
      <c r="P1122" s="275"/>
      <c r="Q1122" s="275"/>
      <c r="R1122" s="275"/>
      <c r="S1122" s="275"/>
      <c r="T1122" s="276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77" t="s">
        <v>250</v>
      </c>
      <c r="AU1122" s="277" t="s">
        <v>87</v>
      </c>
      <c r="AV1122" s="15" t="s">
        <v>150</v>
      </c>
      <c r="AW1122" s="15" t="s">
        <v>38</v>
      </c>
      <c r="AX1122" s="15" t="s">
        <v>85</v>
      </c>
      <c r="AY1122" s="277" t="s">
        <v>137</v>
      </c>
    </row>
    <row r="1123" s="12" customFormat="1" ht="25.92" customHeight="1">
      <c r="A1123" s="12"/>
      <c r="B1123" s="191"/>
      <c r="C1123" s="192"/>
      <c r="D1123" s="193" t="s">
        <v>76</v>
      </c>
      <c r="E1123" s="194" t="s">
        <v>1912</v>
      </c>
      <c r="F1123" s="194" t="s">
        <v>1913</v>
      </c>
      <c r="G1123" s="192"/>
      <c r="H1123" s="192"/>
      <c r="I1123" s="195"/>
      <c r="J1123" s="196">
        <f>BK1123</f>
        <v>0</v>
      </c>
      <c r="K1123" s="192"/>
      <c r="L1123" s="197"/>
      <c r="M1123" s="198"/>
      <c r="N1123" s="199"/>
      <c r="O1123" s="199"/>
      <c r="P1123" s="200">
        <f>P1124+P1155</f>
        <v>0</v>
      </c>
      <c r="Q1123" s="199"/>
      <c r="R1123" s="200">
        <f>R1124+R1155</f>
        <v>68.806746220000022</v>
      </c>
      <c r="S1123" s="199"/>
      <c r="T1123" s="201">
        <f>T1124+T1155</f>
        <v>40.376809999999999</v>
      </c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R1123" s="202" t="s">
        <v>87</v>
      </c>
      <c r="AT1123" s="203" t="s">
        <v>76</v>
      </c>
      <c r="AU1123" s="203" t="s">
        <v>77</v>
      </c>
      <c r="AY1123" s="202" t="s">
        <v>137</v>
      </c>
      <c r="BK1123" s="204">
        <f>BK1124+BK1155</f>
        <v>0</v>
      </c>
    </row>
    <row r="1124" s="12" customFormat="1" ht="22.8" customHeight="1">
      <c r="A1124" s="12"/>
      <c r="B1124" s="191"/>
      <c r="C1124" s="192"/>
      <c r="D1124" s="193" t="s">
        <v>76</v>
      </c>
      <c r="E1124" s="245" t="s">
        <v>1914</v>
      </c>
      <c r="F1124" s="245" t="s">
        <v>1915</v>
      </c>
      <c r="G1124" s="192"/>
      <c r="H1124" s="192"/>
      <c r="I1124" s="195"/>
      <c r="J1124" s="246">
        <f>BK1124</f>
        <v>0</v>
      </c>
      <c r="K1124" s="192"/>
      <c r="L1124" s="197"/>
      <c r="M1124" s="198"/>
      <c r="N1124" s="199"/>
      <c r="O1124" s="199"/>
      <c r="P1124" s="200">
        <f>SUM(P1125:P1154)</f>
        <v>0</v>
      </c>
      <c r="Q1124" s="199"/>
      <c r="R1124" s="200">
        <f>SUM(R1125:R1154)</f>
        <v>0.16261227</v>
      </c>
      <c r="S1124" s="199"/>
      <c r="T1124" s="201">
        <f>SUM(T1125:T1154)</f>
        <v>0</v>
      </c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R1124" s="202" t="s">
        <v>87</v>
      </c>
      <c r="AT1124" s="203" t="s">
        <v>76</v>
      </c>
      <c r="AU1124" s="203" t="s">
        <v>85</v>
      </c>
      <c r="AY1124" s="202" t="s">
        <v>137</v>
      </c>
      <c r="BK1124" s="204">
        <f>SUM(BK1125:BK1154)</f>
        <v>0</v>
      </c>
    </row>
    <row r="1125" s="2" customFormat="1" ht="16.5" customHeight="1">
      <c r="A1125" s="41"/>
      <c r="B1125" s="42"/>
      <c r="C1125" s="225" t="s">
        <v>1916</v>
      </c>
      <c r="D1125" s="225" t="s">
        <v>162</v>
      </c>
      <c r="E1125" s="226" t="s">
        <v>1917</v>
      </c>
      <c r="F1125" s="227" t="s">
        <v>1918</v>
      </c>
      <c r="G1125" s="228" t="s">
        <v>210</v>
      </c>
      <c r="H1125" s="229">
        <v>132.09</v>
      </c>
      <c r="I1125" s="230"/>
      <c r="J1125" s="231">
        <f>ROUND(I1125*H1125,2)</f>
        <v>0</v>
      </c>
      <c r="K1125" s="227" t="s">
        <v>526</v>
      </c>
      <c r="L1125" s="47"/>
      <c r="M1125" s="232" t="s">
        <v>21</v>
      </c>
      <c r="N1125" s="233" t="s">
        <v>48</v>
      </c>
      <c r="O1125" s="87"/>
      <c r="P1125" s="215">
        <f>O1125*H1125</f>
        <v>0</v>
      </c>
      <c r="Q1125" s="215">
        <v>0</v>
      </c>
      <c r="R1125" s="215">
        <f>Q1125*H1125</f>
        <v>0</v>
      </c>
      <c r="S1125" s="215">
        <v>0</v>
      </c>
      <c r="T1125" s="216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7" t="s">
        <v>207</v>
      </c>
      <c r="AT1125" s="217" t="s">
        <v>162</v>
      </c>
      <c r="AU1125" s="217" t="s">
        <v>87</v>
      </c>
      <c r="AY1125" s="20" t="s">
        <v>137</v>
      </c>
      <c r="BE1125" s="218">
        <f>IF(N1125="základní",J1125,0)</f>
        <v>0</v>
      </c>
      <c r="BF1125" s="218">
        <f>IF(N1125="snížená",J1125,0)</f>
        <v>0</v>
      </c>
      <c r="BG1125" s="218">
        <f>IF(N1125="zákl. přenesená",J1125,0)</f>
        <v>0</v>
      </c>
      <c r="BH1125" s="218">
        <f>IF(N1125="sníž. přenesená",J1125,0)</f>
        <v>0</v>
      </c>
      <c r="BI1125" s="218">
        <f>IF(N1125="nulová",J1125,0)</f>
        <v>0</v>
      </c>
      <c r="BJ1125" s="20" t="s">
        <v>85</v>
      </c>
      <c r="BK1125" s="218">
        <f>ROUND(I1125*H1125,2)</f>
        <v>0</v>
      </c>
      <c r="BL1125" s="20" t="s">
        <v>207</v>
      </c>
      <c r="BM1125" s="217" t="s">
        <v>1919</v>
      </c>
    </row>
    <row r="1126" s="2" customFormat="1">
      <c r="A1126" s="41"/>
      <c r="B1126" s="42"/>
      <c r="C1126" s="43"/>
      <c r="D1126" s="219" t="s">
        <v>144</v>
      </c>
      <c r="E1126" s="43"/>
      <c r="F1126" s="220" t="s">
        <v>1920</v>
      </c>
      <c r="G1126" s="43"/>
      <c r="H1126" s="43"/>
      <c r="I1126" s="221"/>
      <c r="J1126" s="43"/>
      <c r="K1126" s="43"/>
      <c r="L1126" s="47"/>
      <c r="M1126" s="222"/>
      <c r="N1126" s="223"/>
      <c r="O1126" s="87"/>
      <c r="P1126" s="87"/>
      <c r="Q1126" s="87"/>
      <c r="R1126" s="87"/>
      <c r="S1126" s="87"/>
      <c r="T1126" s="88"/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T1126" s="20" t="s">
        <v>144</v>
      </c>
      <c r="AU1126" s="20" t="s">
        <v>87</v>
      </c>
    </row>
    <row r="1127" s="2" customFormat="1">
      <c r="A1127" s="41"/>
      <c r="B1127" s="42"/>
      <c r="C1127" s="43"/>
      <c r="D1127" s="247" t="s">
        <v>529</v>
      </c>
      <c r="E1127" s="43"/>
      <c r="F1127" s="248" t="s">
        <v>1921</v>
      </c>
      <c r="G1127" s="43"/>
      <c r="H1127" s="43"/>
      <c r="I1127" s="221"/>
      <c r="J1127" s="43"/>
      <c r="K1127" s="43"/>
      <c r="L1127" s="47"/>
      <c r="M1127" s="222"/>
      <c r="N1127" s="223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529</v>
      </c>
      <c r="AU1127" s="20" t="s">
        <v>87</v>
      </c>
    </row>
    <row r="1128" s="13" customFormat="1">
      <c r="A1128" s="13"/>
      <c r="B1128" s="234"/>
      <c r="C1128" s="235"/>
      <c r="D1128" s="219" t="s">
        <v>250</v>
      </c>
      <c r="E1128" s="236" t="s">
        <v>21</v>
      </c>
      <c r="F1128" s="237" t="s">
        <v>616</v>
      </c>
      <c r="G1128" s="235"/>
      <c r="H1128" s="238">
        <v>132.09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4" t="s">
        <v>250</v>
      </c>
      <c r="AU1128" s="244" t="s">
        <v>87</v>
      </c>
      <c r="AV1128" s="13" t="s">
        <v>87</v>
      </c>
      <c r="AW1128" s="13" t="s">
        <v>38</v>
      </c>
      <c r="AX1128" s="13" t="s">
        <v>85</v>
      </c>
      <c r="AY1128" s="244" t="s">
        <v>137</v>
      </c>
    </row>
    <row r="1129" s="2" customFormat="1" ht="16.5" customHeight="1">
      <c r="A1129" s="41"/>
      <c r="B1129" s="42"/>
      <c r="C1129" s="205" t="s">
        <v>1922</v>
      </c>
      <c r="D1129" s="205" t="s">
        <v>138</v>
      </c>
      <c r="E1129" s="206" t="s">
        <v>1923</v>
      </c>
      <c r="F1129" s="207" t="s">
        <v>1924</v>
      </c>
      <c r="G1129" s="208" t="s">
        <v>210</v>
      </c>
      <c r="H1129" s="209">
        <v>132.09</v>
      </c>
      <c r="I1129" s="210"/>
      <c r="J1129" s="211">
        <f>ROUND(I1129*H1129,2)</f>
        <v>0</v>
      </c>
      <c r="K1129" s="207" t="s">
        <v>526</v>
      </c>
      <c r="L1129" s="212"/>
      <c r="M1129" s="213" t="s">
        <v>21</v>
      </c>
      <c r="N1129" s="214" t="s">
        <v>48</v>
      </c>
      <c r="O1129" s="87"/>
      <c r="P1129" s="215">
        <f>O1129*H1129</f>
        <v>0</v>
      </c>
      <c r="Q1129" s="215">
        <v>0.00042999999999999999</v>
      </c>
      <c r="R1129" s="215">
        <f>Q1129*H1129</f>
        <v>0.056798700000000001</v>
      </c>
      <c r="S1129" s="215">
        <v>0</v>
      </c>
      <c r="T1129" s="216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17" t="s">
        <v>201</v>
      </c>
      <c r="AT1129" s="217" t="s">
        <v>138</v>
      </c>
      <c r="AU1129" s="217" t="s">
        <v>87</v>
      </c>
      <c r="AY1129" s="20" t="s">
        <v>137</v>
      </c>
      <c r="BE1129" s="218">
        <f>IF(N1129="základní",J1129,0)</f>
        <v>0</v>
      </c>
      <c r="BF1129" s="218">
        <f>IF(N1129="snížená",J1129,0)</f>
        <v>0</v>
      </c>
      <c r="BG1129" s="218">
        <f>IF(N1129="zákl. přenesená",J1129,0)</f>
        <v>0</v>
      </c>
      <c r="BH1129" s="218">
        <f>IF(N1129="sníž. přenesená",J1129,0)</f>
        <v>0</v>
      </c>
      <c r="BI1129" s="218">
        <f>IF(N1129="nulová",J1129,0)</f>
        <v>0</v>
      </c>
      <c r="BJ1129" s="20" t="s">
        <v>85</v>
      </c>
      <c r="BK1129" s="218">
        <f>ROUND(I1129*H1129,2)</f>
        <v>0</v>
      </c>
      <c r="BL1129" s="20" t="s">
        <v>207</v>
      </c>
      <c r="BM1129" s="217" t="s">
        <v>1925</v>
      </c>
    </row>
    <row r="1130" s="2" customFormat="1">
      <c r="A1130" s="41"/>
      <c r="B1130" s="42"/>
      <c r="C1130" s="43"/>
      <c r="D1130" s="219" t="s">
        <v>144</v>
      </c>
      <c r="E1130" s="43"/>
      <c r="F1130" s="220" t="s">
        <v>1926</v>
      </c>
      <c r="G1130" s="43"/>
      <c r="H1130" s="43"/>
      <c r="I1130" s="221"/>
      <c r="J1130" s="43"/>
      <c r="K1130" s="43"/>
      <c r="L1130" s="47"/>
      <c r="M1130" s="222"/>
      <c r="N1130" s="223"/>
      <c r="O1130" s="87"/>
      <c r="P1130" s="87"/>
      <c r="Q1130" s="87"/>
      <c r="R1130" s="87"/>
      <c r="S1130" s="87"/>
      <c r="T1130" s="88"/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T1130" s="20" t="s">
        <v>144</v>
      </c>
      <c r="AU1130" s="20" t="s">
        <v>87</v>
      </c>
    </row>
    <row r="1131" s="14" customFormat="1">
      <c r="A1131" s="14"/>
      <c r="B1131" s="249"/>
      <c r="C1131" s="250"/>
      <c r="D1131" s="219" t="s">
        <v>250</v>
      </c>
      <c r="E1131" s="251" t="s">
        <v>21</v>
      </c>
      <c r="F1131" s="252" t="s">
        <v>1214</v>
      </c>
      <c r="G1131" s="250"/>
      <c r="H1131" s="251" t="s">
        <v>21</v>
      </c>
      <c r="I1131" s="253"/>
      <c r="J1131" s="250"/>
      <c r="K1131" s="250"/>
      <c r="L1131" s="254"/>
      <c r="M1131" s="255"/>
      <c r="N1131" s="256"/>
      <c r="O1131" s="256"/>
      <c r="P1131" s="256"/>
      <c r="Q1131" s="256"/>
      <c r="R1131" s="256"/>
      <c r="S1131" s="256"/>
      <c r="T1131" s="257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8" t="s">
        <v>250</v>
      </c>
      <c r="AU1131" s="258" t="s">
        <v>87</v>
      </c>
      <c r="AV1131" s="14" t="s">
        <v>85</v>
      </c>
      <c r="AW1131" s="14" t="s">
        <v>38</v>
      </c>
      <c r="AX1131" s="14" t="s">
        <v>77</v>
      </c>
      <c r="AY1131" s="258" t="s">
        <v>137</v>
      </c>
    </row>
    <row r="1132" s="14" customFormat="1">
      <c r="A1132" s="14"/>
      <c r="B1132" s="249"/>
      <c r="C1132" s="250"/>
      <c r="D1132" s="219" t="s">
        <v>250</v>
      </c>
      <c r="E1132" s="251" t="s">
        <v>21</v>
      </c>
      <c r="F1132" s="252" t="s">
        <v>1927</v>
      </c>
      <c r="G1132" s="250"/>
      <c r="H1132" s="251" t="s">
        <v>21</v>
      </c>
      <c r="I1132" s="253"/>
      <c r="J1132" s="250"/>
      <c r="K1132" s="250"/>
      <c r="L1132" s="254"/>
      <c r="M1132" s="255"/>
      <c r="N1132" s="256"/>
      <c r="O1132" s="256"/>
      <c r="P1132" s="256"/>
      <c r="Q1132" s="256"/>
      <c r="R1132" s="256"/>
      <c r="S1132" s="256"/>
      <c r="T1132" s="257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8" t="s">
        <v>250</v>
      </c>
      <c r="AU1132" s="258" t="s">
        <v>87</v>
      </c>
      <c r="AV1132" s="14" t="s">
        <v>85</v>
      </c>
      <c r="AW1132" s="14" t="s">
        <v>38</v>
      </c>
      <c r="AX1132" s="14" t="s">
        <v>77</v>
      </c>
      <c r="AY1132" s="258" t="s">
        <v>137</v>
      </c>
    </row>
    <row r="1133" s="14" customFormat="1">
      <c r="A1133" s="14"/>
      <c r="B1133" s="249"/>
      <c r="C1133" s="250"/>
      <c r="D1133" s="219" t="s">
        <v>250</v>
      </c>
      <c r="E1133" s="251" t="s">
        <v>21</v>
      </c>
      <c r="F1133" s="252" t="s">
        <v>1928</v>
      </c>
      <c r="G1133" s="250"/>
      <c r="H1133" s="251" t="s">
        <v>21</v>
      </c>
      <c r="I1133" s="253"/>
      <c r="J1133" s="250"/>
      <c r="K1133" s="250"/>
      <c r="L1133" s="254"/>
      <c r="M1133" s="255"/>
      <c r="N1133" s="256"/>
      <c r="O1133" s="256"/>
      <c r="P1133" s="256"/>
      <c r="Q1133" s="256"/>
      <c r="R1133" s="256"/>
      <c r="S1133" s="256"/>
      <c r="T1133" s="257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8" t="s">
        <v>250</v>
      </c>
      <c r="AU1133" s="258" t="s">
        <v>87</v>
      </c>
      <c r="AV1133" s="14" t="s">
        <v>85</v>
      </c>
      <c r="AW1133" s="14" t="s">
        <v>38</v>
      </c>
      <c r="AX1133" s="14" t="s">
        <v>77</v>
      </c>
      <c r="AY1133" s="258" t="s">
        <v>137</v>
      </c>
    </row>
    <row r="1134" s="13" customFormat="1">
      <c r="A1134" s="13"/>
      <c r="B1134" s="234"/>
      <c r="C1134" s="235"/>
      <c r="D1134" s="219" t="s">
        <v>250</v>
      </c>
      <c r="E1134" s="236" t="s">
        <v>21</v>
      </c>
      <c r="F1134" s="237" t="s">
        <v>1929</v>
      </c>
      <c r="G1134" s="235"/>
      <c r="H1134" s="238">
        <v>65.204999999999998</v>
      </c>
      <c r="I1134" s="239"/>
      <c r="J1134" s="235"/>
      <c r="K1134" s="235"/>
      <c r="L1134" s="240"/>
      <c r="M1134" s="241"/>
      <c r="N1134" s="242"/>
      <c r="O1134" s="242"/>
      <c r="P1134" s="242"/>
      <c r="Q1134" s="242"/>
      <c r="R1134" s="242"/>
      <c r="S1134" s="242"/>
      <c r="T1134" s="24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4" t="s">
        <v>250</v>
      </c>
      <c r="AU1134" s="244" t="s">
        <v>87</v>
      </c>
      <c r="AV1134" s="13" t="s">
        <v>87</v>
      </c>
      <c r="AW1134" s="13" t="s">
        <v>38</v>
      </c>
      <c r="AX1134" s="13" t="s">
        <v>77</v>
      </c>
      <c r="AY1134" s="244" t="s">
        <v>137</v>
      </c>
    </row>
    <row r="1135" s="14" customFormat="1">
      <c r="A1135" s="14"/>
      <c r="B1135" s="249"/>
      <c r="C1135" s="250"/>
      <c r="D1135" s="219" t="s">
        <v>250</v>
      </c>
      <c r="E1135" s="251" t="s">
        <v>21</v>
      </c>
      <c r="F1135" s="252" t="s">
        <v>868</v>
      </c>
      <c r="G1135" s="250"/>
      <c r="H1135" s="251" t="s">
        <v>21</v>
      </c>
      <c r="I1135" s="253"/>
      <c r="J1135" s="250"/>
      <c r="K1135" s="250"/>
      <c r="L1135" s="254"/>
      <c r="M1135" s="255"/>
      <c r="N1135" s="256"/>
      <c r="O1135" s="256"/>
      <c r="P1135" s="256"/>
      <c r="Q1135" s="256"/>
      <c r="R1135" s="256"/>
      <c r="S1135" s="256"/>
      <c r="T1135" s="257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8" t="s">
        <v>250</v>
      </c>
      <c r="AU1135" s="258" t="s">
        <v>87</v>
      </c>
      <c r="AV1135" s="14" t="s">
        <v>85</v>
      </c>
      <c r="AW1135" s="14" t="s">
        <v>38</v>
      </c>
      <c r="AX1135" s="14" t="s">
        <v>77</v>
      </c>
      <c r="AY1135" s="258" t="s">
        <v>137</v>
      </c>
    </row>
    <row r="1136" s="13" customFormat="1">
      <c r="A1136" s="13"/>
      <c r="B1136" s="234"/>
      <c r="C1136" s="235"/>
      <c r="D1136" s="219" t="s">
        <v>250</v>
      </c>
      <c r="E1136" s="236" t="s">
        <v>21</v>
      </c>
      <c r="F1136" s="237" t="s">
        <v>1930</v>
      </c>
      <c r="G1136" s="235"/>
      <c r="H1136" s="238">
        <v>66.885000000000005</v>
      </c>
      <c r="I1136" s="239"/>
      <c r="J1136" s="235"/>
      <c r="K1136" s="235"/>
      <c r="L1136" s="240"/>
      <c r="M1136" s="241"/>
      <c r="N1136" s="242"/>
      <c r="O1136" s="242"/>
      <c r="P1136" s="242"/>
      <c r="Q1136" s="242"/>
      <c r="R1136" s="242"/>
      <c r="S1136" s="242"/>
      <c r="T1136" s="24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4" t="s">
        <v>250</v>
      </c>
      <c r="AU1136" s="244" t="s">
        <v>87</v>
      </c>
      <c r="AV1136" s="13" t="s">
        <v>87</v>
      </c>
      <c r="AW1136" s="13" t="s">
        <v>38</v>
      </c>
      <c r="AX1136" s="13" t="s">
        <v>77</v>
      </c>
      <c r="AY1136" s="244" t="s">
        <v>137</v>
      </c>
    </row>
    <row r="1137" s="15" customFormat="1">
      <c r="A1137" s="15"/>
      <c r="B1137" s="267"/>
      <c r="C1137" s="268"/>
      <c r="D1137" s="219" t="s">
        <v>250</v>
      </c>
      <c r="E1137" s="269" t="s">
        <v>616</v>
      </c>
      <c r="F1137" s="270" t="s">
        <v>830</v>
      </c>
      <c r="G1137" s="268"/>
      <c r="H1137" s="271">
        <v>132.09</v>
      </c>
      <c r="I1137" s="272"/>
      <c r="J1137" s="268"/>
      <c r="K1137" s="268"/>
      <c r="L1137" s="273"/>
      <c r="M1137" s="274"/>
      <c r="N1137" s="275"/>
      <c r="O1137" s="275"/>
      <c r="P1137" s="275"/>
      <c r="Q1137" s="275"/>
      <c r="R1137" s="275"/>
      <c r="S1137" s="275"/>
      <c r="T1137" s="276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77" t="s">
        <v>250</v>
      </c>
      <c r="AU1137" s="277" t="s">
        <v>87</v>
      </c>
      <c r="AV1137" s="15" t="s">
        <v>150</v>
      </c>
      <c r="AW1137" s="15" t="s">
        <v>38</v>
      </c>
      <c r="AX1137" s="15" t="s">
        <v>85</v>
      </c>
      <c r="AY1137" s="277" t="s">
        <v>137</v>
      </c>
    </row>
    <row r="1138" s="2" customFormat="1" ht="16.5" customHeight="1">
      <c r="A1138" s="41"/>
      <c r="B1138" s="42"/>
      <c r="C1138" s="225" t="s">
        <v>1931</v>
      </c>
      <c r="D1138" s="225" t="s">
        <v>162</v>
      </c>
      <c r="E1138" s="226" t="s">
        <v>1932</v>
      </c>
      <c r="F1138" s="227" t="s">
        <v>1933</v>
      </c>
      <c r="G1138" s="228" t="s">
        <v>210</v>
      </c>
      <c r="H1138" s="229">
        <v>153.35300000000001</v>
      </c>
      <c r="I1138" s="230"/>
      <c r="J1138" s="231">
        <f>ROUND(I1138*H1138,2)</f>
        <v>0</v>
      </c>
      <c r="K1138" s="227" t="s">
        <v>526</v>
      </c>
      <c r="L1138" s="47"/>
      <c r="M1138" s="232" t="s">
        <v>21</v>
      </c>
      <c r="N1138" s="233" t="s">
        <v>48</v>
      </c>
      <c r="O1138" s="87"/>
      <c r="P1138" s="215">
        <f>O1138*H1138</f>
        <v>0</v>
      </c>
      <c r="Q1138" s="215">
        <v>0</v>
      </c>
      <c r="R1138" s="215">
        <f>Q1138*H1138</f>
        <v>0</v>
      </c>
      <c r="S1138" s="215">
        <v>0</v>
      </c>
      <c r="T1138" s="216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7" t="s">
        <v>207</v>
      </c>
      <c r="AT1138" s="217" t="s">
        <v>162</v>
      </c>
      <c r="AU1138" s="217" t="s">
        <v>87</v>
      </c>
      <c r="AY1138" s="20" t="s">
        <v>137</v>
      </c>
      <c r="BE1138" s="218">
        <f>IF(N1138="základní",J1138,0)</f>
        <v>0</v>
      </c>
      <c r="BF1138" s="218">
        <f>IF(N1138="snížená",J1138,0)</f>
        <v>0</v>
      </c>
      <c r="BG1138" s="218">
        <f>IF(N1138="zákl. přenesená",J1138,0)</f>
        <v>0</v>
      </c>
      <c r="BH1138" s="218">
        <f>IF(N1138="sníž. přenesená",J1138,0)</f>
        <v>0</v>
      </c>
      <c r="BI1138" s="218">
        <f>IF(N1138="nulová",J1138,0)</f>
        <v>0</v>
      </c>
      <c r="BJ1138" s="20" t="s">
        <v>85</v>
      </c>
      <c r="BK1138" s="218">
        <f>ROUND(I1138*H1138,2)</f>
        <v>0</v>
      </c>
      <c r="BL1138" s="20" t="s">
        <v>207</v>
      </c>
      <c r="BM1138" s="217" t="s">
        <v>1934</v>
      </c>
    </row>
    <row r="1139" s="2" customFormat="1">
      <c r="A1139" s="41"/>
      <c r="B1139" s="42"/>
      <c r="C1139" s="43"/>
      <c r="D1139" s="219" t="s">
        <v>144</v>
      </c>
      <c r="E1139" s="43"/>
      <c r="F1139" s="220" t="s">
        <v>1935</v>
      </c>
      <c r="G1139" s="43"/>
      <c r="H1139" s="43"/>
      <c r="I1139" s="221"/>
      <c r="J1139" s="43"/>
      <c r="K1139" s="43"/>
      <c r="L1139" s="47"/>
      <c r="M1139" s="222"/>
      <c r="N1139" s="223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144</v>
      </c>
      <c r="AU1139" s="20" t="s">
        <v>87</v>
      </c>
    </row>
    <row r="1140" s="2" customFormat="1">
      <c r="A1140" s="41"/>
      <c r="B1140" s="42"/>
      <c r="C1140" s="43"/>
      <c r="D1140" s="247" t="s">
        <v>529</v>
      </c>
      <c r="E1140" s="43"/>
      <c r="F1140" s="248" t="s">
        <v>1936</v>
      </c>
      <c r="G1140" s="43"/>
      <c r="H1140" s="43"/>
      <c r="I1140" s="221"/>
      <c r="J1140" s="43"/>
      <c r="K1140" s="43"/>
      <c r="L1140" s="47"/>
      <c r="M1140" s="222"/>
      <c r="N1140" s="223"/>
      <c r="O1140" s="87"/>
      <c r="P1140" s="87"/>
      <c r="Q1140" s="87"/>
      <c r="R1140" s="87"/>
      <c r="S1140" s="87"/>
      <c r="T1140" s="88"/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T1140" s="20" t="s">
        <v>529</v>
      </c>
      <c r="AU1140" s="20" t="s">
        <v>87</v>
      </c>
    </row>
    <row r="1141" s="13" customFormat="1">
      <c r="A1141" s="13"/>
      <c r="B1141" s="234"/>
      <c r="C1141" s="235"/>
      <c r="D1141" s="219" t="s">
        <v>250</v>
      </c>
      <c r="E1141" s="236" t="s">
        <v>21</v>
      </c>
      <c r="F1141" s="237" t="s">
        <v>613</v>
      </c>
      <c r="G1141" s="235"/>
      <c r="H1141" s="238">
        <v>153.35300000000001</v>
      </c>
      <c r="I1141" s="239"/>
      <c r="J1141" s="235"/>
      <c r="K1141" s="235"/>
      <c r="L1141" s="240"/>
      <c r="M1141" s="241"/>
      <c r="N1141" s="242"/>
      <c r="O1141" s="242"/>
      <c r="P1141" s="242"/>
      <c r="Q1141" s="242"/>
      <c r="R1141" s="242"/>
      <c r="S1141" s="242"/>
      <c r="T1141" s="24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4" t="s">
        <v>250</v>
      </c>
      <c r="AU1141" s="244" t="s">
        <v>87</v>
      </c>
      <c r="AV1141" s="13" t="s">
        <v>87</v>
      </c>
      <c r="AW1141" s="13" t="s">
        <v>38</v>
      </c>
      <c r="AX1141" s="13" t="s">
        <v>85</v>
      </c>
      <c r="AY1141" s="244" t="s">
        <v>137</v>
      </c>
    </row>
    <row r="1142" s="2" customFormat="1" ht="16.5" customHeight="1">
      <c r="A1142" s="41"/>
      <c r="B1142" s="42"/>
      <c r="C1142" s="205" t="s">
        <v>1937</v>
      </c>
      <c r="D1142" s="205" t="s">
        <v>138</v>
      </c>
      <c r="E1142" s="206" t="s">
        <v>1938</v>
      </c>
      <c r="F1142" s="207" t="s">
        <v>1939</v>
      </c>
      <c r="G1142" s="208" t="s">
        <v>210</v>
      </c>
      <c r="H1142" s="209">
        <v>153.35300000000001</v>
      </c>
      <c r="I1142" s="210"/>
      <c r="J1142" s="211">
        <f>ROUND(I1142*H1142,2)</f>
        <v>0</v>
      </c>
      <c r="K1142" s="207" t="s">
        <v>526</v>
      </c>
      <c r="L1142" s="212"/>
      <c r="M1142" s="213" t="s">
        <v>21</v>
      </c>
      <c r="N1142" s="214" t="s">
        <v>48</v>
      </c>
      <c r="O1142" s="87"/>
      <c r="P1142" s="215">
        <f>O1142*H1142</f>
        <v>0</v>
      </c>
      <c r="Q1142" s="215">
        <v>0.00068999999999999997</v>
      </c>
      <c r="R1142" s="215">
        <f>Q1142*H1142</f>
        <v>0.10581357</v>
      </c>
      <c r="S1142" s="215">
        <v>0</v>
      </c>
      <c r="T1142" s="216">
        <f>S1142*H1142</f>
        <v>0</v>
      </c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R1142" s="217" t="s">
        <v>201</v>
      </c>
      <c r="AT1142" s="217" t="s">
        <v>138</v>
      </c>
      <c r="AU1142" s="217" t="s">
        <v>87</v>
      </c>
      <c r="AY1142" s="20" t="s">
        <v>137</v>
      </c>
      <c r="BE1142" s="218">
        <f>IF(N1142="základní",J1142,0)</f>
        <v>0</v>
      </c>
      <c r="BF1142" s="218">
        <f>IF(N1142="snížená",J1142,0)</f>
        <v>0</v>
      </c>
      <c r="BG1142" s="218">
        <f>IF(N1142="zákl. přenesená",J1142,0)</f>
        <v>0</v>
      </c>
      <c r="BH1142" s="218">
        <f>IF(N1142="sníž. přenesená",J1142,0)</f>
        <v>0</v>
      </c>
      <c r="BI1142" s="218">
        <f>IF(N1142="nulová",J1142,0)</f>
        <v>0</v>
      </c>
      <c r="BJ1142" s="20" t="s">
        <v>85</v>
      </c>
      <c r="BK1142" s="218">
        <f>ROUND(I1142*H1142,2)</f>
        <v>0</v>
      </c>
      <c r="BL1142" s="20" t="s">
        <v>207</v>
      </c>
      <c r="BM1142" s="217" t="s">
        <v>1940</v>
      </c>
    </row>
    <row r="1143" s="2" customFormat="1">
      <c r="A1143" s="41"/>
      <c r="B1143" s="42"/>
      <c r="C1143" s="43"/>
      <c r="D1143" s="219" t="s">
        <v>144</v>
      </c>
      <c r="E1143" s="43"/>
      <c r="F1143" s="220" t="s">
        <v>1941</v>
      </c>
      <c r="G1143" s="43"/>
      <c r="H1143" s="43"/>
      <c r="I1143" s="221"/>
      <c r="J1143" s="43"/>
      <c r="K1143" s="43"/>
      <c r="L1143" s="47"/>
      <c r="M1143" s="222"/>
      <c r="N1143" s="223"/>
      <c r="O1143" s="87"/>
      <c r="P1143" s="87"/>
      <c r="Q1143" s="87"/>
      <c r="R1143" s="87"/>
      <c r="S1143" s="87"/>
      <c r="T1143" s="88"/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T1143" s="20" t="s">
        <v>144</v>
      </c>
      <c r="AU1143" s="20" t="s">
        <v>87</v>
      </c>
    </row>
    <row r="1144" s="14" customFormat="1">
      <c r="A1144" s="14"/>
      <c r="B1144" s="249"/>
      <c r="C1144" s="250"/>
      <c r="D1144" s="219" t="s">
        <v>250</v>
      </c>
      <c r="E1144" s="251" t="s">
        <v>21</v>
      </c>
      <c r="F1144" s="252" t="s">
        <v>1214</v>
      </c>
      <c r="G1144" s="250"/>
      <c r="H1144" s="251" t="s">
        <v>21</v>
      </c>
      <c r="I1144" s="253"/>
      <c r="J1144" s="250"/>
      <c r="K1144" s="250"/>
      <c r="L1144" s="254"/>
      <c r="M1144" s="255"/>
      <c r="N1144" s="256"/>
      <c r="O1144" s="256"/>
      <c r="P1144" s="256"/>
      <c r="Q1144" s="256"/>
      <c r="R1144" s="256"/>
      <c r="S1144" s="256"/>
      <c r="T1144" s="257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8" t="s">
        <v>250</v>
      </c>
      <c r="AU1144" s="258" t="s">
        <v>87</v>
      </c>
      <c r="AV1144" s="14" t="s">
        <v>85</v>
      </c>
      <c r="AW1144" s="14" t="s">
        <v>38</v>
      </c>
      <c r="AX1144" s="14" t="s">
        <v>77</v>
      </c>
      <c r="AY1144" s="258" t="s">
        <v>137</v>
      </c>
    </row>
    <row r="1145" s="14" customFormat="1">
      <c r="A1145" s="14"/>
      <c r="B1145" s="249"/>
      <c r="C1145" s="250"/>
      <c r="D1145" s="219" t="s">
        <v>250</v>
      </c>
      <c r="E1145" s="251" t="s">
        <v>21</v>
      </c>
      <c r="F1145" s="252" t="s">
        <v>1942</v>
      </c>
      <c r="G1145" s="250"/>
      <c r="H1145" s="251" t="s">
        <v>21</v>
      </c>
      <c r="I1145" s="253"/>
      <c r="J1145" s="250"/>
      <c r="K1145" s="250"/>
      <c r="L1145" s="254"/>
      <c r="M1145" s="255"/>
      <c r="N1145" s="256"/>
      <c r="O1145" s="256"/>
      <c r="P1145" s="256"/>
      <c r="Q1145" s="256"/>
      <c r="R1145" s="256"/>
      <c r="S1145" s="256"/>
      <c r="T1145" s="257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8" t="s">
        <v>250</v>
      </c>
      <c r="AU1145" s="258" t="s">
        <v>87</v>
      </c>
      <c r="AV1145" s="14" t="s">
        <v>85</v>
      </c>
      <c r="AW1145" s="14" t="s">
        <v>38</v>
      </c>
      <c r="AX1145" s="14" t="s">
        <v>77</v>
      </c>
      <c r="AY1145" s="258" t="s">
        <v>137</v>
      </c>
    </row>
    <row r="1146" s="14" customFormat="1">
      <c r="A1146" s="14"/>
      <c r="B1146" s="249"/>
      <c r="C1146" s="250"/>
      <c r="D1146" s="219" t="s">
        <v>250</v>
      </c>
      <c r="E1146" s="251" t="s">
        <v>21</v>
      </c>
      <c r="F1146" s="252" t="s">
        <v>1928</v>
      </c>
      <c r="G1146" s="250"/>
      <c r="H1146" s="251" t="s">
        <v>21</v>
      </c>
      <c r="I1146" s="253"/>
      <c r="J1146" s="250"/>
      <c r="K1146" s="250"/>
      <c r="L1146" s="254"/>
      <c r="M1146" s="255"/>
      <c r="N1146" s="256"/>
      <c r="O1146" s="256"/>
      <c r="P1146" s="256"/>
      <c r="Q1146" s="256"/>
      <c r="R1146" s="256"/>
      <c r="S1146" s="256"/>
      <c r="T1146" s="257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8" t="s">
        <v>250</v>
      </c>
      <c r="AU1146" s="258" t="s">
        <v>87</v>
      </c>
      <c r="AV1146" s="14" t="s">
        <v>85</v>
      </c>
      <c r="AW1146" s="14" t="s">
        <v>38</v>
      </c>
      <c r="AX1146" s="14" t="s">
        <v>77</v>
      </c>
      <c r="AY1146" s="258" t="s">
        <v>137</v>
      </c>
    </row>
    <row r="1147" s="13" customFormat="1">
      <c r="A1147" s="13"/>
      <c r="B1147" s="234"/>
      <c r="C1147" s="235"/>
      <c r="D1147" s="219" t="s">
        <v>250</v>
      </c>
      <c r="E1147" s="236" t="s">
        <v>21</v>
      </c>
      <c r="F1147" s="237" t="s">
        <v>1943</v>
      </c>
      <c r="G1147" s="235"/>
      <c r="H1147" s="238">
        <v>66.832999999999998</v>
      </c>
      <c r="I1147" s="239"/>
      <c r="J1147" s="235"/>
      <c r="K1147" s="235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250</v>
      </c>
      <c r="AU1147" s="244" t="s">
        <v>87</v>
      </c>
      <c r="AV1147" s="13" t="s">
        <v>87</v>
      </c>
      <c r="AW1147" s="13" t="s">
        <v>38</v>
      </c>
      <c r="AX1147" s="13" t="s">
        <v>77</v>
      </c>
      <c r="AY1147" s="244" t="s">
        <v>137</v>
      </c>
    </row>
    <row r="1148" s="14" customFormat="1">
      <c r="A1148" s="14"/>
      <c r="B1148" s="249"/>
      <c r="C1148" s="250"/>
      <c r="D1148" s="219" t="s">
        <v>250</v>
      </c>
      <c r="E1148" s="251" t="s">
        <v>21</v>
      </c>
      <c r="F1148" s="252" t="s">
        <v>868</v>
      </c>
      <c r="G1148" s="250"/>
      <c r="H1148" s="251" t="s">
        <v>21</v>
      </c>
      <c r="I1148" s="253"/>
      <c r="J1148" s="250"/>
      <c r="K1148" s="250"/>
      <c r="L1148" s="254"/>
      <c r="M1148" s="255"/>
      <c r="N1148" s="256"/>
      <c r="O1148" s="256"/>
      <c r="P1148" s="256"/>
      <c r="Q1148" s="256"/>
      <c r="R1148" s="256"/>
      <c r="S1148" s="256"/>
      <c r="T1148" s="257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8" t="s">
        <v>250</v>
      </c>
      <c r="AU1148" s="258" t="s">
        <v>87</v>
      </c>
      <c r="AV1148" s="14" t="s">
        <v>85</v>
      </c>
      <c r="AW1148" s="14" t="s">
        <v>38</v>
      </c>
      <c r="AX1148" s="14" t="s">
        <v>77</v>
      </c>
      <c r="AY1148" s="258" t="s">
        <v>137</v>
      </c>
    </row>
    <row r="1149" s="13" customFormat="1">
      <c r="A1149" s="13"/>
      <c r="B1149" s="234"/>
      <c r="C1149" s="235"/>
      <c r="D1149" s="219" t="s">
        <v>250</v>
      </c>
      <c r="E1149" s="236" t="s">
        <v>21</v>
      </c>
      <c r="F1149" s="237" t="s">
        <v>1944</v>
      </c>
      <c r="G1149" s="235"/>
      <c r="H1149" s="238">
        <v>86.519999999999996</v>
      </c>
      <c r="I1149" s="239"/>
      <c r="J1149" s="235"/>
      <c r="K1149" s="235"/>
      <c r="L1149" s="240"/>
      <c r="M1149" s="241"/>
      <c r="N1149" s="242"/>
      <c r="O1149" s="242"/>
      <c r="P1149" s="242"/>
      <c r="Q1149" s="242"/>
      <c r="R1149" s="242"/>
      <c r="S1149" s="242"/>
      <c r="T1149" s="24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4" t="s">
        <v>250</v>
      </c>
      <c r="AU1149" s="244" t="s">
        <v>87</v>
      </c>
      <c r="AV1149" s="13" t="s">
        <v>87</v>
      </c>
      <c r="AW1149" s="13" t="s">
        <v>38</v>
      </c>
      <c r="AX1149" s="13" t="s">
        <v>77</v>
      </c>
      <c r="AY1149" s="244" t="s">
        <v>137</v>
      </c>
    </row>
    <row r="1150" s="15" customFormat="1">
      <c r="A1150" s="15"/>
      <c r="B1150" s="267"/>
      <c r="C1150" s="268"/>
      <c r="D1150" s="219" t="s">
        <v>250</v>
      </c>
      <c r="E1150" s="269" t="s">
        <v>613</v>
      </c>
      <c r="F1150" s="270" t="s">
        <v>830</v>
      </c>
      <c r="G1150" s="268"/>
      <c r="H1150" s="271">
        <v>153.35300000000001</v>
      </c>
      <c r="I1150" s="272"/>
      <c r="J1150" s="268"/>
      <c r="K1150" s="268"/>
      <c r="L1150" s="273"/>
      <c r="M1150" s="274"/>
      <c r="N1150" s="275"/>
      <c r="O1150" s="275"/>
      <c r="P1150" s="275"/>
      <c r="Q1150" s="275"/>
      <c r="R1150" s="275"/>
      <c r="S1150" s="275"/>
      <c r="T1150" s="276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77" t="s">
        <v>250</v>
      </c>
      <c r="AU1150" s="277" t="s">
        <v>87</v>
      </c>
      <c r="AV1150" s="15" t="s">
        <v>150</v>
      </c>
      <c r="AW1150" s="15" t="s">
        <v>38</v>
      </c>
      <c r="AX1150" s="15" t="s">
        <v>85</v>
      </c>
      <c r="AY1150" s="277" t="s">
        <v>137</v>
      </c>
    </row>
    <row r="1151" s="2" customFormat="1" ht="16.5" customHeight="1">
      <c r="A1151" s="41"/>
      <c r="B1151" s="42"/>
      <c r="C1151" s="225" t="s">
        <v>1945</v>
      </c>
      <c r="D1151" s="225" t="s">
        <v>162</v>
      </c>
      <c r="E1151" s="226" t="s">
        <v>1946</v>
      </c>
      <c r="F1151" s="227" t="s">
        <v>1947</v>
      </c>
      <c r="G1151" s="228" t="s">
        <v>581</v>
      </c>
      <c r="H1151" s="229">
        <v>0.16300000000000001</v>
      </c>
      <c r="I1151" s="230"/>
      <c r="J1151" s="231">
        <f>ROUND(I1151*H1151,2)</f>
        <v>0</v>
      </c>
      <c r="K1151" s="227" t="s">
        <v>526</v>
      </c>
      <c r="L1151" s="47"/>
      <c r="M1151" s="232" t="s">
        <v>21</v>
      </c>
      <c r="N1151" s="233" t="s">
        <v>48</v>
      </c>
      <c r="O1151" s="87"/>
      <c r="P1151" s="215">
        <f>O1151*H1151</f>
        <v>0</v>
      </c>
      <c r="Q1151" s="215">
        <v>0</v>
      </c>
      <c r="R1151" s="215">
        <f>Q1151*H1151</f>
        <v>0</v>
      </c>
      <c r="S1151" s="215">
        <v>0</v>
      </c>
      <c r="T1151" s="216">
        <f>S1151*H1151</f>
        <v>0</v>
      </c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R1151" s="217" t="s">
        <v>207</v>
      </c>
      <c r="AT1151" s="217" t="s">
        <v>162</v>
      </c>
      <c r="AU1151" s="217" t="s">
        <v>87</v>
      </c>
      <c r="AY1151" s="20" t="s">
        <v>137</v>
      </c>
      <c r="BE1151" s="218">
        <f>IF(N1151="základní",J1151,0)</f>
        <v>0</v>
      </c>
      <c r="BF1151" s="218">
        <f>IF(N1151="snížená",J1151,0)</f>
        <v>0</v>
      </c>
      <c r="BG1151" s="218">
        <f>IF(N1151="zákl. přenesená",J1151,0)</f>
        <v>0</v>
      </c>
      <c r="BH1151" s="218">
        <f>IF(N1151="sníž. přenesená",J1151,0)</f>
        <v>0</v>
      </c>
      <c r="BI1151" s="218">
        <f>IF(N1151="nulová",J1151,0)</f>
        <v>0</v>
      </c>
      <c r="BJ1151" s="20" t="s">
        <v>85</v>
      </c>
      <c r="BK1151" s="218">
        <f>ROUND(I1151*H1151,2)</f>
        <v>0</v>
      </c>
      <c r="BL1151" s="20" t="s">
        <v>207</v>
      </c>
      <c r="BM1151" s="217" t="s">
        <v>1948</v>
      </c>
    </row>
    <row r="1152" s="2" customFormat="1">
      <c r="A1152" s="41"/>
      <c r="B1152" s="42"/>
      <c r="C1152" s="43"/>
      <c r="D1152" s="219" t="s">
        <v>144</v>
      </c>
      <c r="E1152" s="43"/>
      <c r="F1152" s="220" t="s">
        <v>1949</v>
      </c>
      <c r="G1152" s="43"/>
      <c r="H1152" s="43"/>
      <c r="I1152" s="221"/>
      <c r="J1152" s="43"/>
      <c r="K1152" s="43"/>
      <c r="L1152" s="47"/>
      <c r="M1152" s="222"/>
      <c r="N1152" s="223"/>
      <c r="O1152" s="87"/>
      <c r="P1152" s="87"/>
      <c r="Q1152" s="87"/>
      <c r="R1152" s="87"/>
      <c r="S1152" s="87"/>
      <c r="T1152" s="88"/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T1152" s="20" t="s">
        <v>144</v>
      </c>
      <c r="AU1152" s="20" t="s">
        <v>87</v>
      </c>
    </row>
    <row r="1153" s="2" customFormat="1">
      <c r="A1153" s="41"/>
      <c r="B1153" s="42"/>
      <c r="C1153" s="43"/>
      <c r="D1153" s="247" t="s">
        <v>529</v>
      </c>
      <c r="E1153" s="43"/>
      <c r="F1153" s="248" t="s">
        <v>1950</v>
      </c>
      <c r="G1153" s="43"/>
      <c r="H1153" s="43"/>
      <c r="I1153" s="221"/>
      <c r="J1153" s="43"/>
      <c r="K1153" s="43"/>
      <c r="L1153" s="47"/>
      <c r="M1153" s="222"/>
      <c r="N1153" s="223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20" t="s">
        <v>529</v>
      </c>
      <c r="AU1153" s="20" t="s">
        <v>87</v>
      </c>
    </row>
    <row r="1154" s="2" customFormat="1">
      <c r="A1154" s="41"/>
      <c r="B1154" s="42"/>
      <c r="C1154" s="43"/>
      <c r="D1154" s="219" t="s">
        <v>146</v>
      </c>
      <c r="E1154" s="43"/>
      <c r="F1154" s="224" t="s">
        <v>1903</v>
      </c>
      <c r="G1154" s="43"/>
      <c r="H1154" s="43"/>
      <c r="I1154" s="221"/>
      <c r="J1154" s="43"/>
      <c r="K1154" s="43"/>
      <c r="L1154" s="47"/>
      <c r="M1154" s="222"/>
      <c r="N1154" s="223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20" t="s">
        <v>146</v>
      </c>
      <c r="AU1154" s="20" t="s">
        <v>87</v>
      </c>
    </row>
    <row r="1155" s="12" customFormat="1" ht="22.8" customHeight="1">
      <c r="A1155" s="12"/>
      <c r="B1155" s="191"/>
      <c r="C1155" s="192"/>
      <c r="D1155" s="193" t="s">
        <v>76</v>
      </c>
      <c r="E1155" s="245" t="s">
        <v>1951</v>
      </c>
      <c r="F1155" s="245" t="s">
        <v>1952</v>
      </c>
      <c r="G1155" s="192"/>
      <c r="H1155" s="192"/>
      <c r="I1155" s="195"/>
      <c r="J1155" s="246">
        <f>BK1155</f>
        <v>0</v>
      </c>
      <c r="K1155" s="192"/>
      <c r="L1155" s="197"/>
      <c r="M1155" s="198"/>
      <c r="N1155" s="199"/>
      <c r="O1155" s="199"/>
      <c r="P1155" s="200">
        <f>SUM(P1156:P1247)</f>
        <v>0</v>
      </c>
      <c r="Q1155" s="199"/>
      <c r="R1155" s="200">
        <f>SUM(R1156:R1247)</f>
        <v>68.644133950000025</v>
      </c>
      <c r="S1155" s="199"/>
      <c r="T1155" s="201">
        <f>SUM(T1156:T1247)</f>
        <v>40.376809999999999</v>
      </c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R1155" s="202" t="s">
        <v>87</v>
      </c>
      <c r="AT1155" s="203" t="s">
        <v>76</v>
      </c>
      <c r="AU1155" s="203" t="s">
        <v>85</v>
      </c>
      <c r="AY1155" s="202" t="s">
        <v>137</v>
      </c>
      <c r="BK1155" s="204">
        <f>SUM(BK1156:BK1247)</f>
        <v>0</v>
      </c>
    </row>
    <row r="1156" s="2" customFormat="1" ht="16.5" customHeight="1">
      <c r="A1156" s="41"/>
      <c r="B1156" s="42"/>
      <c r="C1156" s="225" t="s">
        <v>1953</v>
      </c>
      <c r="D1156" s="225" t="s">
        <v>162</v>
      </c>
      <c r="E1156" s="226" t="s">
        <v>1954</v>
      </c>
      <c r="F1156" s="227" t="s">
        <v>1955</v>
      </c>
      <c r="G1156" s="228" t="s">
        <v>141</v>
      </c>
      <c r="H1156" s="229">
        <v>176.63999999999999</v>
      </c>
      <c r="I1156" s="230"/>
      <c r="J1156" s="231">
        <f>ROUND(I1156*H1156,2)</f>
        <v>0</v>
      </c>
      <c r="K1156" s="227" t="s">
        <v>526</v>
      </c>
      <c r="L1156" s="47"/>
      <c r="M1156" s="232" t="s">
        <v>21</v>
      </c>
      <c r="N1156" s="233" t="s">
        <v>48</v>
      </c>
      <c r="O1156" s="87"/>
      <c r="P1156" s="215">
        <f>O1156*H1156</f>
        <v>0</v>
      </c>
      <c r="Q1156" s="215">
        <v>6.0000000000000002E-05</v>
      </c>
      <c r="R1156" s="215">
        <f>Q1156*H1156</f>
        <v>0.010598399999999999</v>
      </c>
      <c r="S1156" s="215">
        <v>0</v>
      </c>
      <c r="T1156" s="216">
        <f>S1156*H1156</f>
        <v>0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17" t="s">
        <v>207</v>
      </c>
      <c r="AT1156" s="217" t="s">
        <v>162</v>
      </c>
      <c r="AU1156" s="217" t="s">
        <v>87</v>
      </c>
      <c r="AY1156" s="20" t="s">
        <v>137</v>
      </c>
      <c r="BE1156" s="218">
        <f>IF(N1156="základní",J1156,0)</f>
        <v>0</v>
      </c>
      <c r="BF1156" s="218">
        <f>IF(N1156="snížená",J1156,0)</f>
        <v>0</v>
      </c>
      <c r="BG1156" s="218">
        <f>IF(N1156="zákl. přenesená",J1156,0)</f>
        <v>0</v>
      </c>
      <c r="BH1156" s="218">
        <f>IF(N1156="sníž. přenesená",J1156,0)</f>
        <v>0</v>
      </c>
      <c r="BI1156" s="218">
        <f>IF(N1156="nulová",J1156,0)</f>
        <v>0</v>
      </c>
      <c r="BJ1156" s="20" t="s">
        <v>85</v>
      </c>
      <c r="BK1156" s="218">
        <f>ROUND(I1156*H1156,2)</f>
        <v>0</v>
      </c>
      <c r="BL1156" s="20" t="s">
        <v>207</v>
      </c>
      <c r="BM1156" s="217" t="s">
        <v>1956</v>
      </c>
    </row>
    <row r="1157" s="2" customFormat="1">
      <c r="A1157" s="41"/>
      <c r="B1157" s="42"/>
      <c r="C1157" s="43"/>
      <c r="D1157" s="219" t="s">
        <v>144</v>
      </c>
      <c r="E1157" s="43"/>
      <c r="F1157" s="220" t="s">
        <v>1957</v>
      </c>
      <c r="G1157" s="43"/>
      <c r="H1157" s="43"/>
      <c r="I1157" s="221"/>
      <c r="J1157" s="43"/>
      <c r="K1157" s="43"/>
      <c r="L1157" s="47"/>
      <c r="M1157" s="222"/>
      <c r="N1157" s="223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144</v>
      </c>
      <c r="AU1157" s="20" t="s">
        <v>87</v>
      </c>
    </row>
    <row r="1158" s="2" customFormat="1">
      <c r="A1158" s="41"/>
      <c r="B1158" s="42"/>
      <c r="C1158" s="43"/>
      <c r="D1158" s="247" t="s">
        <v>529</v>
      </c>
      <c r="E1158" s="43"/>
      <c r="F1158" s="248" t="s">
        <v>1958</v>
      </c>
      <c r="G1158" s="43"/>
      <c r="H1158" s="43"/>
      <c r="I1158" s="221"/>
      <c r="J1158" s="43"/>
      <c r="K1158" s="43"/>
      <c r="L1158" s="47"/>
      <c r="M1158" s="222"/>
      <c r="N1158" s="223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529</v>
      </c>
      <c r="AU1158" s="20" t="s">
        <v>87</v>
      </c>
    </row>
    <row r="1159" s="13" customFormat="1">
      <c r="A1159" s="13"/>
      <c r="B1159" s="234"/>
      <c r="C1159" s="235"/>
      <c r="D1159" s="219" t="s">
        <v>250</v>
      </c>
      <c r="E1159" s="236" t="s">
        <v>21</v>
      </c>
      <c r="F1159" s="237" t="s">
        <v>734</v>
      </c>
      <c r="G1159" s="235"/>
      <c r="H1159" s="238">
        <v>176.63999999999999</v>
      </c>
      <c r="I1159" s="239"/>
      <c r="J1159" s="235"/>
      <c r="K1159" s="235"/>
      <c r="L1159" s="240"/>
      <c r="M1159" s="241"/>
      <c r="N1159" s="242"/>
      <c r="O1159" s="242"/>
      <c r="P1159" s="242"/>
      <c r="Q1159" s="242"/>
      <c r="R1159" s="242"/>
      <c r="S1159" s="242"/>
      <c r="T1159" s="24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4" t="s">
        <v>250</v>
      </c>
      <c r="AU1159" s="244" t="s">
        <v>87</v>
      </c>
      <c r="AV1159" s="13" t="s">
        <v>87</v>
      </c>
      <c r="AW1159" s="13" t="s">
        <v>38</v>
      </c>
      <c r="AX1159" s="13" t="s">
        <v>85</v>
      </c>
      <c r="AY1159" s="244" t="s">
        <v>137</v>
      </c>
    </row>
    <row r="1160" s="2" customFormat="1" ht="16.5" customHeight="1">
      <c r="A1160" s="41"/>
      <c r="B1160" s="42"/>
      <c r="C1160" s="205" t="s">
        <v>1959</v>
      </c>
      <c r="D1160" s="205" t="s">
        <v>138</v>
      </c>
      <c r="E1160" s="206" t="s">
        <v>1960</v>
      </c>
      <c r="F1160" s="207" t="s">
        <v>1961</v>
      </c>
      <c r="G1160" s="208" t="s">
        <v>141</v>
      </c>
      <c r="H1160" s="209">
        <v>176.63999999999999</v>
      </c>
      <c r="I1160" s="210"/>
      <c r="J1160" s="211">
        <f>ROUND(I1160*H1160,2)</f>
        <v>0</v>
      </c>
      <c r="K1160" s="207" t="s">
        <v>21</v>
      </c>
      <c r="L1160" s="212"/>
      <c r="M1160" s="213" t="s">
        <v>21</v>
      </c>
      <c r="N1160" s="214" t="s">
        <v>48</v>
      </c>
      <c r="O1160" s="87"/>
      <c r="P1160" s="215">
        <f>O1160*H1160</f>
        <v>0</v>
      </c>
      <c r="Q1160" s="215">
        <v>0.001</v>
      </c>
      <c r="R1160" s="215">
        <f>Q1160*H1160</f>
        <v>0.17663999999999999</v>
      </c>
      <c r="S1160" s="215">
        <v>0</v>
      </c>
      <c r="T1160" s="216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17" t="s">
        <v>201</v>
      </c>
      <c r="AT1160" s="217" t="s">
        <v>138</v>
      </c>
      <c r="AU1160" s="217" t="s">
        <v>87</v>
      </c>
      <c r="AY1160" s="20" t="s">
        <v>137</v>
      </c>
      <c r="BE1160" s="218">
        <f>IF(N1160="základní",J1160,0)</f>
        <v>0</v>
      </c>
      <c r="BF1160" s="218">
        <f>IF(N1160="snížená",J1160,0)</f>
        <v>0</v>
      </c>
      <c r="BG1160" s="218">
        <f>IF(N1160="zákl. přenesená",J1160,0)</f>
        <v>0</v>
      </c>
      <c r="BH1160" s="218">
        <f>IF(N1160="sníž. přenesená",J1160,0)</f>
        <v>0</v>
      </c>
      <c r="BI1160" s="218">
        <f>IF(N1160="nulová",J1160,0)</f>
        <v>0</v>
      </c>
      <c r="BJ1160" s="20" t="s">
        <v>85</v>
      </c>
      <c r="BK1160" s="218">
        <f>ROUND(I1160*H1160,2)</f>
        <v>0</v>
      </c>
      <c r="BL1160" s="20" t="s">
        <v>207</v>
      </c>
      <c r="BM1160" s="217" t="s">
        <v>1962</v>
      </c>
    </row>
    <row r="1161" s="2" customFormat="1">
      <c r="A1161" s="41"/>
      <c r="B1161" s="42"/>
      <c r="C1161" s="43"/>
      <c r="D1161" s="219" t="s">
        <v>144</v>
      </c>
      <c r="E1161" s="43"/>
      <c r="F1161" s="220" t="s">
        <v>1963</v>
      </c>
      <c r="G1161" s="43"/>
      <c r="H1161" s="43"/>
      <c r="I1161" s="221"/>
      <c r="J1161" s="43"/>
      <c r="K1161" s="43"/>
      <c r="L1161" s="47"/>
      <c r="M1161" s="222"/>
      <c r="N1161" s="223"/>
      <c r="O1161" s="87"/>
      <c r="P1161" s="87"/>
      <c r="Q1161" s="87"/>
      <c r="R1161" s="87"/>
      <c r="S1161" s="87"/>
      <c r="T1161" s="88"/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T1161" s="20" t="s">
        <v>144</v>
      </c>
      <c r="AU1161" s="20" t="s">
        <v>87</v>
      </c>
    </row>
    <row r="1162" s="13" customFormat="1">
      <c r="A1162" s="13"/>
      <c r="B1162" s="234"/>
      <c r="C1162" s="235"/>
      <c r="D1162" s="219" t="s">
        <v>250</v>
      </c>
      <c r="E1162" s="236" t="s">
        <v>734</v>
      </c>
      <c r="F1162" s="237" t="s">
        <v>1964</v>
      </c>
      <c r="G1162" s="235"/>
      <c r="H1162" s="238">
        <v>176.63999999999999</v>
      </c>
      <c r="I1162" s="239"/>
      <c r="J1162" s="235"/>
      <c r="K1162" s="235"/>
      <c r="L1162" s="240"/>
      <c r="M1162" s="241"/>
      <c r="N1162" s="242"/>
      <c r="O1162" s="242"/>
      <c r="P1162" s="242"/>
      <c r="Q1162" s="242"/>
      <c r="R1162" s="242"/>
      <c r="S1162" s="242"/>
      <c r="T1162" s="24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4" t="s">
        <v>250</v>
      </c>
      <c r="AU1162" s="244" t="s">
        <v>87</v>
      </c>
      <c r="AV1162" s="13" t="s">
        <v>87</v>
      </c>
      <c r="AW1162" s="13" t="s">
        <v>38</v>
      </c>
      <c r="AX1162" s="13" t="s">
        <v>85</v>
      </c>
      <c r="AY1162" s="244" t="s">
        <v>137</v>
      </c>
    </row>
    <row r="1163" s="2" customFormat="1" ht="16.5" customHeight="1">
      <c r="A1163" s="41"/>
      <c r="B1163" s="42"/>
      <c r="C1163" s="225" t="s">
        <v>1965</v>
      </c>
      <c r="D1163" s="225" t="s">
        <v>162</v>
      </c>
      <c r="E1163" s="226" t="s">
        <v>1966</v>
      </c>
      <c r="F1163" s="227" t="s">
        <v>1967</v>
      </c>
      <c r="G1163" s="228" t="s">
        <v>141</v>
      </c>
      <c r="H1163" s="229">
        <v>33.399999999999999</v>
      </c>
      <c r="I1163" s="230"/>
      <c r="J1163" s="231">
        <f>ROUND(I1163*H1163,2)</f>
        <v>0</v>
      </c>
      <c r="K1163" s="227" t="s">
        <v>526</v>
      </c>
      <c r="L1163" s="47"/>
      <c r="M1163" s="232" t="s">
        <v>21</v>
      </c>
      <c r="N1163" s="233" t="s">
        <v>48</v>
      </c>
      <c r="O1163" s="87"/>
      <c r="P1163" s="215">
        <f>O1163*H1163</f>
        <v>0</v>
      </c>
      <c r="Q1163" s="215">
        <v>6.0000000000000002E-05</v>
      </c>
      <c r="R1163" s="215">
        <f>Q1163*H1163</f>
        <v>0.0020040000000000001</v>
      </c>
      <c r="S1163" s="215">
        <v>0</v>
      </c>
      <c r="T1163" s="216">
        <f>S1163*H1163</f>
        <v>0</v>
      </c>
      <c r="U1163" s="41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R1163" s="217" t="s">
        <v>207</v>
      </c>
      <c r="AT1163" s="217" t="s">
        <v>162</v>
      </c>
      <c r="AU1163" s="217" t="s">
        <v>87</v>
      </c>
      <c r="AY1163" s="20" t="s">
        <v>137</v>
      </c>
      <c r="BE1163" s="218">
        <f>IF(N1163="základní",J1163,0)</f>
        <v>0</v>
      </c>
      <c r="BF1163" s="218">
        <f>IF(N1163="snížená",J1163,0)</f>
        <v>0</v>
      </c>
      <c r="BG1163" s="218">
        <f>IF(N1163="zákl. přenesená",J1163,0)</f>
        <v>0</v>
      </c>
      <c r="BH1163" s="218">
        <f>IF(N1163="sníž. přenesená",J1163,0)</f>
        <v>0</v>
      </c>
      <c r="BI1163" s="218">
        <f>IF(N1163="nulová",J1163,0)</f>
        <v>0</v>
      </c>
      <c r="BJ1163" s="20" t="s">
        <v>85</v>
      </c>
      <c r="BK1163" s="218">
        <f>ROUND(I1163*H1163,2)</f>
        <v>0</v>
      </c>
      <c r="BL1163" s="20" t="s">
        <v>207</v>
      </c>
      <c r="BM1163" s="217" t="s">
        <v>1968</v>
      </c>
    </row>
    <row r="1164" s="2" customFormat="1">
      <c r="A1164" s="41"/>
      <c r="B1164" s="42"/>
      <c r="C1164" s="43"/>
      <c r="D1164" s="219" t="s">
        <v>144</v>
      </c>
      <c r="E1164" s="43"/>
      <c r="F1164" s="220" t="s">
        <v>1969</v>
      </c>
      <c r="G1164" s="43"/>
      <c r="H1164" s="43"/>
      <c r="I1164" s="221"/>
      <c r="J1164" s="43"/>
      <c r="K1164" s="43"/>
      <c r="L1164" s="47"/>
      <c r="M1164" s="222"/>
      <c r="N1164" s="223"/>
      <c r="O1164" s="87"/>
      <c r="P1164" s="87"/>
      <c r="Q1164" s="87"/>
      <c r="R1164" s="87"/>
      <c r="S1164" s="87"/>
      <c r="T1164" s="88"/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T1164" s="20" t="s">
        <v>144</v>
      </c>
      <c r="AU1164" s="20" t="s">
        <v>87</v>
      </c>
    </row>
    <row r="1165" s="2" customFormat="1">
      <c r="A1165" s="41"/>
      <c r="B1165" s="42"/>
      <c r="C1165" s="43"/>
      <c r="D1165" s="247" t="s">
        <v>529</v>
      </c>
      <c r="E1165" s="43"/>
      <c r="F1165" s="248" t="s">
        <v>1970</v>
      </c>
      <c r="G1165" s="43"/>
      <c r="H1165" s="43"/>
      <c r="I1165" s="221"/>
      <c r="J1165" s="43"/>
      <c r="K1165" s="43"/>
      <c r="L1165" s="47"/>
      <c r="M1165" s="222"/>
      <c r="N1165" s="223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529</v>
      </c>
      <c r="AU1165" s="20" t="s">
        <v>87</v>
      </c>
    </row>
    <row r="1166" s="13" customFormat="1">
      <c r="A1166" s="13"/>
      <c r="B1166" s="234"/>
      <c r="C1166" s="235"/>
      <c r="D1166" s="219" t="s">
        <v>250</v>
      </c>
      <c r="E1166" s="236" t="s">
        <v>21</v>
      </c>
      <c r="F1166" s="237" t="s">
        <v>649</v>
      </c>
      <c r="G1166" s="235"/>
      <c r="H1166" s="238">
        <v>33.399999999999999</v>
      </c>
      <c r="I1166" s="239"/>
      <c r="J1166" s="235"/>
      <c r="K1166" s="235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4" t="s">
        <v>250</v>
      </c>
      <c r="AU1166" s="244" t="s">
        <v>87</v>
      </c>
      <c r="AV1166" s="13" t="s">
        <v>87</v>
      </c>
      <c r="AW1166" s="13" t="s">
        <v>38</v>
      </c>
      <c r="AX1166" s="13" t="s">
        <v>85</v>
      </c>
      <c r="AY1166" s="244" t="s">
        <v>137</v>
      </c>
    </row>
    <row r="1167" s="2" customFormat="1" ht="16.5" customHeight="1">
      <c r="A1167" s="41"/>
      <c r="B1167" s="42"/>
      <c r="C1167" s="205" t="s">
        <v>1971</v>
      </c>
      <c r="D1167" s="205" t="s">
        <v>138</v>
      </c>
      <c r="E1167" s="206" t="s">
        <v>1972</v>
      </c>
      <c r="F1167" s="207" t="s">
        <v>1973</v>
      </c>
      <c r="G1167" s="208" t="s">
        <v>141</v>
      </c>
      <c r="H1167" s="209">
        <v>33.399999999999999</v>
      </c>
      <c r="I1167" s="210"/>
      <c r="J1167" s="211">
        <f>ROUND(I1167*H1167,2)</f>
        <v>0</v>
      </c>
      <c r="K1167" s="207" t="s">
        <v>21</v>
      </c>
      <c r="L1167" s="212"/>
      <c r="M1167" s="213" t="s">
        <v>21</v>
      </c>
      <c r="N1167" s="214" t="s">
        <v>48</v>
      </c>
      <c r="O1167" s="87"/>
      <c r="P1167" s="215">
        <f>O1167*H1167</f>
        <v>0</v>
      </c>
      <c r="Q1167" s="215">
        <v>0.001</v>
      </c>
      <c r="R1167" s="215">
        <f>Q1167*H1167</f>
        <v>0.033399999999999999</v>
      </c>
      <c r="S1167" s="215">
        <v>0</v>
      </c>
      <c r="T1167" s="216">
        <f>S1167*H1167</f>
        <v>0</v>
      </c>
      <c r="U1167" s="41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R1167" s="217" t="s">
        <v>201</v>
      </c>
      <c r="AT1167" s="217" t="s">
        <v>138</v>
      </c>
      <c r="AU1167" s="217" t="s">
        <v>87</v>
      </c>
      <c r="AY1167" s="20" t="s">
        <v>137</v>
      </c>
      <c r="BE1167" s="218">
        <f>IF(N1167="základní",J1167,0)</f>
        <v>0</v>
      </c>
      <c r="BF1167" s="218">
        <f>IF(N1167="snížená",J1167,0)</f>
        <v>0</v>
      </c>
      <c r="BG1167" s="218">
        <f>IF(N1167="zákl. přenesená",J1167,0)</f>
        <v>0</v>
      </c>
      <c r="BH1167" s="218">
        <f>IF(N1167="sníž. přenesená",J1167,0)</f>
        <v>0</v>
      </c>
      <c r="BI1167" s="218">
        <f>IF(N1167="nulová",J1167,0)</f>
        <v>0</v>
      </c>
      <c r="BJ1167" s="20" t="s">
        <v>85</v>
      </c>
      <c r="BK1167" s="218">
        <f>ROUND(I1167*H1167,2)</f>
        <v>0</v>
      </c>
      <c r="BL1167" s="20" t="s">
        <v>207</v>
      </c>
      <c r="BM1167" s="217" t="s">
        <v>1974</v>
      </c>
    </row>
    <row r="1168" s="2" customFormat="1">
      <c r="A1168" s="41"/>
      <c r="B1168" s="42"/>
      <c r="C1168" s="43"/>
      <c r="D1168" s="219" t="s">
        <v>144</v>
      </c>
      <c r="E1168" s="43"/>
      <c r="F1168" s="220" t="s">
        <v>1975</v>
      </c>
      <c r="G1168" s="43"/>
      <c r="H1168" s="43"/>
      <c r="I1168" s="221"/>
      <c r="J1168" s="43"/>
      <c r="K1168" s="43"/>
      <c r="L1168" s="47"/>
      <c r="M1168" s="222"/>
      <c r="N1168" s="223"/>
      <c r="O1168" s="87"/>
      <c r="P1168" s="87"/>
      <c r="Q1168" s="87"/>
      <c r="R1168" s="87"/>
      <c r="S1168" s="87"/>
      <c r="T1168" s="88"/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T1168" s="20" t="s">
        <v>144</v>
      </c>
      <c r="AU1168" s="20" t="s">
        <v>87</v>
      </c>
    </row>
    <row r="1169" s="2" customFormat="1">
      <c r="A1169" s="41"/>
      <c r="B1169" s="42"/>
      <c r="C1169" s="43"/>
      <c r="D1169" s="219" t="s">
        <v>146</v>
      </c>
      <c r="E1169" s="43"/>
      <c r="F1169" s="224" t="s">
        <v>1976</v>
      </c>
      <c r="G1169" s="43"/>
      <c r="H1169" s="43"/>
      <c r="I1169" s="221"/>
      <c r="J1169" s="43"/>
      <c r="K1169" s="43"/>
      <c r="L1169" s="47"/>
      <c r="M1169" s="222"/>
      <c r="N1169" s="223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146</v>
      </c>
      <c r="AU1169" s="20" t="s">
        <v>87</v>
      </c>
    </row>
    <row r="1170" s="13" customFormat="1">
      <c r="A1170" s="13"/>
      <c r="B1170" s="234"/>
      <c r="C1170" s="235"/>
      <c r="D1170" s="219" t="s">
        <v>250</v>
      </c>
      <c r="E1170" s="236" t="s">
        <v>649</v>
      </c>
      <c r="F1170" s="237" t="s">
        <v>1977</v>
      </c>
      <c r="G1170" s="235"/>
      <c r="H1170" s="238">
        <v>33.399999999999999</v>
      </c>
      <c r="I1170" s="239"/>
      <c r="J1170" s="235"/>
      <c r="K1170" s="235"/>
      <c r="L1170" s="240"/>
      <c r="M1170" s="241"/>
      <c r="N1170" s="242"/>
      <c r="O1170" s="242"/>
      <c r="P1170" s="242"/>
      <c r="Q1170" s="242"/>
      <c r="R1170" s="242"/>
      <c r="S1170" s="242"/>
      <c r="T1170" s="24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4" t="s">
        <v>250</v>
      </c>
      <c r="AU1170" s="244" t="s">
        <v>87</v>
      </c>
      <c r="AV1170" s="13" t="s">
        <v>87</v>
      </c>
      <c r="AW1170" s="13" t="s">
        <v>38</v>
      </c>
      <c r="AX1170" s="13" t="s">
        <v>85</v>
      </c>
      <c r="AY1170" s="244" t="s">
        <v>137</v>
      </c>
    </row>
    <row r="1171" s="2" customFormat="1" ht="16.5" customHeight="1">
      <c r="A1171" s="41"/>
      <c r="B1171" s="42"/>
      <c r="C1171" s="225" t="s">
        <v>1978</v>
      </c>
      <c r="D1171" s="225" t="s">
        <v>162</v>
      </c>
      <c r="E1171" s="226" t="s">
        <v>1979</v>
      </c>
      <c r="F1171" s="227" t="s">
        <v>1980</v>
      </c>
      <c r="G1171" s="228" t="s">
        <v>141</v>
      </c>
      <c r="H1171" s="229">
        <v>159.12000000000001</v>
      </c>
      <c r="I1171" s="230"/>
      <c r="J1171" s="231">
        <f>ROUND(I1171*H1171,2)</f>
        <v>0</v>
      </c>
      <c r="K1171" s="227" t="s">
        <v>526</v>
      </c>
      <c r="L1171" s="47"/>
      <c r="M1171" s="232" t="s">
        <v>21</v>
      </c>
      <c r="N1171" s="233" t="s">
        <v>48</v>
      </c>
      <c r="O1171" s="87"/>
      <c r="P1171" s="215">
        <f>O1171*H1171</f>
        <v>0</v>
      </c>
      <c r="Q1171" s="215">
        <v>5.0000000000000002E-05</v>
      </c>
      <c r="R1171" s="215">
        <f>Q1171*H1171</f>
        <v>0.0079560000000000013</v>
      </c>
      <c r="S1171" s="215">
        <v>0</v>
      </c>
      <c r="T1171" s="216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17" t="s">
        <v>207</v>
      </c>
      <c r="AT1171" s="217" t="s">
        <v>162</v>
      </c>
      <c r="AU1171" s="217" t="s">
        <v>87</v>
      </c>
      <c r="AY1171" s="20" t="s">
        <v>137</v>
      </c>
      <c r="BE1171" s="218">
        <f>IF(N1171="základní",J1171,0)</f>
        <v>0</v>
      </c>
      <c r="BF1171" s="218">
        <f>IF(N1171="snížená",J1171,0)</f>
        <v>0</v>
      </c>
      <c r="BG1171" s="218">
        <f>IF(N1171="zákl. přenesená",J1171,0)</f>
        <v>0</v>
      </c>
      <c r="BH1171" s="218">
        <f>IF(N1171="sníž. přenesená",J1171,0)</f>
        <v>0</v>
      </c>
      <c r="BI1171" s="218">
        <f>IF(N1171="nulová",J1171,0)</f>
        <v>0</v>
      </c>
      <c r="BJ1171" s="20" t="s">
        <v>85</v>
      </c>
      <c r="BK1171" s="218">
        <f>ROUND(I1171*H1171,2)</f>
        <v>0</v>
      </c>
      <c r="BL1171" s="20" t="s">
        <v>207</v>
      </c>
      <c r="BM1171" s="217" t="s">
        <v>1981</v>
      </c>
    </row>
    <row r="1172" s="2" customFormat="1">
      <c r="A1172" s="41"/>
      <c r="B1172" s="42"/>
      <c r="C1172" s="43"/>
      <c r="D1172" s="219" t="s">
        <v>144</v>
      </c>
      <c r="E1172" s="43"/>
      <c r="F1172" s="220" t="s">
        <v>1982</v>
      </c>
      <c r="G1172" s="43"/>
      <c r="H1172" s="43"/>
      <c r="I1172" s="221"/>
      <c r="J1172" s="43"/>
      <c r="K1172" s="43"/>
      <c r="L1172" s="47"/>
      <c r="M1172" s="222"/>
      <c r="N1172" s="223"/>
      <c r="O1172" s="87"/>
      <c r="P1172" s="87"/>
      <c r="Q1172" s="87"/>
      <c r="R1172" s="87"/>
      <c r="S1172" s="87"/>
      <c r="T1172" s="88"/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T1172" s="20" t="s">
        <v>144</v>
      </c>
      <c r="AU1172" s="20" t="s">
        <v>87</v>
      </c>
    </row>
    <row r="1173" s="2" customFormat="1">
      <c r="A1173" s="41"/>
      <c r="B1173" s="42"/>
      <c r="C1173" s="43"/>
      <c r="D1173" s="247" t="s">
        <v>529</v>
      </c>
      <c r="E1173" s="43"/>
      <c r="F1173" s="248" t="s">
        <v>1983</v>
      </c>
      <c r="G1173" s="43"/>
      <c r="H1173" s="43"/>
      <c r="I1173" s="221"/>
      <c r="J1173" s="43"/>
      <c r="K1173" s="43"/>
      <c r="L1173" s="47"/>
      <c r="M1173" s="222"/>
      <c r="N1173" s="223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529</v>
      </c>
      <c r="AU1173" s="20" t="s">
        <v>87</v>
      </c>
    </row>
    <row r="1174" s="13" customFormat="1">
      <c r="A1174" s="13"/>
      <c r="B1174" s="234"/>
      <c r="C1174" s="235"/>
      <c r="D1174" s="219" t="s">
        <v>250</v>
      </c>
      <c r="E1174" s="236" t="s">
        <v>21</v>
      </c>
      <c r="F1174" s="237" t="s">
        <v>730</v>
      </c>
      <c r="G1174" s="235"/>
      <c r="H1174" s="238">
        <v>159.12000000000001</v>
      </c>
      <c r="I1174" s="239"/>
      <c r="J1174" s="235"/>
      <c r="K1174" s="235"/>
      <c r="L1174" s="240"/>
      <c r="M1174" s="241"/>
      <c r="N1174" s="242"/>
      <c r="O1174" s="242"/>
      <c r="P1174" s="242"/>
      <c r="Q1174" s="242"/>
      <c r="R1174" s="242"/>
      <c r="S1174" s="242"/>
      <c r="T1174" s="24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4" t="s">
        <v>250</v>
      </c>
      <c r="AU1174" s="244" t="s">
        <v>87</v>
      </c>
      <c r="AV1174" s="13" t="s">
        <v>87</v>
      </c>
      <c r="AW1174" s="13" t="s">
        <v>38</v>
      </c>
      <c r="AX1174" s="13" t="s">
        <v>85</v>
      </c>
      <c r="AY1174" s="244" t="s">
        <v>137</v>
      </c>
    </row>
    <row r="1175" s="2" customFormat="1" ht="16.5" customHeight="1">
      <c r="A1175" s="41"/>
      <c r="B1175" s="42"/>
      <c r="C1175" s="205" t="s">
        <v>1984</v>
      </c>
      <c r="D1175" s="205" t="s">
        <v>138</v>
      </c>
      <c r="E1175" s="206" t="s">
        <v>1985</v>
      </c>
      <c r="F1175" s="207" t="s">
        <v>1986</v>
      </c>
      <c r="G1175" s="208" t="s">
        <v>141</v>
      </c>
      <c r="H1175" s="209">
        <v>159.12000000000001</v>
      </c>
      <c r="I1175" s="210"/>
      <c r="J1175" s="211">
        <f>ROUND(I1175*H1175,2)</f>
        <v>0</v>
      </c>
      <c r="K1175" s="207" t="s">
        <v>21</v>
      </c>
      <c r="L1175" s="212"/>
      <c r="M1175" s="213" t="s">
        <v>21</v>
      </c>
      <c r="N1175" s="214" t="s">
        <v>48</v>
      </c>
      <c r="O1175" s="87"/>
      <c r="P1175" s="215">
        <f>O1175*H1175</f>
        <v>0</v>
      </c>
      <c r="Q1175" s="215">
        <v>0.001</v>
      </c>
      <c r="R1175" s="215">
        <f>Q1175*H1175</f>
        <v>0.15912000000000001</v>
      </c>
      <c r="S1175" s="215">
        <v>0</v>
      </c>
      <c r="T1175" s="216">
        <f>S1175*H1175</f>
        <v>0</v>
      </c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R1175" s="217" t="s">
        <v>201</v>
      </c>
      <c r="AT1175" s="217" t="s">
        <v>138</v>
      </c>
      <c r="AU1175" s="217" t="s">
        <v>87</v>
      </c>
      <c r="AY1175" s="20" t="s">
        <v>137</v>
      </c>
      <c r="BE1175" s="218">
        <f>IF(N1175="základní",J1175,0)</f>
        <v>0</v>
      </c>
      <c r="BF1175" s="218">
        <f>IF(N1175="snížená",J1175,0)</f>
        <v>0</v>
      </c>
      <c r="BG1175" s="218">
        <f>IF(N1175="zákl. přenesená",J1175,0)</f>
        <v>0</v>
      </c>
      <c r="BH1175" s="218">
        <f>IF(N1175="sníž. přenesená",J1175,0)</f>
        <v>0</v>
      </c>
      <c r="BI1175" s="218">
        <f>IF(N1175="nulová",J1175,0)</f>
        <v>0</v>
      </c>
      <c r="BJ1175" s="20" t="s">
        <v>85</v>
      </c>
      <c r="BK1175" s="218">
        <f>ROUND(I1175*H1175,2)</f>
        <v>0</v>
      </c>
      <c r="BL1175" s="20" t="s">
        <v>207</v>
      </c>
      <c r="BM1175" s="217" t="s">
        <v>1987</v>
      </c>
    </row>
    <row r="1176" s="2" customFormat="1">
      <c r="A1176" s="41"/>
      <c r="B1176" s="42"/>
      <c r="C1176" s="43"/>
      <c r="D1176" s="219" t="s">
        <v>144</v>
      </c>
      <c r="E1176" s="43"/>
      <c r="F1176" s="220" t="s">
        <v>1988</v>
      </c>
      <c r="G1176" s="43"/>
      <c r="H1176" s="43"/>
      <c r="I1176" s="221"/>
      <c r="J1176" s="43"/>
      <c r="K1176" s="43"/>
      <c r="L1176" s="47"/>
      <c r="M1176" s="222"/>
      <c r="N1176" s="223"/>
      <c r="O1176" s="87"/>
      <c r="P1176" s="87"/>
      <c r="Q1176" s="87"/>
      <c r="R1176" s="87"/>
      <c r="S1176" s="87"/>
      <c r="T1176" s="88"/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T1176" s="20" t="s">
        <v>144</v>
      </c>
      <c r="AU1176" s="20" t="s">
        <v>87</v>
      </c>
    </row>
    <row r="1177" s="13" customFormat="1">
      <c r="A1177" s="13"/>
      <c r="B1177" s="234"/>
      <c r="C1177" s="235"/>
      <c r="D1177" s="219" t="s">
        <v>250</v>
      </c>
      <c r="E1177" s="236" t="s">
        <v>730</v>
      </c>
      <c r="F1177" s="237" t="s">
        <v>1989</v>
      </c>
      <c r="G1177" s="235"/>
      <c r="H1177" s="238">
        <v>159.12000000000001</v>
      </c>
      <c r="I1177" s="239"/>
      <c r="J1177" s="235"/>
      <c r="K1177" s="235"/>
      <c r="L1177" s="240"/>
      <c r="M1177" s="241"/>
      <c r="N1177" s="242"/>
      <c r="O1177" s="242"/>
      <c r="P1177" s="242"/>
      <c r="Q1177" s="242"/>
      <c r="R1177" s="242"/>
      <c r="S1177" s="242"/>
      <c r="T1177" s="24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4" t="s">
        <v>250</v>
      </c>
      <c r="AU1177" s="244" t="s">
        <v>87</v>
      </c>
      <c r="AV1177" s="13" t="s">
        <v>87</v>
      </c>
      <c r="AW1177" s="13" t="s">
        <v>38</v>
      </c>
      <c r="AX1177" s="13" t="s">
        <v>85</v>
      </c>
      <c r="AY1177" s="244" t="s">
        <v>137</v>
      </c>
    </row>
    <row r="1178" s="2" customFormat="1" ht="16.5" customHeight="1">
      <c r="A1178" s="41"/>
      <c r="B1178" s="42"/>
      <c r="C1178" s="225" t="s">
        <v>1990</v>
      </c>
      <c r="D1178" s="225" t="s">
        <v>162</v>
      </c>
      <c r="E1178" s="226" t="s">
        <v>1991</v>
      </c>
      <c r="F1178" s="227" t="s">
        <v>1992</v>
      </c>
      <c r="G1178" s="228" t="s">
        <v>141</v>
      </c>
      <c r="H1178" s="229">
        <v>63494.411</v>
      </c>
      <c r="I1178" s="230"/>
      <c r="J1178" s="231">
        <f>ROUND(I1178*H1178,2)</f>
        <v>0</v>
      </c>
      <c r="K1178" s="227" t="s">
        <v>526</v>
      </c>
      <c r="L1178" s="47"/>
      <c r="M1178" s="232" t="s">
        <v>21</v>
      </c>
      <c r="N1178" s="233" t="s">
        <v>48</v>
      </c>
      <c r="O1178" s="87"/>
      <c r="P1178" s="215">
        <f>O1178*H1178</f>
        <v>0</v>
      </c>
      <c r="Q1178" s="215">
        <v>5.0000000000000002E-05</v>
      </c>
      <c r="R1178" s="215">
        <f>Q1178*H1178</f>
        <v>3.17472055</v>
      </c>
      <c r="S1178" s="215">
        <v>0</v>
      </c>
      <c r="T1178" s="216">
        <f>S1178*H1178</f>
        <v>0</v>
      </c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R1178" s="217" t="s">
        <v>207</v>
      </c>
      <c r="AT1178" s="217" t="s">
        <v>162</v>
      </c>
      <c r="AU1178" s="217" t="s">
        <v>87</v>
      </c>
      <c r="AY1178" s="20" t="s">
        <v>137</v>
      </c>
      <c r="BE1178" s="218">
        <f>IF(N1178="základní",J1178,0)</f>
        <v>0</v>
      </c>
      <c r="BF1178" s="218">
        <f>IF(N1178="snížená",J1178,0)</f>
        <v>0</v>
      </c>
      <c r="BG1178" s="218">
        <f>IF(N1178="zákl. přenesená",J1178,0)</f>
        <v>0</v>
      </c>
      <c r="BH1178" s="218">
        <f>IF(N1178="sníž. přenesená",J1178,0)</f>
        <v>0</v>
      </c>
      <c r="BI1178" s="218">
        <f>IF(N1178="nulová",J1178,0)</f>
        <v>0</v>
      </c>
      <c r="BJ1178" s="20" t="s">
        <v>85</v>
      </c>
      <c r="BK1178" s="218">
        <f>ROUND(I1178*H1178,2)</f>
        <v>0</v>
      </c>
      <c r="BL1178" s="20" t="s">
        <v>207</v>
      </c>
      <c r="BM1178" s="217" t="s">
        <v>1993</v>
      </c>
    </row>
    <row r="1179" s="2" customFormat="1">
      <c r="A1179" s="41"/>
      <c r="B1179" s="42"/>
      <c r="C1179" s="43"/>
      <c r="D1179" s="219" t="s">
        <v>144</v>
      </c>
      <c r="E1179" s="43"/>
      <c r="F1179" s="220" t="s">
        <v>1994</v>
      </c>
      <c r="G1179" s="43"/>
      <c r="H1179" s="43"/>
      <c r="I1179" s="221"/>
      <c r="J1179" s="43"/>
      <c r="K1179" s="43"/>
      <c r="L1179" s="47"/>
      <c r="M1179" s="222"/>
      <c r="N1179" s="223"/>
      <c r="O1179" s="87"/>
      <c r="P1179" s="87"/>
      <c r="Q1179" s="87"/>
      <c r="R1179" s="87"/>
      <c r="S1179" s="87"/>
      <c r="T1179" s="88"/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T1179" s="20" t="s">
        <v>144</v>
      </c>
      <c r="AU1179" s="20" t="s">
        <v>87</v>
      </c>
    </row>
    <row r="1180" s="2" customFormat="1">
      <c r="A1180" s="41"/>
      <c r="B1180" s="42"/>
      <c r="C1180" s="43"/>
      <c r="D1180" s="247" t="s">
        <v>529</v>
      </c>
      <c r="E1180" s="43"/>
      <c r="F1180" s="248" t="s">
        <v>1995</v>
      </c>
      <c r="G1180" s="43"/>
      <c r="H1180" s="43"/>
      <c r="I1180" s="221"/>
      <c r="J1180" s="43"/>
      <c r="K1180" s="43"/>
      <c r="L1180" s="47"/>
      <c r="M1180" s="222"/>
      <c r="N1180" s="223"/>
      <c r="O1180" s="87"/>
      <c r="P1180" s="87"/>
      <c r="Q1180" s="87"/>
      <c r="R1180" s="87"/>
      <c r="S1180" s="87"/>
      <c r="T1180" s="88"/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T1180" s="20" t="s">
        <v>529</v>
      </c>
      <c r="AU1180" s="20" t="s">
        <v>87</v>
      </c>
    </row>
    <row r="1181" s="2" customFormat="1">
      <c r="A1181" s="41"/>
      <c r="B1181" s="42"/>
      <c r="C1181" s="43"/>
      <c r="D1181" s="219" t="s">
        <v>146</v>
      </c>
      <c r="E1181" s="43"/>
      <c r="F1181" s="224" t="s">
        <v>1996</v>
      </c>
      <c r="G1181" s="43"/>
      <c r="H1181" s="43"/>
      <c r="I1181" s="221"/>
      <c r="J1181" s="43"/>
      <c r="K1181" s="43"/>
      <c r="L1181" s="47"/>
      <c r="M1181" s="222"/>
      <c r="N1181" s="223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146</v>
      </c>
      <c r="AU1181" s="20" t="s">
        <v>87</v>
      </c>
    </row>
    <row r="1182" s="13" customFormat="1">
      <c r="A1182" s="13"/>
      <c r="B1182" s="234"/>
      <c r="C1182" s="235"/>
      <c r="D1182" s="219" t="s">
        <v>250</v>
      </c>
      <c r="E1182" s="236" t="s">
        <v>21</v>
      </c>
      <c r="F1182" s="237" t="s">
        <v>664</v>
      </c>
      <c r="G1182" s="235"/>
      <c r="H1182" s="238">
        <v>119.90000000000001</v>
      </c>
      <c r="I1182" s="239"/>
      <c r="J1182" s="235"/>
      <c r="K1182" s="235"/>
      <c r="L1182" s="240"/>
      <c r="M1182" s="241"/>
      <c r="N1182" s="242"/>
      <c r="O1182" s="242"/>
      <c r="P1182" s="242"/>
      <c r="Q1182" s="242"/>
      <c r="R1182" s="242"/>
      <c r="S1182" s="242"/>
      <c r="T1182" s="24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4" t="s">
        <v>250</v>
      </c>
      <c r="AU1182" s="244" t="s">
        <v>87</v>
      </c>
      <c r="AV1182" s="13" t="s">
        <v>87</v>
      </c>
      <c r="AW1182" s="13" t="s">
        <v>38</v>
      </c>
      <c r="AX1182" s="13" t="s">
        <v>77</v>
      </c>
      <c r="AY1182" s="244" t="s">
        <v>137</v>
      </c>
    </row>
    <row r="1183" s="13" customFormat="1">
      <c r="A1183" s="13"/>
      <c r="B1183" s="234"/>
      <c r="C1183" s="235"/>
      <c r="D1183" s="219" t="s">
        <v>250</v>
      </c>
      <c r="E1183" s="236" t="s">
        <v>21</v>
      </c>
      <c r="F1183" s="237" t="s">
        <v>672</v>
      </c>
      <c r="G1183" s="235"/>
      <c r="H1183" s="238">
        <v>275.48000000000002</v>
      </c>
      <c r="I1183" s="239"/>
      <c r="J1183" s="235"/>
      <c r="K1183" s="235"/>
      <c r="L1183" s="240"/>
      <c r="M1183" s="241"/>
      <c r="N1183" s="242"/>
      <c r="O1183" s="242"/>
      <c r="P1183" s="242"/>
      <c r="Q1183" s="242"/>
      <c r="R1183" s="242"/>
      <c r="S1183" s="242"/>
      <c r="T1183" s="24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4" t="s">
        <v>250</v>
      </c>
      <c r="AU1183" s="244" t="s">
        <v>87</v>
      </c>
      <c r="AV1183" s="13" t="s">
        <v>87</v>
      </c>
      <c r="AW1183" s="13" t="s">
        <v>38</v>
      </c>
      <c r="AX1183" s="13" t="s">
        <v>77</v>
      </c>
      <c r="AY1183" s="244" t="s">
        <v>137</v>
      </c>
    </row>
    <row r="1184" s="13" customFormat="1">
      <c r="A1184" s="13"/>
      <c r="B1184" s="234"/>
      <c r="C1184" s="235"/>
      <c r="D1184" s="219" t="s">
        <v>250</v>
      </c>
      <c r="E1184" s="236" t="s">
        <v>21</v>
      </c>
      <c r="F1184" s="237" t="s">
        <v>701</v>
      </c>
      <c r="G1184" s="235"/>
      <c r="H1184" s="238">
        <v>142.59999999999999</v>
      </c>
      <c r="I1184" s="239"/>
      <c r="J1184" s="235"/>
      <c r="K1184" s="235"/>
      <c r="L1184" s="240"/>
      <c r="M1184" s="241"/>
      <c r="N1184" s="242"/>
      <c r="O1184" s="242"/>
      <c r="P1184" s="242"/>
      <c r="Q1184" s="242"/>
      <c r="R1184" s="242"/>
      <c r="S1184" s="242"/>
      <c r="T1184" s="24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4" t="s">
        <v>250</v>
      </c>
      <c r="AU1184" s="244" t="s">
        <v>87</v>
      </c>
      <c r="AV1184" s="13" t="s">
        <v>87</v>
      </c>
      <c r="AW1184" s="13" t="s">
        <v>38</v>
      </c>
      <c r="AX1184" s="13" t="s">
        <v>77</v>
      </c>
      <c r="AY1184" s="244" t="s">
        <v>137</v>
      </c>
    </row>
    <row r="1185" s="13" customFormat="1">
      <c r="A1185" s="13"/>
      <c r="B1185" s="234"/>
      <c r="C1185" s="235"/>
      <c r="D1185" s="219" t="s">
        <v>250</v>
      </c>
      <c r="E1185" s="236" t="s">
        <v>21</v>
      </c>
      <c r="F1185" s="237" t="s">
        <v>692</v>
      </c>
      <c r="G1185" s="235"/>
      <c r="H1185" s="238">
        <v>21576.291000000001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4" t="s">
        <v>250</v>
      </c>
      <c r="AU1185" s="244" t="s">
        <v>87</v>
      </c>
      <c r="AV1185" s="13" t="s">
        <v>87</v>
      </c>
      <c r="AW1185" s="13" t="s">
        <v>38</v>
      </c>
      <c r="AX1185" s="13" t="s">
        <v>77</v>
      </c>
      <c r="AY1185" s="244" t="s">
        <v>137</v>
      </c>
    </row>
    <row r="1186" s="13" customFormat="1">
      <c r="A1186" s="13"/>
      <c r="B1186" s="234"/>
      <c r="C1186" s="235"/>
      <c r="D1186" s="219" t="s">
        <v>250</v>
      </c>
      <c r="E1186" s="236" t="s">
        <v>21</v>
      </c>
      <c r="F1186" s="237" t="s">
        <v>780</v>
      </c>
      <c r="G1186" s="235"/>
      <c r="H1186" s="238">
        <v>41380.139999999999</v>
      </c>
      <c r="I1186" s="239"/>
      <c r="J1186" s="235"/>
      <c r="K1186" s="235"/>
      <c r="L1186" s="240"/>
      <c r="M1186" s="241"/>
      <c r="N1186" s="242"/>
      <c r="O1186" s="242"/>
      <c r="P1186" s="242"/>
      <c r="Q1186" s="242"/>
      <c r="R1186" s="242"/>
      <c r="S1186" s="242"/>
      <c r="T1186" s="24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4" t="s">
        <v>250</v>
      </c>
      <c r="AU1186" s="244" t="s">
        <v>87</v>
      </c>
      <c r="AV1186" s="13" t="s">
        <v>87</v>
      </c>
      <c r="AW1186" s="13" t="s">
        <v>38</v>
      </c>
      <c r="AX1186" s="13" t="s">
        <v>77</v>
      </c>
      <c r="AY1186" s="244" t="s">
        <v>137</v>
      </c>
    </row>
    <row r="1187" s="15" customFormat="1">
      <c r="A1187" s="15"/>
      <c r="B1187" s="267"/>
      <c r="C1187" s="268"/>
      <c r="D1187" s="219" t="s">
        <v>250</v>
      </c>
      <c r="E1187" s="269" t="s">
        <v>21</v>
      </c>
      <c r="F1187" s="270" t="s">
        <v>830</v>
      </c>
      <c r="G1187" s="268"/>
      <c r="H1187" s="271">
        <v>63494.411</v>
      </c>
      <c r="I1187" s="272"/>
      <c r="J1187" s="268"/>
      <c r="K1187" s="268"/>
      <c r="L1187" s="273"/>
      <c r="M1187" s="274"/>
      <c r="N1187" s="275"/>
      <c r="O1187" s="275"/>
      <c r="P1187" s="275"/>
      <c r="Q1187" s="275"/>
      <c r="R1187" s="275"/>
      <c r="S1187" s="275"/>
      <c r="T1187" s="276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77" t="s">
        <v>250</v>
      </c>
      <c r="AU1187" s="277" t="s">
        <v>87</v>
      </c>
      <c r="AV1187" s="15" t="s">
        <v>150</v>
      </c>
      <c r="AW1187" s="15" t="s">
        <v>38</v>
      </c>
      <c r="AX1187" s="15" t="s">
        <v>85</v>
      </c>
      <c r="AY1187" s="277" t="s">
        <v>137</v>
      </c>
    </row>
    <row r="1188" s="2" customFormat="1" ht="16.5" customHeight="1">
      <c r="A1188" s="41"/>
      <c r="B1188" s="42"/>
      <c r="C1188" s="205" t="s">
        <v>1997</v>
      </c>
      <c r="D1188" s="205" t="s">
        <v>138</v>
      </c>
      <c r="E1188" s="206" t="s">
        <v>1998</v>
      </c>
      <c r="F1188" s="207" t="s">
        <v>1999</v>
      </c>
      <c r="G1188" s="208" t="s">
        <v>141</v>
      </c>
      <c r="H1188" s="209">
        <v>119.90000000000001</v>
      </c>
      <c r="I1188" s="210"/>
      <c r="J1188" s="211">
        <f>ROUND(I1188*H1188,2)</f>
        <v>0</v>
      </c>
      <c r="K1188" s="207" t="s">
        <v>21</v>
      </c>
      <c r="L1188" s="212"/>
      <c r="M1188" s="213" t="s">
        <v>21</v>
      </c>
      <c r="N1188" s="214" t="s">
        <v>48</v>
      </c>
      <c r="O1188" s="87"/>
      <c r="P1188" s="215">
        <f>O1188*H1188</f>
        <v>0</v>
      </c>
      <c r="Q1188" s="215">
        <v>0.001</v>
      </c>
      <c r="R1188" s="215">
        <f>Q1188*H1188</f>
        <v>0.11990000000000001</v>
      </c>
      <c r="S1188" s="215">
        <v>0</v>
      </c>
      <c r="T1188" s="216">
        <f>S1188*H1188</f>
        <v>0</v>
      </c>
      <c r="U1188" s="41"/>
      <c r="V1188" s="41"/>
      <c r="W1188" s="41"/>
      <c r="X1188" s="41"/>
      <c r="Y1188" s="41"/>
      <c r="Z1188" s="41"/>
      <c r="AA1188" s="41"/>
      <c r="AB1188" s="41"/>
      <c r="AC1188" s="41"/>
      <c r="AD1188" s="41"/>
      <c r="AE1188" s="41"/>
      <c r="AR1188" s="217" t="s">
        <v>201</v>
      </c>
      <c r="AT1188" s="217" t="s">
        <v>138</v>
      </c>
      <c r="AU1188" s="217" t="s">
        <v>87</v>
      </c>
      <c r="AY1188" s="20" t="s">
        <v>137</v>
      </c>
      <c r="BE1188" s="218">
        <f>IF(N1188="základní",J1188,0)</f>
        <v>0</v>
      </c>
      <c r="BF1188" s="218">
        <f>IF(N1188="snížená",J1188,0)</f>
        <v>0</v>
      </c>
      <c r="BG1188" s="218">
        <f>IF(N1188="zákl. přenesená",J1188,0)</f>
        <v>0</v>
      </c>
      <c r="BH1188" s="218">
        <f>IF(N1188="sníž. přenesená",J1188,0)</f>
        <v>0</v>
      </c>
      <c r="BI1188" s="218">
        <f>IF(N1188="nulová",J1188,0)</f>
        <v>0</v>
      </c>
      <c r="BJ1188" s="20" t="s">
        <v>85</v>
      </c>
      <c r="BK1188" s="218">
        <f>ROUND(I1188*H1188,2)</f>
        <v>0</v>
      </c>
      <c r="BL1188" s="20" t="s">
        <v>207</v>
      </c>
      <c r="BM1188" s="217" t="s">
        <v>2000</v>
      </c>
    </row>
    <row r="1189" s="2" customFormat="1">
      <c r="A1189" s="41"/>
      <c r="B1189" s="42"/>
      <c r="C1189" s="43"/>
      <c r="D1189" s="219" t="s">
        <v>144</v>
      </c>
      <c r="E1189" s="43"/>
      <c r="F1189" s="220" t="s">
        <v>2001</v>
      </c>
      <c r="G1189" s="43"/>
      <c r="H1189" s="43"/>
      <c r="I1189" s="221"/>
      <c r="J1189" s="43"/>
      <c r="K1189" s="43"/>
      <c r="L1189" s="47"/>
      <c r="M1189" s="222"/>
      <c r="N1189" s="223"/>
      <c r="O1189" s="87"/>
      <c r="P1189" s="87"/>
      <c r="Q1189" s="87"/>
      <c r="R1189" s="87"/>
      <c r="S1189" s="87"/>
      <c r="T1189" s="88"/>
      <c r="U1189" s="41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T1189" s="20" t="s">
        <v>144</v>
      </c>
      <c r="AU1189" s="20" t="s">
        <v>87</v>
      </c>
    </row>
    <row r="1190" s="13" customFormat="1">
      <c r="A1190" s="13"/>
      <c r="B1190" s="234"/>
      <c r="C1190" s="235"/>
      <c r="D1190" s="219" t="s">
        <v>250</v>
      </c>
      <c r="E1190" s="236" t="s">
        <v>664</v>
      </c>
      <c r="F1190" s="237" t="s">
        <v>2002</v>
      </c>
      <c r="G1190" s="235"/>
      <c r="H1190" s="238">
        <v>119.90000000000001</v>
      </c>
      <c r="I1190" s="239"/>
      <c r="J1190" s="235"/>
      <c r="K1190" s="235"/>
      <c r="L1190" s="240"/>
      <c r="M1190" s="241"/>
      <c r="N1190" s="242"/>
      <c r="O1190" s="242"/>
      <c r="P1190" s="242"/>
      <c r="Q1190" s="242"/>
      <c r="R1190" s="242"/>
      <c r="S1190" s="242"/>
      <c r="T1190" s="24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4" t="s">
        <v>250</v>
      </c>
      <c r="AU1190" s="244" t="s">
        <v>87</v>
      </c>
      <c r="AV1190" s="13" t="s">
        <v>87</v>
      </c>
      <c r="AW1190" s="13" t="s">
        <v>38</v>
      </c>
      <c r="AX1190" s="13" t="s">
        <v>85</v>
      </c>
      <c r="AY1190" s="244" t="s">
        <v>137</v>
      </c>
    </row>
    <row r="1191" s="2" customFormat="1" ht="16.5" customHeight="1">
      <c r="A1191" s="41"/>
      <c r="B1191" s="42"/>
      <c r="C1191" s="205" t="s">
        <v>2003</v>
      </c>
      <c r="D1191" s="205" t="s">
        <v>138</v>
      </c>
      <c r="E1191" s="206" t="s">
        <v>2004</v>
      </c>
      <c r="F1191" s="207" t="s">
        <v>2005</v>
      </c>
      <c r="G1191" s="208" t="s">
        <v>141</v>
      </c>
      <c r="H1191" s="209">
        <v>21576.291000000001</v>
      </c>
      <c r="I1191" s="210"/>
      <c r="J1191" s="211">
        <f>ROUND(I1191*H1191,2)</f>
        <v>0</v>
      </c>
      <c r="K1191" s="207" t="s">
        <v>21</v>
      </c>
      <c r="L1191" s="212"/>
      <c r="M1191" s="213" t="s">
        <v>21</v>
      </c>
      <c r="N1191" s="214" t="s">
        <v>48</v>
      </c>
      <c r="O1191" s="87"/>
      <c r="P1191" s="215">
        <f>O1191*H1191</f>
        <v>0</v>
      </c>
      <c r="Q1191" s="215">
        <v>0.001</v>
      </c>
      <c r="R1191" s="215">
        <f>Q1191*H1191</f>
        <v>21.576291000000001</v>
      </c>
      <c r="S1191" s="215">
        <v>0</v>
      </c>
      <c r="T1191" s="216">
        <f>S1191*H1191</f>
        <v>0</v>
      </c>
      <c r="U1191" s="41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R1191" s="217" t="s">
        <v>201</v>
      </c>
      <c r="AT1191" s="217" t="s">
        <v>138</v>
      </c>
      <c r="AU1191" s="217" t="s">
        <v>87</v>
      </c>
      <c r="AY1191" s="20" t="s">
        <v>137</v>
      </c>
      <c r="BE1191" s="218">
        <f>IF(N1191="základní",J1191,0)</f>
        <v>0</v>
      </c>
      <c r="BF1191" s="218">
        <f>IF(N1191="snížená",J1191,0)</f>
        <v>0</v>
      </c>
      <c r="BG1191" s="218">
        <f>IF(N1191="zákl. přenesená",J1191,0)</f>
        <v>0</v>
      </c>
      <c r="BH1191" s="218">
        <f>IF(N1191="sníž. přenesená",J1191,0)</f>
        <v>0</v>
      </c>
      <c r="BI1191" s="218">
        <f>IF(N1191="nulová",J1191,0)</f>
        <v>0</v>
      </c>
      <c r="BJ1191" s="20" t="s">
        <v>85</v>
      </c>
      <c r="BK1191" s="218">
        <f>ROUND(I1191*H1191,2)</f>
        <v>0</v>
      </c>
      <c r="BL1191" s="20" t="s">
        <v>207</v>
      </c>
      <c r="BM1191" s="217" t="s">
        <v>2006</v>
      </c>
    </row>
    <row r="1192" s="2" customFormat="1">
      <c r="A1192" s="41"/>
      <c r="B1192" s="42"/>
      <c r="C1192" s="43"/>
      <c r="D1192" s="219" t="s">
        <v>144</v>
      </c>
      <c r="E1192" s="43"/>
      <c r="F1192" s="220" t="s">
        <v>2007</v>
      </c>
      <c r="G1192" s="43"/>
      <c r="H1192" s="43"/>
      <c r="I1192" s="221"/>
      <c r="J1192" s="43"/>
      <c r="K1192" s="43"/>
      <c r="L1192" s="47"/>
      <c r="M1192" s="222"/>
      <c r="N1192" s="223"/>
      <c r="O1192" s="87"/>
      <c r="P1192" s="87"/>
      <c r="Q1192" s="87"/>
      <c r="R1192" s="87"/>
      <c r="S1192" s="87"/>
      <c r="T1192" s="88"/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T1192" s="20" t="s">
        <v>144</v>
      </c>
      <c r="AU1192" s="20" t="s">
        <v>87</v>
      </c>
    </row>
    <row r="1193" s="13" customFormat="1">
      <c r="A1193" s="13"/>
      <c r="B1193" s="234"/>
      <c r="C1193" s="235"/>
      <c r="D1193" s="219" t="s">
        <v>250</v>
      </c>
      <c r="E1193" s="236" t="s">
        <v>692</v>
      </c>
      <c r="F1193" s="237" t="s">
        <v>2008</v>
      </c>
      <c r="G1193" s="235"/>
      <c r="H1193" s="238">
        <v>21576.291000000001</v>
      </c>
      <c r="I1193" s="239"/>
      <c r="J1193" s="235"/>
      <c r="K1193" s="235"/>
      <c r="L1193" s="240"/>
      <c r="M1193" s="241"/>
      <c r="N1193" s="242"/>
      <c r="O1193" s="242"/>
      <c r="P1193" s="242"/>
      <c r="Q1193" s="242"/>
      <c r="R1193" s="242"/>
      <c r="S1193" s="242"/>
      <c r="T1193" s="24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4" t="s">
        <v>250</v>
      </c>
      <c r="AU1193" s="244" t="s">
        <v>87</v>
      </c>
      <c r="AV1193" s="13" t="s">
        <v>87</v>
      </c>
      <c r="AW1193" s="13" t="s">
        <v>38</v>
      </c>
      <c r="AX1193" s="13" t="s">
        <v>85</v>
      </c>
      <c r="AY1193" s="244" t="s">
        <v>137</v>
      </c>
    </row>
    <row r="1194" s="2" customFormat="1" ht="16.5" customHeight="1">
      <c r="A1194" s="41"/>
      <c r="B1194" s="42"/>
      <c r="C1194" s="205" t="s">
        <v>2009</v>
      </c>
      <c r="D1194" s="205" t="s">
        <v>138</v>
      </c>
      <c r="E1194" s="206" t="s">
        <v>2010</v>
      </c>
      <c r="F1194" s="207" t="s">
        <v>2011</v>
      </c>
      <c r="G1194" s="208" t="s">
        <v>141</v>
      </c>
      <c r="H1194" s="209">
        <v>41380.139999999999</v>
      </c>
      <c r="I1194" s="210"/>
      <c r="J1194" s="211">
        <f>ROUND(I1194*H1194,2)</f>
        <v>0</v>
      </c>
      <c r="K1194" s="207" t="s">
        <v>21</v>
      </c>
      <c r="L1194" s="212"/>
      <c r="M1194" s="213" t="s">
        <v>21</v>
      </c>
      <c r="N1194" s="214" t="s">
        <v>48</v>
      </c>
      <c r="O1194" s="87"/>
      <c r="P1194" s="215">
        <f>O1194*H1194</f>
        <v>0</v>
      </c>
      <c r="Q1194" s="215">
        <v>0.001</v>
      </c>
      <c r="R1194" s="215">
        <f>Q1194*H1194</f>
        <v>41.380139999999997</v>
      </c>
      <c r="S1194" s="215">
        <v>0</v>
      </c>
      <c r="T1194" s="216">
        <f>S1194*H1194</f>
        <v>0</v>
      </c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R1194" s="217" t="s">
        <v>201</v>
      </c>
      <c r="AT1194" s="217" t="s">
        <v>138</v>
      </c>
      <c r="AU1194" s="217" t="s">
        <v>87</v>
      </c>
      <c r="AY1194" s="20" t="s">
        <v>137</v>
      </c>
      <c r="BE1194" s="218">
        <f>IF(N1194="základní",J1194,0)</f>
        <v>0</v>
      </c>
      <c r="BF1194" s="218">
        <f>IF(N1194="snížená",J1194,0)</f>
        <v>0</v>
      </c>
      <c r="BG1194" s="218">
        <f>IF(N1194="zákl. přenesená",J1194,0)</f>
        <v>0</v>
      </c>
      <c r="BH1194" s="218">
        <f>IF(N1194="sníž. přenesená",J1194,0)</f>
        <v>0</v>
      </c>
      <c r="BI1194" s="218">
        <f>IF(N1194="nulová",J1194,0)</f>
        <v>0</v>
      </c>
      <c r="BJ1194" s="20" t="s">
        <v>85</v>
      </c>
      <c r="BK1194" s="218">
        <f>ROUND(I1194*H1194,2)</f>
        <v>0</v>
      </c>
      <c r="BL1194" s="20" t="s">
        <v>207</v>
      </c>
      <c r="BM1194" s="217" t="s">
        <v>2012</v>
      </c>
    </row>
    <row r="1195" s="2" customFormat="1">
      <c r="A1195" s="41"/>
      <c r="B1195" s="42"/>
      <c r="C1195" s="43"/>
      <c r="D1195" s="219" t="s">
        <v>144</v>
      </c>
      <c r="E1195" s="43"/>
      <c r="F1195" s="220" t="s">
        <v>2013</v>
      </c>
      <c r="G1195" s="43"/>
      <c r="H1195" s="43"/>
      <c r="I1195" s="221"/>
      <c r="J1195" s="43"/>
      <c r="K1195" s="43"/>
      <c r="L1195" s="47"/>
      <c r="M1195" s="222"/>
      <c r="N1195" s="223"/>
      <c r="O1195" s="87"/>
      <c r="P1195" s="87"/>
      <c r="Q1195" s="87"/>
      <c r="R1195" s="87"/>
      <c r="S1195" s="87"/>
      <c r="T1195" s="88"/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T1195" s="20" t="s">
        <v>144</v>
      </c>
      <c r="AU1195" s="20" t="s">
        <v>87</v>
      </c>
    </row>
    <row r="1196" s="13" customFormat="1">
      <c r="A1196" s="13"/>
      <c r="B1196" s="234"/>
      <c r="C1196" s="235"/>
      <c r="D1196" s="219" t="s">
        <v>250</v>
      </c>
      <c r="E1196" s="236" t="s">
        <v>780</v>
      </c>
      <c r="F1196" s="237" t="s">
        <v>2014</v>
      </c>
      <c r="G1196" s="235"/>
      <c r="H1196" s="238">
        <v>41380.139999999999</v>
      </c>
      <c r="I1196" s="239"/>
      <c r="J1196" s="235"/>
      <c r="K1196" s="235"/>
      <c r="L1196" s="240"/>
      <c r="M1196" s="241"/>
      <c r="N1196" s="242"/>
      <c r="O1196" s="242"/>
      <c r="P1196" s="242"/>
      <c r="Q1196" s="242"/>
      <c r="R1196" s="242"/>
      <c r="S1196" s="242"/>
      <c r="T1196" s="24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4" t="s">
        <v>250</v>
      </c>
      <c r="AU1196" s="244" t="s">
        <v>87</v>
      </c>
      <c r="AV1196" s="13" t="s">
        <v>87</v>
      </c>
      <c r="AW1196" s="13" t="s">
        <v>38</v>
      </c>
      <c r="AX1196" s="13" t="s">
        <v>85</v>
      </c>
      <c r="AY1196" s="244" t="s">
        <v>137</v>
      </c>
    </row>
    <row r="1197" s="2" customFormat="1" ht="16.5" customHeight="1">
      <c r="A1197" s="41"/>
      <c r="B1197" s="42"/>
      <c r="C1197" s="205" t="s">
        <v>2015</v>
      </c>
      <c r="D1197" s="205" t="s">
        <v>138</v>
      </c>
      <c r="E1197" s="206" t="s">
        <v>2016</v>
      </c>
      <c r="F1197" s="207" t="s">
        <v>2017</v>
      </c>
      <c r="G1197" s="208" t="s">
        <v>141</v>
      </c>
      <c r="H1197" s="209">
        <v>275.48000000000002</v>
      </c>
      <c r="I1197" s="210"/>
      <c r="J1197" s="211">
        <f>ROUND(I1197*H1197,2)</f>
        <v>0</v>
      </c>
      <c r="K1197" s="207" t="s">
        <v>21</v>
      </c>
      <c r="L1197" s="212"/>
      <c r="M1197" s="213" t="s">
        <v>21</v>
      </c>
      <c r="N1197" s="214" t="s">
        <v>48</v>
      </c>
      <c r="O1197" s="87"/>
      <c r="P1197" s="215">
        <f>O1197*H1197</f>
        <v>0</v>
      </c>
      <c r="Q1197" s="215">
        <v>0.001</v>
      </c>
      <c r="R1197" s="215">
        <f>Q1197*H1197</f>
        <v>0.27548</v>
      </c>
      <c r="S1197" s="215">
        <v>0</v>
      </c>
      <c r="T1197" s="216">
        <f>S1197*H1197</f>
        <v>0</v>
      </c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R1197" s="217" t="s">
        <v>201</v>
      </c>
      <c r="AT1197" s="217" t="s">
        <v>138</v>
      </c>
      <c r="AU1197" s="217" t="s">
        <v>87</v>
      </c>
      <c r="AY1197" s="20" t="s">
        <v>137</v>
      </c>
      <c r="BE1197" s="218">
        <f>IF(N1197="základní",J1197,0)</f>
        <v>0</v>
      </c>
      <c r="BF1197" s="218">
        <f>IF(N1197="snížená",J1197,0)</f>
        <v>0</v>
      </c>
      <c r="BG1197" s="218">
        <f>IF(N1197="zákl. přenesená",J1197,0)</f>
        <v>0</v>
      </c>
      <c r="BH1197" s="218">
        <f>IF(N1197="sníž. přenesená",J1197,0)</f>
        <v>0</v>
      </c>
      <c r="BI1197" s="218">
        <f>IF(N1197="nulová",J1197,0)</f>
        <v>0</v>
      </c>
      <c r="BJ1197" s="20" t="s">
        <v>85</v>
      </c>
      <c r="BK1197" s="218">
        <f>ROUND(I1197*H1197,2)</f>
        <v>0</v>
      </c>
      <c r="BL1197" s="20" t="s">
        <v>207</v>
      </c>
      <c r="BM1197" s="217" t="s">
        <v>2018</v>
      </c>
    </row>
    <row r="1198" s="2" customFormat="1">
      <c r="A1198" s="41"/>
      <c r="B1198" s="42"/>
      <c r="C1198" s="43"/>
      <c r="D1198" s="219" t="s">
        <v>144</v>
      </c>
      <c r="E1198" s="43"/>
      <c r="F1198" s="220" t="s">
        <v>2019</v>
      </c>
      <c r="G1198" s="43"/>
      <c r="H1198" s="43"/>
      <c r="I1198" s="221"/>
      <c r="J1198" s="43"/>
      <c r="K1198" s="43"/>
      <c r="L1198" s="47"/>
      <c r="M1198" s="222"/>
      <c r="N1198" s="223"/>
      <c r="O1198" s="87"/>
      <c r="P1198" s="87"/>
      <c r="Q1198" s="87"/>
      <c r="R1198" s="87"/>
      <c r="S1198" s="87"/>
      <c r="T1198" s="88"/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T1198" s="20" t="s">
        <v>144</v>
      </c>
      <c r="AU1198" s="20" t="s">
        <v>87</v>
      </c>
    </row>
    <row r="1199" s="13" customFormat="1">
      <c r="A1199" s="13"/>
      <c r="B1199" s="234"/>
      <c r="C1199" s="235"/>
      <c r="D1199" s="219" t="s">
        <v>250</v>
      </c>
      <c r="E1199" s="236" t="s">
        <v>672</v>
      </c>
      <c r="F1199" s="237" t="s">
        <v>2020</v>
      </c>
      <c r="G1199" s="235"/>
      <c r="H1199" s="238">
        <v>275.48000000000002</v>
      </c>
      <c r="I1199" s="239"/>
      <c r="J1199" s="235"/>
      <c r="K1199" s="235"/>
      <c r="L1199" s="240"/>
      <c r="M1199" s="241"/>
      <c r="N1199" s="242"/>
      <c r="O1199" s="242"/>
      <c r="P1199" s="242"/>
      <c r="Q1199" s="242"/>
      <c r="R1199" s="242"/>
      <c r="S1199" s="242"/>
      <c r="T1199" s="24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4" t="s">
        <v>250</v>
      </c>
      <c r="AU1199" s="244" t="s">
        <v>87</v>
      </c>
      <c r="AV1199" s="13" t="s">
        <v>87</v>
      </c>
      <c r="AW1199" s="13" t="s">
        <v>38</v>
      </c>
      <c r="AX1199" s="13" t="s">
        <v>85</v>
      </c>
      <c r="AY1199" s="244" t="s">
        <v>137</v>
      </c>
    </row>
    <row r="1200" s="2" customFormat="1" ht="16.5" customHeight="1">
      <c r="A1200" s="41"/>
      <c r="B1200" s="42"/>
      <c r="C1200" s="205" t="s">
        <v>2021</v>
      </c>
      <c r="D1200" s="205" t="s">
        <v>138</v>
      </c>
      <c r="E1200" s="206" t="s">
        <v>2022</v>
      </c>
      <c r="F1200" s="207" t="s">
        <v>2023</v>
      </c>
      <c r="G1200" s="208" t="s">
        <v>141</v>
      </c>
      <c r="H1200" s="209">
        <v>142.59999999999999</v>
      </c>
      <c r="I1200" s="210"/>
      <c r="J1200" s="211">
        <f>ROUND(I1200*H1200,2)</f>
        <v>0</v>
      </c>
      <c r="K1200" s="207" t="s">
        <v>21</v>
      </c>
      <c r="L1200" s="212"/>
      <c r="M1200" s="213" t="s">
        <v>21</v>
      </c>
      <c r="N1200" s="214" t="s">
        <v>48</v>
      </c>
      <c r="O1200" s="87"/>
      <c r="P1200" s="215">
        <f>O1200*H1200</f>
        <v>0</v>
      </c>
      <c r="Q1200" s="215">
        <v>0.001</v>
      </c>
      <c r="R1200" s="215">
        <f>Q1200*H1200</f>
        <v>0.14260000000000001</v>
      </c>
      <c r="S1200" s="215">
        <v>0</v>
      </c>
      <c r="T1200" s="216">
        <f>S1200*H1200</f>
        <v>0</v>
      </c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R1200" s="217" t="s">
        <v>201</v>
      </c>
      <c r="AT1200" s="217" t="s">
        <v>138</v>
      </c>
      <c r="AU1200" s="217" t="s">
        <v>87</v>
      </c>
      <c r="AY1200" s="20" t="s">
        <v>137</v>
      </c>
      <c r="BE1200" s="218">
        <f>IF(N1200="základní",J1200,0)</f>
        <v>0</v>
      </c>
      <c r="BF1200" s="218">
        <f>IF(N1200="snížená",J1200,0)</f>
        <v>0</v>
      </c>
      <c r="BG1200" s="218">
        <f>IF(N1200="zákl. přenesená",J1200,0)</f>
        <v>0</v>
      </c>
      <c r="BH1200" s="218">
        <f>IF(N1200="sníž. přenesená",J1200,0)</f>
        <v>0</v>
      </c>
      <c r="BI1200" s="218">
        <f>IF(N1200="nulová",J1200,0)</f>
        <v>0</v>
      </c>
      <c r="BJ1200" s="20" t="s">
        <v>85</v>
      </c>
      <c r="BK1200" s="218">
        <f>ROUND(I1200*H1200,2)</f>
        <v>0</v>
      </c>
      <c r="BL1200" s="20" t="s">
        <v>207</v>
      </c>
      <c r="BM1200" s="217" t="s">
        <v>2024</v>
      </c>
    </row>
    <row r="1201" s="2" customFormat="1">
      <c r="A1201" s="41"/>
      <c r="B1201" s="42"/>
      <c r="C1201" s="43"/>
      <c r="D1201" s="219" t="s">
        <v>144</v>
      </c>
      <c r="E1201" s="43"/>
      <c r="F1201" s="220" t="s">
        <v>2025</v>
      </c>
      <c r="G1201" s="43"/>
      <c r="H1201" s="43"/>
      <c r="I1201" s="221"/>
      <c r="J1201" s="43"/>
      <c r="K1201" s="43"/>
      <c r="L1201" s="47"/>
      <c r="M1201" s="222"/>
      <c r="N1201" s="223"/>
      <c r="O1201" s="87"/>
      <c r="P1201" s="87"/>
      <c r="Q1201" s="87"/>
      <c r="R1201" s="87"/>
      <c r="S1201" s="87"/>
      <c r="T1201" s="88"/>
      <c r="U1201" s="41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T1201" s="20" t="s">
        <v>144</v>
      </c>
      <c r="AU1201" s="20" t="s">
        <v>87</v>
      </c>
    </row>
    <row r="1202" s="13" customFormat="1">
      <c r="A1202" s="13"/>
      <c r="B1202" s="234"/>
      <c r="C1202" s="235"/>
      <c r="D1202" s="219" t="s">
        <v>250</v>
      </c>
      <c r="E1202" s="236" t="s">
        <v>701</v>
      </c>
      <c r="F1202" s="237" t="s">
        <v>2026</v>
      </c>
      <c r="G1202" s="235"/>
      <c r="H1202" s="238">
        <v>142.59999999999999</v>
      </c>
      <c r="I1202" s="239"/>
      <c r="J1202" s="235"/>
      <c r="K1202" s="235"/>
      <c r="L1202" s="240"/>
      <c r="M1202" s="241"/>
      <c r="N1202" s="242"/>
      <c r="O1202" s="242"/>
      <c r="P1202" s="242"/>
      <c r="Q1202" s="242"/>
      <c r="R1202" s="242"/>
      <c r="S1202" s="242"/>
      <c r="T1202" s="24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4" t="s">
        <v>250</v>
      </c>
      <c r="AU1202" s="244" t="s">
        <v>87</v>
      </c>
      <c r="AV1202" s="13" t="s">
        <v>87</v>
      </c>
      <c r="AW1202" s="13" t="s">
        <v>38</v>
      </c>
      <c r="AX1202" s="13" t="s">
        <v>85</v>
      </c>
      <c r="AY1202" s="244" t="s">
        <v>137</v>
      </c>
    </row>
    <row r="1203" s="2" customFormat="1" ht="16.5" customHeight="1">
      <c r="A1203" s="41"/>
      <c r="B1203" s="42"/>
      <c r="C1203" s="225" t="s">
        <v>2027</v>
      </c>
      <c r="D1203" s="225" t="s">
        <v>162</v>
      </c>
      <c r="E1203" s="226" t="s">
        <v>2028</v>
      </c>
      <c r="F1203" s="227" t="s">
        <v>2029</v>
      </c>
      <c r="G1203" s="228" t="s">
        <v>141</v>
      </c>
      <c r="H1203" s="229">
        <v>6702.2399999999998</v>
      </c>
      <c r="I1203" s="230"/>
      <c r="J1203" s="231">
        <f>ROUND(I1203*H1203,2)</f>
        <v>0</v>
      </c>
      <c r="K1203" s="227" t="s">
        <v>526</v>
      </c>
      <c r="L1203" s="47"/>
      <c r="M1203" s="232" t="s">
        <v>21</v>
      </c>
      <c r="N1203" s="233" t="s">
        <v>48</v>
      </c>
      <c r="O1203" s="87"/>
      <c r="P1203" s="215">
        <f>O1203*H1203</f>
        <v>0</v>
      </c>
      <c r="Q1203" s="215">
        <v>5.0000000000000002E-05</v>
      </c>
      <c r="R1203" s="215">
        <f>Q1203*H1203</f>
        <v>0.33511200000000002</v>
      </c>
      <c r="S1203" s="215">
        <v>0</v>
      </c>
      <c r="T1203" s="216">
        <f>S1203*H1203</f>
        <v>0</v>
      </c>
      <c r="U1203" s="41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R1203" s="217" t="s">
        <v>207</v>
      </c>
      <c r="AT1203" s="217" t="s">
        <v>162</v>
      </c>
      <c r="AU1203" s="217" t="s">
        <v>87</v>
      </c>
      <c r="AY1203" s="20" t="s">
        <v>137</v>
      </c>
      <c r="BE1203" s="218">
        <f>IF(N1203="základní",J1203,0)</f>
        <v>0</v>
      </c>
      <c r="BF1203" s="218">
        <f>IF(N1203="snížená",J1203,0)</f>
        <v>0</v>
      </c>
      <c r="BG1203" s="218">
        <f>IF(N1203="zákl. přenesená",J1203,0)</f>
        <v>0</v>
      </c>
      <c r="BH1203" s="218">
        <f>IF(N1203="sníž. přenesená",J1203,0)</f>
        <v>0</v>
      </c>
      <c r="BI1203" s="218">
        <f>IF(N1203="nulová",J1203,0)</f>
        <v>0</v>
      </c>
      <c r="BJ1203" s="20" t="s">
        <v>85</v>
      </c>
      <c r="BK1203" s="218">
        <f>ROUND(I1203*H1203,2)</f>
        <v>0</v>
      </c>
      <c r="BL1203" s="20" t="s">
        <v>207</v>
      </c>
      <c r="BM1203" s="217" t="s">
        <v>2030</v>
      </c>
    </row>
    <row r="1204" s="2" customFormat="1">
      <c r="A1204" s="41"/>
      <c r="B1204" s="42"/>
      <c r="C1204" s="43"/>
      <c r="D1204" s="219" t="s">
        <v>144</v>
      </c>
      <c r="E1204" s="43"/>
      <c r="F1204" s="220" t="s">
        <v>2031</v>
      </c>
      <c r="G1204" s="43"/>
      <c r="H1204" s="43"/>
      <c r="I1204" s="221"/>
      <c r="J1204" s="43"/>
      <c r="K1204" s="43"/>
      <c r="L1204" s="47"/>
      <c r="M1204" s="222"/>
      <c r="N1204" s="223"/>
      <c r="O1204" s="87"/>
      <c r="P1204" s="87"/>
      <c r="Q1204" s="87"/>
      <c r="R1204" s="87"/>
      <c r="S1204" s="87"/>
      <c r="T1204" s="88"/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T1204" s="20" t="s">
        <v>144</v>
      </c>
      <c r="AU1204" s="20" t="s">
        <v>87</v>
      </c>
    </row>
    <row r="1205" s="2" customFormat="1">
      <c r="A1205" s="41"/>
      <c r="B1205" s="42"/>
      <c r="C1205" s="43"/>
      <c r="D1205" s="247" t="s">
        <v>529</v>
      </c>
      <c r="E1205" s="43"/>
      <c r="F1205" s="248" t="s">
        <v>2032</v>
      </c>
      <c r="G1205" s="43"/>
      <c r="H1205" s="43"/>
      <c r="I1205" s="221"/>
      <c r="J1205" s="43"/>
      <c r="K1205" s="43"/>
      <c r="L1205" s="47"/>
      <c r="M1205" s="222"/>
      <c r="N1205" s="223"/>
      <c r="O1205" s="87"/>
      <c r="P1205" s="87"/>
      <c r="Q1205" s="87"/>
      <c r="R1205" s="87"/>
      <c r="S1205" s="87"/>
      <c r="T1205" s="88"/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T1205" s="20" t="s">
        <v>529</v>
      </c>
      <c r="AU1205" s="20" t="s">
        <v>87</v>
      </c>
    </row>
    <row r="1206" s="13" customFormat="1">
      <c r="A1206" s="13"/>
      <c r="B1206" s="234"/>
      <c r="C1206" s="235"/>
      <c r="D1206" s="219" t="s">
        <v>250</v>
      </c>
      <c r="E1206" s="236" t="s">
        <v>21</v>
      </c>
      <c r="F1206" s="237" t="s">
        <v>669</v>
      </c>
      <c r="G1206" s="235"/>
      <c r="H1206" s="238">
        <v>6702.2399999999998</v>
      </c>
      <c r="I1206" s="239"/>
      <c r="J1206" s="235"/>
      <c r="K1206" s="235"/>
      <c r="L1206" s="240"/>
      <c r="M1206" s="241"/>
      <c r="N1206" s="242"/>
      <c r="O1206" s="242"/>
      <c r="P1206" s="242"/>
      <c r="Q1206" s="242"/>
      <c r="R1206" s="242"/>
      <c r="S1206" s="242"/>
      <c r="T1206" s="24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4" t="s">
        <v>250</v>
      </c>
      <c r="AU1206" s="244" t="s">
        <v>87</v>
      </c>
      <c r="AV1206" s="13" t="s">
        <v>87</v>
      </c>
      <c r="AW1206" s="13" t="s">
        <v>38</v>
      </c>
      <c r="AX1206" s="13" t="s">
        <v>85</v>
      </c>
      <c r="AY1206" s="244" t="s">
        <v>137</v>
      </c>
    </row>
    <row r="1207" s="2" customFormat="1" ht="16.5" customHeight="1">
      <c r="A1207" s="41"/>
      <c r="B1207" s="42"/>
      <c r="C1207" s="205" t="s">
        <v>2033</v>
      </c>
      <c r="D1207" s="205" t="s">
        <v>138</v>
      </c>
      <c r="E1207" s="206" t="s">
        <v>2034</v>
      </c>
      <c r="F1207" s="207" t="s">
        <v>2035</v>
      </c>
      <c r="G1207" s="208" t="s">
        <v>141</v>
      </c>
      <c r="H1207" s="209">
        <v>6702.2399999999998</v>
      </c>
      <c r="I1207" s="210"/>
      <c r="J1207" s="211">
        <f>ROUND(I1207*H1207,2)</f>
        <v>0</v>
      </c>
      <c r="K1207" s="207" t="s">
        <v>21</v>
      </c>
      <c r="L1207" s="212"/>
      <c r="M1207" s="213" t="s">
        <v>21</v>
      </c>
      <c r="N1207" s="214" t="s">
        <v>48</v>
      </c>
      <c r="O1207" s="87"/>
      <c r="P1207" s="215">
        <f>O1207*H1207</f>
        <v>0</v>
      </c>
      <c r="Q1207" s="215">
        <v>0</v>
      </c>
      <c r="R1207" s="215">
        <f>Q1207*H1207</f>
        <v>0</v>
      </c>
      <c r="S1207" s="215">
        <v>0</v>
      </c>
      <c r="T1207" s="216">
        <f>S1207*H1207</f>
        <v>0</v>
      </c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R1207" s="217" t="s">
        <v>201</v>
      </c>
      <c r="AT1207" s="217" t="s">
        <v>138</v>
      </c>
      <c r="AU1207" s="217" t="s">
        <v>87</v>
      </c>
      <c r="AY1207" s="20" t="s">
        <v>137</v>
      </c>
      <c r="BE1207" s="218">
        <f>IF(N1207="základní",J1207,0)</f>
        <v>0</v>
      </c>
      <c r="BF1207" s="218">
        <f>IF(N1207="snížená",J1207,0)</f>
        <v>0</v>
      </c>
      <c r="BG1207" s="218">
        <f>IF(N1207="zákl. přenesená",J1207,0)</f>
        <v>0</v>
      </c>
      <c r="BH1207" s="218">
        <f>IF(N1207="sníž. přenesená",J1207,0)</f>
        <v>0</v>
      </c>
      <c r="BI1207" s="218">
        <f>IF(N1207="nulová",J1207,0)</f>
        <v>0</v>
      </c>
      <c r="BJ1207" s="20" t="s">
        <v>85</v>
      </c>
      <c r="BK1207" s="218">
        <f>ROUND(I1207*H1207,2)</f>
        <v>0</v>
      </c>
      <c r="BL1207" s="20" t="s">
        <v>207</v>
      </c>
      <c r="BM1207" s="217" t="s">
        <v>2036</v>
      </c>
    </row>
    <row r="1208" s="2" customFormat="1">
      <c r="A1208" s="41"/>
      <c r="B1208" s="42"/>
      <c r="C1208" s="43"/>
      <c r="D1208" s="219" t="s">
        <v>144</v>
      </c>
      <c r="E1208" s="43"/>
      <c r="F1208" s="220" t="s">
        <v>2037</v>
      </c>
      <c r="G1208" s="43"/>
      <c r="H1208" s="43"/>
      <c r="I1208" s="221"/>
      <c r="J1208" s="43"/>
      <c r="K1208" s="43"/>
      <c r="L1208" s="47"/>
      <c r="M1208" s="222"/>
      <c r="N1208" s="223"/>
      <c r="O1208" s="87"/>
      <c r="P1208" s="87"/>
      <c r="Q1208" s="87"/>
      <c r="R1208" s="87"/>
      <c r="S1208" s="87"/>
      <c r="T1208" s="88"/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T1208" s="20" t="s">
        <v>144</v>
      </c>
      <c r="AU1208" s="20" t="s">
        <v>87</v>
      </c>
    </row>
    <row r="1209" s="13" customFormat="1">
      <c r="A1209" s="13"/>
      <c r="B1209" s="234"/>
      <c r="C1209" s="235"/>
      <c r="D1209" s="219" t="s">
        <v>250</v>
      </c>
      <c r="E1209" s="236" t="s">
        <v>21</v>
      </c>
      <c r="F1209" s="237" t="s">
        <v>2038</v>
      </c>
      <c r="G1209" s="235"/>
      <c r="H1209" s="238">
        <v>6702.2399999999998</v>
      </c>
      <c r="I1209" s="239"/>
      <c r="J1209" s="235"/>
      <c r="K1209" s="235"/>
      <c r="L1209" s="240"/>
      <c r="M1209" s="241"/>
      <c r="N1209" s="242"/>
      <c r="O1209" s="242"/>
      <c r="P1209" s="242"/>
      <c r="Q1209" s="242"/>
      <c r="R1209" s="242"/>
      <c r="S1209" s="242"/>
      <c r="T1209" s="24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4" t="s">
        <v>250</v>
      </c>
      <c r="AU1209" s="244" t="s">
        <v>87</v>
      </c>
      <c r="AV1209" s="13" t="s">
        <v>87</v>
      </c>
      <c r="AW1209" s="13" t="s">
        <v>38</v>
      </c>
      <c r="AX1209" s="13" t="s">
        <v>77</v>
      </c>
      <c r="AY1209" s="244" t="s">
        <v>137</v>
      </c>
    </row>
    <row r="1210" s="15" customFormat="1">
      <c r="A1210" s="15"/>
      <c r="B1210" s="267"/>
      <c r="C1210" s="268"/>
      <c r="D1210" s="219" t="s">
        <v>250</v>
      </c>
      <c r="E1210" s="269" t="s">
        <v>669</v>
      </c>
      <c r="F1210" s="270" t="s">
        <v>830</v>
      </c>
      <c r="G1210" s="268"/>
      <c r="H1210" s="271">
        <v>6702.2399999999998</v>
      </c>
      <c r="I1210" s="272"/>
      <c r="J1210" s="268"/>
      <c r="K1210" s="268"/>
      <c r="L1210" s="273"/>
      <c r="M1210" s="274"/>
      <c r="N1210" s="275"/>
      <c r="O1210" s="275"/>
      <c r="P1210" s="275"/>
      <c r="Q1210" s="275"/>
      <c r="R1210" s="275"/>
      <c r="S1210" s="275"/>
      <c r="T1210" s="276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77" t="s">
        <v>250</v>
      </c>
      <c r="AU1210" s="277" t="s">
        <v>87</v>
      </c>
      <c r="AV1210" s="15" t="s">
        <v>150</v>
      </c>
      <c r="AW1210" s="15" t="s">
        <v>38</v>
      </c>
      <c r="AX1210" s="15" t="s">
        <v>85</v>
      </c>
      <c r="AY1210" s="277" t="s">
        <v>137</v>
      </c>
    </row>
    <row r="1211" s="2" customFormat="1" ht="16.5" customHeight="1">
      <c r="A1211" s="41"/>
      <c r="B1211" s="42"/>
      <c r="C1211" s="225" t="s">
        <v>2039</v>
      </c>
      <c r="D1211" s="225" t="s">
        <v>162</v>
      </c>
      <c r="E1211" s="226" t="s">
        <v>2040</v>
      </c>
      <c r="F1211" s="227" t="s">
        <v>2041</v>
      </c>
      <c r="G1211" s="228" t="s">
        <v>141</v>
      </c>
      <c r="H1211" s="229">
        <v>1190.6400000000001</v>
      </c>
      <c r="I1211" s="230"/>
      <c r="J1211" s="231">
        <f>ROUND(I1211*H1211,2)</f>
        <v>0</v>
      </c>
      <c r="K1211" s="227" t="s">
        <v>526</v>
      </c>
      <c r="L1211" s="47"/>
      <c r="M1211" s="232" t="s">
        <v>21</v>
      </c>
      <c r="N1211" s="233" t="s">
        <v>48</v>
      </c>
      <c r="O1211" s="87"/>
      <c r="P1211" s="215">
        <f>O1211*H1211</f>
        <v>0</v>
      </c>
      <c r="Q1211" s="215">
        <v>5.0000000000000002E-05</v>
      </c>
      <c r="R1211" s="215">
        <f>Q1211*H1211</f>
        <v>0.059532000000000009</v>
      </c>
      <c r="S1211" s="215">
        <v>0</v>
      </c>
      <c r="T1211" s="216">
        <f>S1211*H1211</f>
        <v>0</v>
      </c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R1211" s="217" t="s">
        <v>207</v>
      </c>
      <c r="AT1211" s="217" t="s">
        <v>162</v>
      </c>
      <c r="AU1211" s="217" t="s">
        <v>87</v>
      </c>
      <c r="AY1211" s="20" t="s">
        <v>137</v>
      </c>
      <c r="BE1211" s="218">
        <f>IF(N1211="základní",J1211,0)</f>
        <v>0</v>
      </c>
      <c r="BF1211" s="218">
        <f>IF(N1211="snížená",J1211,0)</f>
        <v>0</v>
      </c>
      <c r="BG1211" s="218">
        <f>IF(N1211="zákl. přenesená",J1211,0)</f>
        <v>0</v>
      </c>
      <c r="BH1211" s="218">
        <f>IF(N1211="sníž. přenesená",J1211,0)</f>
        <v>0</v>
      </c>
      <c r="BI1211" s="218">
        <f>IF(N1211="nulová",J1211,0)</f>
        <v>0</v>
      </c>
      <c r="BJ1211" s="20" t="s">
        <v>85</v>
      </c>
      <c r="BK1211" s="218">
        <f>ROUND(I1211*H1211,2)</f>
        <v>0</v>
      </c>
      <c r="BL1211" s="20" t="s">
        <v>207</v>
      </c>
      <c r="BM1211" s="217" t="s">
        <v>2042</v>
      </c>
    </row>
    <row r="1212" s="2" customFormat="1">
      <c r="A1212" s="41"/>
      <c r="B1212" s="42"/>
      <c r="C1212" s="43"/>
      <c r="D1212" s="219" t="s">
        <v>144</v>
      </c>
      <c r="E1212" s="43"/>
      <c r="F1212" s="220" t="s">
        <v>2043</v>
      </c>
      <c r="G1212" s="43"/>
      <c r="H1212" s="43"/>
      <c r="I1212" s="221"/>
      <c r="J1212" s="43"/>
      <c r="K1212" s="43"/>
      <c r="L1212" s="47"/>
      <c r="M1212" s="222"/>
      <c r="N1212" s="223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144</v>
      </c>
      <c r="AU1212" s="20" t="s">
        <v>87</v>
      </c>
    </row>
    <row r="1213" s="2" customFormat="1">
      <c r="A1213" s="41"/>
      <c r="B1213" s="42"/>
      <c r="C1213" s="43"/>
      <c r="D1213" s="247" t="s">
        <v>529</v>
      </c>
      <c r="E1213" s="43"/>
      <c r="F1213" s="248" t="s">
        <v>2044</v>
      </c>
      <c r="G1213" s="43"/>
      <c r="H1213" s="43"/>
      <c r="I1213" s="221"/>
      <c r="J1213" s="43"/>
      <c r="K1213" s="43"/>
      <c r="L1213" s="47"/>
      <c r="M1213" s="222"/>
      <c r="N1213" s="223"/>
      <c r="O1213" s="87"/>
      <c r="P1213" s="87"/>
      <c r="Q1213" s="87"/>
      <c r="R1213" s="87"/>
      <c r="S1213" s="87"/>
      <c r="T1213" s="88"/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T1213" s="20" t="s">
        <v>529</v>
      </c>
      <c r="AU1213" s="20" t="s">
        <v>87</v>
      </c>
    </row>
    <row r="1214" s="13" customFormat="1">
      <c r="A1214" s="13"/>
      <c r="B1214" s="234"/>
      <c r="C1214" s="235"/>
      <c r="D1214" s="219" t="s">
        <v>250</v>
      </c>
      <c r="E1214" s="236" t="s">
        <v>21</v>
      </c>
      <c r="F1214" s="237" t="s">
        <v>666</v>
      </c>
      <c r="G1214" s="235"/>
      <c r="H1214" s="238">
        <v>1190.6400000000001</v>
      </c>
      <c r="I1214" s="239"/>
      <c r="J1214" s="235"/>
      <c r="K1214" s="235"/>
      <c r="L1214" s="240"/>
      <c r="M1214" s="241"/>
      <c r="N1214" s="242"/>
      <c r="O1214" s="242"/>
      <c r="P1214" s="242"/>
      <c r="Q1214" s="242"/>
      <c r="R1214" s="242"/>
      <c r="S1214" s="242"/>
      <c r="T1214" s="24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4" t="s">
        <v>250</v>
      </c>
      <c r="AU1214" s="244" t="s">
        <v>87</v>
      </c>
      <c r="AV1214" s="13" t="s">
        <v>87</v>
      </c>
      <c r="AW1214" s="13" t="s">
        <v>38</v>
      </c>
      <c r="AX1214" s="13" t="s">
        <v>85</v>
      </c>
      <c r="AY1214" s="244" t="s">
        <v>137</v>
      </c>
    </row>
    <row r="1215" s="2" customFormat="1" ht="16.5" customHeight="1">
      <c r="A1215" s="41"/>
      <c r="B1215" s="42"/>
      <c r="C1215" s="205" t="s">
        <v>2045</v>
      </c>
      <c r="D1215" s="205" t="s">
        <v>138</v>
      </c>
      <c r="E1215" s="206" t="s">
        <v>2046</v>
      </c>
      <c r="F1215" s="207" t="s">
        <v>2047</v>
      </c>
      <c r="G1215" s="208" t="s">
        <v>141</v>
      </c>
      <c r="H1215" s="209">
        <v>1190.6400000000001</v>
      </c>
      <c r="I1215" s="210"/>
      <c r="J1215" s="211">
        <f>ROUND(I1215*H1215,2)</f>
        <v>0</v>
      </c>
      <c r="K1215" s="207" t="s">
        <v>21</v>
      </c>
      <c r="L1215" s="212"/>
      <c r="M1215" s="213" t="s">
        <v>21</v>
      </c>
      <c r="N1215" s="214" t="s">
        <v>48</v>
      </c>
      <c r="O1215" s="87"/>
      <c r="P1215" s="215">
        <f>O1215*H1215</f>
        <v>0</v>
      </c>
      <c r="Q1215" s="215">
        <v>0.001</v>
      </c>
      <c r="R1215" s="215">
        <f>Q1215*H1215</f>
        <v>1.1906400000000001</v>
      </c>
      <c r="S1215" s="215">
        <v>0</v>
      </c>
      <c r="T1215" s="216">
        <f>S1215*H1215</f>
        <v>0</v>
      </c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R1215" s="217" t="s">
        <v>201</v>
      </c>
      <c r="AT1215" s="217" t="s">
        <v>138</v>
      </c>
      <c r="AU1215" s="217" t="s">
        <v>87</v>
      </c>
      <c r="AY1215" s="20" t="s">
        <v>137</v>
      </c>
      <c r="BE1215" s="218">
        <f>IF(N1215="základní",J1215,0)</f>
        <v>0</v>
      </c>
      <c r="BF1215" s="218">
        <f>IF(N1215="snížená",J1215,0)</f>
        <v>0</v>
      </c>
      <c r="BG1215" s="218">
        <f>IF(N1215="zákl. přenesená",J1215,0)</f>
        <v>0</v>
      </c>
      <c r="BH1215" s="218">
        <f>IF(N1215="sníž. přenesená",J1215,0)</f>
        <v>0</v>
      </c>
      <c r="BI1215" s="218">
        <f>IF(N1215="nulová",J1215,0)</f>
        <v>0</v>
      </c>
      <c r="BJ1215" s="20" t="s">
        <v>85</v>
      </c>
      <c r="BK1215" s="218">
        <f>ROUND(I1215*H1215,2)</f>
        <v>0</v>
      </c>
      <c r="BL1215" s="20" t="s">
        <v>207</v>
      </c>
      <c r="BM1215" s="217" t="s">
        <v>2048</v>
      </c>
    </row>
    <row r="1216" s="2" customFormat="1">
      <c r="A1216" s="41"/>
      <c r="B1216" s="42"/>
      <c r="C1216" s="43"/>
      <c r="D1216" s="219" t="s">
        <v>144</v>
      </c>
      <c r="E1216" s="43"/>
      <c r="F1216" s="220" t="s">
        <v>2049</v>
      </c>
      <c r="G1216" s="43"/>
      <c r="H1216" s="43"/>
      <c r="I1216" s="221"/>
      <c r="J1216" s="43"/>
      <c r="K1216" s="43"/>
      <c r="L1216" s="47"/>
      <c r="M1216" s="222"/>
      <c r="N1216" s="223"/>
      <c r="O1216" s="87"/>
      <c r="P1216" s="87"/>
      <c r="Q1216" s="87"/>
      <c r="R1216" s="87"/>
      <c r="S1216" s="87"/>
      <c r="T1216" s="88"/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T1216" s="20" t="s">
        <v>144</v>
      </c>
      <c r="AU1216" s="20" t="s">
        <v>87</v>
      </c>
    </row>
    <row r="1217" s="13" customFormat="1">
      <c r="A1217" s="13"/>
      <c r="B1217" s="234"/>
      <c r="C1217" s="235"/>
      <c r="D1217" s="219" t="s">
        <v>250</v>
      </c>
      <c r="E1217" s="236" t="s">
        <v>666</v>
      </c>
      <c r="F1217" s="237" t="s">
        <v>2050</v>
      </c>
      <c r="G1217" s="235"/>
      <c r="H1217" s="238">
        <v>1190.6400000000001</v>
      </c>
      <c r="I1217" s="239"/>
      <c r="J1217" s="235"/>
      <c r="K1217" s="235"/>
      <c r="L1217" s="240"/>
      <c r="M1217" s="241"/>
      <c r="N1217" s="242"/>
      <c r="O1217" s="242"/>
      <c r="P1217" s="242"/>
      <c r="Q1217" s="242"/>
      <c r="R1217" s="242"/>
      <c r="S1217" s="242"/>
      <c r="T1217" s="24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4" t="s">
        <v>250</v>
      </c>
      <c r="AU1217" s="244" t="s">
        <v>87</v>
      </c>
      <c r="AV1217" s="13" t="s">
        <v>87</v>
      </c>
      <c r="AW1217" s="13" t="s">
        <v>38</v>
      </c>
      <c r="AX1217" s="13" t="s">
        <v>85</v>
      </c>
      <c r="AY1217" s="244" t="s">
        <v>137</v>
      </c>
    </row>
    <row r="1218" s="2" customFormat="1" ht="16.5" customHeight="1">
      <c r="A1218" s="41"/>
      <c r="B1218" s="42"/>
      <c r="C1218" s="225" t="s">
        <v>2051</v>
      </c>
      <c r="D1218" s="225" t="s">
        <v>162</v>
      </c>
      <c r="E1218" s="226" t="s">
        <v>2052</v>
      </c>
      <c r="F1218" s="227" t="s">
        <v>2053</v>
      </c>
      <c r="G1218" s="228" t="s">
        <v>141</v>
      </c>
      <c r="H1218" s="229">
        <v>176.41</v>
      </c>
      <c r="I1218" s="230"/>
      <c r="J1218" s="231">
        <f>ROUND(I1218*H1218,2)</f>
        <v>0</v>
      </c>
      <c r="K1218" s="227" t="s">
        <v>526</v>
      </c>
      <c r="L1218" s="47"/>
      <c r="M1218" s="232" t="s">
        <v>21</v>
      </c>
      <c r="N1218" s="233" t="s">
        <v>48</v>
      </c>
      <c r="O1218" s="87"/>
      <c r="P1218" s="215">
        <f>O1218*H1218</f>
        <v>0</v>
      </c>
      <c r="Q1218" s="215">
        <v>0</v>
      </c>
      <c r="R1218" s="215">
        <f>Q1218*H1218</f>
        <v>0</v>
      </c>
      <c r="S1218" s="215">
        <v>0.001</v>
      </c>
      <c r="T1218" s="216">
        <f>S1218*H1218</f>
        <v>0.17641000000000001</v>
      </c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R1218" s="217" t="s">
        <v>207</v>
      </c>
      <c r="AT1218" s="217" t="s">
        <v>162</v>
      </c>
      <c r="AU1218" s="217" t="s">
        <v>87</v>
      </c>
      <c r="AY1218" s="20" t="s">
        <v>137</v>
      </c>
      <c r="BE1218" s="218">
        <f>IF(N1218="základní",J1218,0)</f>
        <v>0</v>
      </c>
      <c r="BF1218" s="218">
        <f>IF(N1218="snížená",J1218,0)</f>
        <v>0</v>
      </c>
      <c r="BG1218" s="218">
        <f>IF(N1218="zákl. přenesená",J1218,0)</f>
        <v>0</v>
      </c>
      <c r="BH1218" s="218">
        <f>IF(N1218="sníž. přenesená",J1218,0)</f>
        <v>0</v>
      </c>
      <c r="BI1218" s="218">
        <f>IF(N1218="nulová",J1218,0)</f>
        <v>0</v>
      </c>
      <c r="BJ1218" s="20" t="s">
        <v>85</v>
      </c>
      <c r="BK1218" s="218">
        <f>ROUND(I1218*H1218,2)</f>
        <v>0</v>
      </c>
      <c r="BL1218" s="20" t="s">
        <v>207</v>
      </c>
      <c r="BM1218" s="217" t="s">
        <v>2054</v>
      </c>
    </row>
    <row r="1219" s="2" customFormat="1">
      <c r="A1219" s="41"/>
      <c r="B1219" s="42"/>
      <c r="C1219" s="43"/>
      <c r="D1219" s="219" t="s">
        <v>144</v>
      </c>
      <c r="E1219" s="43"/>
      <c r="F1219" s="220" t="s">
        <v>2055</v>
      </c>
      <c r="G1219" s="43"/>
      <c r="H1219" s="43"/>
      <c r="I1219" s="221"/>
      <c r="J1219" s="43"/>
      <c r="K1219" s="43"/>
      <c r="L1219" s="47"/>
      <c r="M1219" s="222"/>
      <c r="N1219" s="223"/>
      <c r="O1219" s="87"/>
      <c r="P1219" s="87"/>
      <c r="Q1219" s="87"/>
      <c r="R1219" s="87"/>
      <c r="S1219" s="87"/>
      <c r="T1219" s="88"/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T1219" s="20" t="s">
        <v>144</v>
      </c>
      <c r="AU1219" s="20" t="s">
        <v>87</v>
      </c>
    </row>
    <row r="1220" s="2" customFormat="1">
      <c r="A1220" s="41"/>
      <c r="B1220" s="42"/>
      <c r="C1220" s="43"/>
      <c r="D1220" s="247" t="s">
        <v>529</v>
      </c>
      <c r="E1220" s="43"/>
      <c r="F1220" s="248" t="s">
        <v>2056</v>
      </c>
      <c r="G1220" s="43"/>
      <c r="H1220" s="43"/>
      <c r="I1220" s="221"/>
      <c r="J1220" s="43"/>
      <c r="K1220" s="43"/>
      <c r="L1220" s="47"/>
      <c r="M1220" s="222"/>
      <c r="N1220" s="223"/>
      <c r="O1220" s="87"/>
      <c r="P1220" s="87"/>
      <c r="Q1220" s="87"/>
      <c r="R1220" s="87"/>
      <c r="S1220" s="87"/>
      <c r="T1220" s="88"/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T1220" s="20" t="s">
        <v>529</v>
      </c>
      <c r="AU1220" s="20" t="s">
        <v>87</v>
      </c>
    </row>
    <row r="1221" s="13" customFormat="1">
      <c r="A1221" s="13"/>
      <c r="B1221" s="234"/>
      <c r="C1221" s="235"/>
      <c r="D1221" s="219" t="s">
        <v>250</v>
      </c>
      <c r="E1221" s="236" t="s">
        <v>597</v>
      </c>
      <c r="F1221" s="237" t="s">
        <v>2057</v>
      </c>
      <c r="G1221" s="235"/>
      <c r="H1221" s="238">
        <v>176.41</v>
      </c>
      <c r="I1221" s="239"/>
      <c r="J1221" s="235"/>
      <c r="K1221" s="235"/>
      <c r="L1221" s="240"/>
      <c r="M1221" s="241"/>
      <c r="N1221" s="242"/>
      <c r="O1221" s="242"/>
      <c r="P1221" s="242"/>
      <c r="Q1221" s="242"/>
      <c r="R1221" s="242"/>
      <c r="S1221" s="242"/>
      <c r="T1221" s="24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4" t="s">
        <v>250</v>
      </c>
      <c r="AU1221" s="244" t="s">
        <v>87</v>
      </c>
      <c r="AV1221" s="13" t="s">
        <v>87</v>
      </c>
      <c r="AW1221" s="13" t="s">
        <v>38</v>
      </c>
      <c r="AX1221" s="13" t="s">
        <v>85</v>
      </c>
      <c r="AY1221" s="244" t="s">
        <v>137</v>
      </c>
    </row>
    <row r="1222" s="2" customFormat="1" ht="16.5" customHeight="1">
      <c r="A1222" s="41"/>
      <c r="B1222" s="42"/>
      <c r="C1222" s="225" t="s">
        <v>2058</v>
      </c>
      <c r="D1222" s="225" t="s">
        <v>162</v>
      </c>
      <c r="E1222" s="226" t="s">
        <v>2059</v>
      </c>
      <c r="F1222" s="227" t="s">
        <v>2060</v>
      </c>
      <c r="G1222" s="228" t="s">
        <v>141</v>
      </c>
      <c r="H1222" s="229">
        <v>30414.59</v>
      </c>
      <c r="I1222" s="230"/>
      <c r="J1222" s="231">
        <f>ROUND(I1222*H1222,2)</f>
        <v>0</v>
      </c>
      <c r="K1222" s="227" t="s">
        <v>526</v>
      </c>
      <c r="L1222" s="47"/>
      <c r="M1222" s="232" t="s">
        <v>21</v>
      </c>
      <c r="N1222" s="233" t="s">
        <v>48</v>
      </c>
      <c r="O1222" s="87"/>
      <c r="P1222" s="215">
        <f>O1222*H1222</f>
        <v>0</v>
      </c>
      <c r="Q1222" s="215">
        <v>0</v>
      </c>
      <c r="R1222" s="215">
        <f>Q1222*H1222</f>
        <v>0</v>
      </c>
      <c r="S1222" s="215">
        <v>0.001</v>
      </c>
      <c r="T1222" s="216">
        <f>S1222*H1222</f>
        <v>30.41459</v>
      </c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R1222" s="217" t="s">
        <v>207</v>
      </c>
      <c r="AT1222" s="217" t="s">
        <v>162</v>
      </c>
      <c r="AU1222" s="217" t="s">
        <v>87</v>
      </c>
      <c r="AY1222" s="20" t="s">
        <v>137</v>
      </c>
      <c r="BE1222" s="218">
        <f>IF(N1222="základní",J1222,0)</f>
        <v>0</v>
      </c>
      <c r="BF1222" s="218">
        <f>IF(N1222="snížená",J1222,0)</f>
        <v>0</v>
      </c>
      <c r="BG1222" s="218">
        <f>IF(N1222="zákl. přenesená",J1222,0)</f>
        <v>0</v>
      </c>
      <c r="BH1222" s="218">
        <f>IF(N1222="sníž. přenesená",J1222,0)</f>
        <v>0</v>
      </c>
      <c r="BI1222" s="218">
        <f>IF(N1222="nulová",J1222,0)</f>
        <v>0</v>
      </c>
      <c r="BJ1222" s="20" t="s">
        <v>85</v>
      </c>
      <c r="BK1222" s="218">
        <f>ROUND(I1222*H1222,2)</f>
        <v>0</v>
      </c>
      <c r="BL1222" s="20" t="s">
        <v>207</v>
      </c>
      <c r="BM1222" s="217" t="s">
        <v>2061</v>
      </c>
    </row>
    <row r="1223" s="2" customFormat="1">
      <c r="A1223" s="41"/>
      <c r="B1223" s="42"/>
      <c r="C1223" s="43"/>
      <c r="D1223" s="219" t="s">
        <v>144</v>
      </c>
      <c r="E1223" s="43"/>
      <c r="F1223" s="220" t="s">
        <v>2062</v>
      </c>
      <c r="G1223" s="43"/>
      <c r="H1223" s="43"/>
      <c r="I1223" s="221"/>
      <c r="J1223" s="43"/>
      <c r="K1223" s="43"/>
      <c r="L1223" s="47"/>
      <c r="M1223" s="222"/>
      <c r="N1223" s="223"/>
      <c r="O1223" s="87"/>
      <c r="P1223" s="87"/>
      <c r="Q1223" s="87"/>
      <c r="R1223" s="87"/>
      <c r="S1223" s="87"/>
      <c r="T1223" s="88"/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T1223" s="20" t="s">
        <v>144</v>
      </c>
      <c r="AU1223" s="20" t="s">
        <v>87</v>
      </c>
    </row>
    <row r="1224" s="2" customFormat="1">
      <c r="A1224" s="41"/>
      <c r="B1224" s="42"/>
      <c r="C1224" s="43"/>
      <c r="D1224" s="247" t="s">
        <v>529</v>
      </c>
      <c r="E1224" s="43"/>
      <c r="F1224" s="248" t="s">
        <v>2063</v>
      </c>
      <c r="G1224" s="43"/>
      <c r="H1224" s="43"/>
      <c r="I1224" s="221"/>
      <c r="J1224" s="43"/>
      <c r="K1224" s="43"/>
      <c r="L1224" s="47"/>
      <c r="M1224" s="222"/>
      <c r="N1224" s="223"/>
      <c r="O1224" s="87"/>
      <c r="P1224" s="87"/>
      <c r="Q1224" s="87"/>
      <c r="R1224" s="87"/>
      <c r="S1224" s="87"/>
      <c r="T1224" s="88"/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T1224" s="20" t="s">
        <v>529</v>
      </c>
      <c r="AU1224" s="20" t="s">
        <v>87</v>
      </c>
    </row>
    <row r="1225" s="13" customFormat="1">
      <c r="A1225" s="13"/>
      <c r="B1225" s="234"/>
      <c r="C1225" s="235"/>
      <c r="D1225" s="219" t="s">
        <v>250</v>
      </c>
      <c r="E1225" s="236" t="s">
        <v>21</v>
      </c>
      <c r="F1225" s="237" t="s">
        <v>2064</v>
      </c>
      <c r="G1225" s="235"/>
      <c r="H1225" s="238">
        <v>674.13</v>
      </c>
      <c r="I1225" s="239"/>
      <c r="J1225" s="235"/>
      <c r="K1225" s="235"/>
      <c r="L1225" s="240"/>
      <c r="M1225" s="241"/>
      <c r="N1225" s="242"/>
      <c r="O1225" s="242"/>
      <c r="P1225" s="242"/>
      <c r="Q1225" s="242"/>
      <c r="R1225" s="242"/>
      <c r="S1225" s="242"/>
      <c r="T1225" s="24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4" t="s">
        <v>250</v>
      </c>
      <c r="AU1225" s="244" t="s">
        <v>87</v>
      </c>
      <c r="AV1225" s="13" t="s">
        <v>87</v>
      </c>
      <c r="AW1225" s="13" t="s">
        <v>38</v>
      </c>
      <c r="AX1225" s="13" t="s">
        <v>77</v>
      </c>
      <c r="AY1225" s="244" t="s">
        <v>137</v>
      </c>
    </row>
    <row r="1226" s="13" customFormat="1">
      <c r="A1226" s="13"/>
      <c r="B1226" s="234"/>
      <c r="C1226" s="235"/>
      <c r="D1226" s="219" t="s">
        <v>250</v>
      </c>
      <c r="E1226" s="236" t="s">
        <v>21</v>
      </c>
      <c r="F1226" s="237" t="s">
        <v>2065</v>
      </c>
      <c r="G1226" s="235"/>
      <c r="H1226" s="238">
        <v>175.96000000000001</v>
      </c>
      <c r="I1226" s="239"/>
      <c r="J1226" s="235"/>
      <c r="K1226" s="235"/>
      <c r="L1226" s="240"/>
      <c r="M1226" s="241"/>
      <c r="N1226" s="242"/>
      <c r="O1226" s="242"/>
      <c r="P1226" s="242"/>
      <c r="Q1226" s="242"/>
      <c r="R1226" s="242"/>
      <c r="S1226" s="242"/>
      <c r="T1226" s="24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4" t="s">
        <v>250</v>
      </c>
      <c r="AU1226" s="244" t="s">
        <v>87</v>
      </c>
      <c r="AV1226" s="13" t="s">
        <v>87</v>
      </c>
      <c r="AW1226" s="13" t="s">
        <v>38</v>
      </c>
      <c r="AX1226" s="13" t="s">
        <v>77</v>
      </c>
      <c r="AY1226" s="244" t="s">
        <v>137</v>
      </c>
    </row>
    <row r="1227" s="13" customFormat="1">
      <c r="A1227" s="13"/>
      <c r="B1227" s="234"/>
      <c r="C1227" s="235"/>
      <c r="D1227" s="219" t="s">
        <v>250</v>
      </c>
      <c r="E1227" s="236" t="s">
        <v>21</v>
      </c>
      <c r="F1227" s="237" t="s">
        <v>2066</v>
      </c>
      <c r="G1227" s="235"/>
      <c r="H1227" s="238">
        <v>21208</v>
      </c>
      <c r="I1227" s="239"/>
      <c r="J1227" s="235"/>
      <c r="K1227" s="235"/>
      <c r="L1227" s="240"/>
      <c r="M1227" s="241"/>
      <c r="N1227" s="242"/>
      <c r="O1227" s="242"/>
      <c r="P1227" s="242"/>
      <c r="Q1227" s="242"/>
      <c r="R1227" s="242"/>
      <c r="S1227" s="242"/>
      <c r="T1227" s="24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4" t="s">
        <v>250</v>
      </c>
      <c r="AU1227" s="244" t="s">
        <v>87</v>
      </c>
      <c r="AV1227" s="13" t="s">
        <v>87</v>
      </c>
      <c r="AW1227" s="13" t="s">
        <v>38</v>
      </c>
      <c r="AX1227" s="13" t="s">
        <v>77</v>
      </c>
      <c r="AY1227" s="244" t="s">
        <v>137</v>
      </c>
    </row>
    <row r="1228" s="13" customFormat="1">
      <c r="A1228" s="13"/>
      <c r="B1228" s="234"/>
      <c r="C1228" s="235"/>
      <c r="D1228" s="219" t="s">
        <v>250</v>
      </c>
      <c r="E1228" s="236" t="s">
        <v>21</v>
      </c>
      <c r="F1228" s="237" t="s">
        <v>2067</v>
      </c>
      <c r="G1228" s="235"/>
      <c r="H1228" s="238">
        <v>7156.5</v>
      </c>
      <c r="I1228" s="239"/>
      <c r="J1228" s="235"/>
      <c r="K1228" s="235"/>
      <c r="L1228" s="240"/>
      <c r="M1228" s="241"/>
      <c r="N1228" s="242"/>
      <c r="O1228" s="242"/>
      <c r="P1228" s="242"/>
      <c r="Q1228" s="242"/>
      <c r="R1228" s="242"/>
      <c r="S1228" s="242"/>
      <c r="T1228" s="24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4" t="s">
        <v>250</v>
      </c>
      <c r="AU1228" s="244" t="s">
        <v>87</v>
      </c>
      <c r="AV1228" s="13" t="s">
        <v>87</v>
      </c>
      <c r="AW1228" s="13" t="s">
        <v>38</v>
      </c>
      <c r="AX1228" s="13" t="s">
        <v>77</v>
      </c>
      <c r="AY1228" s="244" t="s">
        <v>137</v>
      </c>
    </row>
    <row r="1229" s="13" customFormat="1">
      <c r="A1229" s="13"/>
      <c r="B1229" s="234"/>
      <c r="C1229" s="235"/>
      <c r="D1229" s="219" t="s">
        <v>250</v>
      </c>
      <c r="E1229" s="236" t="s">
        <v>21</v>
      </c>
      <c r="F1229" s="237" t="s">
        <v>2068</v>
      </c>
      <c r="G1229" s="235"/>
      <c r="H1229" s="238">
        <v>1200</v>
      </c>
      <c r="I1229" s="239"/>
      <c r="J1229" s="235"/>
      <c r="K1229" s="235"/>
      <c r="L1229" s="240"/>
      <c r="M1229" s="241"/>
      <c r="N1229" s="242"/>
      <c r="O1229" s="242"/>
      <c r="P1229" s="242"/>
      <c r="Q1229" s="242"/>
      <c r="R1229" s="242"/>
      <c r="S1229" s="242"/>
      <c r="T1229" s="24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4" t="s">
        <v>250</v>
      </c>
      <c r="AU1229" s="244" t="s">
        <v>87</v>
      </c>
      <c r="AV1229" s="13" t="s">
        <v>87</v>
      </c>
      <c r="AW1229" s="13" t="s">
        <v>38</v>
      </c>
      <c r="AX1229" s="13" t="s">
        <v>77</v>
      </c>
      <c r="AY1229" s="244" t="s">
        <v>137</v>
      </c>
    </row>
    <row r="1230" s="15" customFormat="1">
      <c r="A1230" s="15"/>
      <c r="B1230" s="267"/>
      <c r="C1230" s="268"/>
      <c r="D1230" s="219" t="s">
        <v>250</v>
      </c>
      <c r="E1230" s="269" t="s">
        <v>600</v>
      </c>
      <c r="F1230" s="270" t="s">
        <v>830</v>
      </c>
      <c r="G1230" s="268"/>
      <c r="H1230" s="271">
        <v>30414.59</v>
      </c>
      <c r="I1230" s="272"/>
      <c r="J1230" s="268"/>
      <c r="K1230" s="268"/>
      <c r="L1230" s="273"/>
      <c r="M1230" s="274"/>
      <c r="N1230" s="275"/>
      <c r="O1230" s="275"/>
      <c r="P1230" s="275"/>
      <c r="Q1230" s="275"/>
      <c r="R1230" s="275"/>
      <c r="S1230" s="275"/>
      <c r="T1230" s="276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77" t="s">
        <v>250</v>
      </c>
      <c r="AU1230" s="277" t="s">
        <v>87</v>
      </c>
      <c r="AV1230" s="15" t="s">
        <v>150</v>
      </c>
      <c r="AW1230" s="15" t="s">
        <v>38</v>
      </c>
      <c r="AX1230" s="15" t="s">
        <v>85</v>
      </c>
      <c r="AY1230" s="277" t="s">
        <v>137</v>
      </c>
    </row>
    <row r="1231" s="2" customFormat="1" ht="16.5" customHeight="1">
      <c r="A1231" s="41"/>
      <c r="B1231" s="42"/>
      <c r="C1231" s="225" t="s">
        <v>2069</v>
      </c>
      <c r="D1231" s="225" t="s">
        <v>162</v>
      </c>
      <c r="E1231" s="226" t="s">
        <v>2070</v>
      </c>
      <c r="F1231" s="227" t="s">
        <v>2071</v>
      </c>
      <c r="G1231" s="228" t="s">
        <v>141</v>
      </c>
      <c r="H1231" s="229">
        <v>810.40499999999997</v>
      </c>
      <c r="I1231" s="230"/>
      <c r="J1231" s="231">
        <f>ROUND(I1231*H1231,2)</f>
        <v>0</v>
      </c>
      <c r="K1231" s="227" t="s">
        <v>526</v>
      </c>
      <c r="L1231" s="47"/>
      <c r="M1231" s="232" t="s">
        <v>21</v>
      </c>
      <c r="N1231" s="233" t="s">
        <v>48</v>
      </c>
      <c r="O1231" s="87"/>
      <c r="P1231" s="215">
        <f>O1231*H1231</f>
        <v>0</v>
      </c>
      <c r="Q1231" s="215">
        <v>0</v>
      </c>
      <c r="R1231" s="215">
        <f>Q1231*H1231</f>
        <v>0</v>
      </c>
      <c r="S1231" s="215">
        <v>0.001</v>
      </c>
      <c r="T1231" s="216">
        <f>S1231*H1231</f>
        <v>0.81040500000000004</v>
      </c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R1231" s="217" t="s">
        <v>207</v>
      </c>
      <c r="AT1231" s="217" t="s">
        <v>162</v>
      </c>
      <c r="AU1231" s="217" t="s">
        <v>87</v>
      </c>
      <c r="AY1231" s="20" t="s">
        <v>137</v>
      </c>
      <c r="BE1231" s="218">
        <f>IF(N1231="základní",J1231,0)</f>
        <v>0</v>
      </c>
      <c r="BF1231" s="218">
        <f>IF(N1231="snížená",J1231,0)</f>
        <v>0</v>
      </c>
      <c r="BG1231" s="218">
        <f>IF(N1231="zákl. přenesená",J1231,0)</f>
        <v>0</v>
      </c>
      <c r="BH1231" s="218">
        <f>IF(N1231="sníž. přenesená",J1231,0)</f>
        <v>0</v>
      </c>
      <c r="BI1231" s="218">
        <f>IF(N1231="nulová",J1231,0)</f>
        <v>0</v>
      </c>
      <c r="BJ1231" s="20" t="s">
        <v>85</v>
      </c>
      <c r="BK1231" s="218">
        <f>ROUND(I1231*H1231,2)</f>
        <v>0</v>
      </c>
      <c r="BL1231" s="20" t="s">
        <v>207</v>
      </c>
      <c r="BM1231" s="217" t="s">
        <v>2072</v>
      </c>
    </row>
    <row r="1232" s="2" customFormat="1">
      <c r="A1232" s="41"/>
      <c r="B1232" s="42"/>
      <c r="C1232" s="43"/>
      <c r="D1232" s="219" t="s">
        <v>144</v>
      </c>
      <c r="E1232" s="43"/>
      <c r="F1232" s="220" t="s">
        <v>2073</v>
      </c>
      <c r="G1232" s="43"/>
      <c r="H1232" s="43"/>
      <c r="I1232" s="221"/>
      <c r="J1232" s="43"/>
      <c r="K1232" s="43"/>
      <c r="L1232" s="47"/>
      <c r="M1232" s="222"/>
      <c r="N1232" s="223"/>
      <c r="O1232" s="87"/>
      <c r="P1232" s="87"/>
      <c r="Q1232" s="87"/>
      <c r="R1232" s="87"/>
      <c r="S1232" s="87"/>
      <c r="T1232" s="88"/>
      <c r="U1232" s="41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T1232" s="20" t="s">
        <v>144</v>
      </c>
      <c r="AU1232" s="20" t="s">
        <v>87</v>
      </c>
    </row>
    <row r="1233" s="2" customFormat="1">
      <c r="A1233" s="41"/>
      <c r="B1233" s="42"/>
      <c r="C1233" s="43"/>
      <c r="D1233" s="247" t="s">
        <v>529</v>
      </c>
      <c r="E1233" s="43"/>
      <c r="F1233" s="248" t="s">
        <v>2074</v>
      </c>
      <c r="G1233" s="43"/>
      <c r="H1233" s="43"/>
      <c r="I1233" s="221"/>
      <c r="J1233" s="43"/>
      <c r="K1233" s="43"/>
      <c r="L1233" s="47"/>
      <c r="M1233" s="222"/>
      <c r="N1233" s="223"/>
      <c r="O1233" s="87"/>
      <c r="P1233" s="87"/>
      <c r="Q1233" s="87"/>
      <c r="R1233" s="87"/>
      <c r="S1233" s="87"/>
      <c r="T1233" s="88"/>
      <c r="U1233" s="41"/>
      <c r="V1233" s="41"/>
      <c r="W1233" s="41"/>
      <c r="X1233" s="41"/>
      <c r="Y1233" s="41"/>
      <c r="Z1233" s="41"/>
      <c r="AA1233" s="41"/>
      <c r="AB1233" s="41"/>
      <c r="AC1233" s="41"/>
      <c r="AD1233" s="41"/>
      <c r="AE1233" s="41"/>
      <c r="AT1233" s="20" t="s">
        <v>529</v>
      </c>
      <c r="AU1233" s="20" t="s">
        <v>87</v>
      </c>
    </row>
    <row r="1234" s="13" customFormat="1">
      <c r="A1234" s="13"/>
      <c r="B1234" s="234"/>
      <c r="C1234" s="235"/>
      <c r="D1234" s="219" t="s">
        <v>250</v>
      </c>
      <c r="E1234" s="236" t="s">
        <v>602</v>
      </c>
      <c r="F1234" s="237" t="s">
        <v>2075</v>
      </c>
      <c r="G1234" s="235"/>
      <c r="H1234" s="238">
        <v>810.40499999999997</v>
      </c>
      <c r="I1234" s="239"/>
      <c r="J1234" s="235"/>
      <c r="K1234" s="235"/>
      <c r="L1234" s="240"/>
      <c r="M1234" s="241"/>
      <c r="N1234" s="242"/>
      <c r="O1234" s="242"/>
      <c r="P1234" s="242"/>
      <c r="Q1234" s="242"/>
      <c r="R1234" s="242"/>
      <c r="S1234" s="242"/>
      <c r="T1234" s="24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4" t="s">
        <v>250</v>
      </c>
      <c r="AU1234" s="244" t="s">
        <v>87</v>
      </c>
      <c r="AV1234" s="13" t="s">
        <v>87</v>
      </c>
      <c r="AW1234" s="13" t="s">
        <v>38</v>
      </c>
      <c r="AX1234" s="13" t="s">
        <v>85</v>
      </c>
      <c r="AY1234" s="244" t="s">
        <v>137</v>
      </c>
    </row>
    <row r="1235" s="2" customFormat="1" ht="16.5" customHeight="1">
      <c r="A1235" s="41"/>
      <c r="B1235" s="42"/>
      <c r="C1235" s="225" t="s">
        <v>2076</v>
      </c>
      <c r="D1235" s="225" t="s">
        <v>162</v>
      </c>
      <c r="E1235" s="226" t="s">
        <v>2077</v>
      </c>
      <c r="F1235" s="227" t="s">
        <v>2078</v>
      </c>
      <c r="G1235" s="228" t="s">
        <v>141</v>
      </c>
      <c r="H1235" s="229">
        <v>3314.7600000000002</v>
      </c>
      <c r="I1235" s="230"/>
      <c r="J1235" s="231">
        <f>ROUND(I1235*H1235,2)</f>
        <v>0</v>
      </c>
      <c r="K1235" s="227" t="s">
        <v>526</v>
      </c>
      <c r="L1235" s="47"/>
      <c r="M1235" s="232" t="s">
        <v>21</v>
      </c>
      <c r="N1235" s="233" t="s">
        <v>48</v>
      </c>
      <c r="O1235" s="87"/>
      <c r="P1235" s="215">
        <f>O1235*H1235</f>
        <v>0</v>
      </c>
      <c r="Q1235" s="215">
        <v>0</v>
      </c>
      <c r="R1235" s="215">
        <f>Q1235*H1235</f>
        <v>0</v>
      </c>
      <c r="S1235" s="215">
        <v>0.001</v>
      </c>
      <c r="T1235" s="216">
        <f>S1235*H1235</f>
        <v>3.3147600000000002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7" t="s">
        <v>207</v>
      </c>
      <c r="AT1235" s="217" t="s">
        <v>162</v>
      </c>
      <c r="AU1235" s="217" t="s">
        <v>87</v>
      </c>
      <c r="AY1235" s="20" t="s">
        <v>137</v>
      </c>
      <c r="BE1235" s="218">
        <f>IF(N1235="základní",J1235,0)</f>
        <v>0</v>
      </c>
      <c r="BF1235" s="218">
        <f>IF(N1235="snížená",J1235,0)</f>
        <v>0</v>
      </c>
      <c r="BG1235" s="218">
        <f>IF(N1235="zákl. přenesená",J1235,0)</f>
        <v>0</v>
      </c>
      <c r="BH1235" s="218">
        <f>IF(N1235="sníž. přenesená",J1235,0)</f>
        <v>0</v>
      </c>
      <c r="BI1235" s="218">
        <f>IF(N1235="nulová",J1235,0)</f>
        <v>0</v>
      </c>
      <c r="BJ1235" s="20" t="s">
        <v>85</v>
      </c>
      <c r="BK1235" s="218">
        <f>ROUND(I1235*H1235,2)</f>
        <v>0</v>
      </c>
      <c r="BL1235" s="20" t="s">
        <v>207</v>
      </c>
      <c r="BM1235" s="217" t="s">
        <v>2079</v>
      </c>
    </row>
    <row r="1236" s="2" customFormat="1">
      <c r="A1236" s="41"/>
      <c r="B1236" s="42"/>
      <c r="C1236" s="43"/>
      <c r="D1236" s="219" t="s">
        <v>144</v>
      </c>
      <c r="E1236" s="43"/>
      <c r="F1236" s="220" t="s">
        <v>2080</v>
      </c>
      <c r="G1236" s="43"/>
      <c r="H1236" s="43"/>
      <c r="I1236" s="221"/>
      <c r="J1236" s="43"/>
      <c r="K1236" s="43"/>
      <c r="L1236" s="47"/>
      <c r="M1236" s="222"/>
      <c r="N1236" s="223"/>
      <c r="O1236" s="87"/>
      <c r="P1236" s="87"/>
      <c r="Q1236" s="87"/>
      <c r="R1236" s="87"/>
      <c r="S1236" s="87"/>
      <c r="T1236" s="88"/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T1236" s="20" t="s">
        <v>144</v>
      </c>
      <c r="AU1236" s="20" t="s">
        <v>87</v>
      </c>
    </row>
    <row r="1237" s="2" customFormat="1">
      <c r="A1237" s="41"/>
      <c r="B1237" s="42"/>
      <c r="C1237" s="43"/>
      <c r="D1237" s="247" t="s">
        <v>529</v>
      </c>
      <c r="E1237" s="43"/>
      <c r="F1237" s="248" t="s">
        <v>2081</v>
      </c>
      <c r="G1237" s="43"/>
      <c r="H1237" s="43"/>
      <c r="I1237" s="221"/>
      <c r="J1237" s="43"/>
      <c r="K1237" s="43"/>
      <c r="L1237" s="47"/>
      <c r="M1237" s="222"/>
      <c r="N1237" s="223"/>
      <c r="O1237" s="87"/>
      <c r="P1237" s="87"/>
      <c r="Q1237" s="87"/>
      <c r="R1237" s="87"/>
      <c r="S1237" s="87"/>
      <c r="T1237" s="88"/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T1237" s="20" t="s">
        <v>529</v>
      </c>
      <c r="AU1237" s="20" t="s">
        <v>87</v>
      </c>
    </row>
    <row r="1238" s="13" customFormat="1">
      <c r="A1238" s="13"/>
      <c r="B1238" s="234"/>
      <c r="C1238" s="235"/>
      <c r="D1238" s="219" t="s">
        <v>250</v>
      </c>
      <c r="E1238" s="236" t="s">
        <v>21</v>
      </c>
      <c r="F1238" s="237" t="s">
        <v>2082</v>
      </c>
      <c r="G1238" s="235"/>
      <c r="H1238" s="238">
        <v>3314.7600000000002</v>
      </c>
      <c r="I1238" s="239"/>
      <c r="J1238" s="235"/>
      <c r="K1238" s="235"/>
      <c r="L1238" s="240"/>
      <c r="M1238" s="241"/>
      <c r="N1238" s="242"/>
      <c r="O1238" s="242"/>
      <c r="P1238" s="242"/>
      <c r="Q1238" s="242"/>
      <c r="R1238" s="242"/>
      <c r="S1238" s="242"/>
      <c r="T1238" s="24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4" t="s">
        <v>250</v>
      </c>
      <c r="AU1238" s="244" t="s">
        <v>87</v>
      </c>
      <c r="AV1238" s="13" t="s">
        <v>87</v>
      </c>
      <c r="AW1238" s="13" t="s">
        <v>38</v>
      </c>
      <c r="AX1238" s="13" t="s">
        <v>77</v>
      </c>
      <c r="AY1238" s="244" t="s">
        <v>137</v>
      </c>
    </row>
    <row r="1239" s="15" customFormat="1">
      <c r="A1239" s="15"/>
      <c r="B1239" s="267"/>
      <c r="C1239" s="268"/>
      <c r="D1239" s="219" t="s">
        <v>250</v>
      </c>
      <c r="E1239" s="269" t="s">
        <v>604</v>
      </c>
      <c r="F1239" s="270" t="s">
        <v>830</v>
      </c>
      <c r="G1239" s="268"/>
      <c r="H1239" s="271">
        <v>3314.7600000000002</v>
      </c>
      <c r="I1239" s="272"/>
      <c r="J1239" s="268"/>
      <c r="K1239" s="268"/>
      <c r="L1239" s="273"/>
      <c r="M1239" s="274"/>
      <c r="N1239" s="275"/>
      <c r="O1239" s="275"/>
      <c r="P1239" s="275"/>
      <c r="Q1239" s="275"/>
      <c r="R1239" s="275"/>
      <c r="S1239" s="275"/>
      <c r="T1239" s="276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77" t="s">
        <v>250</v>
      </c>
      <c r="AU1239" s="277" t="s">
        <v>87</v>
      </c>
      <c r="AV1239" s="15" t="s">
        <v>150</v>
      </c>
      <c r="AW1239" s="15" t="s">
        <v>38</v>
      </c>
      <c r="AX1239" s="15" t="s">
        <v>85</v>
      </c>
      <c r="AY1239" s="277" t="s">
        <v>137</v>
      </c>
    </row>
    <row r="1240" s="2" customFormat="1" ht="16.5" customHeight="1">
      <c r="A1240" s="41"/>
      <c r="B1240" s="42"/>
      <c r="C1240" s="225" t="s">
        <v>2083</v>
      </c>
      <c r="D1240" s="225" t="s">
        <v>162</v>
      </c>
      <c r="E1240" s="226" t="s">
        <v>2084</v>
      </c>
      <c r="F1240" s="227" t="s">
        <v>2085</v>
      </c>
      <c r="G1240" s="228" t="s">
        <v>141</v>
      </c>
      <c r="H1240" s="229">
        <v>5660.6450000000004</v>
      </c>
      <c r="I1240" s="230"/>
      <c r="J1240" s="231">
        <f>ROUND(I1240*H1240,2)</f>
        <v>0</v>
      </c>
      <c r="K1240" s="227" t="s">
        <v>526</v>
      </c>
      <c r="L1240" s="47"/>
      <c r="M1240" s="232" t="s">
        <v>21</v>
      </c>
      <c r="N1240" s="233" t="s">
        <v>48</v>
      </c>
      <c r="O1240" s="87"/>
      <c r="P1240" s="215">
        <f>O1240*H1240</f>
        <v>0</v>
      </c>
      <c r="Q1240" s="215">
        <v>0</v>
      </c>
      <c r="R1240" s="215">
        <f>Q1240*H1240</f>
        <v>0</v>
      </c>
      <c r="S1240" s="215">
        <v>0.001</v>
      </c>
      <c r="T1240" s="216">
        <f>S1240*H1240</f>
        <v>5.6606450000000006</v>
      </c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R1240" s="217" t="s">
        <v>207</v>
      </c>
      <c r="AT1240" s="217" t="s">
        <v>162</v>
      </c>
      <c r="AU1240" s="217" t="s">
        <v>87</v>
      </c>
      <c r="AY1240" s="20" t="s">
        <v>137</v>
      </c>
      <c r="BE1240" s="218">
        <f>IF(N1240="základní",J1240,0)</f>
        <v>0</v>
      </c>
      <c r="BF1240" s="218">
        <f>IF(N1240="snížená",J1240,0)</f>
        <v>0</v>
      </c>
      <c r="BG1240" s="218">
        <f>IF(N1240="zákl. přenesená",J1240,0)</f>
        <v>0</v>
      </c>
      <c r="BH1240" s="218">
        <f>IF(N1240="sníž. přenesená",J1240,0)</f>
        <v>0</v>
      </c>
      <c r="BI1240" s="218">
        <f>IF(N1240="nulová",J1240,0)</f>
        <v>0</v>
      </c>
      <c r="BJ1240" s="20" t="s">
        <v>85</v>
      </c>
      <c r="BK1240" s="218">
        <f>ROUND(I1240*H1240,2)</f>
        <v>0</v>
      </c>
      <c r="BL1240" s="20" t="s">
        <v>207</v>
      </c>
      <c r="BM1240" s="217" t="s">
        <v>2086</v>
      </c>
    </row>
    <row r="1241" s="2" customFormat="1">
      <c r="A1241" s="41"/>
      <c r="B1241" s="42"/>
      <c r="C1241" s="43"/>
      <c r="D1241" s="219" t="s">
        <v>144</v>
      </c>
      <c r="E1241" s="43"/>
      <c r="F1241" s="220" t="s">
        <v>2087</v>
      </c>
      <c r="G1241" s="43"/>
      <c r="H1241" s="43"/>
      <c r="I1241" s="221"/>
      <c r="J1241" s="43"/>
      <c r="K1241" s="43"/>
      <c r="L1241" s="47"/>
      <c r="M1241" s="222"/>
      <c r="N1241" s="223"/>
      <c r="O1241" s="87"/>
      <c r="P1241" s="87"/>
      <c r="Q1241" s="87"/>
      <c r="R1241" s="87"/>
      <c r="S1241" s="87"/>
      <c r="T1241" s="88"/>
      <c r="U1241" s="41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T1241" s="20" t="s">
        <v>144</v>
      </c>
      <c r="AU1241" s="20" t="s">
        <v>87</v>
      </c>
    </row>
    <row r="1242" s="2" customFormat="1">
      <c r="A1242" s="41"/>
      <c r="B1242" s="42"/>
      <c r="C1242" s="43"/>
      <c r="D1242" s="247" t="s">
        <v>529</v>
      </c>
      <c r="E1242" s="43"/>
      <c r="F1242" s="248" t="s">
        <v>2088</v>
      </c>
      <c r="G1242" s="43"/>
      <c r="H1242" s="43"/>
      <c r="I1242" s="221"/>
      <c r="J1242" s="43"/>
      <c r="K1242" s="43"/>
      <c r="L1242" s="47"/>
      <c r="M1242" s="222"/>
      <c r="N1242" s="223"/>
      <c r="O1242" s="87"/>
      <c r="P1242" s="87"/>
      <c r="Q1242" s="87"/>
      <c r="R1242" s="87"/>
      <c r="S1242" s="87"/>
      <c r="T1242" s="88"/>
      <c r="U1242" s="41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T1242" s="20" t="s">
        <v>529</v>
      </c>
      <c r="AU1242" s="20" t="s">
        <v>87</v>
      </c>
    </row>
    <row r="1243" s="13" customFormat="1">
      <c r="A1243" s="13"/>
      <c r="B1243" s="234"/>
      <c r="C1243" s="235"/>
      <c r="D1243" s="219" t="s">
        <v>250</v>
      </c>
      <c r="E1243" s="236" t="s">
        <v>606</v>
      </c>
      <c r="F1243" s="237" t="s">
        <v>2089</v>
      </c>
      <c r="G1243" s="235"/>
      <c r="H1243" s="238">
        <v>5660.6450000000004</v>
      </c>
      <c r="I1243" s="239"/>
      <c r="J1243" s="235"/>
      <c r="K1243" s="235"/>
      <c r="L1243" s="240"/>
      <c r="M1243" s="241"/>
      <c r="N1243" s="242"/>
      <c r="O1243" s="242"/>
      <c r="P1243" s="242"/>
      <c r="Q1243" s="242"/>
      <c r="R1243" s="242"/>
      <c r="S1243" s="242"/>
      <c r="T1243" s="24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4" t="s">
        <v>250</v>
      </c>
      <c r="AU1243" s="244" t="s">
        <v>87</v>
      </c>
      <c r="AV1243" s="13" t="s">
        <v>87</v>
      </c>
      <c r="AW1243" s="13" t="s">
        <v>38</v>
      </c>
      <c r="AX1243" s="13" t="s">
        <v>85</v>
      </c>
      <c r="AY1243" s="244" t="s">
        <v>137</v>
      </c>
    </row>
    <row r="1244" s="2" customFormat="1" ht="16.5" customHeight="1">
      <c r="A1244" s="41"/>
      <c r="B1244" s="42"/>
      <c r="C1244" s="225" t="s">
        <v>2090</v>
      </c>
      <c r="D1244" s="225" t="s">
        <v>162</v>
      </c>
      <c r="E1244" s="226" t="s">
        <v>2091</v>
      </c>
      <c r="F1244" s="227" t="s">
        <v>2092</v>
      </c>
      <c r="G1244" s="228" t="s">
        <v>581</v>
      </c>
      <c r="H1244" s="229">
        <v>68.644000000000005</v>
      </c>
      <c r="I1244" s="230"/>
      <c r="J1244" s="231">
        <f>ROUND(I1244*H1244,2)</f>
        <v>0</v>
      </c>
      <c r="K1244" s="227" t="s">
        <v>526</v>
      </c>
      <c r="L1244" s="47"/>
      <c r="M1244" s="232" t="s">
        <v>21</v>
      </c>
      <c r="N1244" s="233" t="s">
        <v>48</v>
      </c>
      <c r="O1244" s="87"/>
      <c r="P1244" s="215">
        <f>O1244*H1244</f>
        <v>0</v>
      </c>
      <c r="Q1244" s="215">
        <v>0</v>
      </c>
      <c r="R1244" s="215">
        <f>Q1244*H1244</f>
        <v>0</v>
      </c>
      <c r="S1244" s="215">
        <v>0</v>
      </c>
      <c r="T1244" s="216">
        <f>S1244*H1244</f>
        <v>0</v>
      </c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R1244" s="217" t="s">
        <v>207</v>
      </c>
      <c r="AT1244" s="217" t="s">
        <v>162</v>
      </c>
      <c r="AU1244" s="217" t="s">
        <v>87</v>
      </c>
      <c r="AY1244" s="20" t="s">
        <v>137</v>
      </c>
      <c r="BE1244" s="218">
        <f>IF(N1244="základní",J1244,0)</f>
        <v>0</v>
      </c>
      <c r="BF1244" s="218">
        <f>IF(N1244="snížená",J1244,0)</f>
        <v>0</v>
      </c>
      <c r="BG1244" s="218">
        <f>IF(N1244="zákl. přenesená",J1244,0)</f>
        <v>0</v>
      </c>
      <c r="BH1244" s="218">
        <f>IF(N1244="sníž. přenesená",J1244,0)</f>
        <v>0</v>
      </c>
      <c r="BI1244" s="218">
        <f>IF(N1244="nulová",J1244,0)</f>
        <v>0</v>
      </c>
      <c r="BJ1244" s="20" t="s">
        <v>85</v>
      </c>
      <c r="BK1244" s="218">
        <f>ROUND(I1244*H1244,2)</f>
        <v>0</v>
      </c>
      <c r="BL1244" s="20" t="s">
        <v>207</v>
      </c>
      <c r="BM1244" s="217" t="s">
        <v>2093</v>
      </c>
    </row>
    <row r="1245" s="2" customFormat="1">
      <c r="A1245" s="41"/>
      <c r="B1245" s="42"/>
      <c r="C1245" s="43"/>
      <c r="D1245" s="219" t="s">
        <v>144</v>
      </c>
      <c r="E1245" s="43"/>
      <c r="F1245" s="220" t="s">
        <v>2094</v>
      </c>
      <c r="G1245" s="43"/>
      <c r="H1245" s="43"/>
      <c r="I1245" s="221"/>
      <c r="J1245" s="43"/>
      <c r="K1245" s="43"/>
      <c r="L1245" s="47"/>
      <c r="M1245" s="222"/>
      <c r="N1245" s="223"/>
      <c r="O1245" s="87"/>
      <c r="P1245" s="87"/>
      <c r="Q1245" s="87"/>
      <c r="R1245" s="87"/>
      <c r="S1245" s="87"/>
      <c r="T1245" s="88"/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T1245" s="20" t="s">
        <v>144</v>
      </c>
      <c r="AU1245" s="20" t="s">
        <v>87</v>
      </c>
    </row>
    <row r="1246" s="2" customFormat="1">
      <c r="A1246" s="41"/>
      <c r="B1246" s="42"/>
      <c r="C1246" s="43"/>
      <c r="D1246" s="247" t="s">
        <v>529</v>
      </c>
      <c r="E1246" s="43"/>
      <c r="F1246" s="248" t="s">
        <v>2095</v>
      </c>
      <c r="G1246" s="43"/>
      <c r="H1246" s="43"/>
      <c r="I1246" s="221"/>
      <c r="J1246" s="43"/>
      <c r="K1246" s="43"/>
      <c r="L1246" s="47"/>
      <c r="M1246" s="222"/>
      <c r="N1246" s="223"/>
      <c r="O1246" s="87"/>
      <c r="P1246" s="87"/>
      <c r="Q1246" s="87"/>
      <c r="R1246" s="87"/>
      <c r="S1246" s="87"/>
      <c r="T1246" s="88"/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T1246" s="20" t="s">
        <v>529</v>
      </c>
      <c r="AU1246" s="20" t="s">
        <v>87</v>
      </c>
    </row>
    <row r="1247" s="2" customFormat="1">
      <c r="A1247" s="41"/>
      <c r="B1247" s="42"/>
      <c r="C1247" s="43"/>
      <c r="D1247" s="219" t="s">
        <v>146</v>
      </c>
      <c r="E1247" s="43"/>
      <c r="F1247" s="224" t="s">
        <v>1903</v>
      </c>
      <c r="G1247" s="43"/>
      <c r="H1247" s="43"/>
      <c r="I1247" s="221"/>
      <c r="J1247" s="43"/>
      <c r="K1247" s="43"/>
      <c r="L1247" s="47"/>
      <c r="M1247" s="222"/>
      <c r="N1247" s="223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146</v>
      </c>
      <c r="AU1247" s="20" t="s">
        <v>87</v>
      </c>
    </row>
    <row r="1248" s="12" customFormat="1" ht="25.92" customHeight="1">
      <c r="A1248" s="12"/>
      <c r="B1248" s="191"/>
      <c r="C1248" s="192"/>
      <c r="D1248" s="193" t="s">
        <v>76</v>
      </c>
      <c r="E1248" s="194" t="s">
        <v>138</v>
      </c>
      <c r="F1248" s="194" t="s">
        <v>2096</v>
      </c>
      <c r="G1248" s="192"/>
      <c r="H1248" s="192"/>
      <c r="I1248" s="195"/>
      <c r="J1248" s="196">
        <f>BK1248</f>
        <v>0</v>
      </c>
      <c r="K1248" s="192"/>
      <c r="L1248" s="197"/>
      <c r="M1248" s="198"/>
      <c r="N1248" s="199"/>
      <c r="O1248" s="199"/>
      <c r="P1248" s="200">
        <f>P1249+P1253</f>
        <v>0</v>
      </c>
      <c r="Q1248" s="199"/>
      <c r="R1248" s="200">
        <f>R1249+R1253</f>
        <v>0.012495000000000001</v>
      </c>
      <c r="S1248" s="199"/>
      <c r="T1248" s="201">
        <f>T1249+T1253</f>
        <v>0</v>
      </c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R1248" s="202" t="s">
        <v>136</v>
      </c>
      <c r="AT1248" s="203" t="s">
        <v>76</v>
      </c>
      <c r="AU1248" s="203" t="s">
        <v>77</v>
      </c>
      <c r="AY1248" s="202" t="s">
        <v>137</v>
      </c>
      <c r="BK1248" s="204">
        <f>BK1249+BK1253</f>
        <v>0</v>
      </c>
    </row>
    <row r="1249" s="12" customFormat="1" ht="22.8" customHeight="1">
      <c r="A1249" s="12"/>
      <c r="B1249" s="191"/>
      <c r="C1249" s="192"/>
      <c r="D1249" s="193" t="s">
        <v>76</v>
      </c>
      <c r="E1249" s="245" t="s">
        <v>2097</v>
      </c>
      <c r="F1249" s="245" t="s">
        <v>2098</v>
      </c>
      <c r="G1249" s="192"/>
      <c r="H1249" s="192"/>
      <c r="I1249" s="195"/>
      <c r="J1249" s="246">
        <f>BK1249</f>
        <v>0</v>
      </c>
      <c r="K1249" s="192"/>
      <c r="L1249" s="197"/>
      <c r="M1249" s="198"/>
      <c r="N1249" s="199"/>
      <c r="O1249" s="199"/>
      <c r="P1249" s="200">
        <f>SUM(P1250:P1252)</f>
        <v>0</v>
      </c>
      <c r="Q1249" s="199"/>
      <c r="R1249" s="200">
        <f>SUM(R1250:R1252)</f>
        <v>0</v>
      </c>
      <c r="S1249" s="199"/>
      <c r="T1249" s="201">
        <f>SUM(T1250:T1252)</f>
        <v>0</v>
      </c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R1249" s="202" t="s">
        <v>136</v>
      </c>
      <c r="AT1249" s="203" t="s">
        <v>76</v>
      </c>
      <c r="AU1249" s="203" t="s">
        <v>85</v>
      </c>
      <c r="AY1249" s="202" t="s">
        <v>137</v>
      </c>
      <c r="BK1249" s="204">
        <f>SUM(BK1250:BK1252)</f>
        <v>0</v>
      </c>
    </row>
    <row r="1250" s="2" customFormat="1" ht="16.5" customHeight="1">
      <c r="A1250" s="41"/>
      <c r="B1250" s="42"/>
      <c r="C1250" s="225" t="s">
        <v>2099</v>
      </c>
      <c r="D1250" s="225" t="s">
        <v>162</v>
      </c>
      <c r="E1250" s="226" t="s">
        <v>2100</v>
      </c>
      <c r="F1250" s="227" t="s">
        <v>2101</v>
      </c>
      <c r="G1250" s="228" t="s">
        <v>210</v>
      </c>
      <c r="H1250" s="229">
        <v>540</v>
      </c>
      <c r="I1250" s="230"/>
      <c r="J1250" s="231">
        <f>ROUND(I1250*H1250,2)</f>
        <v>0</v>
      </c>
      <c r="K1250" s="227" t="s">
        <v>21</v>
      </c>
      <c r="L1250" s="47"/>
      <c r="M1250" s="232" t="s">
        <v>21</v>
      </c>
      <c r="N1250" s="233" t="s">
        <v>48</v>
      </c>
      <c r="O1250" s="87"/>
      <c r="P1250" s="215">
        <f>O1250*H1250</f>
        <v>0</v>
      </c>
      <c r="Q1250" s="215">
        <v>0</v>
      </c>
      <c r="R1250" s="215">
        <f>Q1250*H1250</f>
        <v>0</v>
      </c>
      <c r="S1250" s="215">
        <v>0</v>
      </c>
      <c r="T1250" s="216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7" t="s">
        <v>143</v>
      </c>
      <c r="AT1250" s="217" t="s">
        <v>162</v>
      </c>
      <c r="AU1250" s="217" t="s">
        <v>87</v>
      </c>
      <c r="AY1250" s="20" t="s">
        <v>137</v>
      </c>
      <c r="BE1250" s="218">
        <f>IF(N1250="základní",J1250,0)</f>
        <v>0</v>
      </c>
      <c r="BF1250" s="218">
        <f>IF(N1250="snížená",J1250,0)</f>
        <v>0</v>
      </c>
      <c r="BG1250" s="218">
        <f>IF(N1250="zákl. přenesená",J1250,0)</f>
        <v>0</v>
      </c>
      <c r="BH1250" s="218">
        <f>IF(N1250="sníž. přenesená",J1250,0)</f>
        <v>0</v>
      </c>
      <c r="BI1250" s="218">
        <f>IF(N1250="nulová",J1250,0)</f>
        <v>0</v>
      </c>
      <c r="BJ1250" s="20" t="s">
        <v>85</v>
      </c>
      <c r="BK1250" s="218">
        <f>ROUND(I1250*H1250,2)</f>
        <v>0</v>
      </c>
      <c r="BL1250" s="20" t="s">
        <v>143</v>
      </c>
      <c r="BM1250" s="217" t="s">
        <v>2102</v>
      </c>
    </row>
    <row r="1251" s="2" customFormat="1">
      <c r="A1251" s="41"/>
      <c r="B1251" s="42"/>
      <c r="C1251" s="43"/>
      <c r="D1251" s="219" t="s">
        <v>144</v>
      </c>
      <c r="E1251" s="43"/>
      <c r="F1251" s="220" t="s">
        <v>2101</v>
      </c>
      <c r="G1251" s="43"/>
      <c r="H1251" s="43"/>
      <c r="I1251" s="221"/>
      <c r="J1251" s="43"/>
      <c r="K1251" s="43"/>
      <c r="L1251" s="47"/>
      <c r="M1251" s="222"/>
      <c r="N1251" s="223"/>
      <c r="O1251" s="87"/>
      <c r="P1251" s="87"/>
      <c r="Q1251" s="87"/>
      <c r="R1251" s="87"/>
      <c r="S1251" s="87"/>
      <c r="T1251" s="88"/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T1251" s="20" t="s">
        <v>144</v>
      </c>
      <c r="AU1251" s="20" t="s">
        <v>87</v>
      </c>
    </row>
    <row r="1252" s="13" customFormat="1">
      <c r="A1252" s="13"/>
      <c r="B1252" s="234"/>
      <c r="C1252" s="235"/>
      <c r="D1252" s="219" t="s">
        <v>250</v>
      </c>
      <c r="E1252" s="236" t="s">
        <v>21</v>
      </c>
      <c r="F1252" s="237" t="s">
        <v>2103</v>
      </c>
      <c r="G1252" s="235"/>
      <c r="H1252" s="238">
        <v>540</v>
      </c>
      <c r="I1252" s="239"/>
      <c r="J1252" s="235"/>
      <c r="K1252" s="235"/>
      <c r="L1252" s="240"/>
      <c r="M1252" s="241"/>
      <c r="N1252" s="242"/>
      <c r="O1252" s="242"/>
      <c r="P1252" s="242"/>
      <c r="Q1252" s="242"/>
      <c r="R1252" s="242"/>
      <c r="S1252" s="242"/>
      <c r="T1252" s="24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4" t="s">
        <v>250</v>
      </c>
      <c r="AU1252" s="244" t="s">
        <v>87</v>
      </c>
      <c r="AV1252" s="13" t="s">
        <v>87</v>
      </c>
      <c r="AW1252" s="13" t="s">
        <v>38</v>
      </c>
      <c r="AX1252" s="13" t="s">
        <v>85</v>
      </c>
      <c r="AY1252" s="244" t="s">
        <v>137</v>
      </c>
    </row>
    <row r="1253" s="12" customFormat="1" ht="22.8" customHeight="1">
      <c r="A1253" s="12"/>
      <c r="B1253" s="191"/>
      <c r="C1253" s="192"/>
      <c r="D1253" s="193" t="s">
        <v>76</v>
      </c>
      <c r="E1253" s="245" t="s">
        <v>2104</v>
      </c>
      <c r="F1253" s="245" t="s">
        <v>2105</v>
      </c>
      <c r="G1253" s="192"/>
      <c r="H1253" s="192"/>
      <c r="I1253" s="195"/>
      <c r="J1253" s="246">
        <f>BK1253</f>
        <v>0</v>
      </c>
      <c r="K1253" s="192"/>
      <c r="L1253" s="197"/>
      <c r="M1253" s="198"/>
      <c r="N1253" s="199"/>
      <c r="O1253" s="199"/>
      <c r="P1253" s="200">
        <f>SUM(P1254:P1262)</f>
        <v>0</v>
      </c>
      <c r="Q1253" s="199"/>
      <c r="R1253" s="200">
        <f>SUM(R1254:R1262)</f>
        <v>0.012495000000000001</v>
      </c>
      <c r="S1253" s="199"/>
      <c r="T1253" s="201">
        <f>SUM(T1254:T1262)</f>
        <v>0</v>
      </c>
      <c r="U1253" s="12"/>
      <c r="V1253" s="12"/>
      <c r="W1253" s="12"/>
      <c r="X1253" s="12"/>
      <c r="Y1253" s="12"/>
      <c r="Z1253" s="12"/>
      <c r="AA1253" s="12"/>
      <c r="AB1253" s="12"/>
      <c r="AC1253" s="12"/>
      <c r="AD1253" s="12"/>
      <c r="AE1253" s="12"/>
      <c r="AR1253" s="202" t="s">
        <v>136</v>
      </c>
      <c r="AT1253" s="203" t="s">
        <v>76</v>
      </c>
      <c r="AU1253" s="203" t="s">
        <v>85</v>
      </c>
      <c r="AY1253" s="202" t="s">
        <v>137</v>
      </c>
      <c r="BK1253" s="204">
        <f>SUM(BK1254:BK1262)</f>
        <v>0</v>
      </c>
    </row>
    <row r="1254" s="2" customFormat="1" ht="16.5" customHeight="1">
      <c r="A1254" s="41"/>
      <c r="B1254" s="42"/>
      <c r="C1254" s="225" t="s">
        <v>2106</v>
      </c>
      <c r="D1254" s="225" t="s">
        <v>162</v>
      </c>
      <c r="E1254" s="226" t="s">
        <v>2107</v>
      </c>
      <c r="F1254" s="227" t="s">
        <v>2108</v>
      </c>
      <c r="G1254" s="228" t="s">
        <v>210</v>
      </c>
      <c r="H1254" s="229">
        <v>2.1000000000000001</v>
      </c>
      <c r="I1254" s="230"/>
      <c r="J1254" s="231">
        <f>ROUND(I1254*H1254,2)</f>
        <v>0</v>
      </c>
      <c r="K1254" s="227" t="s">
        <v>526</v>
      </c>
      <c r="L1254" s="47"/>
      <c r="M1254" s="232" t="s">
        <v>21</v>
      </c>
      <c r="N1254" s="233" t="s">
        <v>48</v>
      </c>
      <c r="O1254" s="87"/>
      <c r="P1254" s="215">
        <f>O1254*H1254</f>
        <v>0</v>
      </c>
      <c r="Q1254" s="215">
        <v>0</v>
      </c>
      <c r="R1254" s="215">
        <f>Q1254*H1254</f>
        <v>0</v>
      </c>
      <c r="S1254" s="215">
        <v>0</v>
      </c>
      <c r="T1254" s="216">
        <f>S1254*H1254</f>
        <v>0</v>
      </c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R1254" s="217" t="s">
        <v>143</v>
      </c>
      <c r="AT1254" s="217" t="s">
        <v>162</v>
      </c>
      <c r="AU1254" s="217" t="s">
        <v>87</v>
      </c>
      <c r="AY1254" s="20" t="s">
        <v>137</v>
      </c>
      <c r="BE1254" s="218">
        <f>IF(N1254="základní",J1254,0)</f>
        <v>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20" t="s">
        <v>85</v>
      </c>
      <c r="BK1254" s="218">
        <f>ROUND(I1254*H1254,2)</f>
        <v>0</v>
      </c>
      <c r="BL1254" s="20" t="s">
        <v>143</v>
      </c>
      <c r="BM1254" s="217" t="s">
        <v>2109</v>
      </c>
    </row>
    <row r="1255" s="2" customFormat="1">
      <c r="A1255" s="41"/>
      <c r="B1255" s="42"/>
      <c r="C1255" s="43"/>
      <c r="D1255" s="219" t="s">
        <v>144</v>
      </c>
      <c r="E1255" s="43"/>
      <c r="F1255" s="220" t="s">
        <v>2110</v>
      </c>
      <c r="G1255" s="43"/>
      <c r="H1255" s="43"/>
      <c r="I1255" s="221"/>
      <c r="J1255" s="43"/>
      <c r="K1255" s="43"/>
      <c r="L1255" s="47"/>
      <c r="M1255" s="222"/>
      <c r="N1255" s="223"/>
      <c r="O1255" s="87"/>
      <c r="P1255" s="87"/>
      <c r="Q1255" s="87"/>
      <c r="R1255" s="87"/>
      <c r="S1255" s="87"/>
      <c r="T1255" s="88"/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T1255" s="20" t="s">
        <v>144</v>
      </c>
      <c r="AU1255" s="20" t="s">
        <v>87</v>
      </c>
    </row>
    <row r="1256" s="2" customFormat="1">
      <c r="A1256" s="41"/>
      <c r="B1256" s="42"/>
      <c r="C1256" s="43"/>
      <c r="D1256" s="247" t="s">
        <v>529</v>
      </c>
      <c r="E1256" s="43"/>
      <c r="F1256" s="248" t="s">
        <v>2111</v>
      </c>
      <c r="G1256" s="43"/>
      <c r="H1256" s="43"/>
      <c r="I1256" s="221"/>
      <c r="J1256" s="43"/>
      <c r="K1256" s="43"/>
      <c r="L1256" s="47"/>
      <c r="M1256" s="222"/>
      <c r="N1256" s="223"/>
      <c r="O1256" s="87"/>
      <c r="P1256" s="87"/>
      <c r="Q1256" s="87"/>
      <c r="R1256" s="87"/>
      <c r="S1256" s="87"/>
      <c r="T1256" s="88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T1256" s="20" t="s">
        <v>529</v>
      </c>
      <c r="AU1256" s="20" t="s">
        <v>87</v>
      </c>
    </row>
    <row r="1257" s="14" customFormat="1">
      <c r="A1257" s="14"/>
      <c r="B1257" s="249"/>
      <c r="C1257" s="250"/>
      <c r="D1257" s="219" t="s">
        <v>250</v>
      </c>
      <c r="E1257" s="251" t="s">
        <v>21</v>
      </c>
      <c r="F1257" s="252" t="s">
        <v>2112</v>
      </c>
      <c r="G1257" s="250"/>
      <c r="H1257" s="251" t="s">
        <v>21</v>
      </c>
      <c r="I1257" s="253"/>
      <c r="J1257" s="250"/>
      <c r="K1257" s="250"/>
      <c r="L1257" s="254"/>
      <c r="M1257" s="255"/>
      <c r="N1257" s="256"/>
      <c r="O1257" s="256"/>
      <c r="P1257" s="256"/>
      <c r="Q1257" s="256"/>
      <c r="R1257" s="256"/>
      <c r="S1257" s="256"/>
      <c r="T1257" s="257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8" t="s">
        <v>250</v>
      </c>
      <c r="AU1257" s="258" t="s">
        <v>87</v>
      </c>
      <c r="AV1257" s="14" t="s">
        <v>85</v>
      </c>
      <c r="AW1257" s="14" t="s">
        <v>38</v>
      </c>
      <c r="AX1257" s="14" t="s">
        <v>77</v>
      </c>
      <c r="AY1257" s="258" t="s">
        <v>137</v>
      </c>
    </row>
    <row r="1258" s="13" customFormat="1">
      <c r="A1258" s="13"/>
      <c r="B1258" s="234"/>
      <c r="C1258" s="235"/>
      <c r="D1258" s="219" t="s">
        <v>250</v>
      </c>
      <c r="E1258" s="236" t="s">
        <v>21</v>
      </c>
      <c r="F1258" s="237" t="s">
        <v>2113</v>
      </c>
      <c r="G1258" s="235"/>
      <c r="H1258" s="238">
        <v>0.90000000000000002</v>
      </c>
      <c r="I1258" s="239"/>
      <c r="J1258" s="235"/>
      <c r="K1258" s="235"/>
      <c r="L1258" s="240"/>
      <c r="M1258" s="241"/>
      <c r="N1258" s="242"/>
      <c r="O1258" s="242"/>
      <c r="P1258" s="242"/>
      <c r="Q1258" s="242"/>
      <c r="R1258" s="242"/>
      <c r="S1258" s="242"/>
      <c r="T1258" s="24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4" t="s">
        <v>250</v>
      </c>
      <c r="AU1258" s="244" t="s">
        <v>87</v>
      </c>
      <c r="AV1258" s="13" t="s">
        <v>87</v>
      </c>
      <c r="AW1258" s="13" t="s">
        <v>38</v>
      </c>
      <c r="AX1258" s="13" t="s">
        <v>77</v>
      </c>
      <c r="AY1258" s="244" t="s">
        <v>137</v>
      </c>
    </row>
    <row r="1259" s="13" customFormat="1">
      <c r="A1259" s="13"/>
      <c r="B1259" s="234"/>
      <c r="C1259" s="235"/>
      <c r="D1259" s="219" t="s">
        <v>250</v>
      </c>
      <c r="E1259" s="236" t="s">
        <v>21</v>
      </c>
      <c r="F1259" s="237" t="s">
        <v>2114</v>
      </c>
      <c r="G1259" s="235"/>
      <c r="H1259" s="238">
        <v>1.2</v>
      </c>
      <c r="I1259" s="239"/>
      <c r="J1259" s="235"/>
      <c r="K1259" s="235"/>
      <c r="L1259" s="240"/>
      <c r="M1259" s="241"/>
      <c r="N1259" s="242"/>
      <c r="O1259" s="242"/>
      <c r="P1259" s="242"/>
      <c r="Q1259" s="242"/>
      <c r="R1259" s="242"/>
      <c r="S1259" s="242"/>
      <c r="T1259" s="24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4" t="s">
        <v>250</v>
      </c>
      <c r="AU1259" s="244" t="s">
        <v>87</v>
      </c>
      <c r="AV1259" s="13" t="s">
        <v>87</v>
      </c>
      <c r="AW1259" s="13" t="s">
        <v>38</v>
      </c>
      <c r="AX1259" s="13" t="s">
        <v>77</v>
      </c>
      <c r="AY1259" s="244" t="s">
        <v>137</v>
      </c>
    </row>
    <row r="1260" s="15" customFormat="1">
      <c r="A1260" s="15"/>
      <c r="B1260" s="267"/>
      <c r="C1260" s="268"/>
      <c r="D1260" s="219" t="s">
        <v>250</v>
      </c>
      <c r="E1260" s="269" t="s">
        <v>21</v>
      </c>
      <c r="F1260" s="270" t="s">
        <v>830</v>
      </c>
      <c r="G1260" s="268"/>
      <c r="H1260" s="271">
        <v>2.1000000000000001</v>
      </c>
      <c r="I1260" s="272"/>
      <c r="J1260" s="268"/>
      <c r="K1260" s="268"/>
      <c r="L1260" s="273"/>
      <c r="M1260" s="274"/>
      <c r="N1260" s="275"/>
      <c r="O1260" s="275"/>
      <c r="P1260" s="275"/>
      <c r="Q1260" s="275"/>
      <c r="R1260" s="275"/>
      <c r="S1260" s="275"/>
      <c r="T1260" s="276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77" t="s">
        <v>250</v>
      </c>
      <c r="AU1260" s="277" t="s">
        <v>87</v>
      </c>
      <c r="AV1260" s="15" t="s">
        <v>150</v>
      </c>
      <c r="AW1260" s="15" t="s">
        <v>38</v>
      </c>
      <c r="AX1260" s="15" t="s">
        <v>85</v>
      </c>
      <c r="AY1260" s="277" t="s">
        <v>137</v>
      </c>
    </row>
    <row r="1261" s="2" customFormat="1" ht="16.5" customHeight="1">
      <c r="A1261" s="41"/>
      <c r="B1261" s="42"/>
      <c r="C1261" s="205" t="s">
        <v>2115</v>
      </c>
      <c r="D1261" s="205" t="s">
        <v>138</v>
      </c>
      <c r="E1261" s="206" t="s">
        <v>2116</v>
      </c>
      <c r="F1261" s="207" t="s">
        <v>2117</v>
      </c>
      <c r="G1261" s="208" t="s">
        <v>210</v>
      </c>
      <c r="H1261" s="209">
        <v>2.1000000000000001</v>
      </c>
      <c r="I1261" s="210"/>
      <c r="J1261" s="211">
        <f>ROUND(I1261*H1261,2)</f>
        <v>0</v>
      </c>
      <c r="K1261" s="207" t="s">
        <v>526</v>
      </c>
      <c r="L1261" s="212"/>
      <c r="M1261" s="213" t="s">
        <v>21</v>
      </c>
      <c r="N1261" s="214" t="s">
        <v>48</v>
      </c>
      <c r="O1261" s="87"/>
      <c r="P1261" s="215">
        <f>O1261*H1261</f>
        <v>0</v>
      </c>
      <c r="Q1261" s="215">
        <v>0.0059500000000000004</v>
      </c>
      <c r="R1261" s="215">
        <f>Q1261*H1261</f>
        <v>0.012495000000000001</v>
      </c>
      <c r="S1261" s="215">
        <v>0</v>
      </c>
      <c r="T1261" s="216">
        <f>S1261*H1261</f>
        <v>0</v>
      </c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R1261" s="217" t="s">
        <v>1750</v>
      </c>
      <c r="AT1261" s="217" t="s">
        <v>138</v>
      </c>
      <c r="AU1261" s="217" t="s">
        <v>87</v>
      </c>
      <c r="AY1261" s="20" t="s">
        <v>137</v>
      </c>
      <c r="BE1261" s="218">
        <f>IF(N1261="základní",J1261,0)</f>
        <v>0</v>
      </c>
      <c r="BF1261" s="218">
        <f>IF(N1261="snížená",J1261,0)</f>
        <v>0</v>
      </c>
      <c r="BG1261" s="218">
        <f>IF(N1261="zákl. přenesená",J1261,0)</f>
        <v>0</v>
      </c>
      <c r="BH1261" s="218">
        <f>IF(N1261="sníž. přenesená",J1261,0)</f>
        <v>0</v>
      </c>
      <c r="BI1261" s="218">
        <f>IF(N1261="nulová",J1261,0)</f>
        <v>0</v>
      </c>
      <c r="BJ1261" s="20" t="s">
        <v>85</v>
      </c>
      <c r="BK1261" s="218">
        <f>ROUND(I1261*H1261,2)</f>
        <v>0</v>
      </c>
      <c r="BL1261" s="20" t="s">
        <v>1750</v>
      </c>
      <c r="BM1261" s="217" t="s">
        <v>2118</v>
      </c>
    </row>
    <row r="1262" s="2" customFormat="1">
      <c r="A1262" s="41"/>
      <c r="B1262" s="42"/>
      <c r="C1262" s="43"/>
      <c r="D1262" s="219" t="s">
        <v>144</v>
      </c>
      <c r="E1262" s="43"/>
      <c r="F1262" s="220" t="s">
        <v>2117</v>
      </c>
      <c r="G1262" s="43"/>
      <c r="H1262" s="43"/>
      <c r="I1262" s="221"/>
      <c r="J1262" s="43"/>
      <c r="K1262" s="43"/>
      <c r="L1262" s="47"/>
      <c r="M1262" s="259"/>
      <c r="N1262" s="260"/>
      <c r="O1262" s="261"/>
      <c r="P1262" s="261"/>
      <c r="Q1262" s="261"/>
      <c r="R1262" s="261"/>
      <c r="S1262" s="261"/>
      <c r="T1262" s="262"/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T1262" s="20" t="s">
        <v>144</v>
      </c>
      <c r="AU1262" s="20" t="s">
        <v>87</v>
      </c>
    </row>
    <row r="1263" s="2" customFormat="1" ht="6.96" customHeight="1">
      <c r="A1263" s="41"/>
      <c r="B1263" s="62"/>
      <c r="C1263" s="63"/>
      <c r="D1263" s="63"/>
      <c r="E1263" s="63"/>
      <c r="F1263" s="63"/>
      <c r="G1263" s="63"/>
      <c r="H1263" s="63"/>
      <c r="I1263" s="63"/>
      <c r="J1263" s="63"/>
      <c r="K1263" s="63"/>
      <c r="L1263" s="47"/>
      <c r="M1263" s="41"/>
      <c r="O1263" s="41"/>
      <c r="P1263" s="41"/>
      <c r="Q1263" s="41"/>
      <c r="R1263" s="41"/>
      <c r="S1263" s="41"/>
      <c r="T1263" s="41"/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</row>
  </sheetData>
  <sheetProtection sheet="1" autoFilter="0" formatColumns="0" formatRows="0" objects="1" scenarios="1" spinCount="100000" saltValue="MgetohiTI+FLGOH+9YD99FCxKoZdwpPvsFQ9odFPTdMBJWOBTdgzuQVm+Sb3VQSP2eQhhf1djcFJo8TTNIzsNQ==" hashValue="g4ZdYI5Ho87AIfjKoyheJAvFcvEgqS6KD5t1Jsb8R2ShC9rrOuwuZkmlMLQ/V0drea7X5SFMPGWz5WSOCC6ysg==" algorithmName="SHA-512" password="CC35"/>
  <autoFilter ref="C94:K126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2/113106292"/>
    <hyperlink ref="F104" r:id="rId2" display="https://podminky.urs.cz/item/CS_URS_2024_02/113107237"/>
    <hyperlink ref="F119" r:id="rId3" display="https://podminky.urs.cz/item/CS_URS_2024_02/122251104"/>
    <hyperlink ref="F124" r:id="rId4" display="https://podminky.urs.cz/item/CS_URS_2024_02/151101401"/>
    <hyperlink ref="F128" r:id="rId5" display="https://podminky.urs.cz/item/CS_URS_2024_02/151101411"/>
    <hyperlink ref="F132" r:id="rId6" display="https://podminky.urs.cz/item/CS_URS_2024_02/151101901"/>
    <hyperlink ref="F148" r:id="rId7" display="https://podminky.urs.cz/item/CS_URS_2024_02/121151123"/>
    <hyperlink ref="F164" r:id="rId8" display="https://podminky.urs.cz/item/CS_URS_2024_02/131251106"/>
    <hyperlink ref="F191" r:id="rId9" display="https://podminky.urs.cz/item/CS_URS_2024_02/162351103"/>
    <hyperlink ref="F221" r:id="rId10" display="https://podminky.urs.cz/item/CS_URS_2024_02/167151111"/>
    <hyperlink ref="F228" r:id="rId11" display="https://podminky.urs.cz/item/CS_URS_2024_02/174101101"/>
    <hyperlink ref="F241" r:id="rId12" display="https://podminky.urs.cz/item/CS_URS_2024_02/174101101B"/>
    <hyperlink ref="F262" r:id="rId13" display="https://podminky.urs.cz/item/CS_URS_2024_02/181351113"/>
    <hyperlink ref="F271" r:id="rId14" display="https://podminky.urs.cz/item/CS_URS_2024_02/181451121"/>
    <hyperlink ref="F278" r:id="rId15" display="https://podminky.urs.cz/item/CS_URS_2024_02/181411123"/>
    <hyperlink ref="F285" r:id="rId16" display="https://podminky.urs.cz/item/CS_URS_2024_02/181951111"/>
    <hyperlink ref="F289" r:id="rId17" display="https://podminky.urs.cz/item/CS_URS_2024_02/181951112"/>
    <hyperlink ref="F296" r:id="rId18" display="https://podminky.urs.cz/item/CS_URS_2024_02/182251101"/>
    <hyperlink ref="F300" r:id="rId19" display="https://podminky.urs.cz/item/CS_URS_2024_02/182351133"/>
    <hyperlink ref="F305" r:id="rId20" display="https://podminky.urs.cz/item/CS_URS_2024_02/185803111"/>
    <hyperlink ref="F309" r:id="rId21" display="https://podminky.urs.cz/item/CS_URS_2024_02/185803112"/>
    <hyperlink ref="F313" r:id="rId22" display="https://podminky.urs.cz/item/CS_URS_2024_02/185804312"/>
    <hyperlink ref="F325" r:id="rId23" display="https://podminky.urs.cz/item/CS_URS_2024_02/212755214"/>
    <hyperlink ref="F333" r:id="rId24" display="https://podminky.urs.cz/item/CS_URS_2024_02/221211114"/>
    <hyperlink ref="F348" r:id="rId25" display="https://podminky.urs.cz/item/CS_URS_2024_02/281601111"/>
    <hyperlink ref="F359" r:id="rId26" display="https://podminky.urs.cz/item/CS_URS_2024_02/282605111R"/>
    <hyperlink ref="F372" r:id="rId27" display="https://podminky.urs.cz/item/CS_URS_2024_02/321222312"/>
    <hyperlink ref="F381" r:id="rId28" display="https://podminky.urs.cz/item/CS_URS_2024_02/321311116"/>
    <hyperlink ref="F389" r:id="rId29" display="https://podminky.urs.cz/item/CS_URS_2024_02/321321116"/>
    <hyperlink ref="F427" r:id="rId30" display="https://podminky.urs.cz/item/CS_URS_2024_02/321351010"/>
    <hyperlink ref="F458" r:id="rId31" display="https://podminky.urs.cz/item/CS_URS_2024_02/321352010"/>
    <hyperlink ref="F461" r:id="rId32" display="https://podminky.urs.cz/item/CS_URS_2024_02/321366111"/>
    <hyperlink ref="F470" r:id="rId33" display="https://podminky.urs.cz/item/CS_URS_2024_02/321368211"/>
    <hyperlink ref="F485" r:id="rId34" display="https://podminky.urs.cz/item/CS_URS_2024_02/338171115"/>
    <hyperlink ref="F494" r:id="rId35" display="https://podminky.urs.cz/item/CS_URS_2024_02/338171123"/>
    <hyperlink ref="F503" r:id="rId36" display="https://podminky.urs.cz/item/CS_URS_2024_02/348171130"/>
    <hyperlink ref="F513" r:id="rId37" display="https://podminky.urs.cz/item/CS_URS_2024_02/430321616"/>
    <hyperlink ref="F519" r:id="rId38" display="https://podminky.urs.cz/item/CS_URS_2024_02/430361821"/>
    <hyperlink ref="F538" r:id="rId39" display="https://podminky.urs.cz/item/CS_URS_2024_02/451315114"/>
    <hyperlink ref="F549" r:id="rId40" display="https://podminky.urs.cz/item/CS_URS_2024_02/457311116"/>
    <hyperlink ref="F559" r:id="rId41" display="https://podminky.urs.cz/item/CS_URS_2024_02/457531113"/>
    <hyperlink ref="F564" r:id="rId42" display="https://podminky.urs.cz/item/CS_URS_2024_02/465513327"/>
    <hyperlink ref="F668" r:id="rId43" display="https://podminky.urs.cz/item/CS_URS_2024_02/871218211"/>
    <hyperlink ref="F672" r:id="rId44" display="https://podminky.urs.cz/item/CS_URS_2024_02/871353121"/>
    <hyperlink ref="F683" r:id="rId45" display="https://podminky.urs.cz/item/CS_URS_2024_02/877355211"/>
    <hyperlink ref="F690" r:id="rId46" display="https://podminky.urs.cz/item/CS_URS_2024_02/452112112"/>
    <hyperlink ref="F696" r:id="rId47" display="https://podminky.urs.cz/item/CS_URS_2024_02/899102211"/>
    <hyperlink ref="F700" r:id="rId48" display="https://podminky.urs.cz/item/CS_URS_2024_02/899104112"/>
    <hyperlink ref="F711" r:id="rId49" display="https://podminky.urs.cz/item/CS_URS_2024_02/899623161"/>
    <hyperlink ref="F723" r:id="rId50" display="https://podminky.urs.cz/item/CS_URS_2024_02/899643121"/>
    <hyperlink ref="F728" r:id="rId51" display="https://podminky.urs.cz/item/CS_URS_2024_02/899643122"/>
    <hyperlink ref="F732" r:id="rId52" display="https://podminky.urs.cz/item/CS_URS_2024_02/916231213"/>
    <hyperlink ref="F742" r:id="rId53" display="https://podminky.urs.cz/item/CS_URS_2024_02/919111233"/>
    <hyperlink ref="F749" r:id="rId54" display="https://podminky.urs.cz/item/CS_URS_2024_02/919121132"/>
    <hyperlink ref="F753" r:id="rId55" display="https://podminky.urs.cz/item/CS_URS_2024_02/919726122"/>
    <hyperlink ref="F758" r:id="rId56" display="https://podminky.urs.cz/item/CS_URS_2024_02/931994142"/>
    <hyperlink ref="F764" r:id="rId57" display="https://podminky.urs.cz/item/CS_URS_2024_02/931994151"/>
    <hyperlink ref="F795" r:id="rId58" display="https://podminky.urs.cz/item/CS_URS_2024_02/938901131"/>
    <hyperlink ref="F800" r:id="rId59" display="https://podminky.urs.cz/item/CS_URS_2024_02/941111121"/>
    <hyperlink ref="F806" r:id="rId60" display="https://podminky.urs.cz/item/CS_URS_2024_02/941111221"/>
    <hyperlink ref="F810" r:id="rId61" display="https://podminky.urs.cz/item/CS_URS_2024_02/941111821"/>
    <hyperlink ref="F814" r:id="rId62" display="https://podminky.urs.cz/item/CS_URS_2024_02/943111111"/>
    <hyperlink ref="F818" r:id="rId63" display="https://podminky.urs.cz/item/CS_URS_2024_02/943111211"/>
    <hyperlink ref="F822" r:id="rId64" display="https://podminky.urs.cz/item/CS_URS_2024_02/943111811"/>
    <hyperlink ref="F826" r:id="rId65" display="https://podminky.urs.cz/item/CS_URS_2024_02/953312122"/>
    <hyperlink ref="F831" r:id="rId66" display="https://podminky.urs.cz/item/CS_URS_2024_02/953333321"/>
    <hyperlink ref="F836" r:id="rId67" display="https://podminky.urs.cz/item/CS_URS_2024_02/953334118"/>
    <hyperlink ref="F892" r:id="rId68" display="https://podminky.urs.cz/item/CS_URS_2024_02/961044111"/>
    <hyperlink ref="F897" r:id="rId69" display="https://podminky.urs.cz/item/CS_URS_2024_02/963015121"/>
    <hyperlink ref="F904" r:id="rId70" display="https://podminky.urs.cz/item/CS_URS_2024_02/963015131"/>
    <hyperlink ref="F911" r:id="rId71" display="https://podminky.urs.cz/item/CS_URS_2024_02/966072811"/>
    <hyperlink ref="F916" r:id="rId72" display="https://podminky.urs.cz/item/CS_URS_2024_02/977211111"/>
    <hyperlink ref="F934" r:id="rId73" display="https://podminky.urs.cz/item/CS_URS_2024_02/977151112"/>
    <hyperlink ref="F939" r:id="rId74" display="https://podminky.urs.cz/item/CS_URS_2024_02/977151911"/>
    <hyperlink ref="F943" r:id="rId75" display="https://podminky.urs.cz/item/CS_URS_2024_02/985112111"/>
    <hyperlink ref="F948" r:id="rId76" display="https://podminky.urs.cz/item/CS_URS_2024_02/985121121"/>
    <hyperlink ref="F952" r:id="rId77" display="https://podminky.urs.cz/item/CS_URS_2024_02/985131111"/>
    <hyperlink ref="F957" r:id="rId78" display="https://podminky.urs.cz/item/CS_URS_2024_02/985311113"/>
    <hyperlink ref="F962" r:id="rId79" display="https://podminky.urs.cz/item/CS_URS_2024_02/985311115"/>
    <hyperlink ref="F967" r:id="rId80" display="https://podminky.urs.cz/item/CS_URS_2024_02/985323111"/>
    <hyperlink ref="F971" r:id="rId81" display="https://podminky.urs.cz/item/CS_URS_2024_02/985331213"/>
    <hyperlink ref="F1006" r:id="rId82" display="https://podminky.urs.cz/item/CS_URS_2024_02/985331215b"/>
    <hyperlink ref="F1026" r:id="rId83" display="https://podminky.urs.cz/item/CS_URS_2024_02/997006002"/>
    <hyperlink ref="F1030" r:id="rId84" display="https://podminky.urs.cz/item/CS_URS_2024_02/997006007"/>
    <hyperlink ref="F1034" r:id="rId85" display="https://podminky.urs.cz/item/CS_URS_2024_02/997006551"/>
    <hyperlink ref="F1056" r:id="rId86" display="https://podminky.urs.cz/item/CS_URS_2024_02/997221611"/>
    <hyperlink ref="F1080" r:id="rId87" display="https://podminky.urs.cz/item/CS_URS_2024_02/997321611"/>
    <hyperlink ref="F1108" r:id="rId88" display="https://podminky.urs.cz/item/CS_URS_2024_02/998325011R"/>
    <hyperlink ref="F1127" r:id="rId89" display="https://podminky.urs.cz/item/CS_URS_2024_02/741110312"/>
    <hyperlink ref="F1140" r:id="rId90" display="https://podminky.urs.cz/item/CS_URS_2024_02/741110313"/>
    <hyperlink ref="F1153" r:id="rId91" display="https://podminky.urs.cz/item/CS_URS_2024_02/998741101R"/>
    <hyperlink ref="F1158" r:id="rId92" display="https://podminky.urs.cz/item/CS_URS_2024_02/767995112"/>
    <hyperlink ref="F1165" r:id="rId93" display="https://podminky.urs.cz/item/CS_URS_2024_02/767995113"/>
    <hyperlink ref="F1173" r:id="rId94" display="https://podminky.urs.cz/item/CS_URS_2024_02/767995114"/>
    <hyperlink ref="F1180" r:id="rId95" display="https://podminky.urs.cz/item/CS_URS_2024_02/767995115"/>
    <hyperlink ref="F1205" r:id="rId96" display="https://podminky.urs.cz/item/CS_URS_2024_02/767995116"/>
    <hyperlink ref="F1213" r:id="rId97" display="https://podminky.urs.cz/item/CS_URS_2024_02/767995117"/>
    <hyperlink ref="F1220" r:id="rId98" display="https://podminky.urs.cz/item/CS_URS_2024_02/767996701"/>
    <hyperlink ref="F1224" r:id="rId99" display="https://podminky.urs.cz/item/CS_URS_2024_02/767996702"/>
    <hyperlink ref="F1233" r:id="rId100" display="https://podminky.urs.cz/item/CS_URS_2024_02/767996703"/>
    <hyperlink ref="F1237" r:id="rId101" display="https://podminky.urs.cz/item/CS_URS_2024_02/767996704"/>
    <hyperlink ref="F1242" r:id="rId102" display="https://podminky.urs.cz/item/CS_URS_2024_02/767996705"/>
    <hyperlink ref="F1246" r:id="rId103" display="https://podminky.urs.cz/item/CS_URS_2024_02/998767101R"/>
    <hyperlink ref="F1256" r:id="rId104" display="https://podminky.urs.cz/item/CS_URS_2024_02/46074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63" t="s">
        <v>2119</v>
      </c>
      <c r="BA2" s="263" t="s">
        <v>2120</v>
      </c>
      <c r="BB2" s="263" t="s">
        <v>475</v>
      </c>
      <c r="BC2" s="263" t="s">
        <v>2121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2122</v>
      </c>
      <c r="BA3" s="263" t="s">
        <v>2123</v>
      </c>
      <c r="BB3" s="263" t="s">
        <v>475</v>
      </c>
      <c r="BC3" s="263" t="s">
        <v>2124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2125</v>
      </c>
      <c r="BA4" s="263" t="s">
        <v>2125</v>
      </c>
      <c r="BB4" s="263" t="s">
        <v>21</v>
      </c>
      <c r="BC4" s="263" t="s">
        <v>2126</v>
      </c>
      <c r="BD4" s="263" t="s">
        <v>87</v>
      </c>
    </row>
    <row r="5" s="1" customFormat="1" ht="6.96" customHeight="1">
      <c r="B5" s="23"/>
      <c r="L5" s="23"/>
      <c r="AZ5" s="263" t="s">
        <v>2127</v>
      </c>
      <c r="BA5" s="263" t="s">
        <v>2128</v>
      </c>
      <c r="BB5" s="263" t="s">
        <v>141</v>
      </c>
      <c r="BC5" s="263" t="s">
        <v>2129</v>
      </c>
      <c r="BD5" s="263" t="s">
        <v>87</v>
      </c>
    </row>
    <row r="6" s="1" customFormat="1" ht="12" customHeight="1">
      <c r="B6" s="23"/>
      <c r="D6" s="135" t="s">
        <v>16</v>
      </c>
      <c r="L6" s="23"/>
      <c r="AZ6" s="263" t="s">
        <v>2130</v>
      </c>
      <c r="BA6" s="263" t="s">
        <v>2131</v>
      </c>
      <c r="BB6" s="263" t="s">
        <v>141</v>
      </c>
      <c r="BC6" s="263" t="s">
        <v>2132</v>
      </c>
      <c r="BD6" s="263" t="s">
        <v>87</v>
      </c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  <c r="AZ7" s="263" t="s">
        <v>2133</v>
      </c>
      <c r="BA7" s="263" t="s">
        <v>2134</v>
      </c>
      <c r="BB7" s="263" t="s">
        <v>141</v>
      </c>
      <c r="BC7" s="263" t="s">
        <v>2135</v>
      </c>
      <c r="BD7" s="263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63" t="s">
        <v>2136</v>
      </c>
      <c r="BA8" s="263" t="s">
        <v>2136</v>
      </c>
      <c r="BB8" s="263" t="s">
        <v>141</v>
      </c>
      <c r="BC8" s="263" t="s">
        <v>2137</v>
      </c>
      <c r="BD8" s="263" t="s">
        <v>87</v>
      </c>
    </row>
    <row r="9" s="2" customFormat="1" ht="16.5" customHeight="1">
      <c r="A9" s="41"/>
      <c r="B9" s="47"/>
      <c r="C9" s="41"/>
      <c r="D9" s="41"/>
      <c r="E9" s="138" t="s">
        <v>2138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63" t="s">
        <v>2139</v>
      </c>
      <c r="BA9" s="263" t="s">
        <v>2140</v>
      </c>
      <c r="BB9" s="263" t="s">
        <v>141</v>
      </c>
      <c r="BC9" s="263" t="s">
        <v>2141</v>
      </c>
      <c r="BD9" s="263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63" t="s">
        <v>2142</v>
      </c>
      <c r="BA10" s="263" t="s">
        <v>2143</v>
      </c>
      <c r="BB10" s="263" t="s">
        <v>475</v>
      </c>
      <c r="BC10" s="263" t="s">
        <v>2144</v>
      </c>
      <c r="BD10" s="263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63" t="s">
        <v>2145</v>
      </c>
      <c r="BA11" s="263" t="s">
        <v>2146</v>
      </c>
      <c r="BB11" s="263" t="s">
        <v>210</v>
      </c>
      <c r="BC11" s="263" t="s">
        <v>2147</v>
      </c>
      <c r="BD11" s="263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63" t="s">
        <v>2148</v>
      </c>
      <c r="BA12" s="263" t="s">
        <v>2148</v>
      </c>
      <c r="BB12" s="263" t="s">
        <v>475</v>
      </c>
      <c r="BC12" s="263" t="s">
        <v>2149</v>
      </c>
      <c r="BD12" s="263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63" t="s">
        <v>2150</v>
      </c>
      <c r="BA13" s="263" t="s">
        <v>2151</v>
      </c>
      <c r="BB13" s="263" t="s">
        <v>475</v>
      </c>
      <c r="BC13" s="263" t="s">
        <v>2152</v>
      </c>
      <c r="BD13" s="263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63" t="s">
        <v>2153</v>
      </c>
      <c r="BA14" s="263" t="s">
        <v>2154</v>
      </c>
      <c r="BB14" s="263" t="s">
        <v>210</v>
      </c>
      <c r="BC14" s="263" t="s">
        <v>2155</v>
      </c>
      <c r="BD14" s="263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63" t="s">
        <v>2156</v>
      </c>
      <c r="BA15" s="263" t="s">
        <v>2157</v>
      </c>
      <c r="BB15" s="263" t="s">
        <v>141</v>
      </c>
      <c r="BC15" s="263" t="s">
        <v>2158</v>
      </c>
      <c r="BD15" s="263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63" t="s">
        <v>2159</v>
      </c>
      <c r="BA16" s="263" t="s">
        <v>2160</v>
      </c>
      <c r="BB16" s="263" t="s">
        <v>141</v>
      </c>
      <c r="BC16" s="263" t="s">
        <v>2161</v>
      </c>
      <c r="BD16" s="263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63" t="s">
        <v>2162</v>
      </c>
      <c r="BA17" s="263" t="s">
        <v>2162</v>
      </c>
      <c r="BB17" s="263" t="s">
        <v>475</v>
      </c>
      <c r="BC17" s="263" t="s">
        <v>2163</v>
      </c>
      <c r="BD17" s="263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63" t="s">
        <v>2164</v>
      </c>
      <c r="BA18" s="263" t="s">
        <v>2165</v>
      </c>
      <c r="BB18" s="263" t="s">
        <v>141</v>
      </c>
      <c r="BC18" s="263" t="s">
        <v>2166</v>
      </c>
      <c r="BD18" s="263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63" t="s">
        <v>2167</v>
      </c>
      <c r="BA19" s="263" t="s">
        <v>2168</v>
      </c>
      <c r="BB19" s="263" t="s">
        <v>141</v>
      </c>
      <c r="BC19" s="263" t="s">
        <v>2169</v>
      </c>
      <c r="BD19" s="263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63" t="s">
        <v>2170</v>
      </c>
      <c r="BA20" s="263" t="s">
        <v>2170</v>
      </c>
      <c r="BB20" s="263" t="s">
        <v>475</v>
      </c>
      <c r="BC20" s="263" t="s">
        <v>2171</v>
      </c>
      <c r="BD20" s="263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63" t="s">
        <v>570</v>
      </c>
      <c r="BA21" s="263" t="s">
        <v>570</v>
      </c>
      <c r="BB21" s="263" t="s">
        <v>565</v>
      </c>
      <c r="BC21" s="263" t="s">
        <v>2172</v>
      </c>
      <c r="BD21" s="263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63" t="s">
        <v>2173</v>
      </c>
      <c r="BA22" s="263" t="s">
        <v>2173</v>
      </c>
      <c r="BB22" s="263" t="s">
        <v>565</v>
      </c>
      <c r="BC22" s="263" t="s">
        <v>2174</v>
      </c>
      <c r="BD22" s="263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63" t="s">
        <v>2175</v>
      </c>
      <c r="BA23" s="263" t="s">
        <v>2176</v>
      </c>
      <c r="BB23" s="263" t="s">
        <v>475</v>
      </c>
      <c r="BC23" s="263" t="s">
        <v>2177</v>
      </c>
      <c r="BD23" s="263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63" t="s">
        <v>2178</v>
      </c>
      <c r="BA24" s="263" t="s">
        <v>2179</v>
      </c>
      <c r="BB24" s="263" t="s">
        <v>581</v>
      </c>
      <c r="BC24" s="263" t="s">
        <v>2180</v>
      </c>
      <c r="BD24" s="263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63" t="s">
        <v>2181</v>
      </c>
      <c r="BA25" s="263" t="s">
        <v>2182</v>
      </c>
      <c r="BB25" s="263" t="s">
        <v>581</v>
      </c>
      <c r="BC25" s="263" t="s">
        <v>2183</v>
      </c>
      <c r="BD25" s="263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63" t="s">
        <v>2184</v>
      </c>
      <c r="BA26" s="263" t="s">
        <v>2185</v>
      </c>
      <c r="BB26" s="263" t="s">
        <v>581</v>
      </c>
      <c r="BC26" s="263" t="s">
        <v>2186</v>
      </c>
      <c r="BD26" s="263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64" t="s">
        <v>2187</v>
      </c>
      <c r="BA27" s="264" t="s">
        <v>2188</v>
      </c>
      <c r="BB27" s="264" t="s">
        <v>581</v>
      </c>
      <c r="BC27" s="264" t="s">
        <v>2189</v>
      </c>
      <c r="BD27" s="264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63" t="s">
        <v>2190</v>
      </c>
      <c r="BA28" s="263" t="s">
        <v>2191</v>
      </c>
      <c r="BB28" s="263" t="s">
        <v>565</v>
      </c>
      <c r="BC28" s="263" t="s">
        <v>2192</v>
      </c>
      <c r="BD28" s="263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63" t="s">
        <v>643</v>
      </c>
      <c r="BA29" s="263" t="s">
        <v>2193</v>
      </c>
      <c r="BB29" s="263" t="s">
        <v>565</v>
      </c>
      <c r="BC29" s="263" t="s">
        <v>2194</v>
      </c>
      <c r="BD29" s="263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63" t="s">
        <v>2195</v>
      </c>
      <c r="BA30" s="263" t="s">
        <v>2196</v>
      </c>
      <c r="BB30" s="263" t="s">
        <v>141</v>
      </c>
      <c r="BC30" s="263" t="s">
        <v>2197</v>
      </c>
      <c r="BD30" s="263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63" t="s">
        <v>646</v>
      </c>
      <c r="BA31" s="263" t="s">
        <v>647</v>
      </c>
      <c r="BB31" s="263" t="s">
        <v>475</v>
      </c>
      <c r="BC31" s="263" t="s">
        <v>2198</v>
      </c>
      <c r="BD31" s="263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63" t="s">
        <v>2199</v>
      </c>
      <c r="BA32" s="263" t="s">
        <v>2200</v>
      </c>
      <c r="BB32" s="263" t="s">
        <v>565</v>
      </c>
      <c r="BC32" s="263" t="s">
        <v>2201</v>
      </c>
      <c r="BD32" s="263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ROUND((SUM(BE95:BE661)),  2)</f>
        <v>0</v>
      </c>
      <c r="G33" s="41"/>
      <c r="H33" s="41"/>
      <c r="I33" s="151">
        <v>0.20999999999999999</v>
      </c>
      <c r="J33" s="150">
        <f>ROUND(((SUM(BE95:BE661))*I33),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63" t="s">
        <v>2202</v>
      </c>
      <c r="BA33" s="263" t="s">
        <v>2203</v>
      </c>
      <c r="BB33" s="263" t="s">
        <v>565</v>
      </c>
      <c r="BC33" s="263" t="s">
        <v>2204</v>
      </c>
      <c r="BD33" s="263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ROUND((SUM(BF95:BF661)),  2)</f>
        <v>0</v>
      </c>
      <c r="G34" s="41"/>
      <c r="H34" s="41"/>
      <c r="I34" s="151">
        <v>0.12</v>
      </c>
      <c r="J34" s="150">
        <f>ROUND(((SUM(BF95:BF661))*I34),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63" t="s">
        <v>2205</v>
      </c>
      <c r="BA34" s="263" t="s">
        <v>2205</v>
      </c>
      <c r="BB34" s="263" t="s">
        <v>141</v>
      </c>
      <c r="BC34" s="263" t="s">
        <v>2206</v>
      </c>
      <c r="BD34" s="263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ROUND((SUM(BG95:BG661)),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63" t="s">
        <v>2207</v>
      </c>
      <c r="BA35" s="263" t="s">
        <v>2207</v>
      </c>
      <c r="BB35" s="263" t="s">
        <v>141</v>
      </c>
      <c r="BC35" s="263" t="s">
        <v>2208</v>
      </c>
      <c r="BD35" s="263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ROUND((SUM(BH95:BH661)),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ROUND((SUM(BI95:BI661)),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Rekonstrukce vystrojení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729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733</v>
      </c>
      <c r="E62" s="177"/>
      <c r="F62" s="177"/>
      <c r="G62" s="177"/>
      <c r="H62" s="177"/>
      <c r="I62" s="177"/>
      <c r="J62" s="178">
        <f>J177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737</v>
      </c>
      <c r="E63" s="177"/>
      <c r="F63" s="177"/>
      <c r="G63" s="177"/>
      <c r="H63" s="177"/>
      <c r="I63" s="177"/>
      <c r="J63" s="178">
        <f>J217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741</v>
      </c>
      <c r="E64" s="177"/>
      <c r="F64" s="177"/>
      <c r="G64" s="177"/>
      <c r="H64" s="177"/>
      <c r="I64" s="177"/>
      <c r="J64" s="178">
        <f>J285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2209</v>
      </c>
      <c r="E65" s="177"/>
      <c r="F65" s="177"/>
      <c r="G65" s="177"/>
      <c r="H65" s="177"/>
      <c r="I65" s="177"/>
      <c r="J65" s="178">
        <f>J304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748</v>
      </c>
      <c r="E66" s="177"/>
      <c r="F66" s="177"/>
      <c r="G66" s="177"/>
      <c r="H66" s="177"/>
      <c r="I66" s="177"/>
      <c r="J66" s="178">
        <f>J313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752</v>
      </c>
      <c r="E67" s="177"/>
      <c r="F67" s="177"/>
      <c r="G67" s="177"/>
      <c r="H67" s="177"/>
      <c r="I67" s="177"/>
      <c r="J67" s="178">
        <f>J330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756</v>
      </c>
      <c r="E68" s="177"/>
      <c r="F68" s="177"/>
      <c r="G68" s="177"/>
      <c r="H68" s="177"/>
      <c r="I68" s="177"/>
      <c r="J68" s="178">
        <f>J489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760</v>
      </c>
      <c r="E69" s="177"/>
      <c r="F69" s="177"/>
      <c r="G69" s="177"/>
      <c r="H69" s="177"/>
      <c r="I69" s="177"/>
      <c r="J69" s="178">
        <f>J501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764</v>
      </c>
      <c r="E70" s="171"/>
      <c r="F70" s="171"/>
      <c r="G70" s="171"/>
      <c r="H70" s="171"/>
      <c r="I70" s="171"/>
      <c r="J70" s="172">
        <f>J515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2210</v>
      </c>
      <c r="E71" s="177"/>
      <c r="F71" s="177"/>
      <c r="G71" s="177"/>
      <c r="H71" s="177"/>
      <c r="I71" s="177"/>
      <c r="J71" s="178">
        <f>J516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772</v>
      </c>
      <c r="E72" s="177"/>
      <c r="F72" s="177"/>
      <c r="G72" s="177"/>
      <c r="H72" s="177"/>
      <c r="I72" s="177"/>
      <c r="J72" s="178">
        <f>J525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2211</v>
      </c>
      <c r="E73" s="177"/>
      <c r="F73" s="177"/>
      <c r="G73" s="177"/>
      <c r="H73" s="177"/>
      <c r="I73" s="177"/>
      <c r="J73" s="178">
        <f>J635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776</v>
      </c>
      <c r="E74" s="171"/>
      <c r="F74" s="171"/>
      <c r="G74" s="171"/>
      <c r="H74" s="171"/>
      <c r="I74" s="171"/>
      <c r="J74" s="172">
        <f>J649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4"/>
      <c r="C75" s="175"/>
      <c r="D75" s="176" t="s">
        <v>2212</v>
      </c>
      <c r="E75" s="177"/>
      <c r="F75" s="177"/>
      <c r="G75" s="177"/>
      <c r="H75" s="177"/>
      <c r="I75" s="177"/>
      <c r="J75" s="178">
        <f>J650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PK Roztoky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02 - Rekonstrukce vystrojení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3. 9. 2024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P96+P515+P649</f>
        <v>0</v>
      </c>
      <c r="Q95" s="99"/>
      <c r="R95" s="188">
        <f>R96+R515+R649</f>
        <v>423.24663906000001</v>
      </c>
      <c r="S95" s="99"/>
      <c r="T95" s="189">
        <f>T96+T515+T649</f>
        <v>123.62378099999999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BK96+BK515+BK649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813</v>
      </c>
      <c r="F96" s="194" t="s">
        <v>814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P97+P177+P217+P285+P304+P313+P330+P489+P501</f>
        <v>0</v>
      </c>
      <c r="Q96" s="199"/>
      <c r="R96" s="200">
        <f>R97+R177+R217+R285+R304+R313+R330+R489+R501</f>
        <v>385.38018355999998</v>
      </c>
      <c r="S96" s="199"/>
      <c r="T96" s="201">
        <f>T97+T177+T217+T285+T304+T313+T330+T489+T501</f>
        <v>104.22984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137</v>
      </c>
      <c r="BK96" s="204">
        <f>BK97+BK177+BK217+BK285+BK304+BK313+BK330+BK489+BK501</f>
        <v>0</v>
      </c>
    </row>
    <row r="97" s="12" customFormat="1" ht="22.8" customHeight="1">
      <c r="A97" s="12"/>
      <c r="B97" s="191"/>
      <c r="C97" s="192"/>
      <c r="D97" s="193" t="s">
        <v>76</v>
      </c>
      <c r="E97" s="245" t="s">
        <v>85</v>
      </c>
      <c r="F97" s="245" t="s">
        <v>815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SUM(P98:P176)</f>
        <v>0</v>
      </c>
      <c r="Q97" s="199"/>
      <c r="R97" s="200">
        <f>SUM(R98:R176)</f>
        <v>104.37113199999999</v>
      </c>
      <c r="S97" s="199"/>
      <c r="T97" s="201">
        <f>SUM(T98:T176)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137</v>
      </c>
      <c r="BK97" s="204">
        <f>SUM(BK98:BK176)</f>
        <v>0</v>
      </c>
    </row>
    <row r="98" s="2" customFormat="1" ht="16.5" customHeight="1">
      <c r="A98" s="41"/>
      <c r="B98" s="42"/>
      <c r="C98" s="225" t="s">
        <v>85</v>
      </c>
      <c r="D98" s="225" t="s">
        <v>162</v>
      </c>
      <c r="E98" s="226" t="s">
        <v>2213</v>
      </c>
      <c r="F98" s="227" t="s">
        <v>2214</v>
      </c>
      <c r="G98" s="228" t="s">
        <v>565</v>
      </c>
      <c r="H98" s="229">
        <v>242.24600000000001</v>
      </c>
      <c r="I98" s="230"/>
      <c r="J98" s="231">
        <f>ROUND(I98*H98,2)</f>
        <v>0</v>
      </c>
      <c r="K98" s="227" t="s">
        <v>526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150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150</v>
      </c>
      <c r="BM98" s="217" t="s">
        <v>2215</v>
      </c>
    </row>
    <row r="99" s="2" customFormat="1">
      <c r="A99" s="41"/>
      <c r="B99" s="42"/>
      <c r="C99" s="43"/>
      <c r="D99" s="219" t="s">
        <v>144</v>
      </c>
      <c r="E99" s="43"/>
      <c r="F99" s="220" t="s">
        <v>2216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2" customFormat="1">
      <c r="A100" s="41"/>
      <c r="B100" s="42"/>
      <c r="C100" s="43"/>
      <c r="D100" s="247" t="s">
        <v>529</v>
      </c>
      <c r="E100" s="43"/>
      <c r="F100" s="248" t="s">
        <v>2217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529</v>
      </c>
      <c r="AU100" s="20" t="s">
        <v>87</v>
      </c>
    </row>
    <row r="101" s="14" customFormat="1">
      <c r="A101" s="14"/>
      <c r="B101" s="249"/>
      <c r="C101" s="250"/>
      <c r="D101" s="219" t="s">
        <v>250</v>
      </c>
      <c r="E101" s="251" t="s">
        <v>21</v>
      </c>
      <c r="F101" s="252" t="s">
        <v>2218</v>
      </c>
      <c r="G101" s="250"/>
      <c r="H101" s="251" t="s">
        <v>21</v>
      </c>
      <c r="I101" s="253"/>
      <c r="J101" s="250"/>
      <c r="K101" s="250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250</v>
      </c>
      <c r="AU101" s="258" t="s">
        <v>87</v>
      </c>
      <c r="AV101" s="14" t="s">
        <v>85</v>
      </c>
      <c r="AW101" s="14" t="s">
        <v>38</v>
      </c>
      <c r="AX101" s="14" t="s">
        <v>77</v>
      </c>
      <c r="AY101" s="258" t="s">
        <v>137</v>
      </c>
    </row>
    <row r="102" s="13" customFormat="1">
      <c r="A102" s="13"/>
      <c r="B102" s="234"/>
      <c r="C102" s="235"/>
      <c r="D102" s="219" t="s">
        <v>250</v>
      </c>
      <c r="E102" s="236" t="s">
        <v>2173</v>
      </c>
      <c r="F102" s="237" t="s">
        <v>2219</v>
      </c>
      <c r="G102" s="235"/>
      <c r="H102" s="238">
        <v>322.995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250</v>
      </c>
      <c r="AU102" s="244" t="s">
        <v>87</v>
      </c>
      <c r="AV102" s="13" t="s">
        <v>87</v>
      </c>
      <c r="AW102" s="13" t="s">
        <v>38</v>
      </c>
      <c r="AX102" s="13" t="s">
        <v>77</v>
      </c>
      <c r="AY102" s="244" t="s">
        <v>137</v>
      </c>
    </row>
    <row r="103" s="13" customFormat="1">
      <c r="A103" s="13"/>
      <c r="B103" s="234"/>
      <c r="C103" s="235"/>
      <c r="D103" s="219" t="s">
        <v>250</v>
      </c>
      <c r="E103" s="236" t="s">
        <v>21</v>
      </c>
      <c r="F103" s="237" t="s">
        <v>2220</v>
      </c>
      <c r="G103" s="235"/>
      <c r="H103" s="238">
        <v>242.24600000000001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250</v>
      </c>
      <c r="AU103" s="244" t="s">
        <v>87</v>
      </c>
      <c r="AV103" s="13" t="s">
        <v>87</v>
      </c>
      <c r="AW103" s="13" t="s">
        <v>38</v>
      </c>
      <c r="AX103" s="13" t="s">
        <v>85</v>
      </c>
      <c r="AY103" s="244" t="s">
        <v>137</v>
      </c>
    </row>
    <row r="104" s="2" customFormat="1" ht="16.5" customHeight="1">
      <c r="A104" s="41"/>
      <c r="B104" s="42"/>
      <c r="C104" s="225" t="s">
        <v>87</v>
      </c>
      <c r="D104" s="225" t="s">
        <v>162</v>
      </c>
      <c r="E104" s="226" t="s">
        <v>2221</v>
      </c>
      <c r="F104" s="227" t="s">
        <v>2222</v>
      </c>
      <c r="G104" s="228" t="s">
        <v>565</v>
      </c>
      <c r="H104" s="229">
        <v>80.748999999999995</v>
      </c>
      <c r="I104" s="230"/>
      <c r="J104" s="231">
        <f>ROUND(I104*H104,2)</f>
        <v>0</v>
      </c>
      <c r="K104" s="227" t="s">
        <v>526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150</v>
      </c>
      <c r="AT104" s="217" t="s">
        <v>162</v>
      </c>
      <c r="AU104" s="217" t="s">
        <v>87</v>
      </c>
      <c r="AY104" s="20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150</v>
      </c>
      <c r="BM104" s="217" t="s">
        <v>2223</v>
      </c>
    </row>
    <row r="105" s="2" customFormat="1">
      <c r="A105" s="41"/>
      <c r="B105" s="42"/>
      <c r="C105" s="43"/>
      <c r="D105" s="219" t="s">
        <v>144</v>
      </c>
      <c r="E105" s="43"/>
      <c r="F105" s="220" t="s">
        <v>2224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87</v>
      </c>
    </row>
    <row r="106" s="2" customFormat="1">
      <c r="A106" s="41"/>
      <c r="B106" s="42"/>
      <c r="C106" s="43"/>
      <c r="D106" s="247" t="s">
        <v>529</v>
      </c>
      <c r="E106" s="43"/>
      <c r="F106" s="248" t="s">
        <v>2225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529</v>
      </c>
      <c r="AU106" s="20" t="s">
        <v>87</v>
      </c>
    </row>
    <row r="107" s="14" customFormat="1">
      <c r="A107" s="14"/>
      <c r="B107" s="249"/>
      <c r="C107" s="250"/>
      <c r="D107" s="219" t="s">
        <v>250</v>
      </c>
      <c r="E107" s="251" t="s">
        <v>21</v>
      </c>
      <c r="F107" s="252" t="s">
        <v>2226</v>
      </c>
      <c r="G107" s="250"/>
      <c r="H107" s="251" t="s">
        <v>21</v>
      </c>
      <c r="I107" s="253"/>
      <c r="J107" s="250"/>
      <c r="K107" s="250"/>
      <c r="L107" s="254"/>
      <c r="M107" s="255"/>
      <c r="N107" s="256"/>
      <c r="O107" s="256"/>
      <c r="P107" s="256"/>
      <c r="Q107" s="256"/>
      <c r="R107" s="256"/>
      <c r="S107" s="256"/>
      <c r="T107" s="25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8" t="s">
        <v>250</v>
      </c>
      <c r="AU107" s="258" t="s">
        <v>87</v>
      </c>
      <c r="AV107" s="14" t="s">
        <v>85</v>
      </c>
      <c r="AW107" s="14" t="s">
        <v>38</v>
      </c>
      <c r="AX107" s="14" t="s">
        <v>77</v>
      </c>
      <c r="AY107" s="258" t="s">
        <v>137</v>
      </c>
    </row>
    <row r="108" s="13" customFormat="1">
      <c r="A108" s="13"/>
      <c r="B108" s="234"/>
      <c r="C108" s="235"/>
      <c r="D108" s="219" t="s">
        <v>250</v>
      </c>
      <c r="E108" s="236" t="s">
        <v>21</v>
      </c>
      <c r="F108" s="237" t="s">
        <v>2227</v>
      </c>
      <c r="G108" s="235"/>
      <c r="H108" s="238">
        <v>80.748999999999995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250</v>
      </c>
      <c r="AU108" s="244" t="s">
        <v>87</v>
      </c>
      <c r="AV108" s="13" t="s">
        <v>87</v>
      </c>
      <c r="AW108" s="13" t="s">
        <v>38</v>
      </c>
      <c r="AX108" s="13" t="s">
        <v>85</v>
      </c>
      <c r="AY108" s="244" t="s">
        <v>137</v>
      </c>
    </row>
    <row r="109" s="2" customFormat="1" ht="16.5" customHeight="1">
      <c r="A109" s="41"/>
      <c r="B109" s="42"/>
      <c r="C109" s="225" t="s">
        <v>136</v>
      </c>
      <c r="D109" s="225" t="s">
        <v>162</v>
      </c>
      <c r="E109" s="226" t="s">
        <v>2228</v>
      </c>
      <c r="F109" s="227" t="s">
        <v>2229</v>
      </c>
      <c r="G109" s="228" t="s">
        <v>210</v>
      </c>
      <c r="H109" s="229">
        <v>58.200000000000003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0.0053</v>
      </c>
      <c r="R109" s="215">
        <f>Q109*H109</f>
        <v>0.30846000000000001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150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150</v>
      </c>
      <c r="BM109" s="217" t="s">
        <v>2230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2231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>
      <c r="A111" s="41"/>
      <c r="B111" s="42"/>
      <c r="C111" s="43"/>
      <c r="D111" s="219" t="s">
        <v>146</v>
      </c>
      <c r="E111" s="43"/>
      <c r="F111" s="224" t="s">
        <v>2232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87</v>
      </c>
    </row>
    <row r="112" s="14" customFormat="1">
      <c r="A112" s="14"/>
      <c r="B112" s="249"/>
      <c r="C112" s="250"/>
      <c r="D112" s="219" t="s">
        <v>250</v>
      </c>
      <c r="E112" s="251" t="s">
        <v>21</v>
      </c>
      <c r="F112" s="252" t="s">
        <v>2233</v>
      </c>
      <c r="G112" s="250"/>
      <c r="H112" s="251" t="s">
        <v>21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8" t="s">
        <v>250</v>
      </c>
      <c r="AU112" s="258" t="s">
        <v>87</v>
      </c>
      <c r="AV112" s="14" t="s">
        <v>85</v>
      </c>
      <c r="AW112" s="14" t="s">
        <v>38</v>
      </c>
      <c r="AX112" s="14" t="s">
        <v>77</v>
      </c>
      <c r="AY112" s="258" t="s">
        <v>137</v>
      </c>
    </row>
    <row r="113" s="14" customFormat="1">
      <c r="A113" s="14"/>
      <c r="B113" s="249"/>
      <c r="C113" s="250"/>
      <c r="D113" s="219" t="s">
        <v>250</v>
      </c>
      <c r="E113" s="251" t="s">
        <v>21</v>
      </c>
      <c r="F113" s="252" t="s">
        <v>2234</v>
      </c>
      <c r="G113" s="250"/>
      <c r="H113" s="251" t="s">
        <v>21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8" t="s">
        <v>250</v>
      </c>
      <c r="AU113" s="258" t="s">
        <v>87</v>
      </c>
      <c r="AV113" s="14" t="s">
        <v>85</v>
      </c>
      <c r="AW113" s="14" t="s">
        <v>38</v>
      </c>
      <c r="AX113" s="14" t="s">
        <v>77</v>
      </c>
      <c r="AY113" s="258" t="s">
        <v>137</v>
      </c>
    </row>
    <row r="114" s="13" customFormat="1">
      <c r="A114" s="13"/>
      <c r="B114" s="234"/>
      <c r="C114" s="235"/>
      <c r="D114" s="219" t="s">
        <v>250</v>
      </c>
      <c r="E114" s="236" t="s">
        <v>21</v>
      </c>
      <c r="F114" s="237" t="s">
        <v>2235</v>
      </c>
      <c r="G114" s="235"/>
      <c r="H114" s="238">
        <v>58.200000000000003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250</v>
      </c>
      <c r="AU114" s="244" t="s">
        <v>87</v>
      </c>
      <c r="AV114" s="13" t="s">
        <v>87</v>
      </c>
      <c r="AW114" s="13" t="s">
        <v>38</v>
      </c>
      <c r="AX114" s="13" t="s">
        <v>85</v>
      </c>
      <c r="AY114" s="244" t="s">
        <v>137</v>
      </c>
    </row>
    <row r="115" s="2" customFormat="1" ht="16.5" customHeight="1">
      <c r="A115" s="41"/>
      <c r="B115" s="42"/>
      <c r="C115" s="205" t="s">
        <v>150</v>
      </c>
      <c r="D115" s="205" t="s">
        <v>138</v>
      </c>
      <c r="E115" s="206" t="s">
        <v>2236</v>
      </c>
      <c r="F115" s="207" t="s">
        <v>2237</v>
      </c>
      <c r="G115" s="208" t="s">
        <v>210</v>
      </c>
      <c r="H115" s="209">
        <v>69.599999999999994</v>
      </c>
      <c r="I115" s="210"/>
      <c r="J115" s="211">
        <f>ROUND(I115*H115,2)</f>
        <v>0</v>
      </c>
      <c r="K115" s="207" t="s">
        <v>21</v>
      </c>
      <c r="L115" s="212"/>
      <c r="M115" s="213" t="s">
        <v>21</v>
      </c>
      <c r="N115" s="214" t="s">
        <v>48</v>
      </c>
      <c r="O115" s="87"/>
      <c r="P115" s="215">
        <f>O115*H115</f>
        <v>0</v>
      </c>
      <c r="Q115" s="215">
        <v>0.079799999999999996</v>
      </c>
      <c r="R115" s="215">
        <f>Q115*H115</f>
        <v>5.554079999999999</v>
      </c>
      <c r="S115" s="215">
        <v>0</v>
      </c>
      <c r="T115" s="21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7" t="s">
        <v>159</v>
      </c>
      <c r="AT115" s="217" t="s">
        <v>138</v>
      </c>
      <c r="AU115" s="217" t="s">
        <v>87</v>
      </c>
      <c r="AY115" s="20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20" t="s">
        <v>85</v>
      </c>
      <c r="BK115" s="218">
        <f>ROUND(I115*H115,2)</f>
        <v>0</v>
      </c>
      <c r="BL115" s="20" t="s">
        <v>150</v>
      </c>
      <c r="BM115" s="217" t="s">
        <v>2238</v>
      </c>
    </row>
    <row r="116" s="2" customFormat="1">
      <c r="A116" s="41"/>
      <c r="B116" s="42"/>
      <c r="C116" s="43"/>
      <c r="D116" s="219" t="s">
        <v>144</v>
      </c>
      <c r="E116" s="43"/>
      <c r="F116" s="220" t="s">
        <v>2237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144</v>
      </c>
      <c r="AU116" s="20" t="s">
        <v>87</v>
      </c>
    </row>
    <row r="117" s="14" customFormat="1">
      <c r="A117" s="14"/>
      <c r="B117" s="249"/>
      <c r="C117" s="250"/>
      <c r="D117" s="219" t="s">
        <v>250</v>
      </c>
      <c r="E117" s="251" t="s">
        <v>21</v>
      </c>
      <c r="F117" s="252" t="s">
        <v>2233</v>
      </c>
      <c r="G117" s="250"/>
      <c r="H117" s="251" t="s">
        <v>21</v>
      </c>
      <c r="I117" s="253"/>
      <c r="J117" s="250"/>
      <c r="K117" s="250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250</v>
      </c>
      <c r="AU117" s="258" t="s">
        <v>87</v>
      </c>
      <c r="AV117" s="14" t="s">
        <v>85</v>
      </c>
      <c r="AW117" s="14" t="s">
        <v>38</v>
      </c>
      <c r="AX117" s="14" t="s">
        <v>77</v>
      </c>
      <c r="AY117" s="258" t="s">
        <v>137</v>
      </c>
    </row>
    <row r="118" s="14" customFormat="1">
      <c r="A118" s="14"/>
      <c r="B118" s="249"/>
      <c r="C118" s="250"/>
      <c r="D118" s="219" t="s">
        <v>250</v>
      </c>
      <c r="E118" s="251" t="s">
        <v>21</v>
      </c>
      <c r="F118" s="252" t="s">
        <v>2239</v>
      </c>
      <c r="G118" s="250"/>
      <c r="H118" s="251" t="s">
        <v>21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250</v>
      </c>
      <c r="AU118" s="258" t="s">
        <v>87</v>
      </c>
      <c r="AV118" s="14" t="s">
        <v>85</v>
      </c>
      <c r="AW118" s="14" t="s">
        <v>38</v>
      </c>
      <c r="AX118" s="14" t="s">
        <v>77</v>
      </c>
      <c r="AY118" s="258" t="s">
        <v>137</v>
      </c>
    </row>
    <row r="119" s="13" customFormat="1">
      <c r="A119" s="13"/>
      <c r="B119" s="234"/>
      <c r="C119" s="235"/>
      <c r="D119" s="219" t="s">
        <v>250</v>
      </c>
      <c r="E119" s="236" t="s">
        <v>2145</v>
      </c>
      <c r="F119" s="237" t="s">
        <v>2240</v>
      </c>
      <c r="G119" s="235"/>
      <c r="H119" s="238">
        <v>69.599999999999994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250</v>
      </c>
      <c r="AU119" s="244" t="s">
        <v>87</v>
      </c>
      <c r="AV119" s="13" t="s">
        <v>87</v>
      </c>
      <c r="AW119" s="13" t="s">
        <v>38</v>
      </c>
      <c r="AX119" s="13" t="s">
        <v>85</v>
      </c>
      <c r="AY119" s="244" t="s">
        <v>137</v>
      </c>
    </row>
    <row r="120" s="2" customFormat="1" ht="16.5" customHeight="1">
      <c r="A120" s="41"/>
      <c r="B120" s="42"/>
      <c r="C120" s="225" t="s">
        <v>161</v>
      </c>
      <c r="D120" s="225" t="s">
        <v>162</v>
      </c>
      <c r="E120" s="226" t="s">
        <v>2241</v>
      </c>
      <c r="F120" s="227" t="s">
        <v>2242</v>
      </c>
      <c r="G120" s="228" t="s">
        <v>210</v>
      </c>
      <c r="H120" s="229">
        <v>88.799999999999997</v>
      </c>
      <c r="I120" s="230"/>
      <c r="J120" s="231">
        <f>ROUND(I120*H120,2)</f>
        <v>0</v>
      </c>
      <c r="K120" s="227" t="s">
        <v>526</v>
      </c>
      <c r="L120" s="47"/>
      <c r="M120" s="232" t="s">
        <v>21</v>
      </c>
      <c r="N120" s="233" t="s">
        <v>48</v>
      </c>
      <c r="O120" s="87"/>
      <c r="P120" s="215">
        <f>O120*H120</f>
        <v>0</v>
      </c>
      <c r="Q120" s="215">
        <v>0.00033</v>
      </c>
      <c r="R120" s="215">
        <f>Q120*H120</f>
        <v>0.029304</v>
      </c>
      <c r="S120" s="215">
        <v>0</v>
      </c>
      <c r="T120" s="21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7" t="s">
        <v>150</v>
      </c>
      <c r="AT120" s="217" t="s">
        <v>162</v>
      </c>
      <c r="AU120" s="217" t="s">
        <v>87</v>
      </c>
      <c r="AY120" s="20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20" t="s">
        <v>85</v>
      </c>
      <c r="BK120" s="218">
        <f>ROUND(I120*H120,2)</f>
        <v>0</v>
      </c>
      <c r="BL120" s="20" t="s">
        <v>150</v>
      </c>
      <c r="BM120" s="217" t="s">
        <v>2243</v>
      </c>
    </row>
    <row r="121" s="2" customFormat="1">
      <c r="A121" s="41"/>
      <c r="B121" s="42"/>
      <c r="C121" s="43"/>
      <c r="D121" s="219" t="s">
        <v>144</v>
      </c>
      <c r="E121" s="43"/>
      <c r="F121" s="220" t="s">
        <v>2244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87</v>
      </c>
    </row>
    <row r="122" s="2" customFormat="1">
      <c r="A122" s="41"/>
      <c r="B122" s="42"/>
      <c r="C122" s="43"/>
      <c r="D122" s="247" t="s">
        <v>529</v>
      </c>
      <c r="E122" s="43"/>
      <c r="F122" s="248" t="s">
        <v>2245</v>
      </c>
      <c r="G122" s="43"/>
      <c r="H122" s="43"/>
      <c r="I122" s="221"/>
      <c r="J122" s="43"/>
      <c r="K122" s="43"/>
      <c r="L122" s="47"/>
      <c r="M122" s="222"/>
      <c r="N122" s="22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529</v>
      </c>
      <c r="AU122" s="20" t="s">
        <v>87</v>
      </c>
    </row>
    <row r="123" s="14" customFormat="1">
      <c r="A123" s="14"/>
      <c r="B123" s="249"/>
      <c r="C123" s="250"/>
      <c r="D123" s="219" t="s">
        <v>250</v>
      </c>
      <c r="E123" s="251" t="s">
        <v>21</v>
      </c>
      <c r="F123" s="252" t="s">
        <v>2246</v>
      </c>
      <c r="G123" s="250"/>
      <c r="H123" s="251" t="s">
        <v>21</v>
      </c>
      <c r="I123" s="253"/>
      <c r="J123" s="250"/>
      <c r="K123" s="250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250</v>
      </c>
      <c r="AU123" s="258" t="s">
        <v>87</v>
      </c>
      <c r="AV123" s="14" t="s">
        <v>85</v>
      </c>
      <c r="AW123" s="14" t="s">
        <v>38</v>
      </c>
      <c r="AX123" s="14" t="s">
        <v>77</v>
      </c>
      <c r="AY123" s="258" t="s">
        <v>137</v>
      </c>
    </row>
    <row r="124" s="13" customFormat="1">
      <c r="A124" s="13"/>
      <c r="B124" s="234"/>
      <c r="C124" s="235"/>
      <c r="D124" s="219" t="s">
        <v>250</v>
      </c>
      <c r="E124" s="236" t="s">
        <v>21</v>
      </c>
      <c r="F124" s="237" t="s">
        <v>2247</v>
      </c>
      <c r="G124" s="235"/>
      <c r="H124" s="238">
        <v>88.799999999999997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250</v>
      </c>
      <c r="AU124" s="244" t="s">
        <v>87</v>
      </c>
      <c r="AV124" s="13" t="s">
        <v>87</v>
      </c>
      <c r="AW124" s="13" t="s">
        <v>38</v>
      </c>
      <c r="AX124" s="13" t="s">
        <v>85</v>
      </c>
      <c r="AY124" s="244" t="s">
        <v>137</v>
      </c>
    </row>
    <row r="125" s="2" customFormat="1" ht="16.5" customHeight="1">
      <c r="A125" s="41"/>
      <c r="B125" s="42"/>
      <c r="C125" s="225" t="s">
        <v>154</v>
      </c>
      <c r="D125" s="225" t="s">
        <v>162</v>
      </c>
      <c r="E125" s="226" t="s">
        <v>2248</v>
      </c>
      <c r="F125" s="227" t="s">
        <v>2249</v>
      </c>
      <c r="G125" s="228" t="s">
        <v>259</v>
      </c>
      <c r="H125" s="229">
        <v>96</v>
      </c>
      <c r="I125" s="230"/>
      <c r="J125" s="231">
        <f>ROUND(I125*H125,2)</f>
        <v>0</v>
      </c>
      <c r="K125" s="227" t="s">
        <v>526</v>
      </c>
      <c r="L125" s="47"/>
      <c r="M125" s="232" t="s">
        <v>21</v>
      </c>
      <c r="N125" s="233" t="s">
        <v>48</v>
      </c>
      <c r="O125" s="87"/>
      <c r="P125" s="215">
        <f>O125*H125</f>
        <v>0</v>
      </c>
      <c r="Q125" s="215">
        <v>0.00020000000000000001</v>
      </c>
      <c r="R125" s="215">
        <f>Q125*H125</f>
        <v>0.019200000000000002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150</v>
      </c>
      <c r="AT125" s="217" t="s">
        <v>162</v>
      </c>
      <c r="AU125" s="217" t="s">
        <v>87</v>
      </c>
      <c r="AY125" s="20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150</v>
      </c>
      <c r="BM125" s="217" t="s">
        <v>2250</v>
      </c>
    </row>
    <row r="126" s="2" customFormat="1">
      <c r="A126" s="41"/>
      <c r="B126" s="42"/>
      <c r="C126" s="43"/>
      <c r="D126" s="219" t="s">
        <v>144</v>
      </c>
      <c r="E126" s="43"/>
      <c r="F126" s="220" t="s">
        <v>2251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144</v>
      </c>
      <c r="AU126" s="20" t="s">
        <v>87</v>
      </c>
    </row>
    <row r="127" s="2" customFormat="1">
      <c r="A127" s="41"/>
      <c r="B127" s="42"/>
      <c r="C127" s="43"/>
      <c r="D127" s="247" t="s">
        <v>529</v>
      </c>
      <c r="E127" s="43"/>
      <c r="F127" s="248" t="s">
        <v>2252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529</v>
      </c>
      <c r="AU127" s="20" t="s">
        <v>87</v>
      </c>
    </row>
    <row r="128" s="14" customFormat="1">
      <c r="A128" s="14"/>
      <c r="B128" s="249"/>
      <c r="C128" s="250"/>
      <c r="D128" s="219" t="s">
        <v>250</v>
      </c>
      <c r="E128" s="251" t="s">
        <v>21</v>
      </c>
      <c r="F128" s="252" t="s">
        <v>2253</v>
      </c>
      <c r="G128" s="250"/>
      <c r="H128" s="251" t="s">
        <v>21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250</v>
      </c>
      <c r="AU128" s="258" t="s">
        <v>87</v>
      </c>
      <c r="AV128" s="14" t="s">
        <v>85</v>
      </c>
      <c r="AW128" s="14" t="s">
        <v>38</v>
      </c>
      <c r="AX128" s="14" t="s">
        <v>77</v>
      </c>
      <c r="AY128" s="258" t="s">
        <v>137</v>
      </c>
    </row>
    <row r="129" s="13" customFormat="1">
      <c r="A129" s="13"/>
      <c r="B129" s="234"/>
      <c r="C129" s="235"/>
      <c r="D129" s="219" t="s">
        <v>250</v>
      </c>
      <c r="E129" s="236" t="s">
        <v>21</v>
      </c>
      <c r="F129" s="237" t="s">
        <v>2254</v>
      </c>
      <c r="G129" s="235"/>
      <c r="H129" s="238">
        <v>96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250</v>
      </c>
      <c r="AU129" s="244" t="s">
        <v>87</v>
      </c>
      <c r="AV129" s="13" t="s">
        <v>87</v>
      </c>
      <c r="AW129" s="13" t="s">
        <v>38</v>
      </c>
      <c r="AX129" s="13" t="s">
        <v>85</v>
      </c>
      <c r="AY129" s="244" t="s">
        <v>137</v>
      </c>
    </row>
    <row r="130" s="2" customFormat="1" ht="16.5" customHeight="1">
      <c r="A130" s="41"/>
      <c r="B130" s="42"/>
      <c r="C130" s="225" t="s">
        <v>169</v>
      </c>
      <c r="D130" s="225" t="s">
        <v>162</v>
      </c>
      <c r="E130" s="226" t="s">
        <v>2255</v>
      </c>
      <c r="F130" s="227" t="s">
        <v>2256</v>
      </c>
      <c r="G130" s="228" t="s">
        <v>259</v>
      </c>
      <c r="H130" s="229">
        <v>36</v>
      </c>
      <c r="I130" s="230"/>
      <c r="J130" s="231">
        <f>ROUND(I130*H130,2)</f>
        <v>0</v>
      </c>
      <c r="K130" s="227" t="s">
        <v>526</v>
      </c>
      <c r="L130" s="47"/>
      <c r="M130" s="232" t="s">
        <v>21</v>
      </c>
      <c r="N130" s="233" t="s">
        <v>48</v>
      </c>
      <c r="O130" s="87"/>
      <c r="P130" s="215">
        <f>O130*H130</f>
        <v>0</v>
      </c>
      <c r="Q130" s="215">
        <v>0.00020000000000000001</v>
      </c>
      <c r="R130" s="215">
        <f>Q130*H130</f>
        <v>0.0072000000000000007</v>
      </c>
      <c r="S130" s="215">
        <v>0</v>
      </c>
      <c r="T130" s="21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7" t="s">
        <v>150</v>
      </c>
      <c r="AT130" s="217" t="s">
        <v>162</v>
      </c>
      <c r="AU130" s="217" t="s">
        <v>87</v>
      </c>
      <c r="AY130" s="20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20" t="s">
        <v>85</v>
      </c>
      <c r="BK130" s="218">
        <f>ROUND(I130*H130,2)</f>
        <v>0</v>
      </c>
      <c r="BL130" s="20" t="s">
        <v>150</v>
      </c>
      <c r="BM130" s="217" t="s">
        <v>2257</v>
      </c>
    </row>
    <row r="131" s="2" customFormat="1">
      <c r="A131" s="41"/>
      <c r="B131" s="42"/>
      <c r="C131" s="43"/>
      <c r="D131" s="219" t="s">
        <v>144</v>
      </c>
      <c r="E131" s="43"/>
      <c r="F131" s="220" t="s">
        <v>2258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144</v>
      </c>
      <c r="AU131" s="20" t="s">
        <v>87</v>
      </c>
    </row>
    <row r="132" s="2" customFormat="1">
      <c r="A132" s="41"/>
      <c r="B132" s="42"/>
      <c r="C132" s="43"/>
      <c r="D132" s="247" t="s">
        <v>529</v>
      </c>
      <c r="E132" s="43"/>
      <c r="F132" s="248" t="s">
        <v>2259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529</v>
      </c>
      <c r="AU132" s="20" t="s">
        <v>87</v>
      </c>
    </row>
    <row r="133" s="14" customFormat="1">
      <c r="A133" s="14"/>
      <c r="B133" s="249"/>
      <c r="C133" s="250"/>
      <c r="D133" s="219" t="s">
        <v>250</v>
      </c>
      <c r="E133" s="251" t="s">
        <v>21</v>
      </c>
      <c r="F133" s="252" t="s">
        <v>2253</v>
      </c>
      <c r="G133" s="250"/>
      <c r="H133" s="251" t="s">
        <v>21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250</v>
      </c>
      <c r="AU133" s="258" t="s">
        <v>87</v>
      </c>
      <c r="AV133" s="14" t="s">
        <v>85</v>
      </c>
      <c r="AW133" s="14" t="s">
        <v>38</v>
      </c>
      <c r="AX133" s="14" t="s">
        <v>77</v>
      </c>
      <c r="AY133" s="258" t="s">
        <v>137</v>
      </c>
    </row>
    <row r="134" s="13" customFormat="1">
      <c r="A134" s="13"/>
      <c r="B134" s="234"/>
      <c r="C134" s="235"/>
      <c r="D134" s="219" t="s">
        <v>250</v>
      </c>
      <c r="E134" s="236" t="s">
        <v>21</v>
      </c>
      <c r="F134" s="237" t="s">
        <v>2260</v>
      </c>
      <c r="G134" s="235"/>
      <c r="H134" s="238">
        <v>12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250</v>
      </c>
      <c r="AU134" s="244" t="s">
        <v>87</v>
      </c>
      <c r="AV134" s="13" t="s">
        <v>87</v>
      </c>
      <c r="AW134" s="13" t="s">
        <v>38</v>
      </c>
      <c r="AX134" s="13" t="s">
        <v>77</v>
      </c>
      <c r="AY134" s="244" t="s">
        <v>137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2261</v>
      </c>
      <c r="G135" s="235"/>
      <c r="H135" s="238">
        <v>24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137</v>
      </c>
    </row>
    <row r="136" s="15" customFormat="1">
      <c r="A136" s="15"/>
      <c r="B136" s="267"/>
      <c r="C136" s="268"/>
      <c r="D136" s="219" t="s">
        <v>250</v>
      </c>
      <c r="E136" s="269" t="s">
        <v>21</v>
      </c>
      <c r="F136" s="270" t="s">
        <v>830</v>
      </c>
      <c r="G136" s="268"/>
      <c r="H136" s="271">
        <v>36</v>
      </c>
      <c r="I136" s="272"/>
      <c r="J136" s="268"/>
      <c r="K136" s="268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250</v>
      </c>
      <c r="AU136" s="277" t="s">
        <v>87</v>
      </c>
      <c r="AV136" s="15" t="s">
        <v>150</v>
      </c>
      <c r="AW136" s="15" t="s">
        <v>38</v>
      </c>
      <c r="AX136" s="15" t="s">
        <v>85</v>
      </c>
      <c r="AY136" s="277" t="s">
        <v>137</v>
      </c>
    </row>
    <row r="137" s="2" customFormat="1" ht="16.5" customHeight="1">
      <c r="A137" s="41"/>
      <c r="B137" s="42"/>
      <c r="C137" s="225" t="s">
        <v>159</v>
      </c>
      <c r="D137" s="225" t="s">
        <v>162</v>
      </c>
      <c r="E137" s="226" t="s">
        <v>2262</v>
      </c>
      <c r="F137" s="227" t="s">
        <v>2263</v>
      </c>
      <c r="G137" s="228" t="s">
        <v>210</v>
      </c>
      <c r="H137" s="229">
        <v>88.799999999999997</v>
      </c>
      <c r="I137" s="230"/>
      <c r="J137" s="231">
        <f>ROUND(I137*H137,2)</f>
        <v>0</v>
      </c>
      <c r="K137" s="227" t="s">
        <v>526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0.0010100000000000001</v>
      </c>
      <c r="R137" s="215">
        <f>Q137*H137</f>
        <v>0.089688000000000004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150</v>
      </c>
      <c r="AT137" s="217" t="s">
        <v>162</v>
      </c>
      <c r="AU137" s="217" t="s">
        <v>87</v>
      </c>
      <c r="AY137" s="20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150</v>
      </c>
      <c r="BM137" s="217" t="s">
        <v>2264</v>
      </c>
    </row>
    <row r="138" s="2" customFormat="1">
      <c r="A138" s="41"/>
      <c r="B138" s="42"/>
      <c r="C138" s="43"/>
      <c r="D138" s="219" t="s">
        <v>144</v>
      </c>
      <c r="E138" s="43"/>
      <c r="F138" s="220" t="s">
        <v>2265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144</v>
      </c>
      <c r="AU138" s="20" t="s">
        <v>87</v>
      </c>
    </row>
    <row r="139" s="2" customFormat="1">
      <c r="A139" s="41"/>
      <c r="B139" s="42"/>
      <c r="C139" s="43"/>
      <c r="D139" s="247" t="s">
        <v>529</v>
      </c>
      <c r="E139" s="43"/>
      <c r="F139" s="248" t="s">
        <v>2266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529</v>
      </c>
      <c r="AU139" s="20" t="s">
        <v>87</v>
      </c>
    </row>
    <row r="140" s="14" customFormat="1">
      <c r="A140" s="14"/>
      <c r="B140" s="249"/>
      <c r="C140" s="250"/>
      <c r="D140" s="219" t="s">
        <v>250</v>
      </c>
      <c r="E140" s="251" t="s">
        <v>21</v>
      </c>
      <c r="F140" s="252" t="s">
        <v>2246</v>
      </c>
      <c r="G140" s="250"/>
      <c r="H140" s="251" t="s">
        <v>21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250</v>
      </c>
      <c r="AU140" s="258" t="s">
        <v>87</v>
      </c>
      <c r="AV140" s="14" t="s">
        <v>85</v>
      </c>
      <c r="AW140" s="14" t="s">
        <v>38</v>
      </c>
      <c r="AX140" s="14" t="s">
        <v>77</v>
      </c>
      <c r="AY140" s="258" t="s">
        <v>137</v>
      </c>
    </row>
    <row r="141" s="13" customFormat="1">
      <c r="A141" s="13"/>
      <c r="B141" s="234"/>
      <c r="C141" s="235"/>
      <c r="D141" s="219" t="s">
        <v>250</v>
      </c>
      <c r="E141" s="236" t="s">
        <v>21</v>
      </c>
      <c r="F141" s="237" t="s">
        <v>2247</v>
      </c>
      <c r="G141" s="235"/>
      <c r="H141" s="238">
        <v>88.799999999999997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250</v>
      </c>
      <c r="AU141" s="244" t="s">
        <v>87</v>
      </c>
      <c r="AV141" s="13" t="s">
        <v>87</v>
      </c>
      <c r="AW141" s="13" t="s">
        <v>38</v>
      </c>
      <c r="AX141" s="13" t="s">
        <v>85</v>
      </c>
      <c r="AY141" s="244" t="s">
        <v>137</v>
      </c>
    </row>
    <row r="142" s="2" customFormat="1" ht="16.5" customHeight="1">
      <c r="A142" s="41"/>
      <c r="B142" s="42"/>
      <c r="C142" s="225" t="s">
        <v>179</v>
      </c>
      <c r="D142" s="225" t="s">
        <v>162</v>
      </c>
      <c r="E142" s="226" t="s">
        <v>2267</v>
      </c>
      <c r="F142" s="227" t="s">
        <v>2268</v>
      </c>
      <c r="G142" s="228" t="s">
        <v>475</v>
      </c>
      <c r="H142" s="229">
        <v>399.60000000000002</v>
      </c>
      <c r="I142" s="230"/>
      <c r="J142" s="231">
        <f>ROUND(I142*H142,2)</f>
        <v>0</v>
      </c>
      <c r="K142" s="227" t="s">
        <v>526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0.00014999999999999999</v>
      </c>
      <c r="R142" s="215">
        <f>Q142*H142</f>
        <v>0.05994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150</v>
      </c>
      <c r="AT142" s="217" t="s">
        <v>162</v>
      </c>
      <c r="AU142" s="217" t="s">
        <v>87</v>
      </c>
      <c r="AY142" s="20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150</v>
      </c>
      <c r="BM142" s="217" t="s">
        <v>2269</v>
      </c>
    </row>
    <row r="143" s="2" customFormat="1">
      <c r="A143" s="41"/>
      <c r="B143" s="42"/>
      <c r="C143" s="43"/>
      <c r="D143" s="219" t="s">
        <v>144</v>
      </c>
      <c r="E143" s="43"/>
      <c r="F143" s="220" t="s">
        <v>2270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87</v>
      </c>
    </row>
    <row r="144" s="2" customFormat="1">
      <c r="A144" s="41"/>
      <c r="B144" s="42"/>
      <c r="C144" s="43"/>
      <c r="D144" s="247" t="s">
        <v>529</v>
      </c>
      <c r="E144" s="43"/>
      <c r="F144" s="248" t="s">
        <v>2271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529</v>
      </c>
      <c r="AU144" s="20" t="s">
        <v>87</v>
      </c>
    </row>
    <row r="145" s="14" customFormat="1">
      <c r="A145" s="14"/>
      <c r="B145" s="249"/>
      <c r="C145" s="250"/>
      <c r="D145" s="219" t="s">
        <v>250</v>
      </c>
      <c r="E145" s="251" t="s">
        <v>21</v>
      </c>
      <c r="F145" s="252" t="s">
        <v>2272</v>
      </c>
      <c r="G145" s="250"/>
      <c r="H145" s="251" t="s">
        <v>21</v>
      </c>
      <c r="I145" s="253"/>
      <c r="J145" s="250"/>
      <c r="K145" s="250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250</v>
      </c>
      <c r="AU145" s="258" t="s">
        <v>87</v>
      </c>
      <c r="AV145" s="14" t="s">
        <v>85</v>
      </c>
      <c r="AW145" s="14" t="s">
        <v>38</v>
      </c>
      <c r="AX145" s="14" t="s">
        <v>77</v>
      </c>
      <c r="AY145" s="258" t="s">
        <v>137</v>
      </c>
    </row>
    <row r="146" s="13" customFormat="1">
      <c r="A146" s="13"/>
      <c r="B146" s="234"/>
      <c r="C146" s="235"/>
      <c r="D146" s="219" t="s">
        <v>250</v>
      </c>
      <c r="E146" s="236" t="s">
        <v>21</v>
      </c>
      <c r="F146" s="237" t="s">
        <v>2273</v>
      </c>
      <c r="G146" s="235"/>
      <c r="H146" s="238">
        <v>399.60000000000002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250</v>
      </c>
      <c r="AU146" s="244" t="s">
        <v>87</v>
      </c>
      <c r="AV146" s="13" t="s">
        <v>87</v>
      </c>
      <c r="AW146" s="13" t="s">
        <v>38</v>
      </c>
      <c r="AX146" s="13" t="s">
        <v>77</v>
      </c>
      <c r="AY146" s="244" t="s">
        <v>137</v>
      </c>
    </row>
    <row r="147" s="15" customFormat="1">
      <c r="A147" s="15"/>
      <c r="B147" s="267"/>
      <c r="C147" s="268"/>
      <c r="D147" s="219" t="s">
        <v>250</v>
      </c>
      <c r="E147" s="269" t="s">
        <v>2175</v>
      </c>
      <c r="F147" s="270" t="s">
        <v>830</v>
      </c>
      <c r="G147" s="268"/>
      <c r="H147" s="271">
        <v>399.60000000000002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250</v>
      </c>
      <c r="AU147" s="277" t="s">
        <v>87</v>
      </c>
      <c r="AV147" s="15" t="s">
        <v>150</v>
      </c>
      <c r="AW147" s="15" t="s">
        <v>38</v>
      </c>
      <c r="AX147" s="15" t="s">
        <v>85</v>
      </c>
      <c r="AY147" s="277" t="s">
        <v>137</v>
      </c>
    </row>
    <row r="148" s="2" customFormat="1" ht="16.5" customHeight="1">
      <c r="A148" s="41"/>
      <c r="B148" s="42"/>
      <c r="C148" s="205" t="s">
        <v>166</v>
      </c>
      <c r="D148" s="205" t="s">
        <v>138</v>
      </c>
      <c r="E148" s="206" t="s">
        <v>2274</v>
      </c>
      <c r="F148" s="207" t="s">
        <v>2275</v>
      </c>
      <c r="G148" s="208" t="s">
        <v>581</v>
      </c>
      <c r="H148" s="209">
        <v>49.350999999999999</v>
      </c>
      <c r="I148" s="210"/>
      <c r="J148" s="211">
        <f>ROUND(I148*H148,2)</f>
        <v>0</v>
      </c>
      <c r="K148" s="207" t="s">
        <v>21</v>
      </c>
      <c r="L148" s="212"/>
      <c r="M148" s="213" t="s">
        <v>21</v>
      </c>
      <c r="N148" s="214" t="s">
        <v>48</v>
      </c>
      <c r="O148" s="87"/>
      <c r="P148" s="215">
        <f>O148*H148</f>
        <v>0</v>
      </c>
      <c r="Q148" s="215">
        <v>1</v>
      </c>
      <c r="R148" s="215">
        <f>Q148*H148</f>
        <v>49.350999999999999</v>
      </c>
      <c r="S148" s="215">
        <v>0</v>
      </c>
      <c r="T148" s="21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7" t="s">
        <v>159</v>
      </c>
      <c r="AT148" s="217" t="s">
        <v>138</v>
      </c>
      <c r="AU148" s="217" t="s">
        <v>87</v>
      </c>
      <c r="AY148" s="20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20" t="s">
        <v>85</v>
      </c>
      <c r="BK148" s="218">
        <f>ROUND(I148*H148,2)</f>
        <v>0</v>
      </c>
      <c r="BL148" s="20" t="s">
        <v>150</v>
      </c>
      <c r="BM148" s="217" t="s">
        <v>2276</v>
      </c>
    </row>
    <row r="149" s="2" customFormat="1">
      <c r="A149" s="41"/>
      <c r="B149" s="42"/>
      <c r="C149" s="43"/>
      <c r="D149" s="219" t="s">
        <v>144</v>
      </c>
      <c r="E149" s="43"/>
      <c r="F149" s="220" t="s">
        <v>2275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87</v>
      </c>
    </row>
    <row r="150" s="13" customFormat="1">
      <c r="A150" s="13"/>
      <c r="B150" s="234"/>
      <c r="C150" s="235"/>
      <c r="D150" s="219" t="s">
        <v>250</v>
      </c>
      <c r="E150" s="236" t="s">
        <v>21</v>
      </c>
      <c r="F150" s="237" t="s">
        <v>2277</v>
      </c>
      <c r="G150" s="235"/>
      <c r="H150" s="238">
        <v>49.350999999999999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250</v>
      </c>
      <c r="AU150" s="244" t="s">
        <v>87</v>
      </c>
      <c r="AV150" s="13" t="s">
        <v>87</v>
      </c>
      <c r="AW150" s="13" t="s">
        <v>38</v>
      </c>
      <c r="AX150" s="13" t="s">
        <v>85</v>
      </c>
      <c r="AY150" s="244" t="s">
        <v>137</v>
      </c>
    </row>
    <row r="151" s="2" customFormat="1" ht="16.5" customHeight="1">
      <c r="A151" s="41"/>
      <c r="B151" s="42"/>
      <c r="C151" s="225" t="s">
        <v>188</v>
      </c>
      <c r="D151" s="225" t="s">
        <v>162</v>
      </c>
      <c r="E151" s="226" t="s">
        <v>2278</v>
      </c>
      <c r="F151" s="227" t="s">
        <v>2279</v>
      </c>
      <c r="G151" s="228" t="s">
        <v>141</v>
      </c>
      <c r="H151" s="229">
        <v>38851</v>
      </c>
      <c r="I151" s="230"/>
      <c r="J151" s="231">
        <f>ROUND(I151*H151,2)</f>
        <v>0</v>
      </c>
      <c r="K151" s="227" t="s">
        <v>526</v>
      </c>
      <c r="L151" s="47"/>
      <c r="M151" s="232" t="s">
        <v>21</v>
      </c>
      <c r="N151" s="233" t="s">
        <v>48</v>
      </c>
      <c r="O151" s="87"/>
      <c r="P151" s="215">
        <f>O151*H151</f>
        <v>0</v>
      </c>
      <c r="Q151" s="215">
        <v>0.00025999999999999998</v>
      </c>
      <c r="R151" s="215">
        <f>Q151*H151</f>
        <v>10.10126</v>
      </c>
      <c r="S151" s="215">
        <v>0</v>
      </c>
      <c r="T151" s="21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7" t="s">
        <v>150</v>
      </c>
      <c r="AT151" s="217" t="s">
        <v>162</v>
      </c>
      <c r="AU151" s="217" t="s">
        <v>87</v>
      </c>
      <c r="AY151" s="20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20" t="s">
        <v>85</v>
      </c>
      <c r="BK151" s="218">
        <f>ROUND(I151*H151,2)</f>
        <v>0</v>
      </c>
      <c r="BL151" s="20" t="s">
        <v>150</v>
      </c>
      <c r="BM151" s="217" t="s">
        <v>2280</v>
      </c>
    </row>
    <row r="152" s="2" customFormat="1">
      <c r="A152" s="41"/>
      <c r="B152" s="42"/>
      <c r="C152" s="43"/>
      <c r="D152" s="219" t="s">
        <v>144</v>
      </c>
      <c r="E152" s="43"/>
      <c r="F152" s="220" t="s">
        <v>2281</v>
      </c>
      <c r="G152" s="43"/>
      <c r="H152" s="43"/>
      <c r="I152" s="221"/>
      <c r="J152" s="43"/>
      <c r="K152" s="43"/>
      <c r="L152" s="47"/>
      <c r="M152" s="222"/>
      <c r="N152" s="22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144</v>
      </c>
      <c r="AU152" s="20" t="s">
        <v>87</v>
      </c>
    </row>
    <row r="153" s="2" customFormat="1">
      <c r="A153" s="41"/>
      <c r="B153" s="42"/>
      <c r="C153" s="43"/>
      <c r="D153" s="247" t="s">
        <v>529</v>
      </c>
      <c r="E153" s="43"/>
      <c r="F153" s="248" t="s">
        <v>2282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529</v>
      </c>
      <c r="AU153" s="20" t="s">
        <v>87</v>
      </c>
    </row>
    <row r="154" s="13" customFormat="1">
      <c r="A154" s="13"/>
      <c r="B154" s="234"/>
      <c r="C154" s="235"/>
      <c r="D154" s="219" t="s">
        <v>250</v>
      </c>
      <c r="E154" s="236" t="s">
        <v>21</v>
      </c>
      <c r="F154" s="237" t="s">
        <v>2283</v>
      </c>
      <c r="G154" s="235"/>
      <c r="H154" s="238">
        <v>32376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250</v>
      </c>
      <c r="AU154" s="244" t="s">
        <v>87</v>
      </c>
      <c r="AV154" s="13" t="s">
        <v>87</v>
      </c>
      <c r="AW154" s="13" t="s">
        <v>38</v>
      </c>
      <c r="AX154" s="13" t="s">
        <v>77</v>
      </c>
      <c r="AY154" s="244" t="s">
        <v>137</v>
      </c>
    </row>
    <row r="155" s="13" customFormat="1">
      <c r="A155" s="13"/>
      <c r="B155" s="234"/>
      <c r="C155" s="235"/>
      <c r="D155" s="219" t="s">
        <v>250</v>
      </c>
      <c r="E155" s="236" t="s">
        <v>21</v>
      </c>
      <c r="F155" s="237" t="s">
        <v>2284</v>
      </c>
      <c r="G155" s="235"/>
      <c r="H155" s="238">
        <v>6475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250</v>
      </c>
      <c r="AU155" s="244" t="s">
        <v>87</v>
      </c>
      <c r="AV155" s="13" t="s">
        <v>87</v>
      </c>
      <c r="AW155" s="13" t="s">
        <v>38</v>
      </c>
      <c r="AX155" s="13" t="s">
        <v>77</v>
      </c>
      <c r="AY155" s="244" t="s">
        <v>137</v>
      </c>
    </row>
    <row r="156" s="15" customFormat="1">
      <c r="A156" s="15"/>
      <c r="B156" s="267"/>
      <c r="C156" s="268"/>
      <c r="D156" s="219" t="s">
        <v>250</v>
      </c>
      <c r="E156" s="269" t="s">
        <v>21</v>
      </c>
      <c r="F156" s="270" t="s">
        <v>830</v>
      </c>
      <c r="G156" s="268"/>
      <c r="H156" s="271">
        <v>38851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250</v>
      </c>
      <c r="AU156" s="277" t="s">
        <v>87</v>
      </c>
      <c r="AV156" s="15" t="s">
        <v>150</v>
      </c>
      <c r="AW156" s="15" t="s">
        <v>38</v>
      </c>
      <c r="AX156" s="15" t="s">
        <v>85</v>
      </c>
      <c r="AY156" s="277" t="s">
        <v>137</v>
      </c>
    </row>
    <row r="157" s="2" customFormat="1" ht="16.5" customHeight="1">
      <c r="A157" s="41"/>
      <c r="B157" s="42"/>
      <c r="C157" s="205" t="s">
        <v>8</v>
      </c>
      <c r="D157" s="205" t="s">
        <v>138</v>
      </c>
      <c r="E157" s="206" t="s">
        <v>2285</v>
      </c>
      <c r="F157" s="207" t="s">
        <v>2286</v>
      </c>
      <c r="G157" s="208" t="s">
        <v>581</v>
      </c>
      <c r="H157" s="209">
        <v>32.375999999999998</v>
      </c>
      <c r="I157" s="210"/>
      <c r="J157" s="211">
        <f>ROUND(I157*H157,2)</f>
        <v>0</v>
      </c>
      <c r="K157" s="207" t="s">
        <v>21</v>
      </c>
      <c r="L157" s="212"/>
      <c r="M157" s="213" t="s">
        <v>21</v>
      </c>
      <c r="N157" s="214" t="s">
        <v>48</v>
      </c>
      <c r="O157" s="87"/>
      <c r="P157" s="215">
        <f>O157*H157</f>
        <v>0</v>
      </c>
      <c r="Q157" s="215">
        <v>1</v>
      </c>
      <c r="R157" s="215">
        <f>Q157*H157</f>
        <v>32.375999999999998</v>
      </c>
      <c r="S157" s="215">
        <v>0</v>
      </c>
      <c r="T157" s="21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7" t="s">
        <v>159</v>
      </c>
      <c r="AT157" s="217" t="s">
        <v>138</v>
      </c>
      <c r="AU157" s="217" t="s">
        <v>87</v>
      </c>
      <c r="AY157" s="20" t="s">
        <v>137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20" t="s">
        <v>85</v>
      </c>
      <c r="BK157" s="218">
        <f>ROUND(I157*H157,2)</f>
        <v>0</v>
      </c>
      <c r="BL157" s="20" t="s">
        <v>150</v>
      </c>
      <c r="BM157" s="217" t="s">
        <v>2287</v>
      </c>
    </row>
    <row r="158" s="2" customFormat="1">
      <c r="A158" s="41"/>
      <c r="B158" s="42"/>
      <c r="C158" s="43"/>
      <c r="D158" s="219" t="s">
        <v>144</v>
      </c>
      <c r="E158" s="43"/>
      <c r="F158" s="220" t="s">
        <v>2286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144</v>
      </c>
      <c r="AU158" s="20" t="s">
        <v>87</v>
      </c>
    </row>
    <row r="159" s="14" customFormat="1">
      <c r="A159" s="14"/>
      <c r="B159" s="249"/>
      <c r="C159" s="250"/>
      <c r="D159" s="219" t="s">
        <v>250</v>
      </c>
      <c r="E159" s="251" t="s">
        <v>21</v>
      </c>
      <c r="F159" s="252" t="s">
        <v>2246</v>
      </c>
      <c r="G159" s="250"/>
      <c r="H159" s="251" t="s">
        <v>21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250</v>
      </c>
      <c r="AU159" s="258" t="s">
        <v>87</v>
      </c>
      <c r="AV159" s="14" t="s">
        <v>85</v>
      </c>
      <c r="AW159" s="14" t="s">
        <v>38</v>
      </c>
      <c r="AX159" s="14" t="s">
        <v>77</v>
      </c>
      <c r="AY159" s="258" t="s">
        <v>137</v>
      </c>
    </row>
    <row r="160" s="13" customFormat="1">
      <c r="A160" s="13"/>
      <c r="B160" s="234"/>
      <c r="C160" s="235"/>
      <c r="D160" s="219" t="s">
        <v>250</v>
      </c>
      <c r="E160" s="236" t="s">
        <v>2178</v>
      </c>
      <c r="F160" s="237" t="s">
        <v>2288</v>
      </c>
      <c r="G160" s="235"/>
      <c r="H160" s="238">
        <v>32.375999999999998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250</v>
      </c>
      <c r="AU160" s="244" t="s">
        <v>87</v>
      </c>
      <c r="AV160" s="13" t="s">
        <v>87</v>
      </c>
      <c r="AW160" s="13" t="s">
        <v>38</v>
      </c>
      <c r="AX160" s="13" t="s">
        <v>85</v>
      </c>
      <c r="AY160" s="244" t="s">
        <v>137</v>
      </c>
    </row>
    <row r="161" s="2" customFormat="1" ht="16.5" customHeight="1">
      <c r="A161" s="41"/>
      <c r="B161" s="42"/>
      <c r="C161" s="205" t="s">
        <v>197</v>
      </c>
      <c r="D161" s="205" t="s">
        <v>138</v>
      </c>
      <c r="E161" s="206" t="s">
        <v>2289</v>
      </c>
      <c r="F161" s="207" t="s">
        <v>2290</v>
      </c>
      <c r="G161" s="208" t="s">
        <v>581</v>
      </c>
      <c r="H161" s="209">
        <v>6.4749999999999996</v>
      </c>
      <c r="I161" s="210"/>
      <c r="J161" s="211">
        <f>ROUND(I161*H161,2)</f>
        <v>0</v>
      </c>
      <c r="K161" s="207" t="s">
        <v>21</v>
      </c>
      <c r="L161" s="212"/>
      <c r="M161" s="213" t="s">
        <v>21</v>
      </c>
      <c r="N161" s="214" t="s">
        <v>48</v>
      </c>
      <c r="O161" s="87"/>
      <c r="P161" s="215">
        <f>O161*H161</f>
        <v>0</v>
      </c>
      <c r="Q161" s="215">
        <v>1</v>
      </c>
      <c r="R161" s="215">
        <f>Q161*H161</f>
        <v>6.4749999999999996</v>
      </c>
      <c r="S161" s="215">
        <v>0</v>
      </c>
      <c r="T161" s="216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7" t="s">
        <v>159</v>
      </c>
      <c r="AT161" s="217" t="s">
        <v>138</v>
      </c>
      <c r="AU161" s="217" t="s">
        <v>87</v>
      </c>
      <c r="AY161" s="20" t="s">
        <v>137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20" t="s">
        <v>85</v>
      </c>
      <c r="BK161" s="218">
        <f>ROUND(I161*H161,2)</f>
        <v>0</v>
      </c>
      <c r="BL161" s="20" t="s">
        <v>150</v>
      </c>
      <c r="BM161" s="217" t="s">
        <v>2291</v>
      </c>
    </row>
    <row r="162" s="2" customFormat="1">
      <c r="A162" s="41"/>
      <c r="B162" s="42"/>
      <c r="C162" s="43"/>
      <c r="D162" s="219" t="s">
        <v>144</v>
      </c>
      <c r="E162" s="43"/>
      <c r="F162" s="220" t="s">
        <v>2290</v>
      </c>
      <c r="G162" s="43"/>
      <c r="H162" s="43"/>
      <c r="I162" s="221"/>
      <c r="J162" s="43"/>
      <c r="K162" s="43"/>
      <c r="L162" s="47"/>
      <c r="M162" s="222"/>
      <c r="N162" s="223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144</v>
      </c>
      <c r="AU162" s="20" t="s">
        <v>87</v>
      </c>
    </row>
    <row r="163" s="13" customFormat="1">
      <c r="A163" s="13"/>
      <c r="B163" s="234"/>
      <c r="C163" s="235"/>
      <c r="D163" s="219" t="s">
        <v>250</v>
      </c>
      <c r="E163" s="236" t="s">
        <v>2181</v>
      </c>
      <c r="F163" s="237" t="s">
        <v>2292</v>
      </c>
      <c r="G163" s="235"/>
      <c r="H163" s="238">
        <v>6.4749999999999996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250</v>
      </c>
      <c r="AU163" s="244" t="s">
        <v>87</v>
      </c>
      <c r="AV163" s="13" t="s">
        <v>87</v>
      </c>
      <c r="AW163" s="13" t="s">
        <v>38</v>
      </c>
      <c r="AX163" s="13" t="s">
        <v>85</v>
      </c>
      <c r="AY163" s="244" t="s">
        <v>137</v>
      </c>
    </row>
    <row r="164" s="2" customFormat="1" ht="16.5" customHeight="1">
      <c r="A164" s="41"/>
      <c r="B164" s="42"/>
      <c r="C164" s="225" t="s">
        <v>172</v>
      </c>
      <c r="D164" s="225" t="s">
        <v>162</v>
      </c>
      <c r="E164" s="226" t="s">
        <v>2293</v>
      </c>
      <c r="F164" s="227" t="s">
        <v>2294</v>
      </c>
      <c r="G164" s="228" t="s">
        <v>565</v>
      </c>
      <c r="H164" s="229">
        <v>242.24600000000001</v>
      </c>
      <c r="I164" s="230"/>
      <c r="J164" s="231">
        <f>ROUND(I164*H164,2)</f>
        <v>0</v>
      </c>
      <c r="K164" s="227" t="s">
        <v>526</v>
      </c>
      <c r="L164" s="47"/>
      <c r="M164" s="232" t="s">
        <v>21</v>
      </c>
      <c r="N164" s="233" t="s">
        <v>48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7" t="s">
        <v>150</v>
      </c>
      <c r="AT164" s="217" t="s">
        <v>162</v>
      </c>
      <c r="AU164" s="217" t="s">
        <v>87</v>
      </c>
      <c r="AY164" s="20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20" t="s">
        <v>85</v>
      </c>
      <c r="BK164" s="218">
        <f>ROUND(I164*H164,2)</f>
        <v>0</v>
      </c>
      <c r="BL164" s="20" t="s">
        <v>150</v>
      </c>
      <c r="BM164" s="217" t="s">
        <v>2295</v>
      </c>
    </row>
    <row r="165" s="2" customFormat="1">
      <c r="A165" s="41"/>
      <c r="B165" s="42"/>
      <c r="C165" s="43"/>
      <c r="D165" s="219" t="s">
        <v>144</v>
      </c>
      <c r="E165" s="43"/>
      <c r="F165" s="220" t="s">
        <v>2296</v>
      </c>
      <c r="G165" s="43"/>
      <c r="H165" s="43"/>
      <c r="I165" s="221"/>
      <c r="J165" s="43"/>
      <c r="K165" s="43"/>
      <c r="L165" s="47"/>
      <c r="M165" s="222"/>
      <c r="N165" s="223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144</v>
      </c>
      <c r="AU165" s="20" t="s">
        <v>87</v>
      </c>
    </row>
    <row r="166" s="2" customFormat="1">
      <c r="A166" s="41"/>
      <c r="B166" s="42"/>
      <c r="C166" s="43"/>
      <c r="D166" s="247" t="s">
        <v>529</v>
      </c>
      <c r="E166" s="43"/>
      <c r="F166" s="248" t="s">
        <v>2297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529</v>
      </c>
      <c r="AU166" s="20" t="s">
        <v>87</v>
      </c>
    </row>
    <row r="167" s="2" customFormat="1">
      <c r="A167" s="41"/>
      <c r="B167" s="42"/>
      <c r="C167" s="43"/>
      <c r="D167" s="219" t="s">
        <v>146</v>
      </c>
      <c r="E167" s="43"/>
      <c r="F167" s="224" t="s">
        <v>924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146</v>
      </c>
      <c r="AU167" s="20" t="s">
        <v>87</v>
      </c>
    </row>
    <row r="168" s="14" customFormat="1">
      <c r="A168" s="14"/>
      <c r="B168" s="249"/>
      <c r="C168" s="250"/>
      <c r="D168" s="219" t="s">
        <v>250</v>
      </c>
      <c r="E168" s="251" t="s">
        <v>21</v>
      </c>
      <c r="F168" s="252" t="s">
        <v>2298</v>
      </c>
      <c r="G168" s="250"/>
      <c r="H168" s="251" t="s">
        <v>21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250</v>
      </c>
      <c r="AU168" s="258" t="s">
        <v>87</v>
      </c>
      <c r="AV168" s="14" t="s">
        <v>85</v>
      </c>
      <c r="AW168" s="14" t="s">
        <v>38</v>
      </c>
      <c r="AX168" s="14" t="s">
        <v>77</v>
      </c>
      <c r="AY168" s="258" t="s">
        <v>137</v>
      </c>
    </row>
    <row r="169" s="13" customFormat="1">
      <c r="A169" s="13"/>
      <c r="B169" s="234"/>
      <c r="C169" s="235"/>
      <c r="D169" s="219" t="s">
        <v>250</v>
      </c>
      <c r="E169" s="236" t="s">
        <v>21</v>
      </c>
      <c r="F169" s="237" t="s">
        <v>2299</v>
      </c>
      <c r="G169" s="235"/>
      <c r="H169" s="238">
        <v>242.24600000000001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250</v>
      </c>
      <c r="AU169" s="244" t="s">
        <v>87</v>
      </c>
      <c r="AV169" s="13" t="s">
        <v>87</v>
      </c>
      <c r="AW169" s="13" t="s">
        <v>38</v>
      </c>
      <c r="AX169" s="13" t="s">
        <v>85</v>
      </c>
      <c r="AY169" s="244" t="s">
        <v>137</v>
      </c>
    </row>
    <row r="170" s="2" customFormat="1" ht="16.5" customHeight="1">
      <c r="A170" s="41"/>
      <c r="B170" s="42"/>
      <c r="C170" s="225" t="s">
        <v>202</v>
      </c>
      <c r="D170" s="225" t="s">
        <v>162</v>
      </c>
      <c r="E170" s="226" t="s">
        <v>2300</v>
      </c>
      <c r="F170" s="227" t="s">
        <v>2301</v>
      </c>
      <c r="G170" s="228" t="s">
        <v>565</v>
      </c>
      <c r="H170" s="229">
        <v>80.748999999999995</v>
      </c>
      <c r="I170" s="230"/>
      <c r="J170" s="231">
        <f>ROUND(I170*H170,2)</f>
        <v>0</v>
      </c>
      <c r="K170" s="227" t="s">
        <v>526</v>
      </c>
      <c r="L170" s="47"/>
      <c r="M170" s="232" t="s">
        <v>21</v>
      </c>
      <c r="N170" s="233" t="s">
        <v>48</v>
      </c>
      <c r="O170" s="87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7" t="s">
        <v>150</v>
      </c>
      <c r="AT170" s="217" t="s">
        <v>162</v>
      </c>
      <c r="AU170" s="217" t="s">
        <v>87</v>
      </c>
      <c r="AY170" s="20" t="s">
        <v>137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20" t="s">
        <v>85</v>
      </c>
      <c r="BK170" s="218">
        <f>ROUND(I170*H170,2)</f>
        <v>0</v>
      </c>
      <c r="BL170" s="20" t="s">
        <v>150</v>
      </c>
      <c r="BM170" s="217" t="s">
        <v>2302</v>
      </c>
    </row>
    <row r="171" s="2" customFormat="1">
      <c r="A171" s="41"/>
      <c r="B171" s="42"/>
      <c r="C171" s="43"/>
      <c r="D171" s="219" t="s">
        <v>144</v>
      </c>
      <c r="E171" s="43"/>
      <c r="F171" s="220" t="s">
        <v>2303</v>
      </c>
      <c r="G171" s="43"/>
      <c r="H171" s="43"/>
      <c r="I171" s="221"/>
      <c r="J171" s="43"/>
      <c r="K171" s="43"/>
      <c r="L171" s="47"/>
      <c r="M171" s="222"/>
      <c r="N171" s="22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144</v>
      </c>
      <c r="AU171" s="20" t="s">
        <v>87</v>
      </c>
    </row>
    <row r="172" s="2" customFormat="1">
      <c r="A172" s="41"/>
      <c r="B172" s="42"/>
      <c r="C172" s="43"/>
      <c r="D172" s="247" t="s">
        <v>529</v>
      </c>
      <c r="E172" s="43"/>
      <c r="F172" s="248" t="s">
        <v>2304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529</v>
      </c>
      <c r="AU172" s="20" t="s">
        <v>87</v>
      </c>
    </row>
    <row r="173" s="13" customFormat="1">
      <c r="A173" s="13"/>
      <c r="B173" s="234"/>
      <c r="C173" s="235"/>
      <c r="D173" s="219" t="s">
        <v>250</v>
      </c>
      <c r="E173" s="236" t="s">
        <v>21</v>
      </c>
      <c r="F173" s="237" t="s">
        <v>2227</v>
      </c>
      <c r="G173" s="235"/>
      <c r="H173" s="238">
        <v>80.748999999999995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250</v>
      </c>
      <c r="AU173" s="244" t="s">
        <v>87</v>
      </c>
      <c r="AV173" s="13" t="s">
        <v>87</v>
      </c>
      <c r="AW173" s="13" t="s">
        <v>38</v>
      </c>
      <c r="AX173" s="13" t="s">
        <v>85</v>
      </c>
      <c r="AY173" s="244" t="s">
        <v>137</v>
      </c>
    </row>
    <row r="174" s="2" customFormat="1" ht="16.5" customHeight="1">
      <c r="A174" s="41"/>
      <c r="B174" s="42"/>
      <c r="C174" s="225" t="s">
        <v>207</v>
      </c>
      <c r="D174" s="225" t="s">
        <v>162</v>
      </c>
      <c r="E174" s="226" t="s">
        <v>939</v>
      </c>
      <c r="F174" s="227" t="s">
        <v>2305</v>
      </c>
      <c r="G174" s="228" t="s">
        <v>581</v>
      </c>
      <c r="H174" s="229">
        <v>565.24099999999999</v>
      </c>
      <c r="I174" s="230"/>
      <c r="J174" s="231">
        <f>ROUND(I174*H174,2)</f>
        <v>0</v>
      </c>
      <c r="K174" s="227" t="s">
        <v>21</v>
      </c>
      <c r="L174" s="47"/>
      <c r="M174" s="232" t="s">
        <v>21</v>
      </c>
      <c r="N174" s="233" t="s">
        <v>48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7" t="s">
        <v>150</v>
      </c>
      <c r="AT174" s="217" t="s">
        <v>162</v>
      </c>
      <c r="AU174" s="217" t="s">
        <v>87</v>
      </c>
      <c r="AY174" s="20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20" t="s">
        <v>85</v>
      </c>
      <c r="BK174" s="218">
        <f>ROUND(I174*H174,2)</f>
        <v>0</v>
      </c>
      <c r="BL174" s="20" t="s">
        <v>150</v>
      </c>
      <c r="BM174" s="217" t="s">
        <v>2306</v>
      </c>
    </row>
    <row r="175" s="2" customFormat="1">
      <c r="A175" s="41"/>
      <c r="B175" s="42"/>
      <c r="C175" s="43"/>
      <c r="D175" s="219" t="s">
        <v>144</v>
      </c>
      <c r="E175" s="43"/>
      <c r="F175" s="220" t="s">
        <v>2307</v>
      </c>
      <c r="G175" s="43"/>
      <c r="H175" s="43"/>
      <c r="I175" s="221"/>
      <c r="J175" s="43"/>
      <c r="K175" s="43"/>
      <c r="L175" s="47"/>
      <c r="M175" s="222"/>
      <c r="N175" s="22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144</v>
      </c>
      <c r="AU175" s="20" t="s">
        <v>87</v>
      </c>
    </row>
    <row r="176" s="13" customFormat="1">
      <c r="A176" s="13"/>
      <c r="B176" s="234"/>
      <c r="C176" s="235"/>
      <c r="D176" s="219" t="s">
        <v>250</v>
      </c>
      <c r="E176" s="236" t="s">
        <v>21</v>
      </c>
      <c r="F176" s="237" t="s">
        <v>2308</v>
      </c>
      <c r="G176" s="235"/>
      <c r="H176" s="238">
        <v>565.24099999999999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250</v>
      </c>
      <c r="AU176" s="244" t="s">
        <v>87</v>
      </c>
      <c r="AV176" s="13" t="s">
        <v>87</v>
      </c>
      <c r="AW176" s="13" t="s">
        <v>38</v>
      </c>
      <c r="AX176" s="13" t="s">
        <v>85</v>
      </c>
      <c r="AY176" s="244" t="s">
        <v>137</v>
      </c>
    </row>
    <row r="177" s="12" customFormat="1" ht="22.8" customHeight="1">
      <c r="A177" s="12"/>
      <c r="B177" s="191"/>
      <c r="C177" s="192"/>
      <c r="D177" s="193" t="s">
        <v>76</v>
      </c>
      <c r="E177" s="245" t="s">
        <v>87</v>
      </c>
      <c r="F177" s="245" t="s">
        <v>1041</v>
      </c>
      <c r="G177" s="192"/>
      <c r="H177" s="192"/>
      <c r="I177" s="195"/>
      <c r="J177" s="246">
        <f>BK177</f>
        <v>0</v>
      </c>
      <c r="K177" s="192"/>
      <c r="L177" s="197"/>
      <c r="M177" s="198"/>
      <c r="N177" s="199"/>
      <c r="O177" s="199"/>
      <c r="P177" s="200">
        <f>SUM(P178:P216)</f>
        <v>0</v>
      </c>
      <c r="Q177" s="199"/>
      <c r="R177" s="200">
        <f>SUM(R178:R216)</f>
        <v>265.33799933</v>
      </c>
      <c r="S177" s="199"/>
      <c r="T177" s="201">
        <f>SUM(T178:T216)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85</v>
      </c>
      <c r="AT177" s="203" t="s">
        <v>76</v>
      </c>
      <c r="AU177" s="203" t="s">
        <v>85</v>
      </c>
      <c r="AY177" s="202" t="s">
        <v>137</v>
      </c>
      <c r="BK177" s="204">
        <f>SUM(BK178:BK216)</f>
        <v>0</v>
      </c>
    </row>
    <row r="178" s="2" customFormat="1" ht="16.5" customHeight="1">
      <c r="A178" s="41"/>
      <c r="B178" s="42"/>
      <c r="C178" s="225" t="s">
        <v>214</v>
      </c>
      <c r="D178" s="225" t="s">
        <v>162</v>
      </c>
      <c r="E178" s="226" t="s">
        <v>2309</v>
      </c>
      <c r="F178" s="227" t="s">
        <v>2310</v>
      </c>
      <c r="G178" s="228" t="s">
        <v>210</v>
      </c>
      <c r="H178" s="229">
        <v>340.80000000000001</v>
      </c>
      <c r="I178" s="230"/>
      <c r="J178" s="231">
        <f>ROUND(I178*H178,2)</f>
        <v>0</v>
      </c>
      <c r="K178" s="227" t="s">
        <v>526</v>
      </c>
      <c r="L178" s="47"/>
      <c r="M178" s="232" t="s">
        <v>21</v>
      </c>
      <c r="N178" s="233" t="s">
        <v>48</v>
      </c>
      <c r="O178" s="87"/>
      <c r="P178" s="215">
        <f>O178*H178</f>
        <v>0</v>
      </c>
      <c r="Q178" s="215">
        <v>0.00016000000000000001</v>
      </c>
      <c r="R178" s="215">
        <f>Q178*H178</f>
        <v>0.054528000000000007</v>
      </c>
      <c r="S178" s="215">
        <v>0</v>
      </c>
      <c r="T178" s="21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7" t="s">
        <v>150</v>
      </c>
      <c r="AT178" s="217" t="s">
        <v>162</v>
      </c>
      <c r="AU178" s="217" t="s">
        <v>87</v>
      </c>
      <c r="AY178" s="20" t="s">
        <v>137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20" t="s">
        <v>85</v>
      </c>
      <c r="BK178" s="218">
        <f>ROUND(I178*H178,2)</f>
        <v>0</v>
      </c>
      <c r="BL178" s="20" t="s">
        <v>150</v>
      </c>
      <c r="BM178" s="217" t="s">
        <v>2311</v>
      </c>
    </row>
    <row r="179" s="2" customFormat="1">
      <c r="A179" s="41"/>
      <c r="B179" s="42"/>
      <c r="C179" s="43"/>
      <c r="D179" s="219" t="s">
        <v>144</v>
      </c>
      <c r="E179" s="43"/>
      <c r="F179" s="220" t="s">
        <v>2312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87</v>
      </c>
    </row>
    <row r="180" s="2" customFormat="1">
      <c r="A180" s="41"/>
      <c r="B180" s="42"/>
      <c r="C180" s="43"/>
      <c r="D180" s="247" t="s">
        <v>529</v>
      </c>
      <c r="E180" s="43"/>
      <c r="F180" s="248" t="s">
        <v>2313</v>
      </c>
      <c r="G180" s="43"/>
      <c r="H180" s="43"/>
      <c r="I180" s="221"/>
      <c r="J180" s="43"/>
      <c r="K180" s="43"/>
      <c r="L180" s="47"/>
      <c r="M180" s="222"/>
      <c r="N180" s="22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529</v>
      </c>
      <c r="AU180" s="20" t="s">
        <v>87</v>
      </c>
    </row>
    <row r="181" s="14" customFormat="1">
      <c r="A181" s="14"/>
      <c r="B181" s="249"/>
      <c r="C181" s="250"/>
      <c r="D181" s="219" t="s">
        <v>250</v>
      </c>
      <c r="E181" s="251" t="s">
        <v>21</v>
      </c>
      <c r="F181" s="252" t="s">
        <v>2314</v>
      </c>
      <c r="G181" s="250"/>
      <c r="H181" s="251" t="s">
        <v>21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250</v>
      </c>
      <c r="AU181" s="258" t="s">
        <v>87</v>
      </c>
      <c r="AV181" s="14" t="s">
        <v>85</v>
      </c>
      <c r="AW181" s="14" t="s">
        <v>38</v>
      </c>
      <c r="AX181" s="14" t="s">
        <v>77</v>
      </c>
      <c r="AY181" s="258" t="s">
        <v>137</v>
      </c>
    </row>
    <row r="182" s="13" customFormat="1">
      <c r="A182" s="13"/>
      <c r="B182" s="234"/>
      <c r="C182" s="235"/>
      <c r="D182" s="219" t="s">
        <v>250</v>
      </c>
      <c r="E182" s="236" t="s">
        <v>21</v>
      </c>
      <c r="F182" s="237" t="s">
        <v>2315</v>
      </c>
      <c r="G182" s="235"/>
      <c r="H182" s="238">
        <v>340.80000000000001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250</v>
      </c>
      <c r="AU182" s="244" t="s">
        <v>87</v>
      </c>
      <c r="AV182" s="13" t="s">
        <v>87</v>
      </c>
      <c r="AW182" s="13" t="s">
        <v>38</v>
      </c>
      <c r="AX182" s="13" t="s">
        <v>85</v>
      </c>
      <c r="AY182" s="244" t="s">
        <v>137</v>
      </c>
    </row>
    <row r="183" s="2" customFormat="1" ht="16.5" customHeight="1">
      <c r="A183" s="41"/>
      <c r="B183" s="42"/>
      <c r="C183" s="225" t="s">
        <v>177</v>
      </c>
      <c r="D183" s="225" t="s">
        <v>162</v>
      </c>
      <c r="E183" s="226" t="s">
        <v>2316</v>
      </c>
      <c r="F183" s="227" t="s">
        <v>2317</v>
      </c>
      <c r="G183" s="228" t="s">
        <v>210</v>
      </c>
      <c r="H183" s="229">
        <v>192</v>
      </c>
      <c r="I183" s="230"/>
      <c r="J183" s="231">
        <f>ROUND(I183*H183,2)</f>
        <v>0</v>
      </c>
      <c r="K183" s="227" t="s">
        <v>526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0.00017000000000000001</v>
      </c>
      <c r="R183" s="215">
        <f>Q183*H183</f>
        <v>0.032640000000000002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150</v>
      </c>
      <c r="AT183" s="217" t="s">
        <v>162</v>
      </c>
      <c r="AU183" s="217" t="s">
        <v>87</v>
      </c>
      <c r="AY183" s="20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150</v>
      </c>
      <c r="BM183" s="217" t="s">
        <v>2318</v>
      </c>
    </row>
    <row r="184" s="2" customFormat="1">
      <c r="A184" s="41"/>
      <c r="B184" s="42"/>
      <c r="C184" s="43"/>
      <c r="D184" s="219" t="s">
        <v>144</v>
      </c>
      <c r="E184" s="43"/>
      <c r="F184" s="220" t="s">
        <v>2319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144</v>
      </c>
      <c r="AU184" s="20" t="s">
        <v>87</v>
      </c>
    </row>
    <row r="185" s="2" customFormat="1">
      <c r="A185" s="41"/>
      <c r="B185" s="42"/>
      <c r="C185" s="43"/>
      <c r="D185" s="247" t="s">
        <v>529</v>
      </c>
      <c r="E185" s="43"/>
      <c r="F185" s="248" t="s">
        <v>2320</v>
      </c>
      <c r="G185" s="43"/>
      <c r="H185" s="43"/>
      <c r="I185" s="221"/>
      <c r="J185" s="43"/>
      <c r="K185" s="43"/>
      <c r="L185" s="47"/>
      <c r="M185" s="222"/>
      <c r="N185" s="22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529</v>
      </c>
      <c r="AU185" s="20" t="s">
        <v>87</v>
      </c>
    </row>
    <row r="186" s="14" customFormat="1">
      <c r="A186" s="14"/>
      <c r="B186" s="249"/>
      <c r="C186" s="250"/>
      <c r="D186" s="219" t="s">
        <v>250</v>
      </c>
      <c r="E186" s="251" t="s">
        <v>21</v>
      </c>
      <c r="F186" s="252" t="s">
        <v>2314</v>
      </c>
      <c r="G186" s="250"/>
      <c r="H186" s="251" t="s">
        <v>21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250</v>
      </c>
      <c r="AU186" s="258" t="s">
        <v>87</v>
      </c>
      <c r="AV186" s="14" t="s">
        <v>85</v>
      </c>
      <c r="AW186" s="14" t="s">
        <v>38</v>
      </c>
      <c r="AX186" s="14" t="s">
        <v>77</v>
      </c>
      <c r="AY186" s="258" t="s">
        <v>137</v>
      </c>
    </row>
    <row r="187" s="13" customFormat="1">
      <c r="A187" s="13"/>
      <c r="B187" s="234"/>
      <c r="C187" s="235"/>
      <c r="D187" s="219" t="s">
        <v>250</v>
      </c>
      <c r="E187" s="236" t="s">
        <v>21</v>
      </c>
      <c r="F187" s="237" t="s">
        <v>2321</v>
      </c>
      <c r="G187" s="235"/>
      <c r="H187" s="238">
        <v>192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250</v>
      </c>
      <c r="AU187" s="244" t="s">
        <v>87</v>
      </c>
      <c r="AV187" s="13" t="s">
        <v>87</v>
      </c>
      <c r="AW187" s="13" t="s">
        <v>38</v>
      </c>
      <c r="AX187" s="13" t="s">
        <v>85</v>
      </c>
      <c r="AY187" s="244" t="s">
        <v>137</v>
      </c>
    </row>
    <row r="188" s="2" customFormat="1" ht="24.15" customHeight="1">
      <c r="A188" s="41"/>
      <c r="B188" s="42"/>
      <c r="C188" s="225" t="s">
        <v>222</v>
      </c>
      <c r="D188" s="225" t="s">
        <v>162</v>
      </c>
      <c r="E188" s="226" t="s">
        <v>2322</v>
      </c>
      <c r="F188" s="227" t="s">
        <v>2323</v>
      </c>
      <c r="G188" s="228" t="s">
        <v>210</v>
      </c>
      <c r="H188" s="229">
        <v>532.79999999999995</v>
      </c>
      <c r="I188" s="230"/>
      <c r="J188" s="231">
        <f>ROUND(I188*H188,2)</f>
        <v>0</v>
      </c>
      <c r="K188" s="227" t="s">
        <v>21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150</v>
      </c>
      <c r="AT188" s="217" t="s">
        <v>162</v>
      </c>
      <c r="AU188" s="217" t="s">
        <v>87</v>
      </c>
      <c r="AY188" s="20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150</v>
      </c>
      <c r="BM188" s="217" t="s">
        <v>2324</v>
      </c>
    </row>
    <row r="189" s="2" customFormat="1">
      <c r="A189" s="41"/>
      <c r="B189" s="42"/>
      <c r="C189" s="43"/>
      <c r="D189" s="219" t="s">
        <v>144</v>
      </c>
      <c r="E189" s="43"/>
      <c r="F189" s="220" t="s">
        <v>2325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144</v>
      </c>
      <c r="AU189" s="20" t="s">
        <v>87</v>
      </c>
    </row>
    <row r="190" s="14" customFormat="1">
      <c r="A190" s="14"/>
      <c r="B190" s="249"/>
      <c r="C190" s="250"/>
      <c r="D190" s="219" t="s">
        <v>250</v>
      </c>
      <c r="E190" s="251" t="s">
        <v>21</v>
      </c>
      <c r="F190" s="252" t="s">
        <v>2314</v>
      </c>
      <c r="G190" s="250"/>
      <c r="H190" s="251" t="s">
        <v>21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250</v>
      </c>
      <c r="AU190" s="258" t="s">
        <v>87</v>
      </c>
      <c r="AV190" s="14" t="s">
        <v>85</v>
      </c>
      <c r="AW190" s="14" t="s">
        <v>38</v>
      </c>
      <c r="AX190" s="14" t="s">
        <v>77</v>
      </c>
      <c r="AY190" s="258" t="s">
        <v>137</v>
      </c>
    </row>
    <row r="191" s="13" customFormat="1">
      <c r="A191" s="13"/>
      <c r="B191" s="234"/>
      <c r="C191" s="235"/>
      <c r="D191" s="219" t="s">
        <v>250</v>
      </c>
      <c r="E191" s="236" t="s">
        <v>21</v>
      </c>
      <c r="F191" s="237" t="s">
        <v>2326</v>
      </c>
      <c r="G191" s="235"/>
      <c r="H191" s="238">
        <v>532.79999999999995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250</v>
      </c>
      <c r="AU191" s="244" t="s">
        <v>87</v>
      </c>
      <c r="AV191" s="13" t="s">
        <v>87</v>
      </c>
      <c r="AW191" s="13" t="s">
        <v>38</v>
      </c>
      <c r="AX191" s="13" t="s">
        <v>85</v>
      </c>
      <c r="AY191" s="244" t="s">
        <v>137</v>
      </c>
    </row>
    <row r="192" s="2" customFormat="1" ht="16.5" customHeight="1">
      <c r="A192" s="41"/>
      <c r="B192" s="42"/>
      <c r="C192" s="205" t="s">
        <v>182</v>
      </c>
      <c r="D192" s="205" t="s">
        <v>138</v>
      </c>
      <c r="E192" s="206" t="s">
        <v>2327</v>
      </c>
      <c r="F192" s="207" t="s">
        <v>2328</v>
      </c>
      <c r="G192" s="208" t="s">
        <v>565</v>
      </c>
      <c r="H192" s="209">
        <v>338.95299999999997</v>
      </c>
      <c r="I192" s="210"/>
      <c r="J192" s="211">
        <f>ROUND(I192*H192,2)</f>
        <v>0</v>
      </c>
      <c r="K192" s="207" t="s">
        <v>21</v>
      </c>
      <c r="L192" s="212"/>
      <c r="M192" s="213" t="s">
        <v>21</v>
      </c>
      <c r="N192" s="214" t="s">
        <v>48</v>
      </c>
      <c r="O192" s="87"/>
      <c r="P192" s="215">
        <f>O192*H192</f>
        <v>0</v>
      </c>
      <c r="Q192" s="215">
        <v>0.76863999999999999</v>
      </c>
      <c r="R192" s="215">
        <f>Q192*H192</f>
        <v>260.53283391999997</v>
      </c>
      <c r="S192" s="215">
        <v>0</v>
      </c>
      <c r="T192" s="21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7" t="s">
        <v>159</v>
      </c>
      <c r="AT192" s="217" t="s">
        <v>138</v>
      </c>
      <c r="AU192" s="217" t="s">
        <v>87</v>
      </c>
      <c r="AY192" s="20" t="s">
        <v>137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20" t="s">
        <v>85</v>
      </c>
      <c r="BK192" s="218">
        <f>ROUND(I192*H192,2)</f>
        <v>0</v>
      </c>
      <c r="BL192" s="20" t="s">
        <v>150</v>
      </c>
      <c r="BM192" s="217" t="s">
        <v>2329</v>
      </c>
    </row>
    <row r="193" s="2" customFormat="1">
      <c r="A193" s="41"/>
      <c r="B193" s="42"/>
      <c r="C193" s="43"/>
      <c r="D193" s="219" t="s">
        <v>144</v>
      </c>
      <c r="E193" s="43"/>
      <c r="F193" s="220" t="s">
        <v>2328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144</v>
      </c>
      <c r="AU193" s="20" t="s">
        <v>87</v>
      </c>
    </row>
    <row r="194" s="14" customFormat="1">
      <c r="A194" s="14"/>
      <c r="B194" s="249"/>
      <c r="C194" s="250"/>
      <c r="D194" s="219" t="s">
        <v>250</v>
      </c>
      <c r="E194" s="251" t="s">
        <v>21</v>
      </c>
      <c r="F194" s="252" t="s">
        <v>2314</v>
      </c>
      <c r="G194" s="250"/>
      <c r="H194" s="251" t="s">
        <v>21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250</v>
      </c>
      <c r="AU194" s="258" t="s">
        <v>87</v>
      </c>
      <c r="AV194" s="14" t="s">
        <v>85</v>
      </c>
      <c r="AW194" s="14" t="s">
        <v>38</v>
      </c>
      <c r="AX194" s="14" t="s">
        <v>77</v>
      </c>
      <c r="AY194" s="258" t="s">
        <v>137</v>
      </c>
    </row>
    <row r="195" s="13" customFormat="1">
      <c r="A195" s="13"/>
      <c r="B195" s="234"/>
      <c r="C195" s="235"/>
      <c r="D195" s="219" t="s">
        <v>250</v>
      </c>
      <c r="E195" s="236" t="s">
        <v>21</v>
      </c>
      <c r="F195" s="237" t="s">
        <v>2330</v>
      </c>
      <c r="G195" s="235"/>
      <c r="H195" s="238">
        <v>338.95299999999997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250</v>
      </c>
      <c r="AU195" s="244" t="s">
        <v>87</v>
      </c>
      <c r="AV195" s="13" t="s">
        <v>87</v>
      </c>
      <c r="AW195" s="13" t="s">
        <v>38</v>
      </c>
      <c r="AX195" s="13" t="s">
        <v>85</v>
      </c>
      <c r="AY195" s="244" t="s">
        <v>137</v>
      </c>
    </row>
    <row r="196" s="2" customFormat="1" ht="16.5" customHeight="1">
      <c r="A196" s="41"/>
      <c r="B196" s="42"/>
      <c r="C196" s="225" t="s">
        <v>7</v>
      </c>
      <c r="D196" s="225" t="s">
        <v>162</v>
      </c>
      <c r="E196" s="226" t="s">
        <v>2331</v>
      </c>
      <c r="F196" s="227" t="s">
        <v>2332</v>
      </c>
      <c r="G196" s="228" t="s">
        <v>581</v>
      </c>
      <c r="H196" s="229">
        <v>4.2910000000000004</v>
      </c>
      <c r="I196" s="230"/>
      <c r="J196" s="231">
        <f>ROUND(I196*H196,2)</f>
        <v>0</v>
      </c>
      <c r="K196" s="227" t="s">
        <v>526</v>
      </c>
      <c r="L196" s="47"/>
      <c r="M196" s="232" t="s">
        <v>21</v>
      </c>
      <c r="N196" s="233" t="s">
        <v>48</v>
      </c>
      <c r="O196" s="87"/>
      <c r="P196" s="215">
        <f>O196*H196</f>
        <v>0</v>
      </c>
      <c r="Q196" s="215">
        <v>0.099510000000000001</v>
      </c>
      <c r="R196" s="215">
        <f>Q196*H196</f>
        <v>0.42699741000000002</v>
      </c>
      <c r="S196" s="215">
        <v>0</v>
      </c>
      <c r="T196" s="216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7" t="s">
        <v>150</v>
      </c>
      <c r="AT196" s="217" t="s">
        <v>162</v>
      </c>
      <c r="AU196" s="217" t="s">
        <v>87</v>
      </c>
      <c r="AY196" s="20" t="s">
        <v>137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20" t="s">
        <v>85</v>
      </c>
      <c r="BK196" s="218">
        <f>ROUND(I196*H196,2)</f>
        <v>0</v>
      </c>
      <c r="BL196" s="20" t="s">
        <v>150</v>
      </c>
      <c r="BM196" s="217" t="s">
        <v>2333</v>
      </c>
    </row>
    <row r="197" s="2" customFormat="1">
      <c r="A197" s="41"/>
      <c r="B197" s="42"/>
      <c r="C197" s="43"/>
      <c r="D197" s="219" t="s">
        <v>144</v>
      </c>
      <c r="E197" s="43"/>
      <c r="F197" s="220" t="s">
        <v>2334</v>
      </c>
      <c r="G197" s="43"/>
      <c r="H197" s="43"/>
      <c r="I197" s="221"/>
      <c r="J197" s="43"/>
      <c r="K197" s="43"/>
      <c r="L197" s="47"/>
      <c r="M197" s="222"/>
      <c r="N197" s="223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144</v>
      </c>
      <c r="AU197" s="20" t="s">
        <v>87</v>
      </c>
    </row>
    <row r="198" s="2" customFormat="1">
      <c r="A198" s="41"/>
      <c r="B198" s="42"/>
      <c r="C198" s="43"/>
      <c r="D198" s="247" t="s">
        <v>529</v>
      </c>
      <c r="E198" s="43"/>
      <c r="F198" s="248" t="s">
        <v>2335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529</v>
      </c>
      <c r="AU198" s="20" t="s">
        <v>87</v>
      </c>
    </row>
    <row r="199" s="13" customFormat="1">
      <c r="A199" s="13"/>
      <c r="B199" s="234"/>
      <c r="C199" s="235"/>
      <c r="D199" s="219" t="s">
        <v>250</v>
      </c>
      <c r="E199" s="236" t="s">
        <v>21</v>
      </c>
      <c r="F199" s="237" t="s">
        <v>2184</v>
      </c>
      <c r="G199" s="235"/>
      <c r="H199" s="238">
        <v>3.7309999999999999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250</v>
      </c>
      <c r="AU199" s="244" t="s">
        <v>87</v>
      </c>
      <c r="AV199" s="13" t="s">
        <v>87</v>
      </c>
      <c r="AW199" s="13" t="s">
        <v>38</v>
      </c>
      <c r="AX199" s="13" t="s">
        <v>77</v>
      </c>
      <c r="AY199" s="244" t="s">
        <v>137</v>
      </c>
    </row>
    <row r="200" s="13" customFormat="1">
      <c r="A200" s="13"/>
      <c r="B200" s="234"/>
      <c r="C200" s="235"/>
      <c r="D200" s="219" t="s">
        <v>250</v>
      </c>
      <c r="E200" s="236" t="s">
        <v>21</v>
      </c>
      <c r="F200" s="237" t="s">
        <v>2187</v>
      </c>
      <c r="G200" s="235"/>
      <c r="H200" s="238">
        <v>0.56000000000000005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250</v>
      </c>
      <c r="AU200" s="244" t="s">
        <v>87</v>
      </c>
      <c r="AV200" s="13" t="s">
        <v>87</v>
      </c>
      <c r="AW200" s="13" t="s">
        <v>38</v>
      </c>
      <c r="AX200" s="13" t="s">
        <v>77</v>
      </c>
      <c r="AY200" s="244" t="s">
        <v>137</v>
      </c>
    </row>
    <row r="201" s="15" customFormat="1">
      <c r="A201" s="15"/>
      <c r="B201" s="267"/>
      <c r="C201" s="268"/>
      <c r="D201" s="219" t="s">
        <v>250</v>
      </c>
      <c r="E201" s="269" t="s">
        <v>21</v>
      </c>
      <c r="F201" s="270" t="s">
        <v>830</v>
      </c>
      <c r="G201" s="268"/>
      <c r="H201" s="271">
        <v>4.2910000000000004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250</v>
      </c>
      <c r="AU201" s="277" t="s">
        <v>87</v>
      </c>
      <c r="AV201" s="15" t="s">
        <v>150</v>
      </c>
      <c r="AW201" s="15" t="s">
        <v>38</v>
      </c>
      <c r="AX201" s="15" t="s">
        <v>85</v>
      </c>
      <c r="AY201" s="277" t="s">
        <v>137</v>
      </c>
    </row>
    <row r="202" s="2" customFormat="1" ht="16.5" customHeight="1">
      <c r="A202" s="41"/>
      <c r="B202" s="42"/>
      <c r="C202" s="205" t="s">
        <v>186</v>
      </c>
      <c r="D202" s="205" t="s">
        <v>138</v>
      </c>
      <c r="E202" s="206" t="s">
        <v>2336</v>
      </c>
      <c r="F202" s="207" t="s">
        <v>2337</v>
      </c>
      <c r="G202" s="208" t="s">
        <v>581</v>
      </c>
      <c r="H202" s="209">
        <v>3.7309999999999999</v>
      </c>
      <c r="I202" s="210"/>
      <c r="J202" s="211">
        <f>ROUND(I202*H202,2)</f>
        <v>0</v>
      </c>
      <c r="K202" s="207" t="s">
        <v>21</v>
      </c>
      <c r="L202" s="212"/>
      <c r="M202" s="213" t="s">
        <v>21</v>
      </c>
      <c r="N202" s="214" t="s">
        <v>48</v>
      </c>
      <c r="O202" s="87"/>
      <c r="P202" s="215">
        <f>O202*H202</f>
        <v>0</v>
      </c>
      <c r="Q202" s="215">
        <v>1</v>
      </c>
      <c r="R202" s="215">
        <f>Q202*H202</f>
        <v>3.7309999999999999</v>
      </c>
      <c r="S202" s="215">
        <v>0</v>
      </c>
      <c r="T202" s="21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7" t="s">
        <v>159</v>
      </c>
      <c r="AT202" s="217" t="s">
        <v>138</v>
      </c>
      <c r="AU202" s="217" t="s">
        <v>87</v>
      </c>
      <c r="AY202" s="20" t="s">
        <v>137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20" t="s">
        <v>85</v>
      </c>
      <c r="BK202" s="218">
        <f>ROUND(I202*H202,2)</f>
        <v>0</v>
      </c>
      <c r="BL202" s="20" t="s">
        <v>150</v>
      </c>
      <c r="BM202" s="217" t="s">
        <v>2338</v>
      </c>
    </row>
    <row r="203" s="2" customFormat="1">
      <c r="A203" s="41"/>
      <c r="B203" s="42"/>
      <c r="C203" s="43"/>
      <c r="D203" s="219" t="s">
        <v>144</v>
      </c>
      <c r="E203" s="43"/>
      <c r="F203" s="220" t="s">
        <v>2339</v>
      </c>
      <c r="G203" s="43"/>
      <c r="H203" s="43"/>
      <c r="I203" s="221"/>
      <c r="J203" s="43"/>
      <c r="K203" s="43"/>
      <c r="L203" s="47"/>
      <c r="M203" s="222"/>
      <c r="N203" s="22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144</v>
      </c>
      <c r="AU203" s="20" t="s">
        <v>87</v>
      </c>
    </row>
    <row r="204" s="14" customFormat="1">
      <c r="A204" s="14"/>
      <c r="B204" s="249"/>
      <c r="C204" s="250"/>
      <c r="D204" s="219" t="s">
        <v>250</v>
      </c>
      <c r="E204" s="251" t="s">
        <v>21</v>
      </c>
      <c r="F204" s="252" t="s">
        <v>2246</v>
      </c>
      <c r="G204" s="250"/>
      <c r="H204" s="251" t="s">
        <v>21</v>
      </c>
      <c r="I204" s="253"/>
      <c r="J204" s="250"/>
      <c r="K204" s="250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250</v>
      </c>
      <c r="AU204" s="258" t="s">
        <v>87</v>
      </c>
      <c r="AV204" s="14" t="s">
        <v>85</v>
      </c>
      <c r="AW204" s="14" t="s">
        <v>38</v>
      </c>
      <c r="AX204" s="14" t="s">
        <v>77</v>
      </c>
      <c r="AY204" s="258" t="s">
        <v>137</v>
      </c>
    </row>
    <row r="205" s="13" customFormat="1">
      <c r="A205" s="13"/>
      <c r="B205" s="234"/>
      <c r="C205" s="235"/>
      <c r="D205" s="219" t="s">
        <v>250</v>
      </c>
      <c r="E205" s="236" t="s">
        <v>21</v>
      </c>
      <c r="F205" s="237" t="s">
        <v>2340</v>
      </c>
      <c r="G205" s="235"/>
      <c r="H205" s="238">
        <v>3.7309999999999999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250</v>
      </c>
      <c r="AU205" s="244" t="s">
        <v>87</v>
      </c>
      <c r="AV205" s="13" t="s">
        <v>87</v>
      </c>
      <c r="AW205" s="13" t="s">
        <v>38</v>
      </c>
      <c r="AX205" s="13" t="s">
        <v>77</v>
      </c>
      <c r="AY205" s="244" t="s">
        <v>137</v>
      </c>
    </row>
    <row r="206" s="15" customFormat="1">
      <c r="A206" s="15"/>
      <c r="B206" s="267"/>
      <c r="C206" s="268"/>
      <c r="D206" s="219" t="s">
        <v>250</v>
      </c>
      <c r="E206" s="269" t="s">
        <v>2184</v>
      </c>
      <c r="F206" s="270" t="s">
        <v>830</v>
      </c>
      <c r="G206" s="268"/>
      <c r="H206" s="271">
        <v>3.7309999999999999</v>
      </c>
      <c r="I206" s="272"/>
      <c r="J206" s="268"/>
      <c r="K206" s="268"/>
      <c r="L206" s="273"/>
      <c r="M206" s="274"/>
      <c r="N206" s="275"/>
      <c r="O206" s="275"/>
      <c r="P206" s="275"/>
      <c r="Q206" s="275"/>
      <c r="R206" s="275"/>
      <c r="S206" s="275"/>
      <c r="T206" s="27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7" t="s">
        <v>250</v>
      </c>
      <c r="AU206" s="277" t="s">
        <v>87</v>
      </c>
      <c r="AV206" s="15" t="s">
        <v>150</v>
      </c>
      <c r="AW206" s="15" t="s">
        <v>38</v>
      </c>
      <c r="AX206" s="15" t="s">
        <v>85</v>
      </c>
      <c r="AY206" s="277" t="s">
        <v>137</v>
      </c>
    </row>
    <row r="207" s="2" customFormat="1" ht="16.5" customHeight="1">
      <c r="A207" s="41"/>
      <c r="B207" s="42"/>
      <c r="C207" s="205" t="s">
        <v>235</v>
      </c>
      <c r="D207" s="205" t="s">
        <v>138</v>
      </c>
      <c r="E207" s="206" t="s">
        <v>2341</v>
      </c>
      <c r="F207" s="207" t="s">
        <v>2342</v>
      </c>
      <c r="G207" s="208" t="s">
        <v>581</v>
      </c>
      <c r="H207" s="209">
        <v>0.56000000000000005</v>
      </c>
      <c r="I207" s="210"/>
      <c r="J207" s="211">
        <f>ROUND(I207*H207,2)</f>
        <v>0</v>
      </c>
      <c r="K207" s="207" t="s">
        <v>21</v>
      </c>
      <c r="L207" s="212"/>
      <c r="M207" s="213" t="s">
        <v>21</v>
      </c>
      <c r="N207" s="214" t="s">
        <v>48</v>
      </c>
      <c r="O207" s="87"/>
      <c r="P207" s="215">
        <f>O207*H207</f>
        <v>0</v>
      </c>
      <c r="Q207" s="215">
        <v>1</v>
      </c>
      <c r="R207" s="215">
        <f>Q207*H207</f>
        <v>0.56000000000000005</v>
      </c>
      <c r="S207" s="215">
        <v>0</v>
      </c>
      <c r="T207" s="21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7" t="s">
        <v>159</v>
      </c>
      <c r="AT207" s="217" t="s">
        <v>138</v>
      </c>
      <c r="AU207" s="217" t="s">
        <v>87</v>
      </c>
      <c r="AY207" s="20" t="s">
        <v>137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20" t="s">
        <v>85</v>
      </c>
      <c r="BK207" s="218">
        <f>ROUND(I207*H207,2)</f>
        <v>0</v>
      </c>
      <c r="BL207" s="20" t="s">
        <v>150</v>
      </c>
      <c r="BM207" s="217" t="s">
        <v>2343</v>
      </c>
    </row>
    <row r="208" s="2" customFormat="1">
      <c r="A208" s="41"/>
      <c r="B208" s="42"/>
      <c r="C208" s="43"/>
      <c r="D208" s="219" t="s">
        <v>144</v>
      </c>
      <c r="E208" s="43"/>
      <c r="F208" s="220" t="s">
        <v>2344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144</v>
      </c>
      <c r="AU208" s="20" t="s">
        <v>87</v>
      </c>
    </row>
    <row r="209" s="2" customFormat="1">
      <c r="A209" s="41"/>
      <c r="B209" s="42"/>
      <c r="C209" s="43"/>
      <c r="D209" s="219" t="s">
        <v>146</v>
      </c>
      <c r="E209" s="43"/>
      <c r="F209" s="224" t="s">
        <v>1996</v>
      </c>
      <c r="G209" s="43"/>
      <c r="H209" s="43"/>
      <c r="I209" s="221"/>
      <c r="J209" s="43"/>
      <c r="K209" s="43"/>
      <c r="L209" s="47"/>
      <c r="M209" s="222"/>
      <c r="N209" s="223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146</v>
      </c>
      <c r="AU209" s="20" t="s">
        <v>87</v>
      </c>
    </row>
    <row r="210" s="13" customFormat="1">
      <c r="A210" s="13"/>
      <c r="B210" s="234"/>
      <c r="C210" s="235"/>
      <c r="D210" s="219" t="s">
        <v>250</v>
      </c>
      <c r="E210" s="236" t="s">
        <v>2187</v>
      </c>
      <c r="F210" s="237" t="s">
        <v>2345</v>
      </c>
      <c r="G210" s="235"/>
      <c r="H210" s="238">
        <v>0.56000000000000005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250</v>
      </c>
      <c r="AU210" s="244" t="s">
        <v>87</v>
      </c>
      <c r="AV210" s="13" t="s">
        <v>87</v>
      </c>
      <c r="AW210" s="13" t="s">
        <v>38</v>
      </c>
      <c r="AX210" s="13" t="s">
        <v>85</v>
      </c>
      <c r="AY210" s="244" t="s">
        <v>137</v>
      </c>
    </row>
    <row r="211" s="2" customFormat="1" ht="16.5" customHeight="1">
      <c r="A211" s="41"/>
      <c r="B211" s="42"/>
      <c r="C211" s="225" t="s">
        <v>191</v>
      </c>
      <c r="D211" s="225" t="s">
        <v>162</v>
      </c>
      <c r="E211" s="226" t="s">
        <v>2346</v>
      </c>
      <c r="F211" s="227" t="s">
        <v>2347</v>
      </c>
      <c r="G211" s="228" t="s">
        <v>581</v>
      </c>
      <c r="H211" s="229">
        <v>4.2910000000000004</v>
      </c>
      <c r="I211" s="230"/>
      <c r="J211" s="231">
        <f>ROUND(I211*H211,2)</f>
        <v>0</v>
      </c>
      <c r="K211" s="227" t="s">
        <v>526</v>
      </c>
      <c r="L211" s="47"/>
      <c r="M211" s="232" t="s">
        <v>21</v>
      </c>
      <c r="N211" s="233" t="s">
        <v>48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7" t="s">
        <v>150</v>
      </c>
      <c r="AT211" s="217" t="s">
        <v>162</v>
      </c>
      <c r="AU211" s="217" t="s">
        <v>87</v>
      </c>
      <c r="AY211" s="20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20" t="s">
        <v>85</v>
      </c>
      <c r="BK211" s="218">
        <f>ROUND(I211*H211,2)</f>
        <v>0</v>
      </c>
      <c r="BL211" s="20" t="s">
        <v>150</v>
      </c>
      <c r="BM211" s="217" t="s">
        <v>2348</v>
      </c>
    </row>
    <row r="212" s="2" customFormat="1">
      <c r="A212" s="41"/>
      <c r="B212" s="42"/>
      <c r="C212" s="43"/>
      <c r="D212" s="219" t="s">
        <v>144</v>
      </c>
      <c r="E212" s="43"/>
      <c r="F212" s="220" t="s">
        <v>2349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87</v>
      </c>
    </row>
    <row r="213" s="2" customFormat="1">
      <c r="A213" s="41"/>
      <c r="B213" s="42"/>
      <c r="C213" s="43"/>
      <c r="D213" s="247" t="s">
        <v>529</v>
      </c>
      <c r="E213" s="43"/>
      <c r="F213" s="248" t="s">
        <v>2350</v>
      </c>
      <c r="G213" s="43"/>
      <c r="H213" s="43"/>
      <c r="I213" s="221"/>
      <c r="J213" s="43"/>
      <c r="K213" s="43"/>
      <c r="L213" s="47"/>
      <c r="M213" s="222"/>
      <c r="N213" s="22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529</v>
      </c>
      <c r="AU213" s="20" t="s">
        <v>87</v>
      </c>
    </row>
    <row r="214" s="13" customFormat="1">
      <c r="A214" s="13"/>
      <c r="B214" s="234"/>
      <c r="C214" s="235"/>
      <c r="D214" s="219" t="s">
        <v>250</v>
      </c>
      <c r="E214" s="236" t="s">
        <v>21</v>
      </c>
      <c r="F214" s="237" t="s">
        <v>2184</v>
      </c>
      <c r="G214" s="235"/>
      <c r="H214" s="238">
        <v>3.7309999999999999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250</v>
      </c>
      <c r="AU214" s="244" t="s">
        <v>87</v>
      </c>
      <c r="AV214" s="13" t="s">
        <v>87</v>
      </c>
      <c r="AW214" s="13" t="s">
        <v>38</v>
      </c>
      <c r="AX214" s="13" t="s">
        <v>77</v>
      </c>
      <c r="AY214" s="244" t="s">
        <v>137</v>
      </c>
    </row>
    <row r="215" s="13" customFormat="1">
      <c r="A215" s="13"/>
      <c r="B215" s="234"/>
      <c r="C215" s="235"/>
      <c r="D215" s="219" t="s">
        <v>250</v>
      </c>
      <c r="E215" s="236" t="s">
        <v>21</v>
      </c>
      <c r="F215" s="237" t="s">
        <v>2187</v>
      </c>
      <c r="G215" s="235"/>
      <c r="H215" s="238">
        <v>0.56000000000000005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250</v>
      </c>
      <c r="AU215" s="244" t="s">
        <v>87</v>
      </c>
      <c r="AV215" s="13" t="s">
        <v>87</v>
      </c>
      <c r="AW215" s="13" t="s">
        <v>38</v>
      </c>
      <c r="AX215" s="13" t="s">
        <v>77</v>
      </c>
      <c r="AY215" s="244" t="s">
        <v>137</v>
      </c>
    </row>
    <row r="216" s="15" customFormat="1">
      <c r="A216" s="15"/>
      <c r="B216" s="267"/>
      <c r="C216" s="268"/>
      <c r="D216" s="219" t="s">
        <v>250</v>
      </c>
      <c r="E216" s="269" t="s">
        <v>21</v>
      </c>
      <c r="F216" s="270" t="s">
        <v>830</v>
      </c>
      <c r="G216" s="268"/>
      <c r="H216" s="271">
        <v>4.2910000000000004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250</v>
      </c>
      <c r="AU216" s="277" t="s">
        <v>87</v>
      </c>
      <c r="AV216" s="15" t="s">
        <v>150</v>
      </c>
      <c r="AW216" s="15" t="s">
        <v>38</v>
      </c>
      <c r="AX216" s="15" t="s">
        <v>85</v>
      </c>
      <c r="AY216" s="277" t="s">
        <v>137</v>
      </c>
    </row>
    <row r="217" s="12" customFormat="1" ht="22.8" customHeight="1">
      <c r="A217" s="12"/>
      <c r="B217" s="191"/>
      <c r="C217" s="192"/>
      <c r="D217" s="193" t="s">
        <v>76</v>
      </c>
      <c r="E217" s="245" t="s">
        <v>136</v>
      </c>
      <c r="F217" s="245" t="s">
        <v>1104</v>
      </c>
      <c r="G217" s="192"/>
      <c r="H217" s="192"/>
      <c r="I217" s="195"/>
      <c r="J217" s="246">
        <f>BK217</f>
        <v>0</v>
      </c>
      <c r="K217" s="192"/>
      <c r="L217" s="197"/>
      <c r="M217" s="198"/>
      <c r="N217" s="199"/>
      <c r="O217" s="199"/>
      <c r="P217" s="200">
        <f>SUM(P218:P284)</f>
        <v>0</v>
      </c>
      <c r="Q217" s="199"/>
      <c r="R217" s="200">
        <f>SUM(R218:R284)</f>
        <v>14.487146230000002</v>
      </c>
      <c r="S217" s="199"/>
      <c r="T217" s="201">
        <f>SUM(T218:T284)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2" t="s">
        <v>85</v>
      </c>
      <c r="AT217" s="203" t="s">
        <v>76</v>
      </c>
      <c r="AU217" s="203" t="s">
        <v>85</v>
      </c>
      <c r="AY217" s="202" t="s">
        <v>137</v>
      </c>
      <c r="BK217" s="204">
        <f>SUM(BK218:BK284)</f>
        <v>0</v>
      </c>
    </row>
    <row r="218" s="2" customFormat="1" ht="21.75" customHeight="1">
      <c r="A218" s="41"/>
      <c r="B218" s="42"/>
      <c r="C218" s="225" t="s">
        <v>242</v>
      </c>
      <c r="D218" s="225" t="s">
        <v>162</v>
      </c>
      <c r="E218" s="226" t="s">
        <v>2351</v>
      </c>
      <c r="F218" s="227" t="s">
        <v>2352</v>
      </c>
      <c r="G218" s="228" t="s">
        <v>565</v>
      </c>
      <c r="H218" s="229">
        <v>11.07</v>
      </c>
      <c r="I218" s="230"/>
      <c r="J218" s="231">
        <f>ROUND(I218*H218,2)</f>
        <v>0</v>
      </c>
      <c r="K218" s="227" t="s">
        <v>21</v>
      </c>
      <c r="L218" s="47"/>
      <c r="M218" s="232" t="s">
        <v>21</v>
      </c>
      <c r="N218" s="233" t="s">
        <v>48</v>
      </c>
      <c r="O218" s="87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7" t="s">
        <v>150</v>
      </c>
      <c r="AT218" s="217" t="s">
        <v>162</v>
      </c>
      <c r="AU218" s="217" t="s">
        <v>87</v>
      </c>
      <c r="AY218" s="20" t="s">
        <v>137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20" t="s">
        <v>85</v>
      </c>
      <c r="BK218" s="218">
        <f>ROUND(I218*H218,2)</f>
        <v>0</v>
      </c>
      <c r="BL218" s="20" t="s">
        <v>150</v>
      </c>
      <c r="BM218" s="217" t="s">
        <v>2353</v>
      </c>
    </row>
    <row r="219" s="2" customFormat="1">
      <c r="A219" s="41"/>
      <c r="B219" s="42"/>
      <c r="C219" s="43"/>
      <c r="D219" s="219" t="s">
        <v>144</v>
      </c>
      <c r="E219" s="43"/>
      <c r="F219" s="220" t="s">
        <v>2354</v>
      </c>
      <c r="G219" s="43"/>
      <c r="H219" s="43"/>
      <c r="I219" s="221"/>
      <c r="J219" s="43"/>
      <c r="K219" s="43"/>
      <c r="L219" s="47"/>
      <c r="M219" s="222"/>
      <c r="N219" s="22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144</v>
      </c>
      <c r="AU219" s="20" t="s">
        <v>87</v>
      </c>
    </row>
    <row r="220" s="2" customFormat="1">
      <c r="A220" s="41"/>
      <c r="B220" s="42"/>
      <c r="C220" s="43"/>
      <c r="D220" s="219" t="s">
        <v>146</v>
      </c>
      <c r="E220" s="43"/>
      <c r="F220" s="224" t="s">
        <v>1244</v>
      </c>
      <c r="G220" s="43"/>
      <c r="H220" s="43"/>
      <c r="I220" s="221"/>
      <c r="J220" s="43"/>
      <c r="K220" s="43"/>
      <c r="L220" s="47"/>
      <c r="M220" s="222"/>
      <c r="N220" s="22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146</v>
      </c>
      <c r="AU220" s="20" t="s">
        <v>87</v>
      </c>
    </row>
    <row r="221" s="14" customFormat="1">
      <c r="A221" s="14"/>
      <c r="B221" s="249"/>
      <c r="C221" s="250"/>
      <c r="D221" s="219" t="s">
        <v>250</v>
      </c>
      <c r="E221" s="251" t="s">
        <v>21</v>
      </c>
      <c r="F221" s="252" t="s">
        <v>2355</v>
      </c>
      <c r="G221" s="250"/>
      <c r="H221" s="251" t="s">
        <v>21</v>
      </c>
      <c r="I221" s="253"/>
      <c r="J221" s="250"/>
      <c r="K221" s="250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250</v>
      </c>
      <c r="AU221" s="258" t="s">
        <v>87</v>
      </c>
      <c r="AV221" s="14" t="s">
        <v>85</v>
      </c>
      <c r="AW221" s="14" t="s">
        <v>38</v>
      </c>
      <c r="AX221" s="14" t="s">
        <v>77</v>
      </c>
      <c r="AY221" s="258" t="s">
        <v>137</v>
      </c>
    </row>
    <row r="222" s="13" customFormat="1">
      <c r="A222" s="13"/>
      <c r="B222" s="234"/>
      <c r="C222" s="235"/>
      <c r="D222" s="219" t="s">
        <v>250</v>
      </c>
      <c r="E222" s="236" t="s">
        <v>21</v>
      </c>
      <c r="F222" s="237" t="s">
        <v>2356</v>
      </c>
      <c r="G222" s="235"/>
      <c r="H222" s="238">
        <v>0.26000000000000001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250</v>
      </c>
      <c r="AU222" s="244" t="s">
        <v>87</v>
      </c>
      <c r="AV222" s="13" t="s">
        <v>87</v>
      </c>
      <c r="AW222" s="13" t="s">
        <v>38</v>
      </c>
      <c r="AX222" s="13" t="s">
        <v>77</v>
      </c>
      <c r="AY222" s="244" t="s">
        <v>137</v>
      </c>
    </row>
    <row r="223" s="14" customFormat="1">
      <c r="A223" s="14"/>
      <c r="B223" s="249"/>
      <c r="C223" s="250"/>
      <c r="D223" s="219" t="s">
        <v>250</v>
      </c>
      <c r="E223" s="251" t="s">
        <v>21</v>
      </c>
      <c r="F223" s="252" t="s">
        <v>2357</v>
      </c>
      <c r="G223" s="250"/>
      <c r="H223" s="251" t="s">
        <v>21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250</v>
      </c>
      <c r="AU223" s="258" t="s">
        <v>87</v>
      </c>
      <c r="AV223" s="14" t="s">
        <v>85</v>
      </c>
      <c r="AW223" s="14" t="s">
        <v>38</v>
      </c>
      <c r="AX223" s="14" t="s">
        <v>77</v>
      </c>
      <c r="AY223" s="258" t="s">
        <v>137</v>
      </c>
    </row>
    <row r="224" s="13" customFormat="1">
      <c r="A224" s="13"/>
      <c r="B224" s="234"/>
      <c r="C224" s="235"/>
      <c r="D224" s="219" t="s">
        <v>250</v>
      </c>
      <c r="E224" s="236" t="s">
        <v>2199</v>
      </c>
      <c r="F224" s="237" t="s">
        <v>2358</v>
      </c>
      <c r="G224" s="235"/>
      <c r="H224" s="238">
        <v>10.810000000000001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250</v>
      </c>
      <c r="AU224" s="244" t="s">
        <v>87</v>
      </c>
      <c r="AV224" s="13" t="s">
        <v>87</v>
      </c>
      <c r="AW224" s="13" t="s">
        <v>38</v>
      </c>
      <c r="AX224" s="13" t="s">
        <v>77</v>
      </c>
      <c r="AY224" s="244" t="s">
        <v>137</v>
      </c>
    </row>
    <row r="225" s="15" customFormat="1">
      <c r="A225" s="15"/>
      <c r="B225" s="267"/>
      <c r="C225" s="268"/>
      <c r="D225" s="219" t="s">
        <v>250</v>
      </c>
      <c r="E225" s="269" t="s">
        <v>2202</v>
      </c>
      <c r="F225" s="270" t="s">
        <v>830</v>
      </c>
      <c r="G225" s="268"/>
      <c r="H225" s="271">
        <v>11.07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250</v>
      </c>
      <c r="AU225" s="277" t="s">
        <v>87</v>
      </c>
      <c r="AV225" s="15" t="s">
        <v>150</v>
      </c>
      <c r="AW225" s="15" t="s">
        <v>38</v>
      </c>
      <c r="AX225" s="15" t="s">
        <v>85</v>
      </c>
      <c r="AY225" s="277" t="s">
        <v>137</v>
      </c>
    </row>
    <row r="226" s="2" customFormat="1" ht="16.5" customHeight="1">
      <c r="A226" s="41"/>
      <c r="B226" s="42"/>
      <c r="C226" s="225" t="s">
        <v>195</v>
      </c>
      <c r="D226" s="225" t="s">
        <v>162</v>
      </c>
      <c r="E226" s="226" t="s">
        <v>1125</v>
      </c>
      <c r="F226" s="227" t="s">
        <v>1126</v>
      </c>
      <c r="G226" s="228" t="s">
        <v>565</v>
      </c>
      <c r="H226" s="229">
        <v>82.364000000000004</v>
      </c>
      <c r="I226" s="230"/>
      <c r="J226" s="231">
        <f>ROUND(I226*H226,2)</f>
        <v>0</v>
      </c>
      <c r="K226" s="227" t="s">
        <v>526</v>
      </c>
      <c r="L226" s="47"/>
      <c r="M226" s="232" t="s">
        <v>21</v>
      </c>
      <c r="N226" s="233" t="s">
        <v>48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7" t="s">
        <v>150</v>
      </c>
      <c r="AT226" s="217" t="s">
        <v>162</v>
      </c>
      <c r="AU226" s="217" t="s">
        <v>87</v>
      </c>
      <c r="AY226" s="20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20" t="s">
        <v>85</v>
      </c>
      <c r="BK226" s="218">
        <f>ROUND(I226*H226,2)</f>
        <v>0</v>
      </c>
      <c r="BL226" s="20" t="s">
        <v>150</v>
      </c>
      <c r="BM226" s="217" t="s">
        <v>2359</v>
      </c>
    </row>
    <row r="227" s="2" customFormat="1">
      <c r="A227" s="41"/>
      <c r="B227" s="42"/>
      <c r="C227" s="43"/>
      <c r="D227" s="219" t="s">
        <v>144</v>
      </c>
      <c r="E227" s="43"/>
      <c r="F227" s="220" t="s">
        <v>1128</v>
      </c>
      <c r="G227" s="43"/>
      <c r="H227" s="43"/>
      <c r="I227" s="221"/>
      <c r="J227" s="43"/>
      <c r="K227" s="43"/>
      <c r="L227" s="47"/>
      <c r="M227" s="222"/>
      <c r="N227" s="22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144</v>
      </c>
      <c r="AU227" s="20" t="s">
        <v>87</v>
      </c>
    </row>
    <row r="228" s="2" customFormat="1">
      <c r="A228" s="41"/>
      <c r="B228" s="42"/>
      <c r="C228" s="43"/>
      <c r="D228" s="247" t="s">
        <v>529</v>
      </c>
      <c r="E228" s="43"/>
      <c r="F228" s="248" t="s">
        <v>1129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529</v>
      </c>
      <c r="AU228" s="20" t="s">
        <v>87</v>
      </c>
    </row>
    <row r="229" s="2" customFormat="1">
      <c r="A229" s="41"/>
      <c r="B229" s="42"/>
      <c r="C229" s="43"/>
      <c r="D229" s="219" t="s">
        <v>146</v>
      </c>
      <c r="E229" s="43"/>
      <c r="F229" s="224" t="s">
        <v>2360</v>
      </c>
      <c r="G229" s="43"/>
      <c r="H229" s="43"/>
      <c r="I229" s="221"/>
      <c r="J229" s="43"/>
      <c r="K229" s="43"/>
      <c r="L229" s="47"/>
      <c r="M229" s="222"/>
      <c r="N229" s="22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146</v>
      </c>
      <c r="AU229" s="20" t="s">
        <v>87</v>
      </c>
    </row>
    <row r="230" s="14" customFormat="1">
      <c r="A230" s="14"/>
      <c r="B230" s="249"/>
      <c r="C230" s="250"/>
      <c r="D230" s="219" t="s">
        <v>250</v>
      </c>
      <c r="E230" s="251" t="s">
        <v>21</v>
      </c>
      <c r="F230" s="252" t="s">
        <v>2361</v>
      </c>
      <c r="G230" s="250"/>
      <c r="H230" s="251" t="s">
        <v>21</v>
      </c>
      <c r="I230" s="253"/>
      <c r="J230" s="250"/>
      <c r="K230" s="250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250</v>
      </c>
      <c r="AU230" s="258" t="s">
        <v>87</v>
      </c>
      <c r="AV230" s="14" t="s">
        <v>85</v>
      </c>
      <c r="AW230" s="14" t="s">
        <v>38</v>
      </c>
      <c r="AX230" s="14" t="s">
        <v>77</v>
      </c>
      <c r="AY230" s="258" t="s">
        <v>137</v>
      </c>
    </row>
    <row r="231" s="14" customFormat="1">
      <c r="A231" s="14"/>
      <c r="B231" s="249"/>
      <c r="C231" s="250"/>
      <c r="D231" s="219" t="s">
        <v>250</v>
      </c>
      <c r="E231" s="251" t="s">
        <v>21</v>
      </c>
      <c r="F231" s="252" t="s">
        <v>2362</v>
      </c>
      <c r="G231" s="250"/>
      <c r="H231" s="251" t="s">
        <v>21</v>
      </c>
      <c r="I231" s="253"/>
      <c r="J231" s="250"/>
      <c r="K231" s="250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250</v>
      </c>
      <c r="AU231" s="258" t="s">
        <v>87</v>
      </c>
      <c r="AV231" s="14" t="s">
        <v>85</v>
      </c>
      <c r="AW231" s="14" t="s">
        <v>38</v>
      </c>
      <c r="AX231" s="14" t="s">
        <v>77</v>
      </c>
      <c r="AY231" s="258" t="s">
        <v>137</v>
      </c>
    </row>
    <row r="232" s="13" customFormat="1">
      <c r="A232" s="13"/>
      <c r="B232" s="234"/>
      <c r="C232" s="235"/>
      <c r="D232" s="219" t="s">
        <v>250</v>
      </c>
      <c r="E232" s="236" t="s">
        <v>21</v>
      </c>
      <c r="F232" s="237" t="s">
        <v>2363</v>
      </c>
      <c r="G232" s="235"/>
      <c r="H232" s="238">
        <v>13.5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250</v>
      </c>
      <c r="AU232" s="244" t="s">
        <v>87</v>
      </c>
      <c r="AV232" s="13" t="s">
        <v>87</v>
      </c>
      <c r="AW232" s="13" t="s">
        <v>38</v>
      </c>
      <c r="AX232" s="13" t="s">
        <v>77</v>
      </c>
      <c r="AY232" s="244" t="s">
        <v>137</v>
      </c>
    </row>
    <row r="233" s="13" customFormat="1">
      <c r="A233" s="13"/>
      <c r="B233" s="234"/>
      <c r="C233" s="235"/>
      <c r="D233" s="219" t="s">
        <v>250</v>
      </c>
      <c r="E233" s="236" t="s">
        <v>21</v>
      </c>
      <c r="F233" s="237" t="s">
        <v>2364</v>
      </c>
      <c r="G233" s="235"/>
      <c r="H233" s="238">
        <v>-1.8600000000000001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250</v>
      </c>
      <c r="AU233" s="244" t="s">
        <v>87</v>
      </c>
      <c r="AV233" s="13" t="s">
        <v>87</v>
      </c>
      <c r="AW233" s="13" t="s">
        <v>38</v>
      </c>
      <c r="AX233" s="13" t="s">
        <v>77</v>
      </c>
      <c r="AY233" s="244" t="s">
        <v>137</v>
      </c>
    </row>
    <row r="234" s="16" customFormat="1">
      <c r="A234" s="16"/>
      <c r="B234" s="278"/>
      <c r="C234" s="279"/>
      <c r="D234" s="219" t="s">
        <v>250</v>
      </c>
      <c r="E234" s="280" t="s">
        <v>21</v>
      </c>
      <c r="F234" s="281" t="s">
        <v>888</v>
      </c>
      <c r="G234" s="279"/>
      <c r="H234" s="282">
        <v>11.640000000000001</v>
      </c>
      <c r="I234" s="283"/>
      <c r="J234" s="279"/>
      <c r="K234" s="279"/>
      <c r="L234" s="284"/>
      <c r="M234" s="285"/>
      <c r="N234" s="286"/>
      <c r="O234" s="286"/>
      <c r="P234" s="286"/>
      <c r="Q234" s="286"/>
      <c r="R234" s="286"/>
      <c r="S234" s="286"/>
      <c r="T234" s="287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88" t="s">
        <v>250</v>
      </c>
      <c r="AU234" s="288" t="s">
        <v>87</v>
      </c>
      <c r="AV234" s="16" t="s">
        <v>136</v>
      </c>
      <c r="AW234" s="16" t="s">
        <v>38</v>
      </c>
      <c r="AX234" s="16" t="s">
        <v>77</v>
      </c>
      <c r="AY234" s="288" t="s">
        <v>137</v>
      </c>
    </row>
    <row r="235" s="14" customFormat="1">
      <c r="A235" s="14"/>
      <c r="B235" s="249"/>
      <c r="C235" s="250"/>
      <c r="D235" s="219" t="s">
        <v>250</v>
      </c>
      <c r="E235" s="251" t="s">
        <v>21</v>
      </c>
      <c r="F235" s="252" t="s">
        <v>2365</v>
      </c>
      <c r="G235" s="250"/>
      <c r="H235" s="251" t="s">
        <v>21</v>
      </c>
      <c r="I235" s="253"/>
      <c r="J235" s="250"/>
      <c r="K235" s="250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250</v>
      </c>
      <c r="AU235" s="258" t="s">
        <v>87</v>
      </c>
      <c r="AV235" s="14" t="s">
        <v>85</v>
      </c>
      <c r="AW235" s="14" t="s">
        <v>38</v>
      </c>
      <c r="AX235" s="14" t="s">
        <v>77</v>
      </c>
      <c r="AY235" s="258" t="s">
        <v>137</v>
      </c>
    </row>
    <row r="236" s="14" customFormat="1">
      <c r="A236" s="14"/>
      <c r="B236" s="249"/>
      <c r="C236" s="250"/>
      <c r="D236" s="219" t="s">
        <v>250</v>
      </c>
      <c r="E236" s="251" t="s">
        <v>21</v>
      </c>
      <c r="F236" s="252" t="s">
        <v>2233</v>
      </c>
      <c r="G236" s="250"/>
      <c r="H236" s="251" t="s">
        <v>21</v>
      </c>
      <c r="I236" s="253"/>
      <c r="J236" s="250"/>
      <c r="K236" s="250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250</v>
      </c>
      <c r="AU236" s="258" t="s">
        <v>87</v>
      </c>
      <c r="AV236" s="14" t="s">
        <v>85</v>
      </c>
      <c r="AW236" s="14" t="s">
        <v>38</v>
      </c>
      <c r="AX236" s="14" t="s">
        <v>77</v>
      </c>
      <c r="AY236" s="258" t="s">
        <v>137</v>
      </c>
    </row>
    <row r="237" s="13" customFormat="1">
      <c r="A237" s="13"/>
      <c r="B237" s="234"/>
      <c r="C237" s="235"/>
      <c r="D237" s="219" t="s">
        <v>250</v>
      </c>
      <c r="E237" s="236" t="s">
        <v>21</v>
      </c>
      <c r="F237" s="237" t="s">
        <v>2366</v>
      </c>
      <c r="G237" s="235"/>
      <c r="H237" s="238">
        <v>17.584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250</v>
      </c>
      <c r="AU237" s="244" t="s">
        <v>87</v>
      </c>
      <c r="AV237" s="13" t="s">
        <v>87</v>
      </c>
      <c r="AW237" s="13" t="s">
        <v>38</v>
      </c>
      <c r="AX237" s="13" t="s">
        <v>77</v>
      </c>
      <c r="AY237" s="244" t="s">
        <v>137</v>
      </c>
    </row>
    <row r="238" s="13" customFormat="1">
      <c r="A238" s="13"/>
      <c r="B238" s="234"/>
      <c r="C238" s="235"/>
      <c r="D238" s="219" t="s">
        <v>250</v>
      </c>
      <c r="E238" s="236" t="s">
        <v>21</v>
      </c>
      <c r="F238" s="237" t="s">
        <v>2367</v>
      </c>
      <c r="G238" s="235"/>
      <c r="H238" s="238">
        <v>49.299999999999997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250</v>
      </c>
      <c r="AU238" s="244" t="s">
        <v>87</v>
      </c>
      <c r="AV238" s="13" t="s">
        <v>87</v>
      </c>
      <c r="AW238" s="13" t="s">
        <v>38</v>
      </c>
      <c r="AX238" s="13" t="s">
        <v>77</v>
      </c>
      <c r="AY238" s="244" t="s">
        <v>137</v>
      </c>
    </row>
    <row r="239" s="13" customFormat="1">
      <c r="A239" s="13"/>
      <c r="B239" s="234"/>
      <c r="C239" s="235"/>
      <c r="D239" s="219" t="s">
        <v>250</v>
      </c>
      <c r="E239" s="236" t="s">
        <v>21</v>
      </c>
      <c r="F239" s="237" t="s">
        <v>2368</v>
      </c>
      <c r="G239" s="235"/>
      <c r="H239" s="238">
        <v>3.8399999999999999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250</v>
      </c>
      <c r="AU239" s="244" t="s">
        <v>87</v>
      </c>
      <c r="AV239" s="13" t="s">
        <v>87</v>
      </c>
      <c r="AW239" s="13" t="s">
        <v>38</v>
      </c>
      <c r="AX239" s="13" t="s">
        <v>77</v>
      </c>
      <c r="AY239" s="244" t="s">
        <v>137</v>
      </c>
    </row>
    <row r="240" s="16" customFormat="1">
      <c r="A240" s="16"/>
      <c r="B240" s="278"/>
      <c r="C240" s="279"/>
      <c r="D240" s="219" t="s">
        <v>250</v>
      </c>
      <c r="E240" s="280" t="s">
        <v>21</v>
      </c>
      <c r="F240" s="281" t="s">
        <v>888</v>
      </c>
      <c r="G240" s="279"/>
      <c r="H240" s="282">
        <v>70.724000000000004</v>
      </c>
      <c r="I240" s="283"/>
      <c r="J240" s="279"/>
      <c r="K240" s="279"/>
      <c r="L240" s="284"/>
      <c r="M240" s="285"/>
      <c r="N240" s="286"/>
      <c r="O240" s="286"/>
      <c r="P240" s="286"/>
      <c r="Q240" s="286"/>
      <c r="R240" s="286"/>
      <c r="S240" s="286"/>
      <c r="T240" s="287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88" t="s">
        <v>250</v>
      </c>
      <c r="AU240" s="288" t="s">
        <v>87</v>
      </c>
      <c r="AV240" s="16" t="s">
        <v>136</v>
      </c>
      <c r="AW240" s="16" t="s">
        <v>38</v>
      </c>
      <c r="AX240" s="16" t="s">
        <v>77</v>
      </c>
      <c r="AY240" s="288" t="s">
        <v>137</v>
      </c>
    </row>
    <row r="241" s="15" customFormat="1">
      <c r="A241" s="15"/>
      <c r="B241" s="267"/>
      <c r="C241" s="268"/>
      <c r="D241" s="219" t="s">
        <v>250</v>
      </c>
      <c r="E241" s="269" t="s">
        <v>2125</v>
      </c>
      <c r="F241" s="270" t="s">
        <v>830</v>
      </c>
      <c r="G241" s="268"/>
      <c r="H241" s="271">
        <v>82.364000000000004</v>
      </c>
      <c r="I241" s="272"/>
      <c r="J241" s="268"/>
      <c r="K241" s="268"/>
      <c r="L241" s="273"/>
      <c r="M241" s="274"/>
      <c r="N241" s="275"/>
      <c r="O241" s="275"/>
      <c r="P241" s="275"/>
      <c r="Q241" s="275"/>
      <c r="R241" s="275"/>
      <c r="S241" s="275"/>
      <c r="T241" s="27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7" t="s">
        <v>250</v>
      </c>
      <c r="AU241" s="277" t="s">
        <v>87</v>
      </c>
      <c r="AV241" s="15" t="s">
        <v>150</v>
      </c>
      <c r="AW241" s="15" t="s">
        <v>38</v>
      </c>
      <c r="AX241" s="15" t="s">
        <v>85</v>
      </c>
      <c r="AY241" s="277" t="s">
        <v>137</v>
      </c>
    </row>
    <row r="242" s="2" customFormat="1" ht="16.5" customHeight="1">
      <c r="A242" s="41"/>
      <c r="B242" s="42"/>
      <c r="C242" s="225" t="s">
        <v>252</v>
      </c>
      <c r="D242" s="225" t="s">
        <v>162</v>
      </c>
      <c r="E242" s="226" t="s">
        <v>1159</v>
      </c>
      <c r="F242" s="227" t="s">
        <v>1160</v>
      </c>
      <c r="G242" s="228" t="s">
        <v>475</v>
      </c>
      <c r="H242" s="229">
        <v>422.13999999999999</v>
      </c>
      <c r="I242" s="230"/>
      <c r="J242" s="231">
        <f>ROUND(I242*H242,2)</f>
        <v>0</v>
      </c>
      <c r="K242" s="227" t="s">
        <v>21</v>
      </c>
      <c r="L242" s="47"/>
      <c r="M242" s="232" t="s">
        <v>21</v>
      </c>
      <c r="N242" s="233" t="s">
        <v>48</v>
      </c>
      <c r="O242" s="87"/>
      <c r="P242" s="215">
        <f>O242*H242</f>
        <v>0</v>
      </c>
      <c r="Q242" s="215">
        <v>0.0086499999999999997</v>
      </c>
      <c r="R242" s="215">
        <f>Q242*H242</f>
        <v>3.6515109999999997</v>
      </c>
      <c r="S242" s="215">
        <v>0</v>
      </c>
      <c r="T242" s="21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7" t="s">
        <v>150</v>
      </c>
      <c r="AT242" s="217" t="s">
        <v>162</v>
      </c>
      <c r="AU242" s="217" t="s">
        <v>87</v>
      </c>
      <c r="AY242" s="20" t="s">
        <v>137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20" t="s">
        <v>85</v>
      </c>
      <c r="BK242" s="218">
        <f>ROUND(I242*H242,2)</f>
        <v>0</v>
      </c>
      <c r="BL242" s="20" t="s">
        <v>150</v>
      </c>
      <c r="BM242" s="217" t="s">
        <v>2369</v>
      </c>
    </row>
    <row r="243" s="2" customFormat="1">
      <c r="A243" s="41"/>
      <c r="B243" s="42"/>
      <c r="C243" s="43"/>
      <c r="D243" s="219" t="s">
        <v>144</v>
      </c>
      <c r="E243" s="43"/>
      <c r="F243" s="220" t="s">
        <v>1162</v>
      </c>
      <c r="G243" s="43"/>
      <c r="H243" s="43"/>
      <c r="I243" s="221"/>
      <c r="J243" s="43"/>
      <c r="K243" s="43"/>
      <c r="L243" s="47"/>
      <c r="M243" s="222"/>
      <c r="N243" s="22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144</v>
      </c>
      <c r="AU243" s="20" t="s">
        <v>87</v>
      </c>
    </row>
    <row r="244" s="14" customFormat="1">
      <c r="A244" s="14"/>
      <c r="B244" s="249"/>
      <c r="C244" s="250"/>
      <c r="D244" s="219" t="s">
        <v>250</v>
      </c>
      <c r="E244" s="251" t="s">
        <v>21</v>
      </c>
      <c r="F244" s="252" t="s">
        <v>2362</v>
      </c>
      <c r="G244" s="250"/>
      <c r="H244" s="251" t="s">
        <v>21</v>
      </c>
      <c r="I244" s="253"/>
      <c r="J244" s="250"/>
      <c r="K244" s="250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250</v>
      </c>
      <c r="AU244" s="258" t="s">
        <v>87</v>
      </c>
      <c r="AV244" s="14" t="s">
        <v>85</v>
      </c>
      <c r="AW244" s="14" t="s">
        <v>38</v>
      </c>
      <c r="AX244" s="14" t="s">
        <v>77</v>
      </c>
      <c r="AY244" s="258" t="s">
        <v>137</v>
      </c>
    </row>
    <row r="245" s="13" customFormat="1">
      <c r="A245" s="13"/>
      <c r="B245" s="234"/>
      <c r="C245" s="235"/>
      <c r="D245" s="219" t="s">
        <v>250</v>
      </c>
      <c r="E245" s="236" t="s">
        <v>21</v>
      </c>
      <c r="F245" s="237" t="s">
        <v>2370</v>
      </c>
      <c r="G245" s="235"/>
      <c r="H245" s="238">
        <v>43.079999999999998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250</v>
      </c>
      <c r="AU245" s="244" t="s">
        <v>87</v>
      </c>
      <c r="AV245" s="13" t="s">
        <v>87</v>
      </c>
      <c r="AW245" s="13" t="s">
        <v>38</v>
      </c>
      <c r="AX245" s="13" t="s">
        <v>77</v>
      </c>
      <c r="AY245" s="244" t="s">
        <v>137</v>
      </c>
    </row>
    <row r="246" s="16" customFormat="1">
      <c r="A246" s="16"/>
      <c r="B246" s="278"/>
      <c r="C246" s="279"/>
      <c r="D246" s="219" t="s">
        <v>250</v>
      </c>
      <c r="E246" s="280" t="s">
        <v>21</v>
      </c>
      <c r="F246" s="281" t="s">
        <v>888</v>
      </c>
      <c r="G246" s="279"/>
      <c r="H246" s="282">
        <v>43.079999999999998</v>
      </c>
      <c r="I246" s="283"/>
      <c r="J246" s="279"/>
      <c r="K246" s="279"/>
      <c r="L246" s="284"/>
      <c r="M246" s="285"/>
      <c r="N246" s="286"/>
      <c r="O246" s="286"/>
      <c r="P246" s="286"/>
      <c r="Q246" s="286"/>
      <c r="R246" s="286"/>
      <c r="S246" s="286"/>
      <c r="T246" s="287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8" t="s">
        <v>250</v>
      </c>
      <c r="AU246" s="288" t="s">
        <v>87</v>
      </c>
      <c r="AV246" s="16" t="s">
        <v>136</v>
      </c>
      <c r="AW246" s="16" t="s">
        <v>38</v>
      </c>
      <c r="AX246" s="16" t="s">
        <v>77</v>
      </c>
      <c r="AY246" s="288" t="s">
        <v>137</v>
      </c>
    </row>
    <row r="247" s="14" customFormat="1">
      <c r="A247" s="14"/>
      <c r="B247" s="249"/>
      <c r="C247" s="250"/>
      <c r="D247" s="219" t="s">
        <v>250</v>
      </c>
      <c r="E247" s="251" t="s">
        <v>21</v>
      </c>
      <c r="F247" s="252" t="s">
        <v>2365</v>
      </c>
      <c r="G247" s="250"/>
      <c r="H247" s="251" t="s">
        <v>21</v>
      </c>
      <c r="I247" s="253"/>
      <c r="J247" s="250"/>
      <c r="K247" s="250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250</v>
      </c>
      <c r="AU247" s="258" t="s">
        <v>87</v>
      </c>
      <c r="AV247" s="14" t="s">
        <v>85</v>
      </c>
      <c r="AW247" s="14" t="s">
        <v>38</v>
      </c>
      <c r="AX247" s="14" t="s">
        <v>77</v>
      </c>
      <c r="AY247" s="258" t="s">
        <v>137</v>
      </c>
    </row>
    <row r="248" s="14" customFormat="1">
      <c r="A248" s="14"/>
      <c r="B248" s="249"/>
      <c r="C248" s="250"/>
      <c r="D248" s="219" t="s">
        <v>250</v>
      </c>
      <c r="E248" s="251" t="s">
        <v>21</v>
      </c>
      <c r="F248" s="252" t="s">
        <v>2371</v>
      </c>
      <c r="G248" s="250"/>
      <c r="H248" s="251" t="s">
        <v>21</v>
      </c>
      <c r="I248" s="253"/>
      <c r="J248" s="250"/>
      <c r="K248" s="250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250</v>
      </c>
      <c r="AU248" s="258" t="s">
        <v>87</v>
      </c>
      <c r="AV248" s="14" t="s">
        <v>85</v>
      </c>
      <c r="AW248" s="14" t="s">
        <v>38</v>
      </c>
      <c r="AX248" s="14" t="s">
        <v>77</v>
      </c>
      <c r="AY248" s="258" t="s">
        <v>137</v>
      </c>
    </row>
    <row r="249" s="13" customFormat="1">
      <c r="A249" s="13"/>
      <c r="B249" s="234"/>
      <c r="C249" s="235"/>
      <c r="D249" s="219" t="s">
        <v>250</v>
      </c>
      <c r="E249" s="236" t="s">
        <v>21</v>
      </c>
      <c r="F249" s="237" t="s">
        <v>2372</v>
      </c>
      <c r="G249" s="235"/>
      <c r="H249" s="238">
        <v>0.95999999999999996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250</v>
      </c>
      <c r="AU249" s="244" t="s">
        <v>87</v>
      </c>
      <c r="AV249" s="13" t="s">
        <v>87</v>
      </c>
      <c r="AW249" s="13" t="s">
        <v>38</v>
      </c>
      <c r="AX249" s="13" t="s">
        <v>77</v>
      </c>
      <c r="AY249" s="244" t="s">
        <v>137</v>
      </c>
    </row>
    <row r="250" s="13" customFormat="1">
      <c r="A250" s="13"/>
      <c r="B250" s="234"/>
      <c r="C250" s="235"/>
      <c r="D250" s="219" t="s">
        <v>250</v>
      </c>
      <c r="E250" s="236" t="s">
        <v>21</v>
      </c>
      <c r="F250" s="237" t="s">
        <v>2373</v>
      </c>
      <c r="G250" s="235"/>
      <c r="H250" s="238">
        <v>326.39999999999998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250</v>
      </c>
      <c r="AU250" s="244" t="s">
        <v>87</v>
      </c>
      <c r="AV250" s="13" t="s">
        <v>87</v>
      </c>
      <c r="AW250" s="13" t="s">
        <v>38</v>
      </c>
      <c r="AX250" s="13" t="s">
        <v>77</v>
      </c>
      <c r="AY250" s="244" t="s">
        <v>137</v>
      </c>
    </row>
    <row r="251" s="13" customFormat="1">
      <c r="A251" s="13"/>
      <c r="B251" s="234"/>
      <c r="C251" s="235"/>
      <c r="D251" s="219" t="s">
        <v>250</v>
      </c>
      <c r="E251" s="236" t="s">
        <v>21</v>
      </c>
      <c r="F251" s="237" t="s">
        <v>2374</v>
      </c>
      <c r="G251" s="235"/>
      <c r="H251" s="238">
        <v>16.699999999999999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250</v>
      </c>
      <c r="AU251" s="244" t="s">
        <v>87</v>
      </c>
      <c r="AV251" s="13" t="s">
        <v>87</v>
      </c>
      <c r="AW251" s="13" t="s">
        <v>38</v>
      </c>
      <c r="AX251" s="13" t="s">
        <v>77</v>
      </c>
      <c r="AY251" s="244" t="s">
        <v>137</v>
      </c>
    </row>
    <row r="252" s="16" customFormat="1">
      <c r="A252" s="16"/>
      <c r="B252" s="278"/>
      <c r="C252" s="279"/>
      <c r="D252" s="219" t="s">
        <v>250</v>
      </c>
      <c r="E252" s="280" t="s">
        <v>21</v>
      </c>
      <c r="F252" s="281" t="s">
        <v>888</v>
      </c>
      <c r="G252" s="279"/>
      <c r="H252" s="282">
        <v>344.06</v>
      </c>
      <c r="I252" s="283"/>
      <c r="J252" s="279"/>
      <c r="K252" s="279"/>
      <c r="L252" s="284"/>
      <c r="M252" s="285"/>
      <c r="N252" s="286"/>
      <c r="O252" s="286"/>
      <c r="P252" s="286"/>
      <c r="Q252" s="286"/>
      <c r="R252" s="286"/>
      <c r="S252" s="286"/>
      <c r="T252" s="287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8" t="s">
        <v>250</v>
      </c>
      <c r="AU252" s="288" t="s">
        <v>87</v>
      </c>
      <c r="AV252" s="16" t="s">
        <v>136</v>
      </c>
      <c r="AW252" s="16" t="s">
        <v>38</v>
      </c>
      <c r="AX252" s="16" t="s">
        <v>77</v>
      </c>
      <c r="AY252" s="288" t="s">
        <v>137</v>
      </c>
    </row>
    <row r="253" s="14" customFormat="1">
      <c r="A253" s="14"/>
      <c r="B253" s="249"/>
      <c r="C253" s="250"/>
      <c r="D253" s="219" t="s">
        <v>250</v>
      </c>
      <c r="E253" s="251" t="s">
        <v>21</v>
      </c>
      <c r="F253" s="252" t="s">
        <v>2355</v>
      </c>
      <c r="G253" s="250"/>
      <c r="H253" s="251" t="s">
        <v>21</v>
      </c>
      <c r="I253" s="253"/>
      <c r="J253" s="250"/>
      <c r="K253" s="250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250</v>
      </c>
      <c r="AU253" s="258" t="s">
        <v>87</v>
      </c>
      <c r="AV253" s="14" t="s">
        <v>85</v>
      </c>
      <c r="AW253" s="14" t="s">
        <v>38</v>
      </c>
      <c r="AX253" s="14" t="s">
        <v>77</v>
      </c>
      <c r="AY253" s="258" t="s">
        <v>137</v>
      </c>
    </row>
    <row r="254" s="13" customFormat="1">
      <c r="A254" s="13"/>
      <c r="B254" s="234"/>
      <c r="C254" s="235"/>
      <c r="D254" s="219" t="s">
        <v>250</v>
      </c>
      <c r="E254" s="236" t="s">
        <v>21</v>
      </c>
      <c r="F254" s="237" t="s">
        <v>2375</v>
      </c>
      <c r="G254" s="235"/>
      <c r="H254" s="238">
        <v>2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250</v>
      </c>
      <c r="AU254" s="244" t="s">
        <v>87</v>
      </c>
      <c r="AV254" s="13" t="s">
        <v>87</v>
      </c>
      <c r="AW254" s="13" t="s">
        <v>38</v>
      </c>
      <c r="AX254" s="13" t="s">
        <v>77</v>
      </c>
      <c r="AY254" s="244" t="s">
        <v>137</v>
      </c>
    </row>
    <row r="255" s="14" customFormat="1">
      <c r="A255" s="14"/>
      <c r="B255" s="249"/>
      <c r="C255" s="250"/>
      <c r="D255" s="219" t="s">
        <v>250</v>
      </c>
      <c r="E255" s="251" t="s">
        <v>21</v>
      </c>
      <c r="F255" s="252" t="s">
        <v>2376</v>
      </c>
      <c r="G255" s="250"/>
      <c r="H255" s="251" t="s">
        <v>21</v>
      </c>
      <c r="I255" s="253"/>
      <c r="J255" s="250"/>
      <c r="K255" s="250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250</v>
      </c>
      <c r="AU255" s="258" t="s">
        <v>87</v>
      </c>
      <c r="AV255" s="14" t="s">
        <v>85</v>
      </c>
      <c r="AW255" s="14" t="s">
        <v>38</v>
      </c>
      <c r="AX255" s="14" t="s">
        <v>77</v>
      </c>
      <c r="AY255" s="258" t="s">
        <v>137</v>
      </c>
    </row>
    <row r="256" s="13" customFormat="1">
      <c r="A256" s="13"/>
      <c r="B256" s="234"/>
      <c r="C256" s="235"/>
      <c r="D256" s="219" t="s">
        <v>250</v>
      </c>
      <c r="E256" s="236" t="s">
        <v>21</v>
      </c>
      <c r="F256" s="237" t="s">
        <v>2377</v>
      </c>
      <c r="G256" s="235"/>
      <c r="H256" s="238">
        <v>33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250</v>
      </c>
      <c r="AU256" s="244" t="s">
        <v>87</v>
      </c>
      <c r="AV256" s="13" t="s">
        <v>87</v>
      </c>
      <c r="AW256" s="13" t="s">
        <v>38</v>
      </c>
      <c r="AX256" s="13" t="s">
        <v>77</v>
      </c>
      <c r="AY256" s="244" t="s">
        <v>137</v>
      </c>
    </row>
    <row r="257" s="15" customFormat="1">
      <c r="A257" s="15"/>
      <c r="B257" s="267"/>
      <c r="C257" s="268"/>
      <c r="D257" s="219" t="s">
        <v>250</v>
      </c>
      <c r="E257" s="269" t="s">
        <v>2119</v>
      </c>
      <c r="F257" s="270" t="s">
        <v>830</v>
      </c>
      <c r="G257" s="268"/>
      <c r="H257" s="271">
        <v>422.13999999999999</v>
      </c>
      <c r="I257" s="272"/>
      <c r="J257" s="268"/>
      <c r="K257" s="268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250</v>
      </c>
      <c r="AU257" s="277" t="s">
        <v>87</v>
      </c>
      <c r="AV257" s="15" t="s">
        <v>150</v>
      </c>
      <c r="AW257" s="15" t="s">
        <v>38</v>
      </c>
      <c r="AX257" s="15" t="s">
        <v>85</v>
      </c>
      <c r="AY257" s="277" t="s">
        <v>137</v>
      </c>
    </row>
    <row r="258" s="2" customFormat="1" ht="16.5" customHeight="1">
      <c r="A258" s="41"/>
      <c r="B258" s="42"/>
      <c r="C258" s="225" t="s">
        <v>256</v>
      </c>
      <c r="D258" s="225" t="s">
        <v>162</v>
      </c>
      <c r="E258" s="226" t="s">
        <v>2378</v>
      </c>
      <c r="F258" s="227" t="s">
        <v>2379</v>
      </c>
      <c r="G258" s="228" t="s">
        <v>475</v>
      </c>
      <c r="H258" s="229">
        <v>19.800000000000001</v>
      </c>
      <c r="I258" s="230"/>
      <c r="J258" s="231">
        <f>ROUND(I258*H258,2)</f>
        <v>0</v>
      </c>
      <c r="K258" s="227" t="s">
        <v>526</v>
      </c>
      <c r="L258" s="47"/>
      <c r="M258" s="232" t="s">
        <v>21</v>
      </c>
      <c r="N258" s="233" t="s">
        <v>48</v>
      </c>
      <c r="O258" s="87"/>
      <c r="P258" s="215">
        <f>O258*H258</f>
        <v>0</v>
      </c>
      <c r="Q258" s="215">
        <v>0.0097599999999999996</v>
      </c>
      <c r="R258" s="215">
        <f>Q258*H258</f>
        <v>0.193248</v>
      </c>
      <c r="S258" s="215">
        <v>0</v>
      </c>
      <c r="T258" s="21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7" t="s">
        <v>150</v>
      </c>
      <c r="AT258" s="217" t="s">
        <v>162</v>
      </c>
      <c r="AU258" s="217" t="s">
        <v>87</v>
      </c>
      <c r="AY258" s="20" t="s">
        <v>137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20" t="s">
        <v>85</v>
      </c>
      <c r="BK258" s="218">
        <f>ROUND(I258*H258,2)</f>
        <v>0</v>
      </c>
      <c r="BL258" s="20" t="s">
        <v>150</v>
      </c>
      <c r="BM258" s="217" t="s">
        <v>2380</v>
      </c>
    </row>
    <row r="259" s="2" customFormat="1">
      <c r="A259" s="41"/>
      <c r="B259" s="42"/>
      <c r="C259" s="43"/>
      <c r="D259" s="219" t="s">
        <v>144</v>
      </c>
      <c r="E259" s="43"/>
      <c r="F259" s="220" t="s">
        <v>2381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144</v>
      </c>
      <c r="AU259" s="20" t="s">
        <v>87</v>
      </c>
    </row>
    <row r="260" s="2" customFormat="1">
      <c r="A260" s="41"/>
      <c r="B260" s="42"/>
      <c r="C260" s="43"/>
      <c r="D260" s="247" t="s">
        <v>529</v>
      </c>
      <c r="E260" s="43"/>
      <c r="F260" s="248" t="s">
        <v>2382</v>
      </c>
      <c r="G260" s="43"/>
      <c r="H260" s="43"/>
      <c r="I260" s="221"/>
      <c r="J260" s="43"/>
      <c r="K260" s="43"/>
      <c r="L260" s="47"/>
      <c r="M260" s="222"/>
      <c r="N260" s="22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529</v>
      </c>
      <c r="AU260" s="20" t="s">
        <v>87</v>
      </c>
    </row>
    <row r="261" s="14" customFormat="1">
      <c r="A261" s="14"/>
      <c r="B261" s="249"/>
      <c r="C261" s="250"/>
      <c r="D261" s="219" t="s">
        <v>250</v>
      </c>
      <c r="E261" s="251" t="s">
        <v>21</v>
      </c>
      <c r="F261" s="252" t="s">
        <v>2383</v>
      </c>
      <c r="G261" s="250"/>
      <c r="H261" s="251" t="s">
        <v>21</v>
      </c>
      <c r="I261" s="253"/>
      <c r="J261" s="250"/>
      <c r="K261" s="250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250</v>
      </c>
      <c r="AU261" s="258" t="s">
        <v>87</v>
      </c>
      <c r="AV261" s="14" t="s">
        <v>85</v>
      </c>
      <c r="AW261" s="14" t="s">
        <v>38</v>
      </c>
      <c r="AX261" s="14" t="s">
        <v>77</v>
      </c>
      <c r="AY261" s="258" t="s">
        <v>137</v>
      </c>
    </row>
    <row r="262" s="13" customFormat="1">
      <c r="A262" s="13"/>
      <c r="B262" s="234"/>
      <c r="C262" s="235"/>
      <c r="D262" s="219" t="s">
        <v>250</v>
      </c>
      <c r="E262" s="236" t="s">
        <v>21</v>
      </c>
      <c r="F262" s="237" t="s">
        <v>2384</v>
      </c>
      <c r="G262" s="235"/>
      <c r="H262" s="238">
        <v>19.800000000000001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250</v>
      </c>
      <c r="AU262" s="244" t="s">
        <v>87</v>
      </c>
      <c r="AV262" s="13" t="s">
        <v>87</v>
      </c>
      <c r="AW262" s="13" t="s">
        <v>38</v>
      </c>
      <c r="AX262" s="13" t="s">
        <v>77</v>
      </c>
      <c r="AY262" s="244" t="s">
        <v>137</v>
      </c>
    </row>
    <row r="263" s="15" customFormat="1">
      <c r="A263" s="15"/>
      <c r="B263" s="267"/>
      <c r="C263" s="268"/>
      <c r="D263" s="219" t="s">
        <v>250</v>
      </c>
      <c r="E263" s="269" t="s">
        <v>2122</v>
      </c>
      <c r="F263" s="270" t="s">
        <v>830</v>
      </c>
      <c r="G263" s="268"/>
      <c r="H263" s="271">
        <v>19.800000000000001</v>
      </c>
      <c r="I263" s="272"/>
      <c r="J263" s="268"/>
      <c r="K263" s="268"/>
      <c r="L263" s="273"/>
      <c r="M263" s="274"/>
      <c r="N263" s="275"/>
      <c r="O263" s="275"/>
      <c r="P263" s="275"/>
      <c r="Q263" s="275"/>
      <c r="R263" s="275"/>
      <c r="S263" s="275"/>
      <c r="T263" s="27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7" t="s">
        <v>250</v>
      </c>
      <c r="AU263" s="277" t="s">
        <v>87</v>
      </c>
      <c r="AV263" s="15" t="s">
        <v>150</v>
      </c>
      <c r="AW263" s="15" t="s">
        <v>38</v>
      </c>
      <c r="AX263" s="15" t="s">
        <v>85</v>
      </c>
      <c r="AY263" s="277" t="s">
        <v>137</v>
      </c>
    </row>
    <row r="264" s="2" customFormat="1" ht="16.5" customHeight="1">
      <c r="A264" s="41"/>
      <c r="B264" s="42"/>
      <c r="C264" s="225" t="s">
        <v>264</v>
      </c>
      <c r="D264" s="225" t="s">
        <v>162</v>
      </c>
      <c r="E264" s="226" t="s">
        <v>1183</v>
      </c>
      <c r="F264" s="227" t="s">
        <v>1184</v>
      </c>
      <c r="G264" s="228" t="s">
        <v>475</v>
      </c>
      <c r="H264" s="229">
        <v>422.13999999999999</v>
      </c>
      <c r="I264" s="230"/>
      <c r="J264" s="231">
        <f>ROUND(I264*H264,2)</f>
        <v>0</v>
      </c>
      <c r="K264" s="227" t="s">
        <v>21</v>
      </c>
      <c r="L264" s="47"/>
      <c r="M264" s="232" t="s">
        <v>21</v>
      </c>
      <c r="N264" s="233" t="s">
        <v>48</v>
      </c>
      <c r="O264" s="87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7" t="s">
        <v>150</v>
      </c>
      <c r="AT264" s="217" t="s">
        <v>162</v>
      </c>
      <c r="AU264" s="217" t="s">
        <v>87</v>
      </c>
      <c r="AY264" s="20" t="s">
        <v>137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20" t="s">
        <v>85</v>
      </c>
      <c r="BK264" s="218">
        <f>ROUND(I264*H264,2)</f>
        <v>0</v>
      </c>
      <c r="BL264" s="20" t="s">
        <v>150</v>
      </c>
      <c r="BM264" s="217" t="s">
        <v>2385</v>
      </c>
    </row>
    <row r="265" s="2" customFormat="1">
      <c r="A265" s="41"/>
      <c r="B265" s="42"/>
      <c r="C265" s="43"/>
      <c r="D265" s="219" t="s">
        <v>144</v>
      </c>
      <c r="E265" s="43"/>
      <c r="F265" s="220" t="s">
        <v>1186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144</v>
      </c>
      <c r="AU265" s="20" t="s">
        <v>87</v>
      </c>
    </row>
    <row r="266" s="13" customFormat="1">
      <c r="A266" s="13"/>
      <c r="B266" s="234"/>
      <c r="C266" s="235"/>
      <c r="D266" s="219" t="s">
        <v>250</v>
      </c>
      <c r="E266" s="236" t="s">
        <v>21</v>
      </c>
      <c r="F266" s="237" t="s">
        <v>2119</v>
      </c>
      <c r="G266" s="235"/>
      <c r="H266" s="238">
        <v>422.13999999999999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250</v>
      </c>
      <c r="AU266" s="244" t="s">
        <v>87</v>
      </c>
      <c r="AV266" s="13" t="s">
        <v>87</v>
      </c>
      <c r="AW266" s="13" t="s">
        <v>38</v>
      </c>
      <c r="AX266" s="13" t="s">
        <v>85</v>
      </c>
      <c r="AY266" s="244" t="s">
        <v>137</v>
      </c>
    </row>
    <row r="267" s="2" customFormat="1" ht="16.5" customHeight="1">
      <c r="A267" s="41"/>
      <c r="B267" s="42"/>
      <c r="C267" s="225" t="s">
        <v>199</v>
      </c>
      <c r="D267" s="225" t="s">
        <v>162</v>
      </c>
      <c r="E267" s="226" t="s">
        <v>2386</v>
      </c>
      <c r="F267" s="227" t="s">
        <v>2387</v>
      </c>
      <c r="G267" s="228" t="s">
        <v>475</v>
      </c>
      <c r="H267" s="229">
        <v>19.800000000000001</v>
      </c>
      <c r="I267" s="230"/>
      <c r="J267" s="231">
        <f>ROUND(I267*H267,2)</f>
        <v>0</v>
      </c>
      <c r="K267" s="227" t="s">
        <v>526</v>
      </c>
      <c r="L267" s="47"/>
      <c r="M267" s="232" t="s">
        <v>21</v>
      </c>
      <c r="N267" s="233" t="s">
        <v>48</v>
      </c>
      <c r="O267" s="87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7" t="s">
        <v>150</v>
      </c>
      <c r="AT267" s="217" t="s">
        <v>162</v>
      </c>
      <c r="AU267" s="217" t="s">
        <v>87</v>
      </c>
      <c r="AY267" s="20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20" t="s">
        <v>85</v>
      </c>
      <c r="BK267" s="218">
        <f>ROUND(I267*H267,2)</f>
        <v>0</v>
      </c>
      <c r="BL267" s="20" t="s">
        <v>150</v>
      </c>
      <c r="BM267" s="217" t="s">
        <v>2388</v>
      </c>
    </row>
    <row r="268" s="2" customFormat="1">
      <c r="A268" s="41"/>
      <c r="B268" s="42"/>
      <c r="C268" s="43"/>
      <c r="D268" s="219" t="s">
        <v>144</v>
      </c>
      <c r="E268" s="43"/>
      <c r="F268" s="220" t="s">
        <v>2389</v>
      </c>
      <c r="G268" s="43"/>
      <c r="H268" s="43"/>
      <c r="I268" s="221"/>
      <c r="J268" s="43"/>
      <c r="K268" s="43"/>
      <c r="L268" s="47"/>
      <c r="M268" s="222"/>
      <c r="N268" s="22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144</v>
      </c>
      <c r="AU268" s="20" t="s">
        <v>87</v>
      </c>
    </row>
    <row r="269" s="2" customFormat="1">
      <c r="A269" s="41"/>
      <c r="B269" s="42"/>
      <c r="C269" s="43"/>
      <c r="D269" s="247" t="s">
        <v>529</v>
      </c>
      <c r="E269" s="43"/>
      <c r="F269" s="248" t="s">
        <v>2390</v>
      </c>
      <c r="G269" s="43"/>
      <c r="H269" s="43"/>
      <c r="I269" s="221"/>
      <c r="J269" s="43"/>
      <c r="K269" s="43"/>
      <c r="L269" s="47"/>
      <c r="M269" s="222"/>
      <c r="N269" s="223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529</v>
      </c>
      <c r="AU269" s="20" t="s">
        <v>87</v>
      </c>
    </row>
    <row r="270" s="13" customFormat="1">
      <c r="A270" s="13"/>
      <c r="B270" s="234"/>
      <c r="C270" s="235"/>
      <c r="D270" s="219" t="s">
        <v>250</v>
      </c>
      <c r="E270" s="236" t="s">
        <v>21</v>
      </c>
      <c r="F270" s="237" t="s">
        <v>2122</v>
      </c>
      <c r="G270" s="235"/>
      <c r="H270" s="238">
        <v>19.800000000000001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250</v>
      </c>
      <c r="AU270" s="244" t="s">
        <v>87</v>
      </c>
      <c r="AV270" s="13" t="s">
        <v>87</v>
      </c>
      <c r="AW270" s="13" t="s">
        <v>38</v>
      </c>
      <c r="AX270" s="13" t="s">
        <v>85</v>
      </c>
      <c r="AY270" s="244" t="s">
        <v>137</v>
      </c>
    </row>
    <row r="271" s="2" customFormat="1" ht="16.5" customHeight="1">
      <c r="A271" s="41"/>
      <c r="B271" s="42"/>
      <c r="C271" s="225" t="s">
        <v>272</v>
      </c>
      <c r="D271" s="225" t="s">
        <v>162</v>
      </c>
      <c r="E271" s="226" t="s">
        <v>2391</v>
      </c>
      <c r="F271" s="227" t="s">
        <v>2392</v>
      </c>
      <c r="G271" s="228" t="s">
        <v>581</v>
      </c>
      <c r="H271" s="229">
        <v>8.2360000000000007</v>
      </c>
      <c r="I271" s="230"/>
      <c r="J271" s="231">
        <f>ROUND(I271*H271,2)</f>
        <v>0</v>
      </c>
      <c r="K271" s="227" t="s">
        <v>526</v>
      </c>
      <c r="L271" s="47"/>
      <c r="M271" s="232" t="s">
        <v>21</v>
      </c>
      <c r="N271" s="233" t="s">
        <v>48</v>
      </c>
      <c r="O271" s="87"/>
      <c r="P271" s="215">
        <f>O271*H271</f>
        <v>0</v>
      </c>
      <c r="Q271" s="215">
        <v>1.08528</v>
      </c>
      <c r="R271" s="215">
        <f>Q271*H271</f>
        <v>8.9383660800000015</v>
      </c>
      <c r="S271" s="215">
        <v>0</v>
      </c>
      <c r="T271" s="216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7" t="s">
        <v>150</v>
      </c>
      <c r="AT271" s="217" t="s">
        <v>162</v>
      </c>
      <c r="AU271" s="217" t="s">
        <v>87</v>
      </c>
      <c r="AY271" s="20" t="s">
        <v>137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20" t="s">
        <v>85</v>
      </c>
      <c r="BK271" s="218">
        <f>ROUND(I271*H271,2)</f>
        <v>0</v>
      </c>
      <c r="BL271" s="20" t="s">
        <v>150</v>
      </c>
      <c r="BM271" s="217" t="s">
        <v>2393</v>
      </c>
    </row>
    <row r="272" s="2" customFormat="1">
      <c r="A272" s="41"/>
      <c r="B272" s="42"/>
      <c r="C272" s="43"/>
      <c r="D272" s="219" t="s">
        <v>144</v>
      </c>
      <c r="E272" s="43"/>
      <c r="F272" s="220" t="s">
        <v>2394</v>
      </c>
      <c r="G272" s="43"/>
      <c r="H272" s="43"/>
      <c r="I272" s="221"/>
      <c r="J272" s="43"/>
      <c r="K272" s="43"/>
      <c r="L272" s="47"/>
      <c r="M272" s="222"/>
      <c r="N272" s="223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87</v>
      </c>
    </row>
    <row r="273" s="2" customFormat="1">
      <c r="A273" s="41"/>
      <c r="B273" s="42"/>
      <c r="C273" s="43"/>
      <c r="D273" s="247" t="s">
        <v>529</v>
      </c>
      <c r="E273" s="43"/>
      <c r="F273" s="248" t="s">
        <v>2395</v>
      </c>
      <c r="G273" s="43"/>
      <c r="H273" s="43"/>
      <c r="I273" s="221"/>
      <c r="J273" s="43"/>
      <c r="K273" s="43"/>
      <c r="L273" s="47"/>
      <c r="M273" s="222"/>
      <c r="N273" s="22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529</v>
      </c>
      <c r="AU273" s="20" t="s">
        <v>87</v>
      </c>
    </row>
    <row r="274" s="13" customFormat="1">
      <c r="A274" s="13"/>
      <c r="B274" s="234"/>
      <c r="C274" s="235"/>
      <c r="D274" s="219" t="s">
        <v>250</v>
      </c>
      <c r="E274" s="236" t="s">
        <v>21</v>
      </c>
      <c r="F274" s="237" t="s">
        <v>2396</v>
      </c>
      <c r="G274" s="235"/>
      <c r="H274" s="238">
        <v>8.2360000000000007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250</v>
      </c>
      <c r="AU274" s="244" t="s">
        <v>87</v>
      </c>
      <c r="AV274" s="13" t="s">
        <v>87</v>
      </c>
      <c r="AW274" s="13" t="s">
        <v>38</v>
      </c>
      <c r="AX274" s="13" t="s">
        <v>85</v>
      </c>
      <c r="AY274" s="244" t="s">
        <v>137</v>
      </c>
    </row>
    <row r="275" s="2" customFormat="1" ht="16.5" customHeight="1">
      <c r="A275" s="41"/>
      <c r="B275" s="42"/>
      <c r="C275" s="225" t="s">
        <v>201</v>
      </c>
      <c r="D275" s="225" t="s">
        <v>162</v>
      </c>
      <c r="E275" s="226" t="s">
        <v>2397</v>
      </c>
      <c r="F275" s="227" t="s">
        <v>2398</v>
      </c>
      <c r="G275" s="228" t="s">
        <v>581</v>
      </c>
      <c r="H275" s="229">
        <v>1.2430000000000001</v>
      </c>
      <c r="I275" s="230"/>
      <c r="J275" s="231">
        <f>ROUND(I275*H275,2)</f>
        <v>0</v>
      </c>
      <c r="K275" s="227" t="s">
        <v>526</v>
      </c>
      <c r="L275" s="47"/>
      <c r="M275" s="232" t="s">
        <v>21</v>
      </c>
      <c r="N275" s="233" t="s">
        <v>48</v>
      </c>
      <c r="O275" s="87"/>
      <c r="P275" s="215">
        <f>O275*H275</f>
        <v>0</v>
      </c>
      <c r="Q275" s="215">
        <v>1.0556000000000001</v>
      </c>
      <c r="R275" s="215">
        <f>Q275*H275</f>
        <v>1.3121108000000001</v>
      </c>
      <c r="S275" s="215">
        <v>0</v>
      </c>
      <c r="T275" s="216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7" t="s">
        <v>150</v>
      </c>
      <c r="AT275" s="217" t="s">
        <v>162</v>
      </c>
      <c r="AU275" s="217" t="s">
        <v>87</v>
      </c>
      <c r="AY275" s="20" t="s">
        <v>137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20" t="s">
        <v>85</v>
      </c>
      <c r="BK275" s="218">
        <f>ROUND(I275*H275,2)</f>
        <v>0</v>
      </c>
      <c r="BL275" s="20" t="s">
        <v>150</v>
      </c>
      <c r="BM275" s="217" t="s">
        <v>2399</v>
      </c>
    </row>
    <row r="276" s="2" customFormat="1">
      <c r="A276" s="41"/>
      <c r="B276" s="42"/>
      <c r="C276" s="43"/>
      <c r="D276" s="219" t="s">
        <v>144</v>
      </c>
      <c r="E276" s="43"/>
      <c r="F276" s="220" t="s">
        <v>2400</v>
      </c>
      <c r="G276" s="43"/>
      <c r="H276" s="43"/>
      <c r="I276" s="221"/>
      <c r="J276" s="43"/>
      <c r="K276" s="43"/>
      <c r="L276" s="47"/>
      <c r="M276" s="222"/>
      <c r="N276" s="223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144</v>
      </c>
      <c r="AU276" s="20" t="s">
        <v>87</v>
      </c>
    </row>
    <row r="277" s="2" customFormat="1">
      <c r="A277" s="41"/>
      <c r="B277" s="42"/>
      <c r="C277" s="43"/>
      <c r="D277" s="247" t="s">
        <v>529</v>
      </c>
      <c r="E277" s="43"/>
      <c r="F277" s="248" t="s">
        <v>2401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529</v>
      </c>
      <c r="AU277" s="20" t="s">
        <v>87</v>
      </c>
    </row>
    <row r="278" s="13" customFormat="1">
      <c r="A278" s="13"/>
      <c r="B278" s="234"/>
      <c r="C278" s="235"/>
      <c r="D278" s="219" t="s">
        <v>250</v>
      </c>
      <c r="E278" s="236" t="s">
        <v>21</v>
      </c>
      <c r="F278" s="237" t="s">
        <v>2402</v>
      </c>
      <c r="G278" s="235"/>
      <c r="H278" s="238">
        <v>1.2430000000000001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250</v>
      </c>
      <c r="AU278" s="244" t="s">
        <v>87</v>
      </c>
      <c r="AV278" s="13" t="s">
        <v>87</v>
      </c>
      <c r="AW278" s="13" t="s">
        <v>38</v>
      </c>
      <c r="AX278" s="13" t="s">
        <v>85</v>
      </c>
      <c r="AY278" s="244" t="s">
        <v>137</v>
      </c>
    </row>
    <row r="279" s="2" customFormat="1" ht="16.5" customHeight="1">
      <c r="A279" s="41"/>
      <c r="B279" s="42"/>
      <c r="C279" s="225" t="s">
        <v>279</v>
      </c>
      <c r="D279" s="225" t="s">
        <v>162</v>
      </c>
      <c r="E279" s="226" t="s">
        <v>1198</v>
      </c>
      <c r="F279" s="227" t="s">
        <v>1199</v>
      </c>
      <c r="G279" s="228" t="s">
        <v>581</v>
      </c>
      <c r="H279" s="229">
        <v>0.377</v>
      </c>
      <c r="I279" s="230"/>
      <c r="J279" s="231">
        <f>ROUND(I279*H279,2)</f>
        <v>0</v>
      </c>
      <c r="K279" s="227" t="s">
        <v>526</v>
      </c>
      <c r="L279" s="47"/>
      <c r="M279" s="232" t="s">
        <v>21</v>
      </c>
      <c r="N279" s="233" t="s">
        <v>48</v>
      </c>
      <c r="O279" s="87"/>
      <c r="P279" s="215">
        <f>O279*H279</f>
        <v>0</v>
      </c>
      <c r="Q279" s="215">
        <v>1.03955</v>
      </c>
      <c r="R279" s="215">
        <f>Q279*H279</f>
        <v>0.39191035000000002</v>
      </c>
      <c r="S279" s="215">
        <v>0</v>
      </c>
      <c r="T279" s="21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7" t="s">
        <v>150</v>
      </c>
      <c r="AT279" s="217" t="s">
        <v>162</v>
      </c>
      <c r="AU279" s="217" t="s">
        <v>87</v>
      </c>
      <c r="AY279" s="20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20" t="s">
        <v>85</v>
      </c>
      <c r="BK279" s="218">
        <f>ROUND(I279*H279,2)</f>
        <v>0</v>
      </c>
      <c r="BL279" s="20" t="s">
        <v>150</v>
      </c>
      <c r="BM279" s="217" t="s">
        <v>2403</v>
      </c>
    </row>
    <row r="280" s="2" customFormat="1">
      <c r="A280" s="41"/>
      <c r="B280" s="42"/>
      <c r="C280" s="43"/>
      <c r="D280" s="219" t="s">
        <v>144</v>
      </c>
      <c r="E280" s="43"/>
      <c r="F280" s="220" t="s">
        <v>1201</v>
      </c>
      <c r="G280" s="43"/>
      <c r="H280" s="43"/>
      <c r="I280" s="221"/>
      <c r="J280" s="43"/>
      <c r="K280" s="43"/>
      <c r="L280" s="47"/>
      <c r="M280" s="222"/>
      <c r="N280" s="22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144</v>
      </c>
      <c r="AU280" s="20" t="s">
        <v>87</v>
      </c>
    </row>
    <row r="281" s="2" customFormat="1">
      <c r="A281" s="41"/>
      <c r="B281" s="42"/>
      <c r="C281" s="43"/>
      <c r="D281" s="247" t="s">
        <v>529</v>
      </c>
      <c r="E281" s="43"/>
      <c r="F281" s="248" t="s">
        <v>1202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529</v>
      </c>
      <c r="AU281" s="20" t="s">
        <v>87</v>
      </c>
    </row>
    <row r="282" s="14" customFormat="1">
      <c r="A282" s="14"/>
      <c r="B282" s="249"/>
      <c r="C282" s="250"/>
      <c r="D282" s="219" t="s">
        <v>250</v>
      </c>
      <c r="E282" s="251" t="s">
        <v>21</v>
      </c>
      <c r="F282" s="252" t="s">
        <v>2404</v>
      </c>
      <c r="G282" s="250"/>
      <c r="H282" s="251" t="s">
        <v>21</v>
      </c>
      <c r="I282" s="253"/>
      <c r="J282" s="250"/>
      <c r="K282" s="250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250</v>
      </c>
      <c r="AU282" s="258" t="s">
        <v>87</v>
      </c>
      <c r="AV282" s="14" t="s">
        <v>85</v>
      </c>
      <c r="AW282" s="14" t="s">
        <v>38</v>
      </c>
      <c r="AX282" s="14" t="s">
        <v>77</v>
      </c>
      <c r="AY282" s="258" t="s">
        <v>137</v>
      </c>
    </row>
    <row r="283" s="14" customFormat="1">
      <c r="A283" s="14"/>
      <c r="B283" s="249"/>
      <c r="C283" s="250"/>
      <c r="D283" s="219" t="s">
        <v>250</v>
      </c>
      <c r="E283" s="251" t="s">
        <v>21</v>
      </c>
      <c r="F283" s="252" t="s">
        <v>2405</v>
      </c>
      <c r="G283" s="250"/>
      <c r="H283" s="251" t="s">
        <v>21</v>
      </c>
      <c r="I283" s="253"/>
      <c r="J283" s="250"/>
      <c r="K283" s="250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250</v>
      </c>
      <c r="AU283" s="258" t="s">
        <v>87</v>
      </c>
      <c r="AV283" s="14" t="s">
        <v>85</v>
      </c>
      <c r="AW283" s="14" t="s">
        <v>38</v>
      </c>
      <c r="AX283" s="14" t="s">
        <v>77</v>
      </c>
      <c r="AY283" s="258" t="s">
        <v>137</v>
      </c>
    </row>
    <row r="284" s="13" customFormat="1">
      <c r="A284" s="13"/>
      <c r="B284" s="234"/>
      <c r="C284" s="235"/>
      <c r="D284" s="219" t="s">
        <v>250</v>
      </c>
      <c r="E284" s="236" t="s">
        <v>21</v>
      </c>
      <c r="F284" s="237" t="s">
        <v>2406</v>
      </c>
      <c r="G284" s="235"/>
      <c r="H284" s="238">
        <v>0.377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250</v>
      </c>
      <c r="AU284" s="244" t="s">
        <v>87</v>
      </c>
      <c r="AV284" s="13" t="s">
        <v>87</v>
      </c>
      <c r="AW284" s="13" t="s">
        <v>38</v>
      </c>
      <c r="AX284" s="13" t="s">
        <v>85</v>
      </c>
      <c r="AY284" s="244" t="s">
        <v>137</v>
      </c>
    </row>
    <row r="285" s="12" customFormat="1" ht="22.8" customHeight="1">
      <c r="A285" s="12"/>
      <c r="B285" s="191"/>
      <c r="C285" s="192"/>
      <c r="D285" s="193" t="s">
        <v>76</v>
      </c>
      <c r="E285" s="245" t="s">
        <v>150</v>
      </c>
      <c r="F285" s="245" t="s">
        <v>1238</v>
      </c>
      <c r="G285" s="192"/>
      <c r="H285" s="192"/>
      <c r="I285" s="195"/>
      <c r="J285" s="246">
        <f>BK285</f>
        <v>0</v>
      </c>
      <c r="K285" s="192"/>
      <c r="L285" s="197"/>
      <c r="M285" s="198"/>
      <c r="N285" s="199"/>
      <c r="O285" s="199"/>
      <c r="P285" s="200">
        <f>SUM(P286:P303)</f>
        <v>0</v>
      </c>
      <c r="Q285" s="199"/>
      <c r="R285" s="200">
        <f>SUM(R286:R303)</f>
        <v>0</v>
      </c>
      <c r="S285" s="199"/>
      <c r="T285" s="201">
        <f>SUM(T286:T303)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2" t="s">
        <v>85</v>
      </c>
      <c r="AT285" s="203" t="s">
        <v>76</v>
      </c>
      <c r="AU285" s="203" t="s">
        <v>85</v>
      </c>
      <c r="AY285" s="202" t="s">
        <v>137</v>
      </c>
      <c r="BK285" s="204">
        <f>SUM(BK286:BK303)</f>
        <v>0</v>
      </c>
    </row>
    <row r="286" s="2" customFormat="1" ht="16.5" customHeight="1">
      <c r="A286" s="41"/>
      <c r="B286" s="42"/>
      <c r="C286" s="225" t="s">
        <v>204</v>
      </c>
      <c r="D286" s="225" t="s">
        <v>162</v>
      </c>
      <c r="E286" s="226" t="s">
        <v>1265</v>
      </c>
      <c r="F286" s="227" t="s">
        <v>1266</v>
      </c>
      <c r="G286" s="228" t="s">
        <v>475</v>
      </c>
      <c r="H286" s="229">
        <v>7.29</v>
      </c>
      <c r="I286" s="230"/>
      <c r="J286" s="231">
        <f>ROUND(I286*H286,2)</f>
        <v>0</v>
      </c>
      <c r="K286" s="227" t="s">
        <v>526</v>
      </c>
      <c r="L286" s="47"/>
      <c r="M286" s="232" t="s">
        <v>21</v>
      </c>
      <c r="N286" s="233" t="s">
        <v>48</v>
      </c>
      <c r="O286" s="87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7" t="s">
        <v>150</v>
      </c>
      <c r="AT286" s="217" t="s">
        <v>162</v>
      </c>
      <c r="AU286" s="217" t="s">
        <v>87</v>
      </c>
      <c r="AY286" s="20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20" t="s">
        <v>85</v>
      </c>
      <c r="BK286" s="218">
        <f>ROUND(I286*H286,2)</f>
        <v>0</v>
      </c>
      <c r="BL286" s="20" t="s">
        <v>150</v>
      </c>
      <c r="BM286" s="217" t="s">
        <v>2407</v>
      </c>
    </row>
    <row r="287" s="2" customFormat="1">
      <c r="A287" s="41"/>
      <c r="B287" s="42"/>
      <c r="C287" s="43"/>
      <c r="D287" s="219" t="s">
        <v>144</v>
      </c>
      <c r="E287" s="43"/>
      <c r="F287" s="220" t="s">
        <v>1268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144</v>
      </c>
      <c r="AU287" s="20" t="s">
        <v>87</v>
      </c>
    </row>
    <row r="288" s="2" customFormat="1">
      <c r="A288" s="41"/>
      <c r="B288" s="42"/>
      <c r="C288" s="43"/>
      <c r="D288" s="247" t="s">
        <v>529</v>
      </c>
      <c r="E288" s="43"/>
      <c r="F288" s="248" t="s">
        <v>1269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529</v>
      </c>
      <c r="AU288" s="20" t="s">
        <v>87</v>
      </c>
    </row>
    <row r="289" s="2" customFormat="1">
      <c r="A289" s="41"/>
      <c r="B289" s="42"/>
      <c r="C289" s="43"/>
      <c r="D289" s="219" t="s">
        <v>146</v>
      </c>
      <c r="E289" s="43"/>
      <c r="F289" s="224" t="s">
        <v>1244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146</v>
      </c>
      <c r="AU289" s="20" t="s">
        <v>87</v>
      </c>
    </row>
    <row r="290" s="14" customFormat="1">
      <c r="A290" s="14"/>
      <c r="B290" s="249"/>
      <c r="C290" s="250"/>
      <c r="D290" s="219" t="s">
        <v>250</v>
      </c>
      <c r="E290" s="251" t="s">
        <v>21</v>
      </c>
      <c r="F290" s="252" t="s">
        <v>2408</v>
      </c>
      <c r="G290" s="250"/>
      <c r="H290" s="251" t="s">
        <v>21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250</v>
      </c>
      <c r="AU290" s="258" t="s">
        <v>87</v>
      </c>
      <c r="AV290" s="14" t="s">
        <v>85</v>
      </c>
      <c r="AW290" s="14" t="s">
        <v>38</v>
      </c>
      <c r="AX290" s="14" t="s">
        <v>77</v>
      </c>
      <c r="AY290" s="258" t="s">
        <v>137</v>
      </c>
    </row>
    <row r="291" s="13" customFormat="1">
      <c r="A291" s="13"/>
      <c r="B291" s="234"/>
      <c r="C291" s="235"/>
      <c r="D291" s="219" t="s">
        <v>250</v>
      </c>
      <c r="E291" s="236" t="s">
        <v>2162</v>
      </c>
      <c r="F291" s="237" t="s">
        <v>2409</v>
      </c>
      <c r="G291" s="235"/>
      <c r="H291" s="238">
        <v>7.29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250</v>
      </c>
      <c r="AU291" s="244" t="s">
        <v>87</v>
      </c>
      <c r="AV291" s="13" t="s">
        <v>87</v>
      </c>
      <c r="AW291" s="13" t="s">
        <v>38</v>
      </c>
      <c r="AX291" s="13" t="s">
        <v>85</v>
      </c>
      <c r="AY291" s="244" t="s">
        <v>137</v>
      </c>
    </row>
    <row r="292" s="2" customFormat="1" ht="16.5" customHeight="1">
      <c r="A292" s="41"/>
      <c r="B292" s="42"/>
      <c r="C292" s="225" t="s">
        <v>288</v>
      </c>
      <c r="D292" s="225" t="s">
        <v>162</v>
      </c>
      <c r="E292" s="226" t="s">
        <v>2410</v>
      </c>
      <c r="F292" s="227" t="s">
        <v>2411</v>
      </c>
      <c r="G292" s="228" t="s">
        <v>475</v>
      </c>
      <c r="H292" s="229">
        <v>35.299999999999997</v>
      </c>
      <c r="I292" s="230"/>
      <c r="J292" s="231">
        <f>ROUND(I292*H292,2)</f>
        <v>0</v>
      </c>
      <c r="K292" s="227" t="s">
        <v>526</v>
      </c>
      <c r="L292" s="47"/>
      <c r="M292" s="232" t="s">
        <v>21</v>
      </c>
      <c r="N292" s="233" t="s">
        <v>48</v>
      </c>
      <c r="O292" s="87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7" t="s">
        <v>150</v>
      </c>
      <c r="AT292" s="217" t="s">
        <v>162</v>
      </c>
      <c r="AU292" s="217" t="s">
        <v>87</v>
      </c>
      <c r="AY292" s="20" t="s">
        <v>137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20" t="s">
        <v>85</v>
      </c>
      <c r="BK292" s="218">
        <f>ROUND(I292*H292,2)</f>
        <v>0</v>
      </c>
      <c r="BL292" s="20" t="s">
        <v>150</v>
      </c>
      <c r="BM292" s="217" t="s">
        <v>2412</v>
      </c>
    </row>
    <row r="293" s="2" customFormat="1">
      <c r="A293" s="41"/>
      <c r="B293" s="42"/>
      <c r="C293" s="43"/>
      <c r="D293" s="219" t="s">
        <v>144</v>
      </c>
      <c r="E293" s="43"/>
      <c r="F293" s="220" t="s">
        <v>2413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144</v>
      </c>
      <c r="AU293" s="20" t="s">
        <v>87</v>
      </c>
    </row>
    <row r="294" s="2" customFormat="1">
      <c r="A294" s="41"/>
      <c r="B294" s="42"/>
      <c r="C294" s="43"/>
      <c r="D294" s="247" t="s">
        <v>529</v>
      </c>
      <c r="E294" s="43"/>
      <c r="F294" s="248" t="s">
        <v>2414</v>
      </c>
      <c r="G294" s="43"/>
      <c r="H294" s="43"/>
      <c r="I294" s="221"/>
      <c r="J294" s="43"/>
      <c r="K294" s="43"/>
      <c r="L294" s="47"/>
      <c r="M294" s="222"/>
      <c r="N294" s="223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529</v>
      </c>
      <c r="AU294" s="20" t="s">
        <v>87</v>
      </c>
    </row>
    <row r="295" s="2" customFormat="1">
      <c r="A295" s="41"/>
      <c r="B295" s="42"/>
      <c r="C295" s="43"/>
      <c r="D295" s="219" t="s">
        <v>146</v>
      </c>
      <c r="E295" s="43"/>
      <c r="F295" s="224" t="s">
        <v>1244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146</v>
      </c>
      <c r="AU295" s="20" t="s">
        <v>87</v>
      </c>
    </row>
    <row r="296" s="14" customFormat="1">
      <c r="A296" s="14"/>
      <c r="B296" s="249"/>
      <c r="C296" s="250"/>
      <c r="D296" s="219" t="s">
        <v>250</v>
      </c>
      <c r="E296" s="251" t="s">
        <v>21</v>
      </c>
      <c r="F296" s="252" t="s">
        <v>2415</v>
      </c>
      <c r="G296" s="250"/>
      <c r="H296" s="251" t="s">
        <v>21</v>
      </c>
      <c r="I296" s="253"/>
      <c r="J296" s="250"/>
      <c r="K296" s="250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250</v>
      </c>
      <c r="AU296" s="258" t="s">
        <v>87</v>
      </c>
      <c r="AV296" s="14" t="s">
        <v>85</v>
      </c>
      <c r="AW296" s="14" t="s">
        <v>38</v>
      </c>
      <c r="AX296" s="14" t="s">
        <v>77</v>
      </c>
      <c r="AY296" s="258" t="s">
        <v>137</v>
      </c>
    </row>
    <row r="297" s="13" customFormat="1">
      <c r="A297" s="13"/>
      <c r="B297" s="234"/>
      <c r="C297" s="235"/>
      <c r="D297" s="219" t="s">
        <v>250</v>
      </c>
      <c r="E297" s="236" t="s">
        <v>2170</v>
      </c>
      <c r="F297" s="237" t="s">
        <v>2416</v>
      </c>
      <c r="G297" s="235"/>
      <c r="H297" s="238">
        <v>35.299999999999997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250</v>
      </c>
      <c r="AU297" s="244" t="s">
        <v>87</v>
      </c>
      <c r="AV297" s="13" t="s">
        <v>87</v>
      </c>
      <c r="AW297" s="13" t="s">
        <v>38</v>
      </c>
      <c r="AX297" s="13" t="s">
        <v>85</v>
      </c>
      <c r="AY297" s="244" t="s">
        <v>137</v>
      </c>
    </row>
    <row r="298" s="2" customFormat="1" ht="16.5" customHeight="1">
      <c r="A298" s="41"/>
      <c r="B298" s="42"/>
      <c r="C298" s="225" t="s">
        <v>293</v>
      </c>
      <c r="D298" s="225" t="s">
        <v>162</v>
      </c>
      <c r="E298" s="226" t="s">
        <v>1274</v>
      </c>
      <c r="F298" s="227" t="s">
        <v>1275</v>
      </c>
      <c r="G298" s="228" t="s">
        <v>565</v>
      </c>
      <c r="H298" s="229">
        <v>0.80000000000000004</v>
      </c>
      <c r="I298" s="230"/>
      <c r="J298" s="231">
        <f>ROUND(I298*H298,2)</f>
        <v>0</v>
      </c>
      <c r="K298" s="227" t="s">
        <v>526</v>
      </c>
      <c r="L298" s="47"/>
      <c r="M298" s="232" t="s">
        <v>21</v>
      </c>
      <c r="N298" s="233" t="s">
        <v>48</v>
      </c>
      <c r="O298" s="87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7" t="s">
        <v>150</v>
      </c>
      <c r="AT298" s="217" t="s">
        <v>162</v>
      </c>
      <c r="AU298" s="217" t="s">
        <v>87</v>
      </c>
      <c r="AY298" s="20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20" t="s">
        <v>85</v>
      </c>
      <c r="BK298" s="218">
        <f>ROUND(I298*H298,2)</f>
        <v>0</v>
      </c>
      <c r="BL298" s="20" t="s">
        <v>150</v>
      </c>
      <c r="BM298" s="217" t="s">
        <v>2417</v>
      </c>
    </row>
    <row r="299" s="2" customFormat="1">
      <c r="A299" s="41"/>
      <c r="B299" s="42"/>
      <c r="C299" s="43"/>
      <c r="D299" s="219" t="s">
        <v>144</v>
      </c>
      <c r="E299" s="43"/>
      <c r="F299" s="220" t="s">
        <v>1277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144</v>
      </c>
      <c r="AU299" s="20" t="s">
        <v>87</v>
      </c>
    </row>
    <row r="300" s="2" customFormat="1">
      <c r="A300" s="41"/>
      <c r="B300" s="42"/>
      <c r="C300" s="43"/>
      <c r="D300" s="247" t="s">
        <v>529</v>
      </c>
      <c r="E300" s="43"/>
      <c r="F300" s="248" t="s">
        <v>1278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529</v>
      </c>
      <c r="AU300" s="20" t="s">
        <v>87</v>
      </c>
    </row>
    <row r="301" s="2" customFormat="1">
      <c r="A301" s="41"/>
      <c r="B301" s="42"/>
      <c r="C301" s="43"/>
      <c r="D301" s="219" t="s">
        <v>146</v>
      </c>
      <c r="E301" s="43"/>
      <c r="F301" s="224" t="s">
        <v>1244</v>
      </c>
      <c r="G301" s="43"/>
      <c r="H301" s="43"/>
      <c r="I301" s="221"/>
      <c r="J301" s="43"/>
      <c r="K301" s="43"/>
      <c r="L301" s="47"/>
      <c r="M301" s="222"/>
      <c r="N301" s="223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146</v>
      </c>
      <c r="AU301" s="20" t="s">
        <v>87</v>
      </c>
    </row>
    <row r="302" s="14" customFormat="1">
      <c r="A302" s="14"/>
      <c r="B302" s="249"/>
      <c r="C302" s="250"/>
      <c r="D302" s="219" t="s">
        <v>250</v>
      </c>
      <c r="E302" s="251" t="s">
        <v>21</v>
      </c>
      <c r="F302" s="252" t="s">
        <v>2272</v>
      </c>
      <c r="G302" s="250"/>
      <c r="H302" s="251" t="s">
        <v>21</v>
      </c>
      <c r="I302" s="253"/>
      <c r="J302" s="250"/>
      <c r="K302" s="250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250</v>
      </c>
      <c r="AU302" s="258" t="s">
        <v>87</v>
      </c>
      <c r="AV302" s="14" t="s">
        <v>85</v>
      </c>
      <c r="AW302" s="14" t="s">
        <v>38</v>
      </c>
      <c r="AX302" s="14" t="s">
        <v>77</v>
      </c>
      <c r="AY302" s="258" t="s">
        <v>137</v>
      </c>
    </row>
    <row r="303" s="13" customFormat="1">
      <c r="A303" s="13"/>
      <c r="B303" s="234"/>
      <c r="C303" s="235"/>
      <c r="D303" s="219" t="s">
        <v>250</v>
      </c>
      <c r="E303" s="236" t="s">
        <v>570</v>
      </c>
      <c r="F303" s="237" t="s">
        <v>2418</v>
      </c>
      <c r="G303" s="235"/>
      <c r="H303" s="238">
        <v>0.80000000000000004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250</v>
      </c>
      <c r="AU303" s="244" t="s">
        <v>87</v>
      </c>
      <c r="AV303" s="13" t="s">
        <v>87</v>
      </c>
      <c r="AW303" s="13" t="s">
        <v>38</v>
      </c>
      <c r="AX303" s="13" t="s">
        <v>85</v>
      </c>
      <c r="AY303" s="244" t="s">
        <v>137</v>
      </c>
    </row>
    <row r="304" s="12" customFormat="1" ht="22.8" customHeight="1">
      <c r="A304" s="12"/>
      <c r="B304" s="191"/>
      <c r="C304" s="192"/>
      <c r="D304" s="193" t="s">
        <v>76</v>
      </c>
      <c r="E304" s="245" t="s">
        <v>154</v>
      </c>
      <c r="F304" s="245" t="s">
        <v>2419</v>
      </c>
      <c r="G304" s="192"/>
      <c r="H304" s="192"/>
      <c r="I304" s="195"/>
      <c r="J304" s="246">
        <f>BK304</f>
        <v>0</v>
      </c>
      <c r="K304" s="192"/>
      <c r="L304" s="197"/>
      <c r="M304" s="198"/>
      <c r="N304" s="199"/>
      <c r="O304" s="199"/>
      <c r="P304" s="200">
        <f>SUM(P305:P312)</f>
        <v>0</v>
      </c>
      <c r="Q304" s="199"/>
      <c r="R304" s="200">
        <f>SUM(R305:R312)</f>
        <v>0.049195999999999997</v>
      </c>
      <c r="S304" s="199"/>
      <c r="T304" s="201">
        <f>SUM(T305:T312)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2" t="s">
        <v>85</v>
      </c>
      <c r="AT304" s="203" t="s">
        <v>76</v>
      </c>
      <c r="AU304" s="203" t="s">
        <v>85</v>
      </c>
      <c r="AY304" s="202" t="s">
        <v>137</v>
      </c>
      <c r="BK304" s="204">
        <f>SUM(BK305:BK312)</f>
        <v>0</v>
      </c>
    </row>
    <row r="305" s="2" customFormat="1" ht="16.5" customHeight="1">
      <c r="A305" s="41"/>
      <c r="B305" s="42"/>
      <c r="C305" s="225" t="s">
        <v>297</v>
      </c>
      <c r="D305" s="225" t="s">
        <v>162</v>
      </c>
      <c r="E305" s="226" t="s">
        <v>2420</v>
      </c>
      <c r="F305" s="227" t="s">
        <v>2421</v>
      </c>
      <c r="G305" s="228" t="s">
        <v>475</v>
      </c>
      <c r="H305" s="229">
        <v>5.4359999999999999</v>
      </c>
      <c r="I305" s="230"/>
      <c r="J305" s="231">
        <f>ROUND(I305*H305,2)</f>
        <v>0</v>
      </c>
      <c r="K305" s="227" t="s">
        <v>526</v>
      </c>
      <c r="L305" s="47"/>
      <c r="M305" s="232" t="s">
        <v>21</v>
      </c>
      <c r="N305" s="233" t="s">
        <v>48</v>
      </c>
      <c r="O305" s="87"/>
      <c r="P305" s="215">
        <f>O305*H305</f>
        <v>0</v>
      </c>
      <c r="Q305" s="215">
        <v>0.0080000000000000002</v>
      </c>
      <c r="R305" s="215">
        <f>Q305*H305</f>
        <v>0.043487999999999999</v>
      </c>
      <c r="S305" s="215">
        <v>0</v>
      </c>
      <c r="T305" s="216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7" t="s">
        <v>150</v>
      </c>
      <c r="AT305" s="217" t="s">
        <v>162</v>
      </c>
      <c r="AU305" s="217" t="s">
        <v>87</v>
      </c>
      <c r="AY305" s="20" t="s">
        <v>137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20" t="s">
        <v>85</v>
      </c>
      <c r="BK305" s="218">
        <f>ROUND(I305*H305,2)</f>
        <v>0</v>
      </c>
      <c r="BL305" s="20" t="s">
        <v>150</v>
      </c>
      <c r="BM305" s="217" t="s">
        <v>2422</v>
      </c>
    </row>
    <row r="306" s="2" customFormat="1">
      <c r="A306" s="41"/>
      <c r="B306" s="42"/>
      <c r="C306" s="43"/>
      <c r="D306" s="219" t="s">
        <v>144</v>
      </c>
      <c r="E306" s="43"/>
      <c r="F306" s="220" t="s">
        <v>2423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144</v>
      </c>
      <c r="AU306" s="20" t="s">
        <v>87</v>
      </c>
    </row>
    <row r="307" s="2" customFormat="1">
      <c r="A307" s="41"/>
      <c r="B307" s="42"/>
      <c r="C307" s="43"/>
      <c r="D307" s="247" t="s">
        <v>529</v>
      </c>
      <c r="E307" s="43"/>
      <c r="F307" s="248" t="s">
        <v>2424</v>
      </c>
      <c r="G307" s="43"/>
      <c r="H307" s="43"/>
      <c r="I307" s="221"/>
      <c r="J307" s="43"/>
      <c r="K307" s="43"/>
      <c r="L307" s="47"/>
      <c r="M307" s="222"/>
      <c r="N307" s="22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529</v>
      </c>
      <c r="AU307" s="20" t="s">
        <v>87</v>
      </c>
    </row>
    <row r="308" s="14" customFormat="1">
      <c r="A308" s="14"/>
      <c r="B308" s="249"/>
      <c r="C308" s="250"/>
      <c r="D308" s="219" t="s">
        <v>250</v>
      </c>
      <c r="E308" s="251" t="s">
        <v>21</v>
      </c>
      <c r="F308" s="252" t="s">
        <v>2425</v>
      </c>
      <c r="G308" s="250"/>
      <c r="H308" s="251" t="s">
        <v>21</v>
      </c>
      <c r="I308" s="253"/>
      <c r="J308" s="250"/>
      <c r="K308" s="250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250</v>
      </c>
      <c r="AU308" s="258" t="s">
        <v>87</v>
      </c>
      <c r="AV308" s="14" t="s">
        <v>85</v>
      </c>
      <c r="AW308" s="14" t="s">
        <v>38</v>
      </c>
      <c r="AX308" s="14" t="s">
        <v>77</v>
      </c>
      <c r="AY308" s="258" t="s">
        <v>137</v>
      </c>
    </row>
    <row r="309" s="13" customFormat="1">
      <c r="A309" s="13"/>
      <c r="B309" s="234"/>
      <c r="C309" s="235"/>
      <c r="D309" s="219" t="s">
        <v>250</v>
      </c>
      <c r="E309" s="236" t="s">
        <v>21</v>
      </c>
      <c r="F309" s="237" t="s">
        <v>2426</v>
      </c>
      <c r="G309" s="235"/>
      <c r="H309" s="238">
        <v>5.4359999999999999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250</v>
      </c>
      <c r="AU309" s="244" t="s">
        <v>87</v>
      </c>
      <c r="AV309" s="13" t="s">
        <v>87</v>
      </c>
      <c r="AW309" s="13" t="s">
        <v>38</v>
      </c>
      <c r="AX309" s="13" t="s">
        <v>85</v>
      </c>
      <c r="AY309" s="244" t="s">
        <v>137</v>
      </c>
    </row>
    <row r="310" s="2" customFormat="1" ht="16.5" customHeight="1">
      <c r="A310" s="41"/>
      <c r="B310" s="42"/>
      <c r="C310" s="205" t="s">
        <v>305</v>
      </c>
      <c r="D310" s="205" t="s">
        <v>138</v>
      </c>
      <c r="E310" s="206" t="s">
        <v>2427</v>
      </c>
      <c r="F310" s="207" t="s">
        <v>2428</v>
      </c>
      <c r="G310" s="208" t="s">
        <v>475</v>
      </c>
      <c r="H310" s="209">
        <v>5.7080000000000002</v>
      </c>
      <c r="I310" s="210"/>
      <c r="J310" s="211">
        <f>ROUND(I310*H310,2)</f>
        <v>0</v>
      </c>
      <c r="K310" s="207" t="s">
        <v>21</v>
      </c>
      <c r="L310" s="212"/>
      <c r="M310" s="213" t="s">
        <v>21</v>
      </c>
      <c r="N310" s="214" t="s">
        <v>48</v>
      </c>
      <c r="O310" s="87"/>
      <c r="P310" s="215">
        <f>O310*H310</f>
        <v>0</v>
      </c>
      <c r="Q310" s="215">
        <v>0.001</v>
      </c>
      <c r="R310" s="215">
        <f>Q310*H310</f>
        <v>0.0057080000000000004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159</v>
      </c>
      <c r="AT310" s="217" t="s">
        <v>138</v>
      </c>
      <c r="AU310" s="217" t="s">
        <v>87</v>
      </c>
      <c r="AY310" s="20" t="s">
        <v>137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150</v>
      </c>
      <c r="BM310" s="217" t="s">
        <v>2429</v>
      </c>
    </row>
    <row r="311" s="2" customFormat="1">
      <c r="A311" s="41"/>
      <c r="B311" s="42"/>
      <c r="C311" s="43"/>
      <c r="D311" s="219" t="s">
        <v>144</v>
      </c>
      <c r="E311" s="43"/>
      <c r="F311" s="220" t="s">
        <v>2428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144</v>
      </c>
      <c r="AU311" s="20" t="s">
        <v>87</v>
      </c>
    </row>
    <row r="312" s="13" customFormat="1">
      <c r="A312" s="13"/>
      <c r="B312" s="234"/>
      <c r="C312" s="235"/>
      <c r="D312" s="219" t="s">
        <v>250</v>
      </c>
      <c r="E312" s="235"/>
      <c r="F312" s="237" t="s">
        <v>2430</v>
      </c>
      <c r="G312" s="235"/>
      <c r="H312" s="238">
        <v>5.7080000000000002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250</v>
      </c>
      <c r="AU312" s="244" t="s">
        <v>87</v>
      </c>
      <c r="AV312" s="13" t="s">
        <v>87</v>
      </c>
      <c r="AW312" s="13" t="s">
        <v>4</v>
      </c>
      <c r="AX312" s="13" t="s">
        <v>85</v>
      </c>
      <c r="AY312" s="244" t="s">
        <v>137</v>
      </c>
    </row>
    <row r="313" s="12" customFormat="1" ht="22.8" customHeight="1">
      <c r="A313" s="12"/>
      <c r="B313" s="191"/>
      <c r="C313" s="192"/>
      <c r="D313" s="193" t="s">
        <v>76</v>
      </c>
      <c r="E313" s="245" t="s">
        <v>159</v>
      </c>
      <c r="F313" s="245" t="s">
        <v>1375</v>
      </c>
      <c r="G313" s="192"/>
      <c r="H313" s="192"/>
      <c r="I313" s="195"/>
      <c r="J313" s="246">
        <f>BK313</f>
        <v>0</v>
      </c>
      <c r="K313" s="192"/>
      <c r="L313" s="197"/>
      <c r="M313" s="198"/>
      <c r="N313" s="199"/>
      <c r="O313" s="199"/>
      <c r="P313" s="200">
        <f>SUM(P314:P329)</f>
        <v>0</v>
      </c>
      <c r="Q313" s="199"/>
      <c r="R313" s="200">
        <f>SUM(R314:R329)</f>
        <v>0.35199999999999998</v>
      </c>
      <c r="S313" s="199"/>
      <c r="T313" s="201">
        <f>SUM(T314:T329)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2" t="s">
        <v>85</v>
      </c>
      <c r="AT313" s="203" t="s">
        <v>76</v>
      </c>
      <c r="AU313" s="203" t="s">
        <v>85</v>
      </c>
      <c r="AY313" s="202" t="s">
        <v>137</v>
      </c>
      <c r="BK313" s="204">
        <f>SUM(BK314:BK329)</f>
        <v>0</v>
      </c>
    </row>
    <row r="314" s="2" customFormat="1" ht="16.5" customHeight="1">
      <c r="A314" s="41"/>
      <c r="B314" s="42"/>
      <c r="C314" s="225" t="s">
        <v>310</v>
      </c>
      <c r="D314" s="225" t="s">
        <v>162</v>
      </c>
      <c r="E314" s="226" t="s">
        <v>2431</v>
      </c>
      <c r="F314" s="227" t="s">
        <v>2432</v>
      </c>
      <c r="G314" s="228" t="s">
        <v>565</v>
      </c>
      <c r="H314" s="229">
        <v>91.819999999999993</v>
      </c>
      <c r="I314" s="230"/>
      <c r="J314" s="231">
        <f>ROUND(I314*H314,2)</f>
        <v>0</v>
      </c>
      <c r="K314" s="227" t="s">
        <v>21</v>
      </c>
      <c r="L314" s="47"/>
      <c r="M314" s="232" t="s">
        <v>21</v>
      </c>
      <c r="N314" s="233" t="s">
        <v>48</v>
      </c>
      <c r="O314" s="87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7" t="s">
        <v>150</v>
      </c>
      <c r="AT314" s="217" t="s">
        <v>162</v>
      </c>
      <c r="AU314" s="217" t="s">
        <v>87</v>
      </c>
      <c r="AY314" s="20" t="s">
        <v>137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20" t="s">
        <v>85</v>
      </c>
      <c r="BK314" s="218">
        <f>ROUND(I314*H314,2)</f>
        <v>0</v>
      </c>
      <c r="BL314" s="20" t="s">
        <v>150</v>
      </c>
      <c r="BM314" s="217" t="s">
        <v>2433</v>
      </c>
    </row>
    <row r="315" s="2" customFormat="1">
      <c r="A315" s="41"/>
      <c r="B315" s="42"/>
      <c r="C315" s="43"/>
      <c r="D315" s="219" t="s">
        <v>144</v>
      </c>
      <c r="E315" s="43"/>
      <c r="F315" s="220" t="s">
        <v>2434</v>
      </c>
      <c r="G315" s="43"/>
      <c r="H315" s="43"/>
      <c r="I315" s="221"/>
      <c r="J315" s="43"/>
      <c r="K315" s="43"/>
      <c r="L315" s="47"/>
      <c r="M315" s="222"/>
      <c r="N315" s="22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144</v>
      </c>
      <c r="AU315" s="20" t="s">
        <v>87</v>
      </c>
    </row>
    <row r="316" s="2" customFormat="1">
      <c r="A316" s="41"/>
      <c r="B316" s="42"/>
      <c r="C316" s="43"/>
      <c r="D316" s="219" t="s">
        <v>146</v>
      </c>
      <c r="E316" s="43"/>
      <c r="F316" s="224" t="s">
        <v>1244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146</v>
      </c>
      <c r="AU316" s="20" t="s">
        <v>87</v>
      </c>
    </row>
    <row r="317" s="14" customFormat="1">
      <c r="A317" s="14"/>
      <c r="B317" s="249"/>
      <c r="C317" s="250"/>
      <c r="D317" s="219" t="s">
        <v>250</v>
      </c>
      <c r="E317" s="251" t="s">
        <v>21</v>
      </c>
      <c r="F317" s="252" t="s">
        <v>2435</v>
      </c>
      <c r="G317" s="250"/>
      <c r="H317" s="251" t="s">
        <v>21</v>
      </c>
      <c r="I317" s="253"/>
      <c r="J317" s="250"/>
      <c r="K317" s="250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250</v>
      </c>
      <c r="AU317" s="258" t="s">
        <v>87</v>
      </c>
      <c r="AV317" s="14" t="s">
        <v>85</v>
      </c>
      <c r="AW317" s="14" t="s">
        <v>38</v>
      </c>
      <c r="AX317" s="14" t="s">
        <v>77</v>
      </c>
      <c r="AY317" s="258" t="s">
        <v>137</v>
      </c>
    </row>
    <row r="318" s="13" customFormat="1">
      <c r="A318" s="13"/>
      <c r="B318" s="234"/>
      <c r="C318" s="235"/>
      <c r="D318" s="219" t="s">
        <v>250</v>
      </c>
      <c r="E318" s="236" t="s">
        <v>21</v>
      </c>
      <c r="F318" s="237" t="s">
        <v>2436</v>
      </c>
      <c r="G318" s="235"/>
      <c r="H318" s="238">
        <v>17.75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250</v>
      </c>
      <c r="AU318" s="244" t="s">
        <v>87</v>
      </c>
      <c r="AV318" s="13" t="s">
        <v>87</v>
      </c>
      <c r="AW318" s="13" t="s">
        <v>38</v>
      </c>
      <c r="AX318" s="13" t="s">
        <v>77</v>
      </c>
      <c r="AY318" s="244" t="s">
        <v>137</v>
      </c>
    </row>
    <row r="319" s="16" customFormat="1">
      <c r="A319" s="16"/>
      <c r="B319" s="278"/>
      <c r="C319" s="279"/>
      <c r="D319" s="219" t="s">
        <v>250</v>
      </c>
      <c r="E319" s="280" t="s">
        <v>21</v>
      </c>
      <c r="F319" s="281" t="s">
        <v>888</v>
      </c>
      <c r="G319" s="279"/>
      <c r="H319" s="282">
        <v>17.75</v>
      </c>
      <c r="I319" s="283"/>
      <c r="J319" s="279"/>
      <c r="K319" s="279"/>
      <c r="L319" s="284"/>
      <c r="M319" s="285"/>
      <c r="N319" s="286"/>
      <c r="O319" s="286"/>
      <c r="P319" s="286"/>
      <c r="Q319" s="286"/>
      <c r="R319" s="286"/>
      <c r="S319" s="286"/>
      <c r="T319" s="287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88" t="s">
        <v>250</v>
      </c>
      <c r="AU319" s="288" t="s">
        <v>87</v>
      </c>
      <c r="AV319" s="16" t="s">
        <v>136</v>
      </c>
      <c r="AW319" s="16" t="s">
        <v>38</v>
      </c>
      <c r="AX319" s="16" t="s">
        <v>77</v>
      </c>
      <c r="AY319" s="288" t="s">
        <v>137</v>
      </c>
    </row>
    <row r="320" s="14" customFormat="1">
      <c r="A320" s="14"/>
      <c r="B320" s="249"/>
      <c r="C320" s="250"/>
      <c r="D320" s="219" t="s">
        <v>250</v>
      </c>
      <c r="E320" s="251" t="s">
        <v>21</v>
      </c>
      <c r="F320" s="252" t="s">
        <v>2437</v>
      </c>
      <c r="G320" s="250"/>
      <c r="H320" s="251" t="s">
        <v>21</v>
      </c>
      <c r="I320" s="253"/>
      <c r="J320" s="250"/>
      <c r="K320" s="250"/>
      <c r="L320" s="254"/>
      <c r="M320" s="255"/>
      <c r="N320" s="256"/>
      <c r="O320" s="256"/>
      <c r="P320" s="256"/>
      <c r="Q320" s="256"/>
      <c r="R320" s="256"/>
      <c r="S320" s="256"/>
      <c r="T320" s="25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8" t="s">
        <v>250</v>
      </c>
      <c r="AU320" s="258" t="s">
        <v>87</v>
      </c>
      <c r="AV320" s="14" t="s">
        <v>85</v>
      </c>
      <c r="AW320" s="14" t="s">
        <v>38</v>
      </c>
      <c r="AX320" s="14" t="s">
        <v>77</v>
      </c>
      <c r="AY320" s="258" t="s">
        <v>137</v>
      </c>
    </row>
    <row r="321" s="13" customFormat="1">
      <c r="A321" s="13"/>
      <c r="B321" s="234"/>
      <c r="C321" s="235"/>
      <c r="D321" s="219" t="s">
        <v>250</v>
      </c>
      <c r="E321" s="236" t="s">
        <v>21</v>
      </c>
      <c r="F321" s="237" t="s">
        <v>2438</v>
      </c>
      <c r="G321" s="235"/>
      <c r="H321" s="238">
        <v>43.469999999999999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250</v>
      </c>
      <c r="AU321" s="244" t="s">
        <v>87</v>
      </c>
      <c r="AV321" s="13" t="s">
        <v>87</v>
      </c>
      <c r="AW321" s="13" t="s">
        <v>38</v>
      </c>
      <c r="AX321" s="13" t="s">
        <v>77</v>
      </c>
      <c r="AY321" s="244" t="s">
        <v>137</v>
      </c>
    </row>
    <row r="322" s="13" customFormat="1">
      <c r="A322" s="13"/>
      <c r="B322" s="234"/>
      <c r="C322" s="235"/>
      <c r="D322" s="219" t="s">
        <v>250</v>
      </c>
      <c r="E322" s="236" t="s">
        <v>21</v>
      </c>
      <c r="F322" s="237" t="s">
        <v>2439</v>
      </c>
      <c r="G322" s="235"/>
      <c r="H322" s="238">
        <v>30.600000000000001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250</v>
      </c>
      <c r="AU322" s="244" t="s">
        <v>87</v>
      </c>
      <c r="AV322" s="13" t="s">
        <v>87</v>
      </c>
      <c r="AW322" s="13" t="s">
        <v>38</v>
      </c>
      <c r="AX322" s="13" t="s">
        <v>77</v>
      </c>
      <c r="AY322" s="244" t="s">
        <v>137</v>
      </c>
    </row>
    <row r="323" s="16" customFormat="1">
      <c r="A323" s="16"/>
      <c r="B323" s="278"/>
      <c r="C323" s="279"/>
      <c r="D323" s="219" t="s">
        <v>250</v>
      </c>
      <c r="E323" s="280" t="s">
        <v>21</v>
      </c>
      <c r="F323" s="281" t="s">
        <v>888</v>
      </c>
      <c r="G323" s="279"/>
      <c r="H323" s="282">
        <v>74.069999999999993</v>
      </c>
      <c r="I323" s="283"/>
      <c r="J323" s="279"/>
      <c r="K323" s="279"/>
      <c r="L323" s="284"/>
      <c r="M323" s="285"/>
      <c r="N323" s="286"/>
      <c r="O323" s="286"/>
      <c r="P323" s="286"/>
      <c r="Q323" s="286"/>
      <c r="R323" s="286"/>
      <c r="S323" s="286"/>
      <c r="T323" s="287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88" t="s">
        <v>250</v>
      </c>
      <c r="AU323" s="288" t="s">
        <v>87</v>
      </c>
      <c r="AV323" s="16" t="s">
        <v>136</v>
      </c>
      <c r="AW323" s="16" t="s">
        <v>38</v>
      </c>
      <c r="AX323" s="16" t="s">
        <v>77</v>
      </c>
      <c r="AY323" s="288" t="s">
        <v>137</v>
      </c>
    </row>
    <row r="324" s="15" customFormat="1">
      <c r="A324" s="15"/>
      <c r="B324" s="267"/>
      <c r="C324" s="268"/>
      <c r="D324" s="219" t="s">
        <v>250</v>
      </c>
      <c r="E324" s="269" t="s">
        <v>2190</v>
      </c>
      <c r="F324" s="270" t="s">
        <v>830</v>
      </c>
      <c r="G324" s="268"/>
      <c r="H324" s="271">
        <v>91.819999999999993</v>
      </c>
      <c r="I324" s="272"/>
      <c r="J324" s="268"/>
      <c r="K324" s="268"/>
      <c r="L324" s="273"/>
      <c r="M324" s="274"/>
      <c r="N324" s="275"/>
      <c r="O324" s="275"/>
      <c r="P324" s="275"/>
      <c r="Q324" s="275"/>
      <c r="R324" s="275"/>
      <c r="S324" s="275"/>
      <c r="T324" s="27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7" t="s">
        <v>250</v>
      </c>
      <c r="AU324" s="277" t="s">
        <v>87</v>
      </c>
      <c r="AV324" s="15" t="s">
        <v>150</v>
      </c>
      <c r="AW324" s="15" t="s">
        <v>38</v>
      </c>
      <c r="AX324" s="15" t="s">
        <v>85</v>
      </c>
      <c r="AY324" s="277" t="s">
        <v>137</v>
      </c>
    </row>
    <row r="325" s="2" customFormat="1" ht="16.5" customHeight="1">
      <c r="A325" s="41"/>
      <c r="B325" s="42"/>
      <c r="C325" s="225" t="s">
        <v>314</v>
      </c>
      <c r="D325" s="225" t="s">
        <v>162</v>
      </c>
      <c r="E325" s="226" t="s">
        <v>2440</v>
      </c>
      <c r="F325" s="227" t="s">
        <v>2441</v>
      </c>
      <c r="G325" s="228" t="s">
        <v>158</v>
      </c>
      <c r="H325" s="229">
        <v>11</v>
      </c>
      <c r="I325" s="230"/>
      <c r="J325" s="231">
        <f>ROUND(I325*H325,2)</f>
        <v>0</v>
      </c>
      <c r="K325" s="227" t="s">
        <v>21</v>
      </c>
      <c r="L325" s="47"/>
      <c r="M325" s="232" t="s">
        <v>21</v>
      </c>
      <c r="N325" s="233" t="s">
        <v>48</v>
      </c>
      <c r="O325" s="87"/>
      <c r="P325" s="215">
        <f>O325*H325</f>
        <v>0</v>
      </c>
      <c r="Q325" s="215">
        <v>0.032000000000000001</v>
      </c>
      <c r="R325" s="215">
        <f>Q325*H325</f>
        <v>0.35199999999999998</v>
      </c>
      <c r="S325" s="215">
        <v>0</v>
      </c>
      <c r="T325" s="21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7" t="s">
        <v>150</v>
      </c>
      <c r="AT325" s="217" t="s">
        <v>162</v>
      </c>
      <c r="AU325" s="217" t="s">
        <v>87</v>
      </c>
      <c r="AY325" s="20" t="s">
        <v>137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20" t="s">
        <v>85</v>
      </c>
      <c r="BK325" s="218">
        <f>ROUND(I325*H325,2)</f>
        <v>0</v>
      </c>
      <c r="BL325" s="20" t="s">
        <v>150</v>
      </c>
      <c r="BM325" s="217" t="s">
        <v>2442</v>
      </c>
    </row>
    <row r="326" s="2" customFormat="1">
      <c r="A326" s="41"/>
      <c r="B326" s="42"/>
      <c r="C326" s="43"/>
      <c r="D326" s="219" t="s">
        <v>144</v>
      </c>
      <c r="E326" s="43"/>
      <c r="F326" s="220" t="s">
        <v>2443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144</v>
      </c>
      <c r="AU326" s="20" t="s">
        <v>87</v>
      </c>
    </row>
    <row r="327" s="2" customFormat="1">
      <c r="A327" s="41"/>
      <c r="B327" s="42"/>
      <c r="C327" s="43"/>
      <c r="D327" s="219" t="s">
        <v>146</v>
      </c>
      <c r="E327" s="43"/>
      <c r="F327" s="224" t="s">
        <v>2444</v>
      </c>
      <c r="G327" s="43"/>
      <c r="H327" s="43"/>
      <c r="I327" s="221"/>
      <c r="J327" s="43"/>
      <c r="K327" s="43"/>
      <c r="L327" s="47"/>
      <c r="M327" s="222"/>
      <c r="N327" s="22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146</v>
      </c>
      <c r="AU327" s="20" t="s">
        <v>87</v>
      </c>
    </row>
    <row r="328" s="14" customFormat="1">
      <c r="A328" s="14"/>
      <c r="B328" s="249"/>
      <c r="C328" s="250"/>
      <c r="D328" s="219" t="s">
        <v>250</v>
      </c>
      <c r="E328" s="251" t="s">
        <v>21</v>
      </c>
      <c r="F328" s="252" t="s">
        <v>2445</v>
      </c>
      <c r="G328" s="250"/>
      <c r="H328" s="251" t="s">
        <v>21</v>
      </c>
      <c r="I328" s="253"/>
      <c r="J328" s="250"/>
      <c r="K328" s="250"/>
      <c r="L328" s="254"/>
      <c r="M328" s="255"/>
      <c r="N328" s="256"/>
      <c r="O328" s="256"/>
      <c r="P328" s="256"/>
      <c r="Q328" s="256"/>
      <c r="R328" s="256"/>
      <c r="S328" s="256"/>
      <c r="T328" s="25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8" t="s">
        <v>250</v>
      </c>
      <c r="AU328" s="258" t="s">
        <v>87</v>
      </c>
      <c r="AV328" s="14" t="s">
        <v>85</v>
      </c>
      <c r="AW328" s="14" t="s">
        <v>38</v>
      </c>
      <c r="AX328" s="14" t="s">
        <v>77</v>
      </c>
      <c r="AY328" s="258" t="s">
        <v>137</v>
      </c>
    </row>
    <row r="329" s="13" customFormat="1">
      <c r="A329" s="13"/>
      <c r="B329" s="234"/>
      <c r="C329" s="235"/>
      <c r="D329" s="219" t="s">
        <v>250</v>
      </c>
      <c r="E329" s="236" t="s">
        <v>21</v>
      </c>
      <c r="F329" s="237" t="s">
        <v>2446</v>
      </c>
      <c r="G329" s="235"/>
      <c r="H329" s="238">
        <v>11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250</v>
      </c>
      <c r="AU329" s="244" t="s">
        <v>87</v>
      </c>
      <c r="AV329" s="13" t="s">
        <v>87</v>
      </c>
      <c r="AW329" s="13" t="s">
        <v>38</v>
      </c>
      <c r="AX329" s="13" t="s">
        <v>85</v>
      </c>
      <c r="AY329" s="244" t="s">
        <v>137</v>
      </c>
    </row>
    <row r="330" s="12" customFormat="1" ht="22.8" customHeight="1">
      <c r="A330" s="12"/>
      <c r="B330" s="191"/>
      <c r="C330" s="192"/>
      <c r="D330" s="193" t="s">
        <v>76</v>
      </c>
      <c r="E330" s="245" t="s">
        <v>179</v>
      </c>
      <c r="F330" s="245" t="s">
        <v>1454</v>
      </c>
      <c r="G330" s="192"/>
      <c r="H330" s="192"/>
      <c r="I330" s="195"/>
      <c r="J330" s="246">
        <f>BK330</f>
        <v>0</v>
      </c>
      <c r="K330" s="192"/>
      <c r="L330" s="197"/>
      <c r="M330" s="198"/>
      <c r="N330" s="199"/>
      <c r="O330" s="199"/>
      <c r="P330" s="200">
        <f>SUM(P331:P488)</f>
        <v>0</v>
      </c>
      <c r="Q330" s="199"/>
      <c r="R330" s="200">
        <f>SUM(R331:R488)</f>
        <v>0.78271000000000002</v>
      </c>
      <c r="S330" s="199"/>
      <c r="T330" s="201">
        <f>SUM(T331:T488)</f>
        <v>104.22984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2" t="s">
        <v>85</v>
      </c>
      <c r="AT330" s="203" t="s">
        <v>76</v>
      </c>
      <c r="AU330" s="203" t="s">
        <v>85</v>
      </c>
      <c r="AY330" s="202" t="s">
        <v>137</v>
      </c>
      <c r="BK330" s="204">
        <f>SUM(BK331:BK488)</f>
        <v>0</v>
      </c>
    </row>
    <row r="331" s="2" customFormat="1" ht="21.75" customHeight="1">
      <c r="A331" s="41"/>
      <c r="B331" s="42"/>
      <c r="C331" s="225" t="s">
        <v>319</v>
      </c>
      <c r="D331" s="225" t="s">
        <v>162</v>
      </c>
      <c r="E331" s="226" t="s">
        <v>1547</v>
      </c>
      <c r="F331" s="227" t="s">
        <v>1548</v>
      </c>
      <c r="G331" s="228" t="s">
        <v>475</v>
      </c>
      <c r="H331" s="229">
        <v>395.80000000000001</v>
      </c>
      <c r="I331" s="230"/>
      <c r="J331" s="231">
        <f>ROUND(I331*H331,2)</f>
        <v>0</v>
      </c>
      <c r="K331" s="227" t="s">
        <v>526</v>
      </c>
      <c r="L331" s="47"/>
      <c r="M331" s="232" t="s">
        <v>21</v>
      </c>
      <c r="N331" s="233" t="s">
        <v>48</v>
      </c>
      <c r="O331" s="87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150</v>
      </c>
      <c r="AT331" s="217" t="s">
        <v>162</v>
      </c>
      <c r="AU331" s="217" t="s">
        <v>87</v>
      </c>
      <c r="AY331" s="20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150</v>
      </c>
      <c r="BM331" s="217" t="s">
        <v>2447</v>
      </c>
    </row>
    <row r="332" s="2" customFormat="1">
      <c r="A332" s="41"/>
      <c r="B332" s="42"/>
      <c r="C332" s="43"/>
      <c r="D332" s="219" t="s">
        <v>144</v>
      </c>
      <c r="E332" s="43"/>
      <c r="F332" s="220" t="s">
        <v>1550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144</v>
      </c>
      <c r="AU332" s="20" t="s">
        <v>87</v>
      </c>
    </row>
    <row r="333" s="2" customFormat="1">
      <c r="A333" s="41"/>
      <c r="B333" s="42"/>
      <c r="C333" s="43"/>
      <c r="D333" s="247" t="s">
        <v>529</v>
      </c>
      <c r="E333" s="43"/>
      <c r="F333" s="248" t="s">
        <v>1551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529</v>
      </c>
      <c r="AU333" s="20" t="s">
        <v>87</v>
      </c>
    </row>
    <row r="334" s="13" customFormat="1">
      <c r="A334" s="13"/>
      <c r="B334" s="234"/>
      <c r="C334" s="235"/>
      <c r="D334" s="219" t="s">
        <v>250</v>
      </c>
      <c r="E334" s="236" t="s">
        <v>21</v>
      </c>
      <c r="F334" s="237" t="s">
        <v>2448</v>
      </c>
      <c r="G334" s="235"/>
      <c r="H334" s="238">
        <v>333.19999999999999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250</v>
      </c>
      <c r="AU334" s="244" t="s">
        <v>87</v>
      </c>
      <c r="AV334" s="13" t="s">
        <v>87</v>
      </c>
      <c r="AW334" s="13" t="s">
        <v>38</v>
      </c>
      <c r="AX334" s="13" t="s">
        <v>77</v>
      </c>
      <c r="AY334" s="244" t="s">
        <v>137</v>
      </c>
    </row>
    <row r="335" s="13" customFormat="1">
      <c r="A335" s="13"/>
      <c r="B335" s="234"/>
      <c r="C335" s="235"/>
      <c r="D335" s="219" t="s">
        <v>250</v>
      </c>
      <c r="E335" s="236" t="s">
        <v>21</v>
      </c>
      <c r="F335" s="237" t="s">
        <v>2449</v>
      </c>
      <c r="G335" s="235"/>
      <c r="H335" s="238">
        <v>22.399999999999999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250</v>
      </c>
      <c r="AU335" s="244" t="s">
        <v>87</v>
      </c>
      <c r="AV335" s="13" t="s">
        <v>87</v>
      </c>
      <c r="AW335" s="13" t="s">
        <v>38</v>
      </c>
      <c r="AX335" s="13" t="s">
        <v>77</v>
      </c>
      <c r="AY335" s="244" t="s">
        <v>137</v>
      </c>
    </row>
    <row r="336" s="13" customFormat="1">
      <c r="A336" s="13"/>
      <c r="B336" s="234"/>
      <c r="C336" s="235"/>
      <c r="D336" s="219" t="s">
        <v>250</v>
      </c>
      <c r="E336" s="236" t="s">
        <v>21</v>
      </c>
      <c r="F336" s="237" t="s">
        <v>2450</v>
      </c>
      <c r="G336" s="235"/>
      <c r="H336" s="238">
        <v>40.200000000000003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250</v>
      </c>
      <c r="AU336" s="244" t="s">
        <v>87</v>
      </c>
      <c r="AV336" s="13" t="s">
        <v>87</v>
      </c>
      <c r="AW336" s="13" t="s">
        <v>38</v>
      </c>
      <c r="AX336" s="13" t="s">
        <v>77</v>
      </c>
      <c r="AY336" s="244" t="s">
        <v>137</v>
      </c>
    </row>
    <row r="337" s="15" customFormat="1">
      <c r="A337" s="15"/>
      <c r="B337" s="267"/>
      <c r="C337" s="268"/>
      <c r="D337" s="219" t="s">
        <v>250</v>
      </c>
      <c r="E337" s="269" t="s">
        <v>646</v>
      </c>
      <c r="F337" s="270" t="s">
        <v>830</v>
      </c>
      <c r="G337" s="268"/>
      <c r="H337" s="271">
        <v>395.80000000000001</v>
      </c>
      <c r="I337" s="272"/>
      <c r="J337" s="268"/>
      <c r="K337" s="268"/>
      <c r="L337" s="273"/>
      <c r="M337" s="274"/>
      <c r="N337" s="275"/>
      <c r="O337" s="275"/>
      <c r="P337" s="275"/>
      <c r="Q337" s="275"/>
      <c r="R337" s="275"/>
      <c r="S337" s="275"/>
      <c r="T337" s="27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7" t="s">
        <v>250</v>
      </c>
      <c r="AU337" s="277" t="s">
        <v>87</v>
      </c>
      <c r="AV337" s="15" t="s">
        <v>150</v>
      </c>
      <c r="AW337" s="15" t="s">
        <v>38</v>
      </c>
      <c r="AX337" s="15" t="s">
        <v>85</v>
      </c>
      <c r="AY337" s="277" t="s">
        <v>137</v>
      </c>
    </row>
    <row r="338" s="2" customFormat="1" ht="24.15" customHeight="1">
      <c r="A338" s="41"/>
      <c r="B338" s="42"/>
      <c r="C338" s="225" t="s">
        <v>323</v>
      </c>
      <c r="D338" s="225" t="s">
        <v>162</v>
      </c>
      <c r="E338" s="226" t="s">
        <v>1555</v>
      </c>
      <c r="F338" s="227" t="s">
        <v>1556</v>
      </c>
      <c r="G338" s="228" t="s">
        <v>475</v>
      </c>
      <c r="H338" s="229">
        <v>23748</v>
      </c>
      <c r="I338" s="230"/>
      <c r="J338" s="231">
        <f>ROUND(I338*H338,2)</f>
        <v>0</v>
      </c>
      <c r="K338" s="227" t="s">
        <v>526</v>
      </c>
      <c r="L338" s="47"/>
      <c r="M338" s="232" t="s">
        <v>21</v>
      </c>
      <c r="N338" s="233" t="s">
        <v>48</v>
      </c>
      <c r="O338" s="87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7" t="s">
        <v>150</v>
      </c>
      <c r="AT338" s="217" t="s">
        <v>162</v>
      </c>
      <c r="AU338" s="217" t="s">
        <v>87</v>
      </c>
      <c r="AY338" s="20" t="s">
        <v>137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20" t="s">
        <v>85</v>
      </c>
      <c r="BK338" s="218">
        <f>ROUND(I338*H338,2)</f>
        <v>0</v>
      </c>
      <c r="BL338" s="20" t="s">
        <v>150</v>
      </c>
      <c r="BM338" s="217" t="s">
        <v>2451</v>
      </c>
    </row>
    <row r="339" s="2" customFormat="1">
      <c r="A339" s="41"/>
      <c r="B339" s="42"/>
      <c r="C339" s="43"/>
      <c r="D339" s="219" t="s">
        <v>144</v>
      </c>
      <c r="E339" s="43"/>
      <c r="F339" s="220" t="s">
        <v>1558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87</v>
      </c>
    </row>
    <row r="340" s="2" customFormat="1">
      <c r="A340" s="41"/>
      <c r="B340" s="42"/>
      <c r="C340" s="43"/>
      <c r="D340" s="247" t="s">
        <v>529</v>
      </c>
      <c r="E340" s="43"/>
      <c r="F340" s="248" t="s">
        <v>1559</v>
      </c>
      <c r="G340" s="43"/>
      <c r="H340" s="43"/>
      <c r="I340" s="221"/>
      <c r="J340" s="43"/>
      <c r="K340" s="43"/>
      <c r="L340" s="47"/>
      <c r="M340" s="222"/>
      <c r="N340" s="22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529</v>
      </c>
      <c r="AU340" s="20" t="s">
        <v>87</v>
      </c>
    </row>
    <row r="341" s="13" customFormat="1">
      <c r="A341" s="13"/>
      <c r="B341" s="234"/>
      <c r="C341" s="235"/>
      <c r="D341" s="219" t="s">
        <v>250</v>
      </c>
      <c r="E341" s="236" t="s">
        <v>21</v>
      </c>
      <c r="F341" s="237" t="s">
        <v>2452</v>
      </c>
      <c r="G341" s="235"/>
      <c r="H341" s="238">
        <v>23748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250</v>
      </c>
      <c r="AU341" s="244" t="s">
        <v>87</v>
      </c>
      <c r="AV341" s="13" t="s">
        <v>87</v>
      </c>
      <c r="AW341" s="13" t="s">
        <v>38</v>
      </c>
      <c r="AX341" s="13" t="s">
        <v>85</v>
      </c>
      <c r="AY341" s="244" t="s">
        <v>137</v>
      </c>
    </row>
    <row r="342" s="2" customFormat="1" ht="24.15" customHeight="1">
      <c r="A342" s="41"/>
      <c r="B342" s="42"/>
      <c r="C342" s="225" t="s">
        <v>327</v>
      </c>
      <c r="D342" s="225" t="s">
        <v>162</v>
      </c>
      <c r="E342" s="226" t="s">
        <v>1562</v>
      </c>
      <c r="F342" s="227" t="s">
        <v>1563</v>
      </c>
      <c r="G342" s="228" t="s">
        <v>475</v>
      </c>
      <c r="H342" s="229">
        <v>395.80000000000001</v>
      </c>
      <c r="I342" s="230"/>
      <c r="J342" s="231">
        <f>ROUND(I342*H342,2)</f>
        <v>0</v>
      </c>
      <c r="K342" s="227" t="s">
        <v>526</v>
      </c>
      <c r="L342" s="47"/>
      <c r="M342" s="232" t="s">
        <v>21</v>
      </c>
      <c r="N342" s="233" t="s">
        <v>48</v>
      </c>
      <c r="O342" s="87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7" t="s">
        <v>150</v>
      </c>
      <c r="AT342" s="217" t="s">
        <v>162</v>
      </c>
      <c r="AU342" s="217" t="s">
        <v>87</v>
      </c>
      <c r="AY342" s="20" t="s">
        <v>137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20" t="s">
        <v>85</v>
      </c>
      <c r="BK342" s="218">
        <f>ROUND(I342*H342,2)</f>
        <v>0</v>
      </c>
      <c r="BL342" s="20" t="s">
        <v>150</v>
      </c>
      <c r="BM342" s="217" t="s">
        <v>2453</v>
      </c>
    </row>
    <row r="343" s="2" customFormat="1">
      <c r="A343" s="41"/>
      <c r="B343" s="42"/>
      <c r="C343" s="43"/>
      <c r="D343" s="219" t="s">
        <v>144</v>
      </c>
      <c r="E343" s="43"/>
      <c r="F343" s="220" t="s">
        <v>1565</v>
      </c>
      <c r="G343" s="43"/>
      <c r="H343" s="43"/>
      <c r="I343" s="221"/>
      <c r="J343" s="43"/>
      <c r="K343" s="43"/>
      <c r="L343" s="47"/>
      <c r="M343" s="222"/>
      <c r="N343" s="223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144</v>
      </c>
      <c r="AU343" s="20" t="s">
        <v>87</v>
      </c>
    </row>
    <row r="344" s="2" customFormat="1">
      <c r="A344" s="41"/>
      <c r="B344" s="42"/>
      <c r="C344" s="43"/>
      <c r="D344" s="247" t="s">
        <v>529</v>
      </c>
      <c r="E344" s="43"/>
      <c r="F344" s="248" t="s">
        <v>1566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529</v>
      </c>
      <c r="AU344" s="20" t="s">
        <v>87</v>
      </c>
    </row>
    <row r="345" s="13" customFormat="1">
      <c r="A345" s="13"/>
      <c r="B345" s="234"/>
      <c r="C345" s="235"/>
      <c r="D345" s="219" t="s">
        <v>250</v>
      </c>
      <c r="E345" s="236" t="s">
        <v>21</v>
      </c>
      <c r="F345" s="237" t="s">
        <v>646</v>
      </c>
      <c r="G345" s="235"/>
      <c r="H345" s="238">
        <v>395.80000000000001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250</v>
      </c>
      <c r="AU345" s="244" t="s">
        <v>87</v>
      </c>
      <c r="AV345" s="13" t="s">
        <v>87</v>
      </c>
      <c r="AW345" s="13" t="s">
        <v>38</v>
      </c>
      <c r="AX345" s="13" t="s">
        <v>85</v>
      </c>
      <c r="AY345" s="244" t="s">
        <v>137</v>
      </c>
    </row>
    <row r="346" s="2" customFormat="1" ht="21.75" customHeight="1">
      <c r="A346" s="41"/>
      <c r="B346" s="42"/>
      <c r="C346" s="225" t="s">
        <v>331</v>
      </c>
      <c r="D346" s="225" t="s">
        <v>162</v>
      </c>
      <c r="E346" s="226" t="s">
        <v>2454</v>
      </c>
      <c r="F346" s="227" t="s">
        <v>2455</v>
      </c>
      <c r="G346" s="228" t="s">
        <v>565</v>
      </c>
      <c r="H346" s="229">
        <v>70.549999999999997</v>
      </c>
      <c r="I346" s="230"/>
      <c r="J346" s="231">
        <f>ROUND(I346*H346,2)</f>
        <v>0</v>
      </c>
      <c r="K346" s="227" t="s">
        <v>526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150</v>
      </c>
      <c r="AT346" s="217" t="s">
        <v>162</v>
      </c>
      <c r="AU346" s="217" t="s">
        <v>87</v>
      </c>
      <c r="AY346" s="20" t="s">
        <v>137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150</v>
      </c>
      <c r="BM346" s="217" t="s">
        <v>2456</v>
      </c>
    </row>
    <row r="347" s="2" customFormat="1">
      <c r="A347" s="41"/>
      <c r="B347" s="42"/>
      <c r="C347" s="43"/>
      <c r="D347" s="219" t="s">
        <v>144</v>
      </c>
      <c r="E347" s="43"/>
      <c r="F347" s="220" t="s">
        <v>2457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87</v>
      </c>
    </row>
    <row r="348" s="2" customFormat="1">
      <c r="A348" s="41"/>
      <c r="B348" s="42"/>
      <c r="C348" s="43"/>
      <c r="D348" s="247" t="s">
        <v>529</v>
      </c>
      <c r="E348" s="43"/>
      <c r="F348" s="248" t="s">
        <v>2458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529</v>
      </c>
      <c r="AU348" s="20" t="s">
        <v>87</v>
      </c>
    </row>
    <row r="349" s="14" customFormat="1">
      <c r="A349" s="14"/>
      <c r="B349" s="249"/>
      <c r="C349" s="250"/>
      <c r="D349" s="219" t="s">
        <v>250</v>
      </c>
      <c r="E349" s="251" t="s">
        <v>21</v>
      </c>
      <c r="F349" s="252" t="s">
        <v>2233</v>
      </c>
      <c r="G349" s="250"/>
      <c r="H349" s="251" t="s">
        <v>21</v>
      </c>
      <c r="I349" s="253"/>
      <c r="J349" s="250"/>
      <c r="K349" s="250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250</v>
      </c>
      <c r="AU349" s="258" t="s">
        <v>87</v>
      </c>
      <c r="AV349" s="14" t="s">
        <v>85</v>
      </c>
      <c r="AW349" s="14" t="s">
        <v>38</v>
      </c>
      <c r="AX349" s="14" t="s">
        <v>77</v>
      </c>
      <c r="AY349" s="258" t="s">
        <v>137</v>
      </c>
    </row>
    <row r="350" s="13" customFormat="1">
      <c r="A350" s="13"/>
      <c r="B350" s="234"/>
      <c r="C350" s="235"/>
      <c r="D350" s="219" t="s">
        <v>250</v>
      </c>
      <c r="E350" s="236" t="s">
        <v>643</v>
      </c>
      <c r="F350" s="237" t="s">
        <v>2459</v>
      </c>
      <c r="G350" s="235"/>
      <c r="H350" s="238">
        <v>70.549999999999997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250</v>
      </c>
      <c r="AU350" s="244" t="s">
        <v>87</v>
      </c>
      <c r="AV350" s="13" t="s">
        <v>87</v>
      </c>
      <c r="AW350" s="13" t="s">
        <v>38</v>
      </c>
      <c r="AX350" s="13" t="s">
        <v>85</v>
      </c>
      <c r="AY350" s="244" t="s">
        <v>137</v>
      </c>
    </row>
    <row r="351" s="2" customFormat="1" ht="16.5" customHeight="1">
      <c r="A351" s="41"/>
      <c r="B351" s="42"/>
      <c r="C351" s="225" t="s">
        <v>335</v>
      </c>
      <c r="D351" s="225" t="s">
        <v>162</v>
      </c>
      <c r="E351" s="226" t="s">
        <v>2460</v>
      </c>
      <c r="F351" s="227" t="s">
        <v>2461</v>
      </c>
      <c r="G351" s="228" t="s">
        <v>565</v>
      </c>
      <c r="H351" s="229">
        <v>70.549999999999997</v>
      </c>
      <c r="I351" s="230"/>
      <c r="J351" s="231">
        <f>ROUND(I351*H351,2)</f>
        <v>0</v>
      </c>
      <c r="K351" s="227" t="s">
        <v>526</v>
      </c>
      <c r="L351" s="47"/>
      <c r="M351" s="232" t="s">
        <v>21</v>
      </c>
      <c r="N351" s="233" t="s">
        <v>48</v>
      </c>
      <c r="O351" s="87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150</v>
      </c>
      <c r="AT351" s="217" t="s">
        <v>162</v>
      </c>
      <c r="AU351" s="217" t="s">
        <v>87</v>
      </c>
      <c r="AY351" s="20" t="s">
        <v>137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150</v>
      </c>
      <c r="BM351" s="217" t="s">
        <v>2462</v>
      </c>
    </row>
    <row r="352" s="2" customFormat="1">
      <c r="A352" s="41"/>
      <c r="B352" s="42"/>
      <c r="C352" s="43"/>
      <c r="D352" s="219" t="s">
        <v>144</v>
      </c>
      <c r="E352" s="43"/>
      <c r="F352" s="220" t="s">
        <v>2463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144</v>
      </c>
      <c r="AU352" s="20" t="s">
        <v>87</v>
      </c>
    </row>
    <row r="353" s="2" customFormat="1">
      <c r="A353" s="41"/>
      <c r="B353" s="42"/>
      <c r="C353" s="43"/>
      <c r="D353" s="247" t="s">
        <v>529</v>
      </c>
      <c r="E353" s="43"/>
      <c r="F353" s="248" t="s">
        <v>2464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529</v>
      </c>
      <c r="AU353" s="20" t="s">
        <v>87</v>
      </c>
    </row>
    <row r="354" s="13" customFormat="1">
      <c r="A354" s="13"/>
      <c r="B354" s="234"/>
      <c r="C354" s="235"/>
      <c r="D354" s="219" t="s">
        <v>250</v>
      </c>
      <c r="E354" s="236" t="s">
        <v>21</v>
      </c>
      <c r="F354" s="237" t="s">
        <v>643</v>
      </c>
      <c r="G354" s="235"/>
      <c r="H354" s="238">
        <v>70.549999999999997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250</v>
      </c>
      <c r="AU354" s="244" t="s">
        <v>87</v>
      </c>
      <c r="AV354" s="13" t="s">
        <v>87</v>
      </c>
      <c r="AW354" s="13" t="s">
        <v>38</v>
      </c>
      <c r="AX354" s="13" t="s">
        <v>85</v>
      </c>
      <c r="AY354" s="244" t="s">
        <v>137</v>
      </c>
    </row>
    <row r="355" s="2" customFormat="1" ht="24.15" customHeight="1">
      <c r="A355" s="41"/>
      <c r="B355" s="42"/>
      <c r="C355" s="225" t="s">
        <v>339</v>
      </c>
      <c r="D355" s="225" t="s">
        <v>162</v>
      </c>
      <c r="E355" s="226" t="s">
        <v>2465</v>
      </c>
      <c r="F355" s="227" t="s">
        <v>2466</v>
      </c>
      <c r="G355" s="228" t="s">
        <v>565</v>
      </c>
      <c r="H355" s="229">
        <v>4233</v>
      </c>
      <c r="I355" s="230"/>
      <c r="J355" s="231">
        <f>ROUND(I355*H355,2)</f>
        <v>0</v>
      </c>
      <c r="K355" s="227" t="s">
        <v>526</v>
      </c>
      <c r="L355" s="47"/>
      <c r="M355" s="232" t="s">
        <v>21</v>
      </c>
      <c r="N355" s="233" t="s">
        <v>48</v>
      </c>
      <c r="O355" s="87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7" t="s">
        <v>150</v>
      </c>
      <c r="AT355" s="217" t="s">
        <v>162</v>
      </c>
      <c r="AU355" s="217" t="s">
        <v>87</v>
      </c>
      <c r="AY355" s="20" t="s">
        <v>137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20" t="s">
        <v>85</v>
      </c>
      <c r="BK355" s="218">
        <f>ROUND(I355*H355,2)</f>
        <v>0</v>
      </c>
      <c r="BL355" s="20" t="s">
        <v>150</v>
      </c>
      <c r="BM355" s="217" t="s">
        <v>2467</v>
      </c>
    </row>
    <row r="356" s="2" customFormat="1">
      <c r="A356" s="41"/>
      <c r="B356" s="42"/>
      <c r="C356" s="43"/>
      <c r="D356" s="219" t="s">
        <v>144</v>
      </c>
      <c r="E356" s="43"/>
      <c r="F356" s="220" t="s">
        <v>2468</v>
      </c>
      <c r="G356" s="43"/>
      <c r="H356" s="43"/>
      <c r="I356" s="221"/>
      <c r="J356" s="43"/>
      <c r="K356" s="43"/>
      <c r="L356" s="47"/>
      <c r="M356" s="222"/>
      <c r="N356" s="22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144</v>
      </c>
      <c r="AU356" s="20" t="s">
        <v>87</v>
      </c>
    </row>
    <row r="357" s="2" customFormat="1">
      <c r="A357" s="41"/>
      <c r="B357" s="42"/>
      <c r="C357" s="43"/>
      <c r="D357" s="247" t="s">
        <v>529</v>
      </c>
      <c r="E357" s="43"/>
      <c r="F357" s="248" t="s">
        <v>2469</v>
      </c>
      <c r="G357" s="43"/>
      <c r="H357" s="43"/>
      <c r="I357" s="221"/>
      <c r="J357" s="43"/>
      <c r="K357" s="43"/>
      <c r="L357" s="47"/>
      <c r="M357" s="222"/>
      <c r="N357" s="223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529</v>
      </c>
      <c r="AU357" s="20" t="s">
        <v>87</v>
      </c>
    </row>
    <row r="358" s="13" customFormat="1">
      <c r="A358" s="13"/>
      <c r="B358" s="234"/>
      <c r="C358" s="235"/>
      <c r="D358" s="219" t="s">
        <v>250</v>
      </c>
      <c r="E358" s="236" t="s">
        <v>21</v>
      </c>
      <c r="F358" s="237" t="s">
        <v>2470</v>
      </c>
      <c r="G358" s="235"/>
      <c r="H358" s="238">
        <v>4233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250</v>
      </c>
      <c r="AU358" s="244" t="s">
        <v>87</v>
      </c>
      <c r="AV358" s="13" t="s">
        <v>87</v>
      </c>
      <c r="AW358" s="13" t="s">
        <v>38</v>
      </c>
      <c r="AX358" s="13" t="s">
        <v>85</v>
      </c>
      <c r="AY358" s="244" t="s">
        <v>137</v>
      </c>
    </row>
    <row r="359" s="2" customFormat="1" ht="21.75" customHeight="1">
      <c r="A359" s="41"/>
      <c r="B359" s="42"/>
      <c r="C359" s="225" t="s">
        <v>344</v>
      </c>
      <c r="D359" s="225" t="s">
        <v>162</v>
      </c>
      <c r="E359" s="226" t="s">
        <v>2471</v>
      </c>
      <c r="F359" s="227" t="s">
        <v>2472</v>
      </c>
      <c r="G359" s="228" t="s">
        <v>565</v>
      </c>
      <c r="H359" s="229">
        <v>70.549999999999997</v>
      </c>
      <c r="I359" s="230"/>
      <c r="J359" s="231">
        <f>ROUND(I359*H359,2)</f>
        <v>0</v>
      </c>
      <c r="K359" s="227" t="s">
        <v>526</v>
      </c>
      <c r="L359" s="47"/>
      <c r="M359" s="232" t="s">
        <v>21</v>
      </c>
      <c r="N359" s="233" t="s">
        <v>48</v>
      </c>
      <c r="O359" s="87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7" t="s">
        <v>150</v>
      </c>
      <c r="AT359" s="217" t="s">
        <v>162</v>
      </c>
      <c r="AU359" s="217" t="s">
        <v>87</v>
      </c>
      <c r="AY359" s="20" t="s">
        <v>137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20" t="s">
        <v>85</v>
      </c>
      <c r="BK359" s="218">
        <f>ROUND(I359*H359,2)</f>
        <v>0</v>
      </c>
      <c r="BL359" s="20" t="s">
        <v>150</v>
      </c>
      <c r="BM359" s="217" t="s">
        <v>2473</v>
      </c>
    </row>
    <row r="360" s="2" customFormat="1">
      <c r="A360" s="41"/>
      <c r="B360" s="42"/>
      <c r="C360" s="43"/>
      <c r="D360" s="219" t="s">
        <v>144</v>
      </c>
      <c r="E360" s="43"/>
      <c r="F360" s="220" t="s">
        <v>2474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144</v>
      </c>
      <c r="AU360" s="20" t="s">
        <v>87</v>
      </c>
    </row>
    <row r="361" s="2" customFormat="1">
      <c r="A361" s="41"/>
      <c r="B361" s="42"/>
      <c r="C361" s="43"/>
      <c r="D361" s="247" t="s">
        <v>529</v>
      </c>
      <c r="E361" s="43"/>
      <c r="F361" s="248" t="s">
        <v>2475</v>
      </c>
      <c r="G361" s="43"/>
      <c r="H361" s="43"/>
      <c r="I361" s="221"/>
      <c r="J361" s="43"/>
      <c r="K361" s="43"/>
      <c r="L361" s="47"/>
      <c r="M361" s="222"/>
      <c r="N361" s="223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529</v>
      </c>
      <c r="AU361" s="20" t="s">
        <v>87</v>
      </c>
    </row>
    <row r="362" s="13" customFormat="1">
      <c r="A362" s="13"/>
      <c r="B362" s="234"/>
      <c r="C362" s="235"/>
      <c r="D362" s="219" t="s">
        <v>250</v>
      </c>
      <c r="E362" s="236" t="s">
        <v>21</v>
      </c>
      <c r="F362" s="237" t="s">
        <v>643</v>
      </c>
      <c r="G362" s="235"/>
      <c r="H362" s="238">
        <v>70.549999999999997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250</v>
      </c>
      <c r="AU362" s="244" t="s">
        <v>87</v>
      </c>
      <c r="AV362" s="13" t="s">
        <v>87</v>
      </c>
      <c r="AW362" s="13" t="s">
        <v>38</v>
      </c>
      <c r="AX362" s="13" t="s">
        <v>85</v>
      </c>
      <c r="AY362" s="244" t="s">
        <v>137</v>
      </c>
    </row>
    <row r="363" s="2" customFormat="1" ht="16.5" customHeight="1">
      <c r="A363" s="41"/>
      <c r="B363" s="42"/>
      <c r="C363" s="225" t="s">
        <v>348</v>
      </c>
      <c r="D363" s="225" t="s">
        <v>162</v>
      </c>
      <c r="E363" s="226" t="s">
        <v>2476</v>
      </c>
      <c r="F363" s="227" t="s">
        <v>2477</v>
      </c>
      <c r="G363" s="228" t="s">
        <v>475</v>
      </c>
      <c r="H363" s="229">
        <v>33.200000000000003</v>
      </c>
      <c r="I363" s="230"/>
      <c r="J363" s="231">
        <f>ROUND(I363*H363,2)</f>
        <v>0</v>
      </c>
      <c r="K363" s="227" t="s">
        <v>526</v>
      </c>
      <c r="L363" s="47"/>
      <c r="M363" s="232" t="s">
        <v>21</v>
      </c>
      <c r="N363" s="233" t="s">
        <v>48</v>
      </c>
      <c r="O363" s="87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7" t="s">
        <v>150</v>
      </c>
      <c r="AT363" s="217" t="s">
        <v>162</v>
      </c>
      <c r="AU363" s="217" t="s">
        <v>87</v>
      </c>
      <c r="AY363" s="20" t="s">
        <v>137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20" t="s">
        <v>85</v>
      </c>
      <c r="BK363" s="218">
        <f>ROUND(I363*H363,2)</f>
        <v>0</v>
      </c>
      <c r="BL363" s="20" t="s">
        <v>150</v>
      </c>
      <c r="BM363" s="217" t="s">
        <v>2478</v>
      </c>
    </row>
    <row r="364" s="2" customFormat="1">
      <c r="A364" s="41"/>
      <c r="B364" s="42"/>
      <c r="C364" s="43"/>
      <c r="D364" s="219" t="s">
        <v>144</v>
      </c>
      <c r="E364" s="43"/>
      <c r="F364" s="220" t="s">
        <v>2479</v>
      </c>
      <c r="G364" s="43"/>
      <c r="H364" s="43"/>
      <c r="I364" s="221"/>
      <c r="J364" s="43"/>
      <c r="K364" s="43"/>
      <c r="L364" s="47"/>
      <c r="M364" s="222"/>
      <c r="N364" s="22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144</v>
      </c>
      <c r="AU364" s="20" t="s">
        <v>87</v>
      </c>
    </row>
    <row r="365" s="2" customFormat="1">
      <c r="A365" s="41"/>
      <c r="B365" s="42"/>
      <c r="C365" s="43"/>
      <c r="D365" s="247" t="s">
        <v>529</v>
      </c>
      <c r="E365" s="43"/>
      <c r="F365" s="248" t="s">
        <v>2480</v>
      </c>
      <c r="G365" s="43"/>
      <c r="H365" s="43"/>
      <c r="I365" s="221"/>
      <c r="J365" s="43"/>
      <c r="K365" s="43"/>
      <c r="L365" s="47"/>
      <c r="M365" s="222"/>
      <c r="N365" s="223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529</v>
      </c>
      <c r="AU365" s="20" t="s">
        <v>87</v>
      </c>
    </row>
    <row r="366" s="14" customFormat="1">
      <c r="A366" s="14"/>
      <c r="B366" s="249"/>
      <c r="C366" s="250"/>
      <c r="D366" s="219" t="s">
        <v>250</v>
      </c>
      <c r="E366" s="251" t="s">
        <v>21</v>
      </c>
      <c r="F366" s="252" t="s">
        <v>2233</v>
      </c>
      <c r="G366" s="250"/>
      <c r="H366" s="251" t="s">
        <v>21</v>
      </c>
      <c r="I366" s="253"/>
      <c r="J366" s="250"/>
      <c r="K366" s="250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250</v>
      </c>
      <c r="AU366" s="258" t="s">
        <v>87</v>
      </c>
      <c r="AV366" s="14" t="s">
        <v>85</v>
      </c>
      <c r="AW366" s="14" t="s">
        <v>38</v>
      </c>
      <c r="AX366" s="14" t="s">
        <v>77</v>
      </c>
      <c r="AY366" s="258" t="s">
        <v>137</v>
      </c>
    </row>
    <row r="367" s="13" customFormat="1">
      <c r="A367" s="13"/>
      <c r="B367" s="234"/>
      <c r="C367" s="235"/>
      <c r="D367" s="219" t="s">
        <v>250</v>
      </c>
      <c r="E367" s="236" t="s">
        <v>2148</v>
      </c>
      <c r="F367" s="237" t="s">
        <v>2481</v>
      </c>
      <c r="G367" s="235"/>
      <c r="H367" s="238">
        <v>33.200000000000003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250</v>
      </c>
      <c r="AU367" s="244" t="s">
        <v>87</v>
      </c>
      <c r="AV367" s="13" t="s">
        <v>87</v>
      </c>
      <c r="AW367" s="13" t="s">
        <v>38</v>
      </c>
      <c r="AX367" s="13" t="s">
        <v>85</v>
      </c>
      <c r="AY367" s="244" t="s">
        <v>137</v>
      </c>
    </row>
    <row r="368" s="2" customFormat="1" ht="21.75" customHeight="1">
      <c r="A368" s="41"/>
      <c r="B368" s="42"/>
      <c r="C368" s="225" t="s">
        <v>353</v>
      </c>
      <c r="D368" s="225" t="s">
        <v>162</v>
      </c>
      <c r="E368" s="226" t="s">
        <v>2482</v>
      </c>
      <c r="F368" s="227" t="s">
        <v>2483</v>
      </c>
      <c r="G368" s="228" t="s">
        <v>475</v>
      </c>
      <c r="H368" s="229">
        <v>1992</v>
      </c>
      <c r="I368" s="230"/>
      <c r="J368" s="231">
        <f>ROUND(I368*H368,2)</f>
        <v>0</v>
      </c>
      <c r="K368" s="227" t="s">
        <v>526</v>
      </c>
      <c r="L368" s="47"/>
      <c r="M368" s="232" t="s">
        <v>21</v>
      </c>
      <c r="N368" s="233" t="s">
        <v>48</v>
      </c>
      <c r="O368" s="87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7" t="s">
        <v>150</v>
      </c>
      <c r="AT368" s="217" t="s">
        <v>162</v>
      </c>
      <c r="AU368" s="217" t="s">
        <v>87</v>
      </c>
      <c r="AY368" s="20" t="s">
        <v>137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20" t="s">
        <v>85</v>
      </c>
      <c r="BK368" s="218">
        <f>ROUND(I368*H368,2)</f>
        <v>0</v>
      </c>
      <c r="BL368" s="20" t="s">
        <v>150</v>
      </c>
      <c r="BM368" s="217" t="s">
        <v>2484</v>
      </c>
    </row>
    <row r="369" s="2" customFormat="1">
      <c r="A369" s="41"/>
      <c r="B369" s="42"/>
      <c r="C369" s="43"/>
      <c r="D369" s="219" t="s">
        <v>144</v>
      </c>
      <c r="E369" s="43"/>
      <c r="F369" s="220" t="s">
        <v>2485</v>
      </c>
      <c r="G369" s="43"/>
      <c r="H369" s="43"/>
      <c r="I369" s="221"/>
      <c r="J369" s="43"/>
      <c r="K369" s="43"/>
      <c r="L369" s="47"/>
      <c r="M369" s="222"/>
      <c r="N369" s="22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87</v>
      </c>
    </row>
    <row r="370" s="2" customFormat="1">
      <c r="A370" s="41"/>
      <c r="B370" s="42"/>
      <c r="C370" s="43"/>
      <c r="D370" s="247" t="s">
        <v>529</v>
      </c>
      <c r="E370" s="43"/>
      <c r="F370" s="248" t="s">
        <v>2486</v>
      </c>
      <c r="G370" s="43"/>
      <c r="H370" s="43"/>
      <c r="I370" s="221"/>
      <c r="J370" s="43"/>
      <c r="K370" s="43"/>
      <c r="L370" s="47"/>
      <c r="M370" s="222"/>
      <c r="N370" s="22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529</v>
      </c>
      <c r="AU370" s="20" t="s">
        <v>87</v>
      </c>
    </row>
    <row r="371" s="13" customFormat="1">
      <c r="A371" s="13"/>
      <c r="B371" s="234"/>
      <c r="C371" s="235"/>
      <c r="D371" s="219" t="s">
        <v>250</v>
      </c>
      <c r="E371" s="236" t="s">
        <v>21</v>
      </c>
      <c r="F371" s="237" t="s">
        <v>2487</v>
      </c>
      <c r="G371" s="235"/>
      <c r="H371" s="238">
        <v>1992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250</v>
      </c>
      <c r="AU371" s="244" t="s">
        <v>87</v>
      </c>
      <c r="AV371" s="13" t="s">
        <v>87</v>
      </c>
      <c r="AW371" s="13" t="s">
        <v>38</v>
      </c>
      <c r="AX371" s="13" t="s">
        <v>85</v>
      </c>
      <c r="AY371" s="244" t="s">
        <v>137</v>
      </c>
    </row>
    <row r="372" s="2" customFormat="1" ht="16.5" customHeight="1">
      <c r="A372" s="41"/>
      <c r="B372" s="42"/>
      <c r="C372" s="225" t="s">
        <v>360</v>
      </c>
      <c r="D372" s="225" t="s">
        <v>162</v>
      </c>
      <c r="E372" s="226" t="s">
        <v>2488</v>
      </c>
      <c r="F372" s="227" t="s">
        <v>2489</v>
      </c>
      <c r="G372" s="228" t="s">
        <v>475</v>
      </c>
      <c r="H372" s="229">
        <v>33.200000000000003</v>
      </c>
      <c r="I372" s="230"/>
      <c r="J372" s="231">
        <f>ROUND(I372*H372,2)</f>
        <v>0</v>
      </c>
      <c r="K372" s="227" t="s">
        <v>526</v>
      </c>
      <c r="L372" s="47"/>
      <c r="M372" s="232" t="s">
        <v>21</v>
      </c>
      <c r="N372" s="233" t="s">
        <v>48</v>
      </c>
      <c r="O372" s="87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7" t="s">
        <v>150</v>
      </c>
      <c r="AT372" s="217" t="s">
        <v>162</v>
      </c>
      <c r="AU372" s="217" t="s">
        <v>87</v>
      </c>
      <c r="AY372" s="20" t="s">
        <v>137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20" t="s">
        <v>85</v>
      </c>
      <c r="BK372" s="218">
        <f>ROUND(I372*H372,2)</f>
        <v>0</v>
      </c>
      <c r="BL372" s="20" t="s">
        <v>150</v>
      </c>
      <c r="BM372" s="217" t="s">
        <v>2490</v>
      </c>
    </row>
    <row r="373" s="2" customFormat="1">
      <c r="A373" s="41"/>
      <c r="B373" s="42"/>
      <c r="C373" s="43"/>
      <c r="D373" s="219" t="s">
        <v>144</v>
      </c>
      <c r="E373" s="43"/>
      <c r="F373" s="220" t="s">
        <v>2491</v>
      </c>
      <c r="G373" s="43"/>
      <c r="H373" s="43"/>
      <c r="I373" s="221"/>
      <c r="J373" s="43"/>
      <c r="K373" s="43"/>
      <c r="L373" s="47"/>
      <c r="M373" s="222"/>
      <c r="N373" s="22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144</v>
      </c>
      <c r="AU373" s="20" t="s">
        <v>87</v>
      </c>
    </row>
    <row r="374" s="2" customFormat="1">
      <c r="A374" s="41"/>
      <c r="B374" s="42"/>
      <c r="C374" s="43"/>
      <c r="D374" s="247" t="s">
        <v>529</v>
      </c>
      <c r="E374" s="43"/>
      <c r="F374" s="248" t="s">
        <v>2492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529</v>
      </c>
      <c r="AU374" s="20" t="s">
        <v>87</v>
      </c>
    </row>
    <row r="375" s="13" customFormat="1">
      <c r="A375" s="13"/>
      <c r="B375" s="234"/>
      <c r="C375" s="235"/>
      <c r="D375" s="219" t="s">
        <v>250</v>
      </c>
      <c r="E375" s="236" t="s">
        <v>21</v>
      </c>
      <c r="F375" s="237" t="s">
        <v>2148</v>
      </c>
      <c r="G375" s="235"/>
      <c r="H375" s="238">
        <v>33.200000000000003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250</v>
      </c>
      <c r="AU375" s="244" t="s">
        <v>87</v>
      </c>
      <c r="AV375" s="13" t="s">
        <v>87</v>
      </c>
      <c r="AW375" s="13" t="s">
        <v>38</v>
      </c>
      <c r="AX375" s="13" t="s">
        <v>85</v>
      </c>
      <c r="AY375" s="244" t="s">
        <v>137</v>
      </c>
    </row>
    <row r="376" s="2" customFormat="1" ht="16.5" customHeight="1">
      <c r="A376" s="41"/>
      <c r="B376" s="42"/>
      <c r="C376" s="225" t="s">
        <v>363</v>
      </c>
      <c r="D376" s="225" t="s">
        <v>162</v>
      </c>
      <c r="E376" s="226" t="s">
        <v>2493</v>
      </c>
      <c r="F376" s="227" t="s">
        <v>2494</v>
      </c>
      <c r="G376" s="228" t="s">
        <v>210</v>
      </c>
      <c r="H376" s="229">
        <v>96</v>
      </c>
      <c r="I376" s="230"/>
      <c r="J376" s="231">
        <f>ROUND(I376*H376,2)</f>
        <v>0</v>
      </c>
      <c r="K376" s="227" t="s">
        <v>526</v>
      </c>
      <c r="L376" s="47"/>
      <c r="M376" s="232" t="s">
        <v>21</v>
      </c>
      <c r="N376" s="233" t="s">
        <v>48</v>
      </c>
      <c r="O376" s="87"/>
      <c r="P376" s="215">
        <f>O376*H376</f>
        <v>0</v>
      </c>
      <c r="Q376" s="215">
        <v>0.0016000000000000001</v>
      </c>
      <c r="R376" s="215">
        <f>Q376*H376</f>
        <v>0.15360000000000001</v>
      </c>
      <c r="S376" s="215">
        <v>0</v>
      </c>
      <c r="T376" s="216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7" t="s">
        <v>150</v>
      </c>
      <c r="AT376" s="217" t="s">
        <v>162</v>
      </c>
      <c r="AU376" s="217" t="s">
        <v>87</v>
      </c>
      <c r="AY376" s="20" t="s">
        <v>137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20" t="s">
        <v>85</v>
      </c>
      <c r="BK376" s="218">
        <f>ROUND(I376*H376,2)</f>
        <v>0</v>
      </c>
      <c r="BL376" s="20" t="s">
        <v>150</v>
      </c>
      <c r="BM376" s="217" t="s">
        <v>2495</v>
      </c>
    </row>
    <row r="377" s="2" customFormat="1">
      <c r="A377" s="41"/>
      <c r="B377" s="42"/>
      <c r="C377" s="43"/>
      <c r="D377" s="219" t="s">
        <v>144</v>
      </c>
      <c r="E377" s="43"/>
      <c r="F377" s="220" t="s">
        <v>2496</v>
      </c>
      <c r="G377" s="43"/>
      <c r="H377" s="43"/>
      <c r="I377" s="221"/>
      <c r="J377" s="43"/>
      <c r="K377" s="43"/>
      <c r="L377" s="47"/>
      <c r="M377" s="222"/>
      <c r="N377" s="223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144</v>
      </c>
      <c r="AU377" s="20" t="s">
        <v>87</v>
      </c>
    </row>
    <row r="378" s="2" customFormat="1">
      <c r="A378" s="41"/>
      <c r="B378" s="42"/>
      <c r="C378" s="43"/>
      <c r="D378" s="247" t="s">
        <v>529</v>
      </c>
      <c r="E378" s="43"/>
      <c r="F378" s="248" t="s">
        <v>2497</v>
      </c>
      <c r="G378" s="43"/>
      <c r="H378" s="43"/>
      <c r="I378" s="221"/>
      <c r="J378" s="43"/>
      <c r="K378" s="43"/>
      <c r="L378" s="47"/>
      <c r="M378" s="222"/>
      <c r="N378" s="223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529</v>
      </c>
      <c r="AU378" s="20" t="s">
        <v>87</v>
      </c>
    </row>
    <row r="379" s="14" customFormat="1">
      <c r="A379" s="14"/>
      <c r="B379" s="249"/>
      <c r="C379" s="250"/>
      <c r="D379" s="219" t="s">
        <v>250</v>
      </c>
      <c r="E379" s="251" t="s">
        <v>21</v>
      </c>
      <c r="F379" s="252" t="s">
        <v>2498</v>
      </c>
      <c r="G379" s="250"/>
      <c r="H379" s="251" t="s">
        <v>21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250</v>
      </c>
      <c r="AU379" s="258" t="s">
        <v>87</v>
      </c>
      <c r="AV379" s="14" t="s">
        <v>85</v>
      </c>
      <c r="AW379" s="14" t="s">
        <v>38</v>
      </c>
      <c r="AX379" s="14" t="s">
        <v>77</v>
      </c>
      <c r="AY379" s="258" t="s">
        <v>137</v>
      </c>
    </row>
    <row r="380" s="13" customFormat="1">
      <c r="A380" s="13"/>
      <c r="B380" s="234"/>
      <c r="C380" s="235"/>
      <c r="D380" s="219" t="s">
        <v>250</v>
      </c>
      <c r="E380" s="236" t="s">
        <v>21</v>
      </c>
      <c r="F380" s="237" t="s">
        <v>2499</v>
      </c>
      <c r="G380" s="235"/>
      <c r="H380" s="238">
        <v>96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250</v>
      </c>
      <c r="AU380" s="244" t="s">
        <v>87</v>
      </c>
      <c r="AV380" s="13" t="s">
        <v>87</v>
      </c>
      <c r="AW380" s="13" t="s">
        <v>38</v>
      </c>
      <c r="AX380" s="13" t="s">
        <v>85</v>
      </c>
      <c r="AY380" s="244" t="s">
        <v>137</v>
      </c>
    </row>
    <row r="381" s="2" customFormat="1" ht="16.5" customHeight="1">
      <c r="A381" s="41"/>
      <c r="B381" s="42"/>
      <c r="C381" s="225" t="s">
        <v>366</v>
      </c>
      <c r="D381" s="225" t="s">
        <v>162</v>
      </c>
      <c r="E381" s="226" t="s">
        <v>2500</v>
      </c>
      <c r="F381" s="227" t="s">
        <v>2501</v>
      </c>
      <c r="G381" s="228" t="s">
        <v>259</v>
      </c>
      <c r="H381" s="229">
        <v>488</v>
      </c>
      <c r="I381" s="230"/>
      <c r="J381" s="231">
        <f>ROUND(I381*H381,2)</f>
        <v>0</v>
      </c>
      <c r="K381" s="227" t="s">
        <v>526</v>
      </c>
      <c r="L381" s="47"/>
      <c r="M381" s="232" t="s">
        <v>21</v>
      </c>
      <c r="N381" s="233" t="s">
        <v>48</v>
      </c>
      <c r="O381" s="87"/>
      <c r="P381" s="215">
        <f>O381*H381</f>
        <v>0</v>
      </c>
      <c r="Q381" s="215">
        <v>1.0000000000000001E-05</v>
      </c>
      <c r="R381" s="215">
        <f>Q381*H381</f>
        <v>0.0048800000000000007</v>
      </c>
      <c r="S381" s="215">
        <v>0</v>
      </c>
      <c r="T381" s="21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7" t="s">
        <v>150</v>
      </c>
      <c r="AT381" s="217" t="s">
        <v>162</v>
      </c>
      <c r="AU381" s="217" t="s">
        <v>87</v>
      </c>
      <c r="AY381" s="20" t="s">
        <v>137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20" t="s">
        <v>85</v>
      </c>
      <c r="BK381" s="218">
        <f>ROUND(I381*H381,2)</f>
        <v>0</v>
      </c>
      <c r="BL381" s="20" t="s">
        <v>150</v>
      </c>
      <c r="BM381" s="217" t="s">
        <v>2502</v>
      </c>
    </row>
    <row r="382" s="2" customFormat="1">
      <c r="A382" s="41"/>
      <c r="B382" s="42"/>
      <c r="C382" s="43"/>
      <c r="D382" s="219" t="s">
        <v>144</v>
      </c>
      <c r="E382" s="43"/>
      <c r="F382" s="220" t="s">
        <v>2503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144</v>
      </c>
      <c r="AU382" s="20" t="s">
        <v>87</v>
      </c>
    </row>
    <row r="383" s="2" customFormat="1">
      <c r="A383" s="41"/>
      <c r="B383" s="42"/>
      <c r="C383" s="43"/>
      <c r="D383" s="247" t="s">
        <v>529</v>
      </c>
      <c r="E383" s="43"/>
      <c r="F383" s="248" t="s">
        <v>2504</v>
      </c>
      <c r="G383" s="43"/>
      <c r="H383" s="43"/>
      <c r="I383" s="221"/>
      <c r="J383" s="43"/>
      <c r="K383" s="43"/>
      <c r="L383" s="47"/>
      <c r="M383" s="222"/>
      <c r="N383" s="223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529</v>
      </c>
      <c r="AU383" s="20" t="s">
        <v>87</v>
      </c>
    </row>
    <row r="384" s="14" customFormat="1">
      <c r="A384" s="14"/>
      <c r="B384" s="249"/>
      <c r="C384" s="250"/>
      <c r="D384" s="219" t="s">
        <v>250</v>
      </c>
      <c r="E384" s="251" t="s">
        <v>21</v>
      </c>
      <c r="F384" s="252" t="s">
        <v>2505</v>
      </c>
      <c r="G384" s="250"/>
      <c r="H384" s="251" t="s">
        <v>21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250</v>
      </c>
      <c r="AU384" s="258" t="s">
        <v>87</v>
      </c>
      <c r="AV384" s="14" t="s">
        <v>85</v>
      </c>
      <c r="AW384" s="14" t="s">
        <v>38</v>
      </c>
      <c r="AX384" s="14" t="s">
        <v>77</v>
      </c>
      <c r="AY384" s="258" t="s">
        <v>137</v>
      </c>
    </row>
    <row r="385" s="13" customFormat="1">
      <c r="A385" s="13"/>
      <c r="B385" s="234"/>
      <c r="C385" s="235"/>
      <c r="D385" s="219" t="s">
        <v>250</v>
      </c>
      <c r="E385" s="236" t="s">
        <v>21</v>
      </c>
      <c r="F385" s="237" t="s">
        <v>2506</v>
      </c>
      <c r="G385" s="235"/>
      <c r="H385" s="238">
        <v>16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250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137</v>
      </c>
    </row>
    <row r="386" s="13" customFormat="1">
      <c r="A386" s="13"/>
      <c r="B386" s="234"/>
      <c r="C386" s="235"/>
      <c r="D386" s="219" t="s">
        <v>250</v>
      </c>
      <c r="E386" s="236" t="s">
        <v>21</v>
      </c>
      <c r="F386" s="237" t="s">
        <v>2507</v>
      </c>
      <c r="G386" s="235"/>
      <c r="H386" s="238">
        <v>336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250</v>
      </c>
      <c r="AU386" s="244" t="s">
        <v>87</v>
      </c>
      <c r="AV386" s="13" t="s">
        <v>87</v>
      </c>
      <c r="AW386" s="13" t="s">
        <v>38</v>
      </c>
      <c r="AX386" s="13" t="s">
        <v>77</v>
      </c>
      <c r="AY386" s="244" t="s">
        <v>137</v>
      </c>
    </row>
    <row r="387" s="13" customFormat="1">
      <c r="A387" s="13"/>
      <c r="B387" s="234"/>
      <c r="C387" s="235"/>
      <c r="D387" s="219" t="s">
        <v>250</v>
      </c>
      <c r="E387" s="236" t="s">
        <v>21</v>
      </c>
      <c r="F387" s="237" t="s">
        <v>2508</v>
      </c>
      <c r="G387" s="235"/>
      <c r="H387" s="238">
        <v>32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250</v>
      </c>
      <c r="AU387" s="244" t="s">
        <v>87</v>
      </c>
      <c r="AV387" s="13" t="s">
        <v>87</v>
      </c>
      <c r="AW387" s="13" t="s">
        <v>38</v>
      </c>
      <c r="AX387" s="13" t="s">
        <v>77</v>
      </c>
      <c r="AY387" s="244" t="s">
        <v>137</v>
      </c>
    </row>
    <row r="388" s="13" customFormat="1">
      <c r="A388" s="13"/>
      <c r="B388" s="234"/>
      <c r="C388" s="235"/>
      <c r="D388" s="219" t="s">
        <v>250</v>
      </c>
      <c r="E388" s="236" t="s">
        <v>21</v>
      </c>
      <c r="F388" s="237" t="s">
        <v>2509</v>
      </c>
      <c r="G388" s="235"/>
      <c r="H388" s="238">
        <v>48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250</v>
      </c>
      <c r="AU388" s="244" t="s">
        <v>87</v>
      </c>
      <c r="AV388" s="13" t="s">
        <v>87</v>
      </c>
      <c r="AW388" s="13" t="s">
        <v>38</v>
      </c>
      <c r="AX388" s="13" t="s">
        <v>77</v>
      </c>
      <c r="AY388" s="244" t="s">
        <v>137</v>
      </c>
    </row>
    <row r="389" s="13" customFormat="1">
      <c r="A389" s="13"/>
      <c r="B389" s="234"/>
      <c r="C389" s="235"/>
      <c r="D389" s="219" t="s">
        <v>250</v>
      </c>
      <c r="E389" s="236" t="s">
        <v>21</v>
      </c>
      <c r="F389" s="237" t="s">
        <v>2510</v>
      </c>
      <c r="G389" s="235"/>
      <c r="H389" s="238">
        <v>56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250</v>
      </c>
      <c r="AU389" s="244" t="s">
        <v>87</v>
      </c>
      <c r="AV389" s="13" t="s">
        <v>87</v>
      </c>
      <c r="AW389" s="13" t="s">
        <v>38</v>
      </c>
      <c r="AX389" s="13" t="s">
        <v>77</v>
      </c>
      <c r="AY389" s="244" t="s">
        <v>137</v>
      </c>
    </row>
    <row r="390" s="15" customFormat="1">
      <c r="A390" s="15"/>
      <c r="B390" s="267"/>
      <c r="C390" s="268"/>
      <c r="D390" s="219" t="s">
        <v>250</v>
      </c>
      <c r="E390" s="269" t="s">
        <v>2511</v>
      </c>
      <c r="F390" s="270" t="s">
        <v>830</v>
      </c>
      <c r="G390" s="268"/>
      <c r="H390" s="271">
        <v>488</v>
      </c>
      <c r="I390" s="272"/>
      <c r="J390" s="268"/>
      <c r="K390" s="268"/>
      <c r="L390" s="273"/>
      <c r="M390" s="274"/>
      <c r="N390" s="275"/>
      <c r="O390" s="275"/>
      <c r="P390" s="275"/>
      <c r="Q390" s="275"/>
      <c r="R390" s="275"/>
      <c r="S390" s="275"/>
      <c r="T390" s="27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7" t="s">
        <v>250</v>
      </c>
      <c r="AU390" s="277" t="s">
        <v>87</v>
      </c>
      <c r="AV390" s="15" t="s">
        <v>150</v>
      </c>
      <c r="AW390" s="15" t="s">
        <v>38</v>
      </c>
      <c r="AX390" s="15" t="s">
        <v>85</v>
      </c>
      <c r="AY390" s="277" t="s">
        <v>137</v>
      </c>
    </row>
    <row r="391" s="2" customFormat="1" ht="16.5" customHeight="1">
      <c r="A391" s="41"/>
      <c r="B391" s="42"/>
      <c r="C391" s="225" t="s">
        <v>369</v>
      </c>
      <c r="D391" s="225" t="s">
        <v>162</v>
      </c>
      <c r="E391" s="226" t="s">
        <v>2512</v>
      </c>
      <c r="F391" s="227" t="s">
        <v>2513</v>
      </c>
      <c r="G391" s="228" t="s">
        <v>259</v>
      </c>
      <c r="H391" s="229">
        <v>32</v>
      </c>
      <c r="I391" s="230"/>
      <c r="J391" s="231">
        <f>ROUND(I391*H391,2)</f>
        <v>0</v>
      </c>
      <c r="K391" s="227" t="s">
        <v>21</v>
      </c>
      <c r="L391" s="47"/>
      <c r="M391" s="232" t="s">
        <v>21</v>
      </c>
      <c r="N391" s="233" t="s">
        <v>48</v>
      </c>
      <c r="O391" s="87"/>
      <c r="P391" s="215">
        <f>O391*H391</f>
        <v>0</v>
      </c>
      <c r="Q391" s="215">
        <v>2.0000000000000002E-05</v>
      </c>
      <c r="R391" s="215">
        <f>Q391*H391</f>
        <v>0.00064000000000000005</v>
      </c>
      <c r="S391" s="215">
        <v>0</v>
      </c>
      <c r="T391" s="216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7" t="s">
        <v>150</v>
      </c>
      <c r="AT391" s="217" t="s">
        <v>162</v>
      </c>
      <c r="AU391" s="217" t="s">
        <v>87</v>
      </c>
      <c r="AY391" s="20" t="s">
        <v>137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20" t="s">
        <v>85</v>
      </c>
      <c r="BK391" s="218">
        <f>ROUND(I391*H391,2)</f>
        <v>0</v>
      </c>
      <c r="BL391" s="20" t="s">
        <v>150</v>
      </c>
      <c r="BM391" s="217" t="s">
        <v>2514</v>
      </c>
    </row>
    <row r="392" s="2" customFormat="1">
      <c r="A392" s="41"/>
      <c r="B392" s="42"/>
      <c r="C392" s="43"/>
      <c r="D392" s="219" t="s">
        <v>144</v>
      </c>
      <c r="E392" s="43"/>
      <c r="F392" s="220" t="s">
        <v>2515</v>
      </c>
      <c r="G392" s="43"/>
      <c r="H392" s="43"/>
      <c r="I392" s="221"/>
      <c r="J392" s="43"/>
      <c r="K392" s="43"/>
      <c r="L392" s="47"/>
      <c r="M392" s="222"/>
      <c r="N392" s="223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144</v>
      </c>
      <c r="AU392" s="20" t="s">
        <v>87</v>
      </c>
    </row>
    <row r="393" s="14" customFormat="1">
      <c r="A393" s="14"/>
      <c r="B393" s="249"/>
      <c r="C393" s="250"/>
      <c r="D393" s="219" t="s">
        <v>250</v>
      </c>
      <c r="E393" s="251" t="s">
        <v>21</v>
      </c>
      <c r="F393" s="252" t="s">
        <v>2516</v>
      </c>
      <c r="G393" s="250"/>
      <c r="H393" s="251" t="s">
        <v>21</v>
      </c>
      <c r="I393" s="253"/>
      <c r="J393" s="250"/>
      <c r="K393" s="250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250</v>
      </c>
      <c r="AU393" s="258" t="s">
        <v>87</v>
      </c>
      <c r="AV393" s="14" t="s">
        <v>85</v>
      </c>
      <c r="AW393" s="14" t="s">
        <v>38</v>
      </c>
      <c r="AX393" s="14" t="s">
        <v>77</v>
      </c>
      <c r="AY393" s="258" t="s">
        <v>137</v>
      </c>
    </row>
    <row r="394" s="13" customFormat="1">
      <c r="A394" s="13"/>
      <c r="B394" s="234"/>
      <c r="C394" s="235"/>
      <c r="D394" s="219" t="s">
        <v>250</v>
      </c>
      <c r="E394" s="236" t="s">
        <v>21</v>
      </c>
      <c r="F394" s="237" t="s">
        <v>2517</v>
      </c>
      <c r="G394" s="235"/>
      <c r="H394" s="238">
        <v>32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250</v>
      </c>
      <c r="AU394" s="244" t="s">
        <v>87</v>
      </c>
      <c r="AV394" s="13" t="s">
        <v>87</v>
      </c>
      <c r="AW394" s="13" t="s">
        <v>38</v>
      </c>
      <c r="AX394" s="13" t="s">
        <v>85</v>
      </c>
      <c r="AY394" s="244" t="s">
        <v>137</v>
      </c>
    </row>
    <row r="395" s="2" customFormat="1" ht="16.5" customHeight="1">
      <c r="A395" s="41"/>
      <c r="B395" s="42"/>
      <c r="C395" s="225" t="s">
        <v>372</v>
      </c>
      <c r="D395" s="225" t="s">
        <v>162</v>
      </c>
      <c r="E395" s="226" t="s">
        <v>2518</v>
      </c>
      <c r="F395" s="227" t="s">
        <v>2519</v>
      </c>
      <c r="G395" s="228" t="s">
        <v>259</v>
      </c>
      <c r="H395" s="229">
        <v>488</v>
      </c>
      <c r="I395" s="230"/>
      <c r="J395" s="231">
        <f>ROUND(I395*H395,2)</f>
        <v>0</v>
      </c>
      <c r="K395" s="227" t="s">
        <v>21</v>
      </c>
      <c r="L395" s="47"/>
      <c r="M395" s="232" t="s">
        <v>21</v>
      </c>
      <c r="N395" s="233" t="s">
        <v>48</v>
      </c>
      <c r="O395" s="87"/>
      <c r="P395" s="215">
        <f>O395*H395</f>
        <v>0</v>
      </c>
      <c r="Q395" s="215">
        <v>0.00012999999999999999</v>
      </c>
      <c r="R395" s="215">
        <f>Q395*H395</f>
        <v>0.063439999999999996</v>
      </c>
      <c r="S395" s="215">
        <v>0</v>
      </c>
      <c r="T395" s="216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7" t="s">
        <v>150</v>
      </c>
      <c r="AT395" s="217" t="s">
        <v>162</v>
      </c>
      <c r="AU395" s="217" t="s">
        <v>87</v>
      </c>
      <c r="AY395" s="20" t="s">
        <v>137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20" t="s">
        <v>85</v>
      </c>
      <c r="BK395" s="218">
        <f>ROUND(I395*H395,2)</f>
        <v>0</v>
      </c>
      <c r="BL395" s="20" t="s">
        <v>150</v>
      </c>
      <c r="BM395" s="217" t="s">
        <v>2520</v>
      </c>
    </row>
    <row r="396" s="2" customFormat="1">
      <c r="A396" s="41"/>
      <c r="B396" s="42"/>
      <c r="C396" s="43"/>
      <c r="D396" s="219" t="s">
        <v>144</v>
      </c>
      <c r="E396" s="43"/>
      <c r="F396" s="220" t="s">
        <v>2521</v>
      </c>
      <c r="G396" s="43"/>
      <c r="H396" s="43"/>
      <c r="I396" s="221"/>
      <c r="J396" s="43"/>
      <c r="K396" s="43"/>
      <c r="L396" s="47"/>
      <c r="M396" s="222"/>
      <c r="N396" s="223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144</v>
      </c>
      <c r="AU396" s="20" t="s">
        <v>87</v>
      </c>
    </row>
    <row r="397" s="2" customFormat="1" ht="16.5" customHeight="1">
      <c r="A397" s="41"/>
      <c r="B397" s="42"/>
      <c r="C397" s="225" t="s">
        <v>376</v>
      </c>
      <c r="D397" s="225" t="s">
        <v>162</v>
      </c>
      <c r="E397" s="226" t="s">
        <v>2522</v>
      </c>
      <c r="F397" s="227" t="s">
        <v>2523</v>
      </c>
      <c r="G397" s="228" t="s">
        <v>259</v>
      </c>
      <c r="H397" s="229">
        <v>32</v>
      </c>
      <c r="I397" s="230"/>
      <c r="J397" s="231">
        <f>ROUND(I397*H397,2)</f>
        <v>0</v>
      </c>
      <c r="K397" s="227" t="s">
        <v>21</v>
      </c>
      <c r="L397" s="47"/>
      <c r="M397" s="232" t="s">
        <v>21</v>
      </c>
      <c r="N397" s="233" t="s">
        <v>48</v>
      </c>
      <c r="O397" s="87"/>
      <c r="P397" s="215">
        <f>O397*H397</f>
        <v>0</v>
      </c>
      <c r="Q397" s="215">
        <v>0.00027999999999999998</v>
      </c>
      <c r="R397" s="215">
        <f>Q397*H397</f>
        <v>0.0089599999999999992</v>
      </c>
      <c r="S397" s="215">
        <v>0</v>
      </c>
      <c r="T397" s="216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7" t="s">
        <v>150</v>
      </c>
      <c r="AT397" s="217" t="s">
        <v>162</v>
      </c>
      <c r="AU397" s="217" t="s">
        <v>87</v>
      </c>
      <c r="AY397" s="20" t="s">
        <v>137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20" t="s">
        <v>85</v>
      </c>
      <c r="BK397" s="218">
        <f>ROUND(I397*H397,2)</f>
        <v>0</v>
      </c>
      <c r="BL397" s="20" t="s">
        <v>150</v>
      </c>
      <c r="BM397" s="217" t="s">
        <v>2524</v>
      </c>
    </row>
    <row r="398" s="2" customFormat="1">
      <c r="A398" s="41"/>
      <c r="B398" s="42"/>
      <c r="C398" s="43"/>
      <c r="D398" s="219" t="s">
        <v>144</v>
      </c>
      <c r="E398" s="43"/>
      <c r="F398" s="220" t="s">
        <v>2525</v>
      </c>
      <c r="G398" s="43"/>
      <c r="H398" s="43"/>
      <c r="I398" s="221"/>
      <c r="J398" s="43"/>
      <c r="K398" s="43"/>
      <c r="L398" s="47"/>
      <c r="M398" s="222"/>
      <c r="N398" s="223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144</v>
      </c>
      <c r="AU398" s="20" t="s">
        <v>87</v>
      </c>
    </row>
    <row r="399" s="2" customFormat="1" ht="16.5" customHeight="1">
      <c r="A399" s="41"/>
      <c r="B399" s="42"/>
      <c r="C399" s="225" t="s">
        <v>380</v>
      </c>
      <c r="D399" s="225" t="s">
        <v>162</v>
      </c>
      <c r="E399" s="226" t="s">
        <v>2526</v>
      </c>
      <c r="F399" s="227" t="s">
        <v>2527</v>
      </c>
      <c r="G399" s="228" t="s">
        <v>165</v>
      </c>
      <c r="H399" s="229">
        <v>1</v>
      </c>
      <c r="I399" s="230"/>
      <c r="J399" s="231">
        <f>ROUND(I399*H399,2)</f>
        <v>0</v>
      </c>
      <c r="K399" s="227" t="s">
        <v>21</v>
      </c>
      <c r="L399" s="47"/>
      <c r="M399" s="232" t="s">
        <v>21</v>
      </c>
      <c r="N399" s="233" t="s">
        <v>48</v>
      </c>
      <c r="O399" s="87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7" t="s">
        <v>150</v>
      </c>
      <c r="AT399" s="217" t="s">
        <v>162</v>
      </c>
      <c r="AU399" s="217" t="s">
        <v>87</v>
      </c>
      <c r="AY399" s="20" t="s">
        <v>137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20" t="s">
        <v>85</v>
      </c>
      <c r="BK399" s="218">
        <f>ROUND(I399*H399,2)</f>
        <v>0</v>
      </c>
      <c r="BL399" s="20" t="s">
        <v>150</v>
      </c>
      <c r="BM399" s="217" t="s">
        <v>2528</v>
      </c>
    </row>
    <row r="400" s="2" customFormat="1">
      <c r="A400" s="41"/>
      <c r="B400" s="42"/>
      <c r="C400" s="43"/>
      <c r="D400" s="219" t="s">
        <v>144</v>
      </c>
      <c r="E400" s="43"/>
      <c r="F400" s="220" t="s">
        <v>2529</v>
      </c>
      <c r="G400" s="43"/>
      <c r="H400" s="43"/>
      <c r="I400" s="221"/>
      <c r="J400" s="43"/>
      <c r="K400" s="43"/>
      <c r="L400" s="47"/>
      <c r="M400" s="222"/>
      <c r="N400" s="223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144</v>
      </c>
      <c r="AU400" s="20" t="s">
        <v>87</v>
      </c>
    </row>
    <row r="401" s="2" customFormat="1">
      <c r="A401" s="41"/>
      <c r="B401" s="42"/>
      <c r="C401" s="43"/>
      <c r="D401" s="219" t="s">
        <v>146</v>
      </c>
      <c r="E401" s="43"/>
      <c r="F401" s="224" t="s">
        <v>2530</v>
      </c>
      <c r="G401" s="43"/>
      <c r="H401" s="43"/>
      <c r="I401" s="221"/>
      <c r="J401" s="43"/>
      <c r="K401" s="43"/>
      <c r="L401" s="47"/>
      <c r="M401" s="222"/>
      <c r="N401" s="223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146</v>
      </c>
      <c r="AU401" s="20" t="s">
        <v>87</v>
      </c>
    </row>
    <row r="402" s="2" customFormat="1" ht="16.5" customHeight="1">
      <c r="A402" s="41"/>
      <c r="B402" s="42"/>
      <c r="C402" s="225" t="s">
        <v>383</v>
      </c>
      <c r="D402" s="225" t="s">
        <v>162</v>
      </c>
      <c r="E402" s="226" t="s">
        <v>2531</v>
      </c>
      <c r="F402" s="227" t="s">
        <v>2532</v>
      </c>
      <c r="G402" s="228" t="s">
        <v>565</v>
      </c>
      <c r="H402" s="229">
        <v>40.695</v>
      </c>
      <c r="I402" s="230"/>
      <c r="J402" s="231">
        <f>ROUND(I402*H402,2)</f>
        <v>0</v>
      </c>
      <c r="K402" s="227" t="s">
        <v>526</v>
      </c>
      <c r="L402" s="47"/>
      <c r="M402" s="232" t="s">
        <v>21</v>
      </c>
      <c r="N402" s="233" t="s">
        <v>48</v>
      </c>
      <c r="O402" s="87"/>
      <c r="P402" s="215">
        <f>O402*H402</f>
        <v>0</v>
      </c>
      <c r="Q402" s="215">
        <v>0</v>
      </c>
      <c r="R402" s="215">
        <f>Q402*H402</f>
        <v>0</v>
      </c>
      <c r="S402" s="215">
        <v>2.3999999999999999</v>
      </c>
      <c r="T402" s="216">
        <f>S402*H402</f>
        <v>97.667999999999992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7" t="s">
        <v>150</v>
      </c>
      <c r="AT402" s="217" t="s">
        <v>162</v>
      </c>
      <c r="AU402" s="217" t="s">
        <v>87</v>
      </c>
      <c r="AY402" s="20" t="s">
        <v>137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20" t="s">
        <v>85</v>
      </c>
      <c r="BK402" s="218">
        <f>ROUND(I402*H402,2)</f>
        <v>0</v>
      </c>
      <c r="BL402" s="20" t="s">
        <v>150</v>
      </c>
      <c r="BM402" s="217" t="s">
        <v>2533</v>
      </c>
    </row>
    <row r="403" s="2" customFormat="1">
      <c r="A403" s="41"/>
      <c r="B403" s="42"/>
      <c r="C403" s="43"/>
      <c r="D403" s="219" t="s">
        <v>144</v>
      </c>
      <c r="E403" s="43"/>
      <c r="F403" s="220" t="s">
        <v>2534</v>
      </c>
      <c r="G403" s="43"/>
      <c r="H403" s="43"/>
      <c r="I403" s="221"/>
      <c r="J403" s="43"/>
      <c r="K403" s="43"/>
      <c r="L403" s="47"/>
      <c r="M403" s="222"/>
      <c r="N403" s="223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144</v>
      </c>
      <c r="AU403" s="20" t="s">
        <v>87</v>
      </c>
    </row>
    <row r="404" s="2" customFormat="1">
      <c r="A404" s="41"/>
      <c r="B404" s="42"/>
      <c r="C404" s="43"/>
      <c r="D404" s="247" t="s">
        <v>529</v>
      </c>
      <c r="E404" s="43"/>
      <c r="F404" s="248" t="s">
        <v>2535</v>
      </c>
      <c r="G404" s="43"/>
      <c r="H404" s="43"/>
      <c r="I404" s="221"/>
      <c r="J404" s="43"/>
      <c r="K404" s="43"/>
      <c r="L404" s="47"/>
      <c r="M404" s="222"/>
      <c r="N404" s="223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529</v>
      </c>
      <c r="AU404" s="20" t="s">
        <v>87</v>
      </c>
    </row>
    <row r="405" s="2" customFormat="1">
      <c r="A405" s="41"/>
      <c r="B405" s="42"/>
      <c r="C405" s="43"/>
      <c r="D405" s="219" t="s">
        <v>146</v>
      </c>
      <c r="E405" s="43"/>
      <c r="F405" s="224" t="s">
        <v>2536</v>
      </c>
      <c r="G405" s="43"/>
      <c r="H405" s="43"/>
      <c r="I405" s="221"/>
      <c r="J405" s="43"/>
      <c r="K405" s="43"/>
      <c r="L405" s="47"/>
      <c r="M405" s="222"/>
      <c r="N405" s="22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146</v>
      </c>
      <c r="AU405" s="20" t="s">
        <v>87</v>
      </c>
    </row>
    <row r="406" s="14" customFormat="1">
      <c r="A406" s="14"/>
      <c r="B406" s="249"/>
      <c r="C406" s="250"/>
      <c r="D406" s="219" t="s">
        <v>250</v>
      </c>
      <c r="E406" s="251" t="s">
        <v>21</v>
      </c>
      <c r="F406" s="252" t="s">
        <v>2537</v>
      </c>
      <c r="G406" s="250"/>
      <c r="H406" s="251" t="s">
        <v>21</v>
      </c>
      <c r="I406" s="253"/>
      <c r="J406" s="250"/>
      <c r="K406" s="250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250</v>
      </c>
      <c r="AU406" s="258" t="s">
        <v>87</v>
      </c>
      <c r="AV406" s="14" t="s">
        <v>85</v>
      </c>
      <c r="AW406" s="14" t="s">
        <v>38</v>
      </c>
      <c r="AX406" s="14" t="s">
        <v>77</v>
      </c>
      <c r="AY406" s="258" t="s">
        <v>137</v>
      </c>
    </row>
    <row r="407" s="14" customFormat="1">
      <c r="A407" s="14"/>
      <c r="B407" s="249"/>
      <c r="C407" s="250"/>
      <c r="D407" s="219" t="s">
        <v>250</v>
      </c>
      <c r="E407" s="251" t="s">
        <v>21</v>
      </c>
      <c r="F407" s="252" t="s">
        <v>2538</v>
      </c>
      <c r="G407" s="250"/>
      <c r="H407" s="251" t="s">
        <v>21</v>
      </c>
      <c r="I407" s="253"/>
      <c r="J407" s="250"/>
      <c r="K407" s="250"/>
      <c r="L407" s="254"/>
      <c r="M407" s="255"/>
      <c r="N407" s="256"/>
      <c r="O407" s="256"/>
      <c r="P407" s="256"/>
      <c r="Q407" s="256"/>
      <c r="R407" s="256"/>
      <c r="S407" s="256"/>
      <c r="T407" s="25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8" t="s">
        <v>250</v>
      </c>
      <c r="AU407" s="258" t="s">
        <v>87</v>
      </c>
      <c r="AV407" s="14" t="s">
        <v>85</v>
      </c>
      <c r="AW407" s="14" t="s">
        <v>38</v>
      </c>
      <c r="AX407" s="14" t="s">
        <v>77</v>
      </c>
      <c r="AY407" s="258" t="s">
        <v>137</v>
      </c>
    </row>
    <row r="408" s="13" customFormat="1">
      <c r="A408" s="13"/>
      <c r="B408" s="234"/>
      <c r="C408" s="235"/>
      <c r="D408" s="219" t="s">
        <v>250</v>
      </c>
      <c r="E408" s="236" t="s">
        <v>21</v>
      </c>
      <c r="F408" s="237" t="s">
        <v>2539</v>
      </c>
      <c r="G408" s="235"/>
      <c r="H408" s="238">
        <v>20.954999999999998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250</v>
      </c>
      <c r="AU408" s="244" t="s">
        <v>87</v>
      </c>
      <c r="AV408" s="13" t="s">
        <v>87</v>
      </c>
      <c r="AW408" s="13" t="s">
        <v>38</v>
      </c>
      <c r="AX408" s="13" t="s">
        <v>77</v>
      </c>
      <c r="AY408" s="244" t="s">
        <v>137</v>
      </c>
    </row>
    <row r="409" s="14" customFormat="1">
      <c r="A409" s="14"/>
      <c r="B409" s="249"/>
      <c r="C409" s="250"/>
      <c r="D409" s="219" t="s">
        <v>250</v>
      </c>
      <c r="E409" s="251" t="s">
        <v>21</v>
      </c>
      <c r="F409" s="252" t="s">
        <v>2540</v>
      </c>
      <c r="G409" s="250"/>
      <c r="H409" s="251" t="s">
        <v>21</v>
      </c>
      <c r="I409" s="253"/>
      <c r="J409" s="250"/>
      <c r="K409" s="250"/>
      <c r="L409" s="254"/>
      <c r="M409" s="255"/>
      <c r="N409" s="256"/>
      <c r="O409" s="256"/>
      <c r="P409" s="256"/>
      <c r="Q409" s="256"/>
      <c r="R409" s="256"/>
      <c r="S409" s="256"/>
      <c r="T409" s="25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8" t="s">
        <v>250</v>
      </c>
      <c r="AU409" s="258" t="s">
        <v>87</v>
      </c>
      <c r="AV409" s="14" t="s">
        <v>85</v>
      </c>
      <c r="AW409" s="14" t="s">
        <v>38</v>
      </c>
      <c r="AX409" s="14" t="s">
        <v>77</v>
      </c>
      <c r="AY409" s="258" t="s">
        <v>137</v>
      </c>
    </row>
    <row r="410" s="13" customFormat="1">
      <c r="A410" s="13"/>
      <c r="B410" s="234"/>
      <c r="C410" s="235"/>
      <c r="D410" s="219" t="s">
        <v>250</v>
      </c>
      <c r="E410" s="236" t="s">
        <v>21</v>
      </c>
      <c r="F410" s="237" t="s">
        <v>2541</v>
      </c>
      <c r="G410" s="235"/>
      <c r="H410" s="238">
        <v>0.23999999999999999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250</v>
      </c>
      <c r="AU410" s="244" t="s">
        <v>87</v>
      </c>
      <c r="AV410" s="13" t="s">
        <v>87</v>
      </c>
      <c r="AW410" s="13" t="s">
        <v>38</v>
      </c>
      <c r="AX410" s="13" t="s">
        <v>77</v>
      </c>
      <c r="AY410" s="244" t="s">
        <v>137</v>
      </c>
    </row>
    <row r="411" s="14" customFormat="1">
      <c r="A411" s="14"/>
      <c r="B411" s="249"/>
      <c r="C411" s="250"/>
      <c r="D411" s="219" t="s">
        <v>250</v>
      </c>
      <c r="E411" s="251" t="s">
        <v>21</v>
      </c>
      <c r="F411" s="252" t="s">
        <v>2542</v>
      </c>
      <c r="G411" s="250"/>
      <c r="H411" s="251" t="s">
        <v>21</v>
      </c>
      <c r="I411" s="253"/>
      <c r="J411" s="250"/>
      <c r="K411" s="250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250</v>
      </c>
      <c r="AU411" s="258" t="s">
        <v>87</v>
      </c>
      <c r="AV411" s="14" t="s">
        <v>85</v>
      </c>
      <c r="AW411" s="14" t="s">
        <v>38</v>
      </c>
      <c r="AX411" s="14" t="s">
        <v>77</v>
      </c>
      <c r="AY411" s="258" t="s">
        <v>137</v>
      </c>
    </row>
    <row r="412" s="13" customFormat="1">
      <c r="A412" s="13"/>
      <c r="B412" s="234"/>
      <c r="C412" s="235"/>
      <c r="D412" s="219" t="s">
        <v>250</v>
      </c>
      <c r="E412" s="236" t="s">
        <v>21</v>
      </c>
      <c r="F412" s="237" t="s">
        <v>2543</v>
      </c>
      <c r="G412" s="235"/>
      <c r="H412" s="238">
        <v>19.5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250</v>
      </c>
      <c r="AU412" s="244" t="s">
        <v>87</v>
      </c>
      <c r="AV412" s="13" t="s">
        <v>87</v>
      </c>
      <c r="AW412" s="13" t="s">
        <v>38</v>
      </c>
      <c r="AX412" s="13" t="s">
        <v>77</v>
      </c>
      <c r="AY412" s="244" t="s">
        <v>137</v>
      </c>
    </row>
    <row r="413" s="15" customFormat="1">
      <c r="A413" s="15"/>
      <c r="B413" s="267"/>
      <c r="C413" s="268"/>
      <c r="D413" s="219" t="s">
        <v>250</v>
      </c>
      <c r="E413" s="269" t="s">
        <v>2544</v>
      </c>
      <c r="F413" s="270" t="s">
        <v>830</v>
      </c>
      <c r="G413" s="268"/>
      <c r="H413" s="271">
        <v>40.695</v>
      </c>
      <c r="I413" s="272"/>
      <c r="J413" s="268"/>
      <c r="K413" s="268"/>
      <c r="L413" s="273"/>
      <c r="M413" s="274"/>
      <c r="N413" s="275"/>
      <c r="O413" s="275"/>
      <c r="P413" s="275"/>
      <c r="Q413" s="275"/>
      <c r="R413" s="275"/>
      <c r="S413" s="275"/>
      <c r="T413" s="27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7" t="s">
        <v>250</v>
      </c>
      <c r="AU413" s="277" t="s">
        <v>87</v>
      </c>
      <c r="AV413" s="15" t="s">
        <v>150</v>
      </c>
      <c r="AW413" s="15" t="s">
        <v>38</v>
      </c>
      <c r="AX413" s="15" t="s">
        <v>85</v>
      </c>
      <c r="AY413" s="277" t="s">
        <v>137</v>
      </c>
    </row>
    <row r="414" s="2" customFormat="1" ht="16.5" customHeight="1">
      <c r="A414" s="41"/>
      <c r="B414" s="42"/>
      <c r="C414" s="225" t="s">
        <v>386</v>
      </c>
      <c r="D414" s="225" t="s">
        <v>162</v>
      </c>
      <c r="E414" s="226" t="s">
        <v>2545</v>
      </c>
      <c r="F414" s="227" t="s">
        <v>2546</v>
      </c>
      <c r="G414" s="228" t="s">
        <v>165</v>
      </c>
      <c r="H414" s="229">
        <v>1</v>
      </c>
      <c r="I414" s="230"/>
      <c r="J414" s="231">
        <f>ROUND(I414*H414,2)</f>
        <v>0</v>
      </c>
      <c r="K414" s="227" t="s">
        <v>21</v>
      </c>
      <c r="L414" s="47"/>
      <c r="M414" s="232" t="s">
        <v>21</v>
      </c>
      <c r="N414" s="233" t="s">
        <v>48</v>
      </c>
      <c r="O414" s="87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7" t="s">
        <v>150</v>
      </c>
      <c r="AT414" s="217" t="s">
        <v>162</v>
      </c>
      <c r="AU414" s="217" t="s">
        <v>87</v>
      </c>
      <c r="AY414" s="20" t="s">
        <v>137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20" t="s">
        <v>85</v>
      </c>
      <c r="BK414" s="218">
        <f>ROUND(I414*H414,2)</f>
        <v>0</v>
      </c>
      <c r="BL414" s="20" t="s">
        <v>150</v>
      </c>
      <c r="BM414" s="217" t="s">
        <v>2547</v>
      </c>
    </row>
    <row r="415" s="2" customFormat="1">
      <c r="A415" s="41"/>
      <c r="B415" s="42"/>
      <c r="C415" s="43"/>
      <c r="D415" s="219" t="s">
        <v>144</v>
      </c>
      <c r="E415" s="43"/>
      <c r="F415" s="220" t="s">
        <v>2548</v>
      </c>
      <c r="G415" s="43"/>
      <c r="H415" s="43"/>
      <c r="I415" s="221"/>
      <c r="J415" s="43"/>
      <c r="K415" s="43"/>
      <c r="L415" s="47"/>
      <c r="M415" s="222"/>
      <c r="N415" s="223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144</v>
      </c>
      <c r="AU415" s="20" t="s">
        <v>87</v>
      </c>
    </row>
    <row r="416" s="2" customFormat="1">
      <c r="A416" s="41"/>
      <c r="B416" s="42"/>
      <c r="C416" s="43"/>
      <c r="D416" s="219" t="s">
        <v>146</v>
      </c>
      <c r="E416" s="43"/>
      <c r="F416" s="224" t="s">
        <v>2530</v>
      </c>
      <c r="G416" s="43"/>
      <c r="H416" s="43"/>
      <c r="I416" s="221"/>
      <c r="J416" s="43"/>
      <c r="K416" s="43"/>
      <c r="L416" s="47"/>
      <c r="M416" s="222"/>
      <c r="N416" s="223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146</v>
      </c>
      <c r="AU416" s="20" t="s">
        <v>87</v>
      </c>
    </row>
    <row r="417" s="2" customFormat="1" ht="16.5" customHeight="1">
      <c r="A417" s="41"/>
      <c r="B417" s="42"/>
      <c r="C417" s="225" t="s">
        <v>391</v>
      </c>
      <c r="D417" s="225" t="s">
        <v>162</v>
      </c>
      <c r="E417" s="226" t="s">
        <v>2549</v>
      </c>
      <c r="F417" s="227" t="s">
        <v>2550</v>
      </c>
      <c r="G417" s="228" t="s">
        <v>165</v>
      </c>
      <c r="H417" s="229">
        <v>1</v>
      </c>
      <c r="I417" s="230"/>
      <c r="J417" s="231">
        <f>ROUND(I417*H417,2)</f>
        <v>0</v>
      </c>
      <c r="K417" s="227" t="s">
        <v>21</v>
      </c>
      <c r="L417" s="47"/>
      <c r="M417" s="232" t="s">
        <v>21</v>
      </c>
      <c r="N417" s="233" t="s">
        <v>48</v>
      </c>
      <c r="O417" s="87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7" t="s">
        <v>150</v>
      </c>
      <c r="AT417" s="217" t="s">
        <v>162</v>
      </c>
      <c r="AU417" s="217" t="s">
        <v>87</v>
      </c>
      <c r="AY417" s="20" t="s">
        <v>137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20" t="s">
        <v>85</v>
      </c>
      <c r="BK417" s="218">
        <f>ROUND(I417*H417,2)</f>
        <v>0</v>
      </c>
      <c r="BL417" s="20" t="s">
        <v>150</v>
      </c>
      <c r="BM417" s="217" t="s">
        <v>2551</v>
      </c>
    </row>
    <row r="418" s="2" customFormat="1">
      <c r="A418" s="41"/>
      <c r="B418" s="42"/>
      <c r="C418" s="43"/>
      <c r="D418" s="219" t="s">
        <v>144</v>
      </c>
      <c r="E418" s="43"/>
      <c r="F418" s="220" t="s">
        <v>2552</v>
      </c>
      <c r="G418" s="43"/>
      <c r="H418" s="43"/>
      <c r="I418" s="221"/>
      <c r="J418" s="43"/>
      <c r="K418" s="43"/>
      <c r="L418" s="47"/>
      <c r="M418" s="222"/>
      <c r="N418" s="223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144</v>
      </c>
      <c r="AU418" s="20" t="s">
        <v>87</v>
      </c>
    </row>
    <row r="419" s="2" customFormat="1">
      <c r="A419" s="41"/>
      <c r="B419" s="42"/>
      <c r="C419" s="43"/>
      <c r="D419" s="219" t="s">
        <v>146</v>
      </c>
      <c r="E419" s="43"/>
      <c r="F419" s="224" t="s">
        <v>2530</v>
      </c>
      <c r="G419" s="43"/>
      <c r="H419" s="43"/>
      <c r="I419" s="221"/>
      <c r="J419" s="43"/>
      <c r="K419" s="43"/>
      <c r="L419" s="47"/>
      <c r="M419" s="222"/>
      <c r="N419" s="223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146</v>
      </c>
      <c r="AU419" s="20" t="s">
        <v>87</v>
      </c>
    </row>
    <row r="420" s="2" customFormat="1" ht="16.5" customHeight="1">
      <c r="A420" s="41"/>
      <c r="B420" s="42"/>
      <c r="C420" s="225" t="s">
        <v>395</v>
      </c>
      <c r="D420" s="225" t="s">
        <v>162</v>
      </c>
      <c r="E420" s="226" t="s">
        <v>2553</v>
      </c>
      <c r="F420" s="227" t="s">
        <v>2554</v>
      </c>
      <c r="G420" s="228" t="s">
        <v>165</v>
      </c>
      <c r="H420" s="229">
        <v>1</v>
      </c>
      <c r="I420" s="230"/>
      <c r="J420" s="231">
        <f>ROUND(I420*H420,2)</f>
        <v>0</v>
      </c>
      <c r="K420" s="227" t="s">
        <v>21</v>
      </c>
      <c r="L420" s="47"/>
      <c r="M420" s="232" t="s">
        <v>21</v>
      </c>
      <c r="N420" s="233" t="s">
        <v>48</v>
      </c>
      <c r="O420" s="87"/>
      <c r="P420" s="215">
        <f>O420*H420</f>
        <v>0</v>
      </c>
      <c r="Q420" s="215">
        <v>0</v>
      </c>
      <c r="R420" s="215">
        <f>Q420*H420</f>
        <v>0</v>
      </c>
      <c r="S420" s="215">
        <v>0</v>
      </c>
      <c r="T420" s="216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7" t="s">
        <v>150</v>
      </c>
      <c r="AT420" s="217" t="s">
        <v>162</v>
      </c>
      <c r="AU420" s="217" t="s">
        <v>87</v>
      </c>
      <c r="AY420" s="20" t="s">
        <v>137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20" t="s">
        <v>85</v>
      </c>
      <c r="BK420" s="218">
        <f>ROUND(I420*H420,2)</f>
        <v>0</v>
      </c>
      <c r="BL420" s="20" t="s">
        <v>150</v>
      </c>
      <c r="BM420" s="217" t="s">
        <v>2555</v>
      </c>
    </row>
    <row r="421" s="2" customFormat="1">
      <c r="A421" s="41"/>
      <c r="B421" s="42"/>
      <c r="C421" s="43"/>
      <c r="D421" s="219" t="s">
        <v>144</v>
      </c>
      <c r="E421" s="43"/>
      <c r="F421" s="220" t="s">
        <v>2556</v>
      </c>
      <c r="G421" s="43"/>
      <c r="H421" s="43"/>
      <c r="I421" s="221"/>
      <c r="J421" s="43"/>
      <c r="K421" s="43"/>
      <c r="L421" s="47"/>
      <c r="M421" s="222"/>
      <c r="N421" s="22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144</v>
      </c>
      <c r="AU421" s="20" t="s">
        <v>87</v>
      </c>
    </row>
    <row r="422" s="2" customFormat="1">
      <c r="A422" s="41"/>
      <c r="B422" s="42"/>
      <c r="C422" s="43"/>
      <c r="D422" s="219" t="s">
        <v>146</v>
      </c>
      <c r="E422" s="43"/>
      <c r="F422" s="224" t="s">
        <v>2530</v>
      </c>
      <c r="G422" s="43"/>
      <c r="H422" s="43"/>
      <c r="I422" s="221"/>
      <c r="J422" s="43"/>
      <c r="K422" s="43"/>
      <c r="L422" s="47"/>
      <c r="M422" s="222"/>
      <c r="N422" s="223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146</v>
      </c>
      <c r="AU422" s="20" t="s">
        <v>87</v>
      </c>
    </row>
    <row r="423" s="2" customFormat="1" ht="16.5" customHeight="1">
      <c r="A423" s="41"/>
      <c r="B423" s="42"/>
      <c r="C423" s="225" t="s">
        <v>399</v>
      </c>
      <c r="D423" s="225" t="s">
        <v>162</v>
      </c>
      <c r="E423" s="226" t="s">
        <v>2557</v>
      </c>
      <c r="F423" s="227" t="s">
        <v>2558</v>
      </c>
      <c r="G423" s="228" t="s">
        <v>165</v>
      </c>
      <c r="H423" s="229">
        <v>1</v>
      </c>
      <c r="I423" s="230"/>
      <c r="J423" s="231">
        <f>ROUND(I423*H423,2)</f>
        <v>0</v>
      </c>
      <c r="K423" s="227" t="s">
        <v>21</v>
      </c>
      <c r="L423" s="47"/>
      <c r="M423" s="232" t="s">
        <v>21</v>
      </c>
      <c r="N423" s="233" t="s">
        <v>48</v>
      </c>
      <c r="O423" s="87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7" t="s">
        <v>150</v>
      </c>
      <c r="AT423" s="217" t="s">
        <v>162</v>
      </c>
      <c r="AU423" s="217" t="s">
        <v>87</v>
      </c>
      <c r="AY423" s="20" t="s">
        <v>137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20" t="s">
        <v>85</v>
      </c>
      <c r="BK423" s="218">
        <f>ROUND(I423*H423,2)</f>
        <v>0</v>
      </c>
      <c r="BL423" s="20" t="s">
        <v>150</v>
      </c>
      <c r="BM423" s="217" t="s">
        <v>2559</v>
      </c>
    </row>
    <row r="424" s="2" customFormat="1">
      <c r="A424" s="41"/>
      <c r="B424" s="42"/>
      <c r="C424" s="43"/>
      <c r="D424" s="219" t="s">
        <v>144</v>
      </c>
      <c r="E424" s="43"/>
      <c r="F424" s="220" t="s">
        <v>2560</v>
      </c>
      <c r="G424" s="43"/>
      <c r="H424" s="43"/>
      <c r="I424" s="221"/>
      <c r="J424" s="43"/>
      <c r="K424" s="43"/>
      <c r="L424" s="47"/>
      <c r="M424" s="222"/>
      <c r="N424" s="223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144</v>
      </c>
      <c r="AU424" s="20" t="s">
        <v>87</v>
      </c>
    </row>
    <row r="425" s="2" customFormat="1">
      <c r="A425" s="41"/>
      <c r="B425" s="42"/>
      <c r="C425" s="43"/>
      <c r="D425" s="219" t="s">
        <v>146</v>
      </c>
      <c r="E425" s="43"/>
      <c r="F425" s="224" t="s">
        <v>2530</v>
      </c>
      <c r="G425" s="43"/>
      <c r="H425" s="43"/>
      <c r="I425" s="221"/>
      <c r="J425" s="43"/>
      <c r="K425" s="43"/>
      <c r="L425" s="47"/>
      <c r="M425" s="222"/>
      <c r="N425" s="223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146</v>
      </c>
      <c r="AU425" s="20" t="s">
        <v>87</v>
      </c>
    </row>
    <row r="426" s="2" customFormat="1" ht="16.5" customHeight="1">
      <c r="A426" s="41"/>
      <c r="B426" s="42"/>
      <c r="C426" s="225" t="s">
        <v>403</v>
      </c>
      <c r="D426" s="225" t="s">
        <v>162</v>
      </c>
      <c r="E426" s="226" t="s">
        <v>2561</v>
      </c>
      <c r="F426" s="227" t="s">
        <v>2562</v>
      </c>
      <c r="G426" s="228" t="s">
        <v>165</v>
      </c>
      <c r="H426" s="229">
        <v>1</v>
      </c>
      <c r="I426" s="230"/>
      <c r="J426" s="231">
        <f>ROUND(I426*H426,2)</f>
        <v>0</v>
      </c>
      <c r="K426" s="227" t="s">
        <v>21</v>
      </c>
      <c r="L426" s="47"/>
      <c r="M426" s="232" t="s">
        <v>21</v>
      </c>
      <c r="N426" s="233" t="s">
        <v>48</v>
      </c>
      <c r="O426" s="87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7" t="s">
        <v>150</v>
      </c>
      <c r="AT426" s="217" t="s">
        <v>162</v>
      </c>
      <c r="AU426" s="217" t="s">
        <v>87</v>
      </c>
      <c r="AY426" s="20" t="s">
        <v>137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20" t="s">
        <v>85</v>
      </c>
      <c r="BK426" s="218">
        <f>ROUND(I426*H426,2)</f>
        <v>0</v>
      </c>
      <c r="BL426" s="20" t="s">
        <v>150</v>
      </c>
      <c r="BM426" s="217" t="s">
        <v>2563</v>
      </c>
    </row>
    <row r="427" s="2" customFormat="1">
      <c r="A427" s="41"/>
      <c r="B427" s="42"/>
      <c r="C427" s="43"/>
      <c r="D427" s="219" t="s">
        <v>144</v>
      </c>
      <c r="E427" s="43"/>
      <c r="F427" s="220" t="s">
        <v>2564</v>
      </c>
      <c r="G427" s="43"/>
      <c r="H427" s="43"/>
      <c r="I427" s="221"/>
      <c r="J427" s="43"/>
      <c r="K427" s="43"/>
      <c r="L427" s="47"/>
      <c r="M427" s="222"/>
      <c r="N427" s="223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144</v>
      </c>
      <c r="AU427" s="20" t="s">
        <v>87</v>
      </c>
    </row>
    <row r="428" s="2" customFormat="1">
      <c r="A428" s="41"/>
      <c r="B428" s="42"/>
      <c r="C428" s="43"/>
      <c r="D428" s="219" t="s">
        <v>146</v>
      </c>
      <c r="E428" s="43"/>
      <c r="F428" s="224" t="s">
        <v>2530</v>
      </c>
      <c r="G428" s="43"/>
      <c r="H428" s="43"/>
      <c r="I428" s="221"/>
      <c r="J428" s="43"/>
      <c r="K428" s="43"/>
      <c r="L428" s="47"/>
      <c r="M428" s="222"/>
      <c r="N428" s="223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146</v>
      </c>
      <c r="AU428" s="20" t="s">
        <v>87</v>
      </c>
    </row>
    <row r="429" s="2" customFormat="1" ht="16.5" customHeight="1">
      <c r="A429" s="41"/>
      <c r="B429" s="42"/>
      <c r="C429" s="225" t="s">
        <v>407</v>
      </c>
      <c r="D429" s="225" t="s">
        <v>162</v>
      </c>
      <c r="E429" s="226" t="s">
        <v>2565</v>
      </c>
      <c r="F429" s="227" t="s">
        <v>2566</v>
      </c>
      <c r="G429" s="228" t="s">
        <v>165</v>
      </c>
      <c r="H429" s="229">
        <v>1</v>
      </c>
      <c r="I429" s="230"/>
      <c r="J429" s="231">
        <f>ROUND(I429*H429,2)</f>
        <v>0</v>
      </c>
      <c r="K429" s="227" t="s">
        <v>21</v>
      </c>
      <c r="L429" s="47"/>
      <c r="M429" s="232" t="s">
        <v>21</v>
      </c>
      <c r="N429" s="233" t="s">
        <v>48</v>
      </c>
      <c r="O429" s="87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7" t="s">
        <v>150</v>
      </c>
      <c r="AT429" s="217" t="s">
        <v>162</v>
      </c>
      <c r="AU429" s="217" t="s">
        <v>87</v>
      </c>
      <c r="AY429" s="20" t="s">
        <v>137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20" t="s">
        <v>85</v>
      </c>
      <c r="BK429" s="218">
        <f>ROUND(I429*H429,2)</f>
        <v>0</v>
      </c>
      <c r="BL429" s="20" t="s">
        <v>150</v>
      </c>
      <c r="BM429" s="217" t="s">
        <v>2567</v>
      </c>
    </row>
    <row r="430" s="2" customFormat="1">
      <c r="A430" s="41"/>
      <c r="B430" s="42"/>
      <c r="C430" s="43"/>
      <c r="D430" s="219" t="s">
        <v>144</v>
      </c>
      <c r="E430" s="43"/>
      <c r="F430" s="220" t="s">
        <v>2568</v>
      </c>
      <c r="G430" s="43"/>
      <c r="H430" s="43"/>
      <c r="I430" s="221"/>
      <c r="J430" s="43"/>
      <c r="K430" s="43"/>
      <c r="L430" s="47"/>
      <c r="M430" s="222"/>
      <c r="N430" s="223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144</v>
      </c>
      <c r="AU430" s="20" t="s">
        <v>87</v>
      </c>
    </row>
    <row r="431" s="2" customFormat="1">
      <c r="A431" s="41"/>
      <c r="B431" s="42"/>
      <c r="C431" s="43"/>
      <c r="D431" s="219" t="s">
        <v>146</v>
      </c>
      <c r="E431" s="43"/>
      <c r="F431" s="224" t="s">
        <v>2530</v>
      </c>
      <c r="G431" s="43"/>
      <c r="H431" s="43"/>
      <c r="I431" s="221"/>
      <c r="J431" s="43"/>
      <c r="K431" s="43"/>
      <c r="L431" s="47"/>
      <c r="M431" s="222"/>
      <c r="N431" s="223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146</v>
      </c>
      <c r="AU431" s="20" t="s">
        <v>87</v>
      </c>
    </row>
    <row r="432" s="2" customFormat="1" ht="16.5" customHeight="1">
      <c r="A432" s="41"/>
      <c r="B432" s="42"/>
      <c r="C432" s="225" t="s">
        <v>143</v>
      </c>
      <c r="D432" s="225" t="s">
        <v>162</v>
      </c>
      <c r="E432" s="226" t="s">
        <v>2569</v>
      </c>
      <c r="F432" s="227" t="s">
        <v>2570</v>
      </c>
      <c r="G432" s="228" t="s">
        <v>210</v>
      </c>
      <c r="H432" s="229">
        <v>58.799999999999997</v>
      </c>
      <c r="I432" s="230"/>
      <c r="J432" s="231">
        <f>ROUND(I432*H432,2)</f>
        <v>0</v>
      </c>
      <c r="K432" s="227" t="s">
        <v>526</v>
      </c>
      <c r="L432" s="47"/>
      <c r="M432" s="232" t="s">
        <v>21</v>
      </c>
      <c r="N432" s="233" t="s">
        <v>48</v>
      </c>
      <c r="O432" s="87"/>
      <c r="P432" s="215">
        <f>O432*H432</f>
        <v>0</v>
      </c>
      <c r="Q432" s="215">
        <v>0.0033</v>
      </c>
      <c r="R432" s="215">
        <f>Q432*H432</f>
        <v>0.19403999999999999</v>
      </c>
      <c r="S432" s="215">
        <v>0.11</v>
      </c>
      <c r="T432" s="216">
        <f>S432*H432</f>
        <v>6.468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7" t="s">
        <v>150</v>
      </c>
      <c r="AT432" s="217" t="s">
        <v>162</v>
      </c>
      <c r="AU432" s="217" t="s">
        <v>87</v>
      </c>
      <c r="AY432" s="20" t="s">
        <v>137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20" t="s">
        <v>85</v>
      </c>
      <c r="BK432" s="218">
        <f>ROUND(I432*H432,2)</f>
        <v>0</v>
      </c>
      <c r="BL432" s="20" t="s">
        <v>150</v>
      </c>
      <c r="BM432" s="217" t="s">
        <v>2571</v>
      </c>
    </row>
    <row r="433" s="2" customFormat="1">
      <c r="A433" s="41"/>
      <c r="B433" s="42"/>
      <c r="C433" s="43"/>
      <c r="D433" s="219" t="s">
        <v>144</v>
      </c>
      <c r="E433" s="43"/>
      <c r="F433" s="220" t="s">
        <v>2572</v>
      </c>
      <c r="G433" s="43"/>
      <c r="H433" s="43"/>
      <c r="I433" s="221"/>
      <c r="J433" s="43"/>
      <c r="K433" s="43"/>
      <c r="L433" s="47"/>
      <c r="M433" s="222"/>
      <c r="N433" s="223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144</v>
      </c>
      <c r="AU433" s="20" t="s">
        <v>87</v>
      </c>
    </row>
    <row r="434" s="2" customFormat="1">
      <c r="A434" s="41"/>
      <c r="B434" s="42"/>
      <c r="C434" s="43"/>
      <c r="D434" s="247" t="s">
        <v>529</v>
      </c>
      <c r="E434" s="43"/>
      <c r="F434" s="248" t="s">
        <v>2573</v>
      </c>
      <c r="G434" s="43"/>
      <c r="H434" s="43"/>
      <c r="I434" s="221"/>
      <c r="J434" s="43"/>
      <c r="K434" s="43"/>
      <c r="L434" s="47"/>
      <c r="M434" s="222"/>
      <c r="N434" s="223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529</v>
      </c>
      <c r="AU434" s="20" t="s">
        <v>87</v>
      </c>
    </row>
    <row r="435" s="14" customFormat="1">
      <c r="A435" s="14"/>
      <c r="B435" s="249"/>
      <c r="C435" s="250"/>
      <c r="D435" s="219" t="s">
        <v>250</v>
      </c>
      <c r="E435" s="251" t="s">
        <v>21</v>
      </c>
      <c r="F435" s="252" t="s">
        <v>2574</v>
      </c>
      <c r="G435" s="250"/>
      <c r="H435" s="251" t="s">
        <v>21</v>
      </c>
      <c r="I435" s="253"/>
      <c r="J435" s="250"/>
      <c r="K435" s="250"/>
      <c r="L435" s="254"/>
      <c r="M435" s="255"/>
      <c r="N435" s="256"/>
      <c r="O435" s="256"/>
      <c r="P435" s="256"/>
      <c r="Q435" s="256"/>
      <c r="R435" s="256"/>
      <c r="S435" s="256"/>
      <c r="T435" s="25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8" t="s">
        <v>250</v>
      </c>
      <c r="AU435" s="258" t="s">
        <v>87</v>
      </c>
      <c r="AV435" s="14" t="s">
        <v>85</v>
      </c>
      <c r="AW435" s="14" t="s">
        <v>38</v>
      </c>
      <c r="AX435" s="14" t="s">
        <v>77</v>
      </c>
      <c r="AY435" s="258" t="s">
        <v>137</v>
      </c>
    </row>
    <row r="436" s="13" customFormat="1">
      <c r="A436" s="13"/>
      <c r="B436" s="234"/>
      <c r="C436" s="235"/>
      <c r="D436" s="219" t="s">
        <v>250</v>
      </c>
      <c r="E436" s="236" t="s">
        <v>2153</v>
      </c>
      <c r="F436" s="237" t="s">
        <v>2575</v>
      </c>
      <c r="G436" s="235"/>
      <c r="H436" s="238">
        <v>58.799999999999997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250</v>
      </c>
      <c r="AU436" s="244" t="s">
        <v>87</v>
      </c>
      <c r="AV436" s="13" t="s">
        <v>87</v>
      </c>
      <c r="AW436" s="13" t="s">
        <v>38</v>
      </c>
      <c r="AX436" s="13" t="s">
        <v>85</v>
      </c>
      <c r="AY436" s="244" t="s">
        <v>137</v>
      </c>
    </row>
    <row r="437" s="2" customFormat="1" ht="16.5" customHeight="1">
      <c r="A437" s="41"/>
      <c r="B437" s="42"/>
      <c r="C437" s="225" t="s">
        <v>414</v>
      </c>
      <c r="D437" s="225" t="s">
        <v>162</v>
      </c>
      <c r="E437" s="226" t="s">
        <v>2576</v>
      </c>
      <c r="F437" s="227" t="s">
        <v>2577</v>
      </c>
      <c r="G437" s="228" t="s">
        <v>165</v>
      </c>
      <c r="H437" s="229">
        <v>2</v>
      </c>
      <c r="I437" s="230"/>
      <c r="J437" s="231">
        <f>ROUND(I437*H437,2)</f>
        <v>0</v>
      </c>
      <c r="K437" s="227" t="s">
        <v>21</v>
      </c>
      <c r="L437" s="47"/>
      <c r="M437" s="232" t="s">
        <v>21</v>
      </c>
      <c r="N437" s="233" t="s">
        <v>48</v>
      </c>
      <c r="O437" s="87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7" t="s">
        <v>150</v>
      </c>
      <c r="AT437" s="217" t="s">
        <v>162</v>
      </c>
      <c r="AU437" s="217" t="s">
        <v>87</v>
      </c>
      <c r="AY437" s="20" t="s">
        <v>137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20" t="s">
        <v>85</v>
      </c>
      <c r="BK437" s="218">
        <f>ROUND(I437*H437,2)</f>
        <v>0</v>
      </c>
      <c r="BL437" s="20" t="s">
        <v>150</v>
      </c>
      <c r="BM437" s="217" t="s">
        <v>2578</v>
      </c>
    </row>
    <row r="438" s="2" customFormat="1">
      <c r="A438" s="41"/>
      <c r="B438" s="42"/>
      <c r="C438" s="43"/>
      <c r="D438" s="219" t="s">
        <v>144</v>
      </c>
      <c r="E438" s="43"/>
      <c r="F438" s="220" t="s">
        <v>2579</v>
      </c>
      <c r="G438" s="43"/>
      <c r="H438" s="43"/>
      <c r="I438" s="221"/>
      <c r="J438" s="43"/>
      <c r="K438" s="43"/>
      <c r="L438" s="47"/>
      <c r="M438" s="222"/>
      <c r="N438" s="223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144</v>
      </c>
      <c r="AU438" s="20" t="s">
        <v>87</v>
      </c>
    </row>
    <row r="439" s="2" customFormat="1" ht="16.5" customHeight="1">
      <c r="A439" s="41"/>
      <c r="B439" s="42"/>
      <c r="C439" s="225" t="s">
        <v>418</v>
      </c>
      <c r="D439" s="225" t="s">
        <v>162</v>
      </c>
      <c r="E439" s="226" t="s">
        <v>1675</v>
      </c>
      <c r="F439" s="227" t="s">
        <v>1676</v>
      </c>
      <c r="G439" s="228" t="s">
        <v>210</v>
      </c>
      <c r="H439" s="229">
        <v>3.7999999999999998</v>
      </c>
      <c r="I439" s="230"/>
      <c r="J439" s="231">
        <f>ROUND(I439*H439,2)</f>
        <v>0</v>
      </c>
      <c r="K439" s="227" t="s">
        <v>21</v>
      </c>
      <c r="L439" s="47"/>
      <c r="M439" s="232" t="s">
        <v>21</v>
      </c>
      <c r="N439" s="233" t="s">
        <v>48</v>
      </c>
      <c r="O439" s="87"/>
      <c r="P439" s="215">
        <f>O439*H439</f>
        <v>0</v>
      </c>
      <c r="Q439" s="215">
        <v>8.0000000000000007E-05</v>
      </c>
      <c r="R439" s="215">
        <f>Q439*H439</f>
        <v>0.00030400000000000002</v>
      </c>
      <c r="S439" s="215">
        <v>0</v>
      </c>
      <c r="T439" s="21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7" t="s">
        <v>150</v>
      </c>
      <c r="AT439" s="217" t="s">
        <v>162</v>
      </c>
      <c r="AU439" s="217" t="s">
        <v>87</v>
      </c>
      <c r="AY439" s="20" t="s">
        <v>137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20" t="s">
        <v>85</v>
      </c>
      <c r="BK439" s="218">
        <f>ROUND(I439*H439,2)</f>
        <v>0</v>
      </c>
      <c r="BL439" s="20" t="s">
        <v>150</v>
      </c>
      <c r="BM439" s="217" t="s">
        <v>2580</v>
      </c>
    </row>
    <row r="440" s="2" customFormat="1">
      <c r="A440" s="41"/>
      <c r="B440" s="42"/>
      <c r="C440" s="43"/>
      <c r="D440" s="219" t="s">
        <v>144</v>
      </c>
      <c r="E440" s="43"/>
      <c r="F440" s="220" t="s">
        <v>1678</v>
      </c>
      <c r="G440" s="43"/>
      <c r="H440" s="43"/>
      <c r="I440" s="221"/>
      <c r="J440" s="43"/>
      <c r="K440" s="43"/>
      <c r="L440" s="47"/>
      <c r="M440" s="222"/>
      <c r="N440" s="22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144</v>
      </c>
      <c r="AU440" s="20" t="s">
        <v>87</v>
      </c>
    </row>
    <row r="441" s="14" customFormat="1">
      <c r="A441" s="14"/>
      <c r="B441" s="249"/>
      <c r="C441" s="250"/>
      <c r="D441" s="219" t="s">
        <v>250</v>
      </c>
      <c r="E441" s="251" t="s">
        <v>21</v>
      </c>
      <c r="F441" s="252" t="s">
        <v>1680</v>
      </c>
      <c r="G441" s="250"/>
      <c r="H441" s="251" t="s">
        <v>21</v>
      </c>
      <c r="I441" s="253"/>
      <c r="J441" s="250"/>
      <c r="K441" s="250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250</v>
      </c>
      <c r="AU441" s="258" t="s">
        <v>87</v>
      </c>
      <c r="AV441" s="14" t="s">
        <v>85</v>
      </c>
      <c r="AW441" s="14" t="s">
        <v>38</v>
      </c>
      <c r="AX441" s="14" t="s">
        <v>77</v>
      </c>
      <c r="AY441" s="258" t="s">
        <v>137</v>
      </c>
    </row>
    <row r="442" s="14" customFormat="1">
      <c r="A442" s="14"/>
      <c r="B442" s="249"/>
      <c r="C442" s="250"/>
      <c r="D442" s="219" t="s">
        <v>250</v>
      </c>
      <c r="E442" s="251" t="s">
        <v>21</v>
      </c>
      <c r="F442" s="252" t="s">
        <v>2540</v>
      </c>
      <c r="G442" s="250"/>
      <c r="H442" s="251" t="s">
        <v>21</v>
      </c>
      <c r="I442" s="253"/>
      <c r="J442" s="250"/>
      <c r="K442" s="250"/>
      <c r="L442" s="254"/>
      <c r="M442" s="255"/>
      <c r="N442" s="256"/>
      <c r="O442" s="256"/>
      <c r="P442" s="256"/>
      <c r="Q442" s="256"/>
      <c r="R442" s="256"/>
      <c r="S442" s="256"/>
      <c r="T442" s="25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8" t="s">
        <v>250</v>
      </c>
      <c r="AU442" s="258" t="s">
        <v>87</v>
      </c>
      <c r="AV442" s="14" t="s">
        <v>85</v>
      </c>
      <c r="AW442" s="14" t="s">
        <v>38</v>
      </c>
      <c r="AX442" s="14" t="s">
        <v>77</v>
      </c>
      <c r="AY442" s="258" t="s">
        <v>137</v>
      </c>
    </row>
    <row r="443" s="13" customFormat="1">
      <c r="A443" s="13"/>
      <c r="B443" s="234"/>
      <c r="C443" s="235"/>
      <c r="D443" s="219" t="s">
        <v>250</v>
      </c>
      <c r="E443" s="236" t="s">
        <v>21</v>
      </c>
      <c r="F443" s="237" t="s">
        <v>2581</v>
      </c>
      <c r="G443" s="235"/>
      <c r="H443" s="238">
        <v>3.7999999999999998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250</v>
      </c>
      <c r="AU443" s="244" t="s">
        <v>87</v>
      </c>
      <c r="AV443" s="13" t="s">
        <v>87</v>
      </c>
      <c r="AW443" s="13" t="s">
        <v>38</v>
      </c>
      <c r="AX443" s="13" t="s">
        <v>85</v>
      </c>
      <c r="AY443" s="244" t="s">
        <v>137</v>
      </c>
    </row>
    <row r="444" s="2" customFormat="1" ht="21.75" customHeight="1">
      <c r="A444" s="41"/>
      <c r="B444" s="42"/>
      <c r="C444" s="225" t="s">
        <v>422</v>
      </c>
      <c r="D444" s="225" t="s">
        <v>162</v>
      </c>
      <c r="E444" s="226" t="s">
        <v>2582</v>
      </c>
      <c r="F444" s="227" t="s">
        <v>2583</v>
      </c>
      <c r="G444" s="228" t="s">
        <v>210</v>
      </c>
      <c r="H444" s="229">
        <v>70</v>
      </c>
      <c r="I444" s="230"/>
      <c r="J444" s="231">
        <f>ROUND(I444*H444,2)</f>
        <v>0</v>
      </c>
      <c r="K444" s="227" t="s">
        <v>2584</v>
      </c>
      <c r="L444" s="47"/>
      <c r="M444" s="232" t="s">
        <v>21</v>
      </c>
      <c r="N444" s="233" t="s">
        <v>48</v>
      </c>
      <c r="O444" s="87"/>
      <c r="P444" s="215">
        <f>O444*H444</f>
        <v>0</v>
      </c>
      <c r="Q444" s="215">
        <v>0.00071000000000000002</v>
      </c>
      <c r="R444" s="215">
        <f>Q444*H444</f>
        <v>0.049700000000000001</v>
      </c>
      <c r="S444" s="215">
        <v>0</v>
      </c>
      <c r="T444" s="216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7" t="s">
        <v>150</v>
      </c>
      <c r="AT444" s="217" t="s">
        <v>162</v>
      </c>
      <c r="AU444" s="217" t="s">
        <v>87</v>
      </c>
      <c r="AY444" s="20" t="s">
        <v>137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20" t="s">
        <v>85</v>
      </c>
      <c r="BK444" s="218">
        <f>ROUND(I444*H444,2)</f>
        <v>0</v>
      </c>
      <c r="BL444" s="20" t="s">
        <v>150</v>
      </c>
      <c r="BM444" s="217" t="s">
        <v>2585</v>
      </c>
    </row>
    <row r="445" s="2" customFormat="1">
      <c r="A445" s="41"/>
      <c r="B445" s="42"/>
      <c r="C445" s="43"/>
      <c r="D445" s="219" t="s">
        <v>144</v>
      </c>
      <c r="E445" s="43"/>
      <c r="F445" s="220" t="s">
        <v>2586</v>
      </c>
      <c r="G445" s="43"/>
      <c r="H445" s="43"/>
      <c r="I445" s="221"/>
      <c r="J445" s="43"/>
      <c r="K445" s="43"/>
      <c r="L445" s="47"/>
      <c r="M445" s="222"/>
      <c r="N445" s="22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144</v>
      </c>
      <c r="AU445" s="20" t="s">
        <v>87</v>
      </c>
    </row>
    <row r="446" s="2" customFormat="1">
      <c r="A446" s="41"/>
      <c r="B446" s="42"/>
      <c r="C446" s="43"/>
      <c r="D446" s="247" t="s">
        <v>529</v>
      </c>
      <c r="E446" s="43"/>
      <c r="F446" s="248" t="s">
        <v>2587</v>
      </c>
      <c r="G446" s="43"/>
      <c r="H446" s="43"/>
      <c r="I446" s="221"/>
      <c r="J446" s="43"/>
      <c r="K446" s="43"/>
      <c r="L446" s="47"/>
      <c r="M446" s="222"/>
      <c r="N446" s="223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529</v>
      </c>
      <c r="AU446" s="20" t="s">
        <v>87</v>
      </c>
    </row>
    <row r="447" s="14" customFormat="1">
      <c r="A447" s="14"/>
      <c r="B447" s="249"/>
      <c r="C447" s="250"/>
      <c r="D447" s="219" t="s">
        <v>250</v>
      </c>
      <c r="E447" s="251" t="s">
        <v>21</v>
      </c>
      <c r="F447" s="252" t="s">
        <v>2588</v>
      </c>
      <c r="G447" s="250"/>
      <c r="H447" s="251" t="s">
        <v>21</v>
      </c>
      <c r="I447" s="253"/>
      <c r="J447" s="250"/>
      <c r="K447" s="250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250</v>
      </c>
      <c r="AU447" s="258" t="s">
        <v>87</v>
      </c>
      <c r="AV447" s="14" t="s">
        <v>85</v>
      </c>
      <c r="AW447" s="14" t="s">
        <v>38</v>
      </c>
      <c r="AX447" s="14" t="s">
        <v>77</v>
      </c>
      <c r="AY447" s="258" t="s">
        <v>137</v>
      </c>
    </row>
    <row r="448" s="13" customFormat="1">
      <c r="A448" s="13"/>
      <c r="B448" s="234"/>
      <c r="C448" s="235"/>
      <c r="D448" s="219" t="s">
        <v>250</v>
      </c>
      <c r="E448" s="236" t="s">
        <v>21</v>
      </c>
      <c r="F448" s="237" t="s">
        <v>2589</v>
      </c>
      <c r="G448" s="235"/>
      <c r="H448" s="238">
        <v>70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250</v>
      </c>
      <c r="AU448" s="244" t="s">
        <v>87</v>
      </c>
      <c r="AV448" s="13" t="s">
        <v>87</v>
      </c>
      <c r="AW448" s="13" t="s">
        <v>38</v>
      </c>
      <c r="AX448" s="13" t="s">
        <v>85</v>
      </c>
      <c r="AY448" s="244" t="s">
        <v>137</v>
      </c>
    </row>
    <row r="449" s="2" customFormat="1" ht="16.5" customHeight="1">
      <c r="A449" s="41"/>
      <c r="B449" s="42"/>
      <c r="C449" s="225" t="s">
        <v>426</v>
      </c>
      <c r="D449" s="225" t="s">
        <v>162</v>
      </c>
      <c r="E449" s="226" t="s">
        <v>1751</v>
      </c>
      <c r="F449" s="227" t="s">
        <v>1752</v>
      </c>
      <c r="G449" s="228" t="s">
        <v>210</v>
      </c>
      <c r="H449" s="229">
        <v>5</v>
      </c>
      <c r="I449" s="230"/>
      <c r="J449" s="231">
        <f>ROUND(I449*H449,2)</f>
        <v>0</v>
      </c>
      <c r="K449" s="227" t="s">
        <v>526</v>
      </c>
      <c r="L449" s="47"/>
      <c r="M449" s="232" t="s">
        <v>21</v>
      </c>
      <c r="N449" s="233" t="s">
        <v>48</v>
      </c>
      <c r="O449" s="87"/>
      <c r="P449" s="215">
        <f>O449*H449</f>
        <v>0</v>
      </c>
      <c r="Q449" s="215">
        <v>0.00042999999999999999</v>
      </c>
      <c r="R449" s="215">
        <f>Q449*H449</f>
        <v>0.00215</v>
      </c>
      <c r="S449" s="215">
        <v>0</v>
      </c>
      <c r="T449" s="216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7" t="s">
        <v>150</v>
      </c>
      <c r="AT449" s="217" t="s">
        <v>162</v>
      </c>
      <c r="AU449" s="217" t="s">
        <v>87</v>
      </c>
      <c r="AY449" s="20" t="s">
        <v>137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20" t="s">
        <v>85</v>
      </c>
      <c r="BK449" s="218">
        <f>ROUND(I449*H449,2)</f>
        <v>0</v>
      </c>
      <c r="BL449" s="20" t="s">
        <v>150</v>
      </c>
      <c r="BM449" s="217" t="s">
        <v>2590</v>
      </c>
    </row>
    <row r="450" s="2" customFormat="1">
      <c r="A450" s="41"/>
      <c r="B450" s="42"/>
      <c r="C450" s="43"/>
      <c r="D450" s="219" t="s">
        <v>144</v>
      </c>
      <c r="E450" s="43"/>
      <c r="F450" s="220" t="s">
        <v>1754</v>
      </c>
      <c r="G450" s="43"/>
      <c r="H450" s="43"/>
      <c r="I450" s="221"/>
      <c r="J450" s="43"/>
      <c r="K450" s="43"/>
      <c r="L450" s="47"/>
      <c r="M450" s="222"/>
      <c r="N450" s="223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144</v>
      </c>
      <c r="AU450" s="20" t="s">
        <v>87</v>
      </c>
    </row>
    <row r="451" s="2" customFormat="1">
      <c r="A451" s="41"/>
      <c r="B451" s="42"/>
      <c r="C451" s="43"/>
      <c r="D451" s="247" t="s">
        <v>529</v>
      </c>
      <c r="E451" s="43"/>
      <c r="F451" s="248" t="s">
        <v>1755</v>
      </c>
      <c r="G451" s="43"/>
      <c r="H451" s="43"/>
      <c r="I451" s="221"/>
      <c r="J451" s="43"/>
      <c r="K451" s="43"/>
      <c r="L451" s="47"/>
      <c r="M451" s="222"/>
      <c r="N451" s="22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529</v>
      </c>
      <c r="AU451" s="20" t="s">
        <v>87</v>
      </c>
    </row>
    <row r="452" s="14" customFormat="1">
      <c r="A452" s="14"/>
      <c r="B452" s="249"/>
      <c r="C452" s="250"/>
      <c r="D452" s="219" t="s">
        <v>250</v>
      </c>
      <c r="E452" s="251" t="s">
        <v>21</v>
      </c>
      <c r="F452" s="252" t="s">
        <v>2591</v>
      </c>
      <c r="G452" s="250"/>
      <c r="H452" s="251" t="s">
        <v>21</v>
      </c>
      <c r="I452" s="253"/>
      <c r="J452" s="250"/>
      <c r="K452" s="250"/>
      <c r="L452" s="254"/>
      <c r="M452" s="255"/>
      <c r="N452" s="256"/>
      <c r="O452" s="256"/>
      <c r="P452" s="256"/>
      <c r="Q452" s="256"/>
      <c r="R452" s="256"/>
      <c r="S452" s="256"/>
      <c r="T452" s="25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8" t="s">
        <v>250</v>
      </c>
      <c r="AU452" s="258" t="s">
        <v>87</v>
      </c>
      <c r="AV452" s="14" t="s">
        <v>85</v>
      </c>
      <c r="AW452" s="14" t="s">
        <v>38</v>
      </c>
      <c r="AX452" s="14" t="s">
        <v>77</v>
      </c>
      <c r="AY452" s="258" t="s">
        <v>137</v>
      </c>
    </row>
    <row r="453" s="13" customFormat="1">
      <c r="A453" s="13"/>
      <c r="B453" s="234"/>
      <c r="C453" s="235"/>
      <c r="D453" s="219" t="s">
        <v>250</v>
      </c>
      <c r="E453" s="236" t="s">
        <v>21</v>
      </c>
      <c r="F453" s="237" t="s">
        <v>2592</v>
      </c>
      <c r="G453" s="235"/>
      <c r="H453" s="238">
        <v>5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250</v>
      </c>
      <c r="AU453" s="244" t="s">
        <v>87</v>
      </c>
      <c r="AV453" s="13" t="s">
        <v>87</v>
      </c>
      <c r="AW453" s="13" t="s">
        <v>38</v>
      </c>
      <c r="AX453" s="13" t="s">
        <v>85</v>
      </c>
      <c r="AY453" s="244" t="s">
        <v>137</v>
      </c>
    </row>
    <row r="454" s="2" customFormat="1" ht="16.5" customHeight="1">
      <c r="A454" s="41"/>
      <c r="B454" s="42"/>
      <c r="C454" s="205" t="s">
        <v>430</v>
      </c>
      <c r="D454" s="205" t="s">
        <v>138</v>
      </c>
      <c r="E454" s="206" t="s">
        <v>1763</v>
      </c>
      <c r="F454" s="207" t="s">
        <v>1764</v>
      </c>
      <c r="G454" s="208" t="s">
        <v>581</v>
      </c>
      <c r="H454" s="209">
        <v>0.0070000000000000001</v>
      </c>
      <c r="I454" s="210"/>
      <c r="J454" s="211">
        <f>ROUND(I454*H454,2)</f>
        <v>0</v>
      </c>
      <c r="K454" s="207" t="s">
        <v>526</v>
      </c>
      <c r="L454" s="212"/>
      <c r="M454" s="213" t="s">
        <v>21</v>
      </c>
      <c r="N454" s="214" t="s">
        <v>48</v>
      </c>
      <c r="O454" s="87"/>
      <c r="P454" s="215">
        <f>O454*H454</f>
        <v>0</v>
      </c>
      <c r="Q454" s="215">
        <v>1</v>
      </c>
      <c r="R454" s="215">
        <f>Q454*H454</f>
        <v>0.0070000000000000001</v>
      </c>
      <c r="S454" s="215">
        <v>0</v>
      </c>
      <c r="T454" s="216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7" t="s">
        <v>159</v>
      </c>
      <c r="AT454" s="217" t="s">
        <v>138</v>
      </c>
      <c r="AU454" s="217" t="s">
        <v>87</v>
      </c>
      <c r="AY454" s="20" t="s">
        <v>137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20" t="s">
        <v>85</v>
      </c>
      <c r="BK454" s="218">
        <f>ROUND(I454*H454,2)</f>
        <v>0</v>
      </c>
      <c r="BL454" s="20" t="s">
        <v>150</v>
      </c>
      <c r="BM454" s="217" t="s">
        <v>2593</v>
      </c>
    </row>
    <row r="455" s="2" customFormat="1">
      <c r="A455" s="41"/>
      <c r="B455" s="42"/>
      <c r="C455" s="43"/>
      <c r="D455" s="219" t="s">
        <v>144</v>
      </c>
      <c r="E455" s="43"/>
      <c r="F455" s="220" t="s">
        <v>1764</v>
      </c>
      <c r="G455" s="43"/>
      <c r="H455" s="43"/>
      <c r="I455" s="221"/>
      <c r="J455" s="43"/>
      <c r="K455" s="43"/>
      <c r="L455" s="47"/>
      <c r="M455" s="222"/>
      <c r="N455" s="223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144</v>
      </c>
      <c r="AU455" s="20" t="s">
        <v>87</v>
      </c>
    </row>
    <row r="456" s="14" customFormat="1">
      <c r="A456" s="14"/>
      <c r="B456" s="249"/>
      <c r="C456" s="250"/>
      <c r="D456" s="219" t="s">
        <v>250</v>
      </c>
      <c r="E456" s="251" t="s">
        <v>21</v>
      </c>
      <c r="F456" s="252" t="s">
        <v>2591</v>
      </c>
      <c r="G456" s="250"/>
      <c r="H456" s="251" t="s">
        <v>21</v>
      </c>
      <c r="I456" s="253"/>
      <c r="J456" s="250"/>
      <c r="K456" s="250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250</v>
      </c>
      <c r="AU456" s="258" t="s">
        <v>87</v>
      </c>
      <c r="AV456" s="14" t="s">
        <v>85</v>
      </c>
      <c r="AW456" s="14" t="s">
        <v>38</v>
      </c>
      <c r="AX456" s="14" t="s">
        <v>77</v>
      </c>
      <c r="AY456" s="258" t="s">
        <v>137</v>
      </c>
    </row>
    <row r="457" s="13" customFormat="1">
      <c r="A457" s="13"/>
      <c r="B457" s="234"/>
      <c r="C457" s="235"/>
      <c r="D457" s="219" t="s">
        <v>250</v>
      </c>
      <c r="E457" s="236" t="s">
        <v>21</v>
      </c>
      <c r="F457" s="237" t="s">
        <v>2594</v>
      </c>
      <c r="G457" s="235"/>
      <c r="H457" s="238">
        <v>0.0070000000000000001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250</v>
      </c>
      <c r="AU457" s="244" t="s">
        <v>87</v>
      </c>
      <c r="AV457" s="13" t="s">
        <v>87</v>
      </c>
      <c r="AW457" s="13" t="s">
        <v>38</v>
      </c>
      <c r="AX457" s="13" t="s">
        <v>85</v>
      </c>
      <c r="AY457" s="244" t="s">
        <v>137</v>
      </c>
    </row>
    <row r="458" s="2" customFormat="1" ht="16.5" customHeight="1">
      <c r="A458" s="41"/>
      <c r="B458" s="42"/>
      <c r="C458" s="225" t="s">
        <v>434</v>
      </c>
      <c r="D458" s="225" t="s">
        <v>162</v>
      </c>
      <c r="E458" s="226" t="s">
        <v>2595</v>
      </c>
      <c r="F458" s="227" t="s">
        <v>1775</v>
      </c>
      <c r="G458" s="228" t="s">
        <v>210</v>
      </c>
      <c r="H458" s="229">
        <v>93.840000000000003</v>
      </c>
      <c r="I458" s="230"/>
      <c r="J458" s="231">
        <f>ROUND(I458*H458,2)</f>
        <v>0</v>
      </c>
      <c r="K458" s="227" t="s">
        <v>526</v>
      </c>
      <c r="L458" s="47"/>
      <c r="M458" s="232" t="s">
        <v>21</v>
      </c>
      <c r="N458" s="233" t="s">
        <v>48</v>
      </c>
      <c r="O458" s="87"/>
      <c r="P458" s="215">
        <f>O458*H458</f>
        <v>0</v>
      </c>
      <c r="Q458" s="215">
        <v>0.00064999999999999997</v>
      </c>
      <c r="R458" s="215">
        <f>Q458*H458</f>
        <v>0.060996000000000002</v>
      </c>
      <c r="S458" s="215">
        <v>0.001</v>
      </c>
      <c r="T458" s="216">
        <f>S458*H458</f>
        <v>0.093840000000000007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7" t="s">
        <v>150</v>
      </c>
      <c r="AT458" s="217" t="s">
        <v>162</v>
      </c>
      <c r="AU458" s="217" t="s">
        <v>87</v>
      </c>
      <c r="AY458" s="20" t="s">
        <v>137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20" t="s">
        <v>85</v>
      </c>
      <c r="BK458" s="218">
        <f>ROUND(I458*H458,2)</f>
        <v>0</v>
      </c>
      <c r="BL458" s="20" t="s">
        <v>150</v>
      </c>
      <c r="BM458" s="217" t="s">
        <v>2596</v>
      </c>
    </row>
    <row r="459" s="2" customFormat="1">
      <c r="A459" s="41"/>
      <c r="B459" s="42"/>
      <c r="C459" s="43"/>
      <c r="D459" s="219" t="s">
        <v>144</v>
      </c>
      <c r="E459" s="43"/>
      <c r="F459" s="220" t="s">
        <v>1783</v>
      </c>
      <c r="G459" s="43"/>
      <c r="H459" s="43"/>
      <c r="I459" s="221"/>
      <c r="J459" s="43"/>
      <c r="K459" s="43"/>
      <c r="L459" s="47"/>
      <c r="M459" s="222"/>
      <c r="N459" s="223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144</v>
      </c>
      <c r="AU459" s="20" t="s">
        <v>87</v>
      </c>
    </row>
    <row r="460" s="2" customFormat="1">
      <c r="A460" s="41"/>
      <c r="B460" s="42"/>
      <c r="C460" s="43"/>
      <c r="D460" s="247" t="s">
        <v>529</v>
      </c>
      <c r="E460" s="43"/>
      <c r="F460" s="248" t="s">
        <v>2597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529</v>
      </c>
      <c r="AU460" s="20" t="s">
        <v>87</v>
      </c>
    </row>
    <row r="461" s="14" customFormat="1">
      <c r="A461" s="14"/>
      <c r="B461" s="249"/>
      <c r="C461" s="250"/>
      <c r="D461" s="219" t="s">
        <v>250</v>
      </c>
      <c r="E461" s="251" t="s">
        <v>21</v>
      </c>
      <c r="F461" s="252" t="s">
        <v>2404</v>
      </c>
      <c r="G461" s="250"/>
      <c r="H461" s="251" t="s">
        <v>21</v>
      </c>
      <c r="I461" s="253"/>
      <c r="J461" s="250"/>
      <c r="K461" s="250"/>
      <c r="L461" s="254"/>
      <c r="M461" s="255"/>
      <c r="N461" s="256"/>
      <c r="O461" s="256"/>
      <c r="P461" s="256"/>
      <c r="Q461" s="256"/>
      <c r="R461" s="256"/>
      <c r="S461" s="256"/>
      <c r="T461" s="25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8" t="s">
        <v>250</v>
      </c>
      <c r="AU461" s="258" t="s">
        <v>87</v>
      </c>
      <c r="AV461" s="14" t="s">
        <v>85</v>
      </c>
      <c r="AW461" s="14" t="s">
        <v>38</v>
      </c>
      <c r="AX461" s="14" t="s">
        <v>77</v>
      </c>
      <c r="AY461" s="258" t="s">
        <v>137</v>
      </c>
    </row>
    <row r="462" s="13" customFormat="1">
      <c r="A462" s="13"/>
      <c r="B462" s="234"/>
      <c r="C462" s="235"/>
      <c r="D462" s="219" t="s">
        <v>250</v>
      </c>
      <c r="E462" s="236" t="s">
        <v>21</v>
      </c>
      <c r="F462" s="237" t="s">
        <v>2598</v>
      </c>
      <c r="G462" s="235"/>
      <c r="H462" s="238">
        <v>51.840000000000003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250</v>
      </c>
      <c r="AU462" s="244" t="s">
        <v>87</v>
      </c>
      <c r="AV462" s="13" t="s">
        <v>87</v>
      </c>
      <c r="AW462" s="13" t="s">
        <v>38</v>
      </c>
      <c r="AX462" s="13" t="s">
        <v>77</v>
      </c>
      <c r="AY462" s="244" t="s">
        <v>137</v>
      </c>
    </row>
    <row r="463" s="14" customFormat="1">
      <c r="A463" s="14"/>
      <c r="B463" s="249"/>
      <c r="C463" s="250"/>
      <c r="D463" s="219" t="s">
        <v>250</v>
      </c>
      <c r="E463" s="251" t="s">
        <v>21</v>
      </c>
      <c r="F463" s="252" t="s">
        <v>2599</v>
      </c>
      <c r="G463" s="250"/>
      <c r="H463" s="251" t="s">
        <v>21</v>
      </c>
      <c r="I463" s="253"/>
      <c r="J463" s="250"/>
      <c r="K463" s="250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250</v>
      </c>
      <c r="AU463" s="258" t="s">
        <v>87</v>
      </c>
      <c r="AV463" s="14" t="s">
        <v>85</v>
      </c>
      <c r="AW463" s="14" t="s">
        <v>38</v>
      </c>
      <c r="AX463" s="14" t="s">
        <v>77</v>
      </c>
      <c r="AY463" s="258" t="s">
        <v>137</v>
      </c>
    </row>
    <row r="464" s="13" customFormat="1">
      <c r="A464" s="13"/>
      <c r="B464" s="234"/>
      <c r="C464" s="235"/>
      <c r="D464" s="219" t="s">
        <v>250</v>
      </c>
      <c r="E464" s="236" t="s">
        <v>21</v>
      </c>
      <c r="F464" s="237" t="s">
        <v>2600</v>
      </c>
      <c r="G464" s="235"/>
      <c r="H464" s="238">
        <v>42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250</v>
      </c>
      <c r="AU464" s="244" t="s">
        <v>87</v>
      </c>
      <c r="AV464" s="13" t="s">
        <v>87</v>
      </c>
      <c r="AW464" s="13" t="s">
        <v>38</v>
      </c>
      <c r="AX464" s="13" t="s">
        <v>77</v>
      </c>
      <c r="AY464" s="244" t="s">
        <v>137</v>
      </c>
    </row>
    <row r="465" s="15" customFormat="1">
      <c r="A465" s="15"/>
      <c r="B465" s="267"/>
      <c r="C465" s="268"/>
      <c r="D465" s="219" t="s">
        <v>250</v>
      </c>
      <c r="E465" s="269" t="s">
        <v>21</v>
      </c>
      <c r="F465" s="270" t="s">
        <v>830</v>
      </c>
      <c r="G465" s="268"/>
      <c r="H465" s="271">
        <v>93.840000000000003</v>
      </c>
      <c r="I465" s="272"/>
      <c r="J465" s="268"/>
      <c r="K465" s="268"/>
      <c r="L465" s="273"/>
      <c r="M465" s="274"/>
      <c r="N465" s="275"/>
      <c r="O465" s="275"/>
      <c r="P465" s="275"/>
      <c r="Q465" s="275"/>
      <c r="R465" s="275"/>
      <c r="S465" s="275"/>
      <c r="T465" s="27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7" t="s">
        <v>250</v>
      </c>
      <c r="AU465" s="277" t="s">
        <v>87</v>
      </c>
      <c r="AV465" s="15" t="s">
        <v>150</v>
      </c>
      <c r="AW465" s="15" t="s">
        <v>38</v>
      </c>
      <c r="AX465" s="15" t="s">
        <v>85</v>
      </c>
      <c r="AY465" s="277" t="s">
        <v>137</v>
      </c>
    </row>
    <row r="466" s="2" customFormat="1" ht="16.5" customHeight="1">
      <c r="A466" s="41"/>
      <c r="B466" s="42"/>
      <c r="C466" s="205" t="s">
        <v>438</v>
      </c>
      <c r="D466" s="205" t="s">
        <v>138</v>
      </c>
      <c r="E466" s="206" t="s">
        <v>1788</v>
      </c>
      <c r="F466" s="207" t="s">
        <v>1789</v>
      </c>
      <c r="G466" s="208" t="s">
        <v>581</v>
      </c>
      <c r="H466" s="209">
        <v>0.23699999999999999</v>
      </c>
      <c r="I466" s="210"/>
      <c r="J466" s="211">
        <f>ROUND(I466*H466,2)</f>
        <v>0</v>
      </c>
      <c r="K466" s="207" t="s">
        <v>526</v>
      </c>
      <c r="L466" s="212"/>
      <c r="M466" s="213" t="s">
        <v>21</v>
      </c>
      <c r="N466" s="214" t="s">
        <v>48</v>
      </c>
      <c r="O466" s="87"/>
      <c r="P466" s="215">
        <f>O466*H466</f>
        <v>0</v>
      </c>
      <c r="Q466" s="215">
        <v>1</v>
      </c>
      <c r="R466" s="215">
        <f>Q466*H466</f>
        <v>0.23699999999999999</v>
      </c>
      <c r="S466" s="215">
        <v>0</v>
      </c>
      <c r="T466" s="216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7" t="s">
        <v>159</v>
      </c>
      <c r="AT466" s="217" t="s">
        <v>138</v>
      </c>
      <c r="AU466" s="217" t="s">
        <v>87</v>
      </c>
      <c r="AY466" s="20" t="s">
        <v>137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20" t="s">
        <v>85</v>
      </c>
      <c r="BK466" s="218">
        <f>ROUND(I466*H466,2)</f>
        <v>0</v>
      </c>
      <c r="BL466" s="20" t="s">
        <v>150</v>
      </c>
      <c r="BM466" s="217" t="s">
        <v>2601</v>
      </c>
    </row>
    <row r="467" s="2" customFormat="1">
      <c r="A467" s="41"/>
      <c r="B467" s="42"/>
      <c r="C467" s="43"/>
      <c r="D467" s="219" t="s">
        <v>144</v>
      </c>
      <c r="E467" s="43"/>
      <c r="F467" s="220" t="s">
        <v>1789</v>
      </c>
      <c r="G467" s="43"/>
      <c r="H467" s="43"/>
      <c r="I467" s="221"/>
      <c r="J467" s="43"/>
      <c r="K467" s="43"/>
      <c r="L467" s="47"/>
      <c r="M467" s="222"/>
      <c r="N467" s="223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144</v>
      </c>
      <c r="AU467" s="20" t="s">
        <v>87</v>
      </c>
    </row>
    <row r="468" s="14" customFormat="1">
      <c r="A468" s="14"/>
      <c r="B468" s="249"/>
      <c r="C468" s="250"/>
      <c r="D468" s="219" t="s">
        <v>250</v>
      </c>
      <c r="E468" s="251" t="s">
        <v>21</v>
      </c>
      <c r="F468" s="252" t="s">
        <v>2404</v>
      </c>
      <c r="G468" s="250"/>
      <c r="H468" s="251" t="s">
        <v>21</v>
      </c>
      <c r="I468" s="253"/>
      <c r="J468" s="250"/>
      <c r="K468" s="250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250</v>
      </c>
      <c r="AU468" s="258" t="s">
        <v>87</v>
      </c>
      <c r="AV468" s="14" t="s">
        <v>85</v>
      </c>
      <c r="AW468" s="14" t="s">
        <v>38</v>
      </c>
      <c r="AX468" s="14" t="s">
        <v>77</v>
      </c>
      <c r="AY468" s="258" t="s">
        <v>137</v>
      </c>
    </row>
    <row r="469" s="13" customFormat="1">
      <c r="A469" s="13"/>
      <c r="B469" s="234"/>
      <c r="C469" s="235"/>
      <c r="D469" s="219" t="s">
        <v>250</v>
      </c>
      <c r="E469" s="236" t="s">
        <v>21</v>
      </c>
      <c r="F469" s="237" t="s">
        <v>2602</v>
      </c>
      <c r="G469" s="235"/>
      <c r="H469" s="238">
        <v>0.123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250</v>
      </c>
      <c r="AU469" s="244" t="s">
        <v>87</v>
      </c>
      <c r="AV469" s="13" t="s">
        <v>87</v>
      </c>
      <c r="AW469" s="13" t="s">
        <v>38</v>
      </c>
      <c r="AX469" s="13" t="s">
        <v>77</v>
      </c>
      <c r="AY469" s="244" t="s">
        <v>137</v>
      </c>
    </row>
    <row r="470" s="14" customFormat="1">
      <c r="A470" s="14"/>
      <c r="B470" s="249"/>
      <c r="C470" s="250"/>
      <c r="D470" s="219" t="s">
        <v>250</v>
      </c>
      <c r="E470" s="251" t="s">
        <v>21</v>
      </c>
      <c r="F470" s="252" t="s">
        <v>2599</v>
      </c>
      <c r="G470" s="250"/>
      <c r="H470" s="251" t="s">
        <v>21</v>
      </c>
      <c r="I470" s="253"/>
      <c r="J470" s="250"/>
      <c r="K470" s="250"/>
      <c r="L470" s="254"/>
      <c r="M470" s="255"/>
      <c r="N470" s="256"/>
      <c r="O470" s="256"/>
      <c r="P470" s="256"/>
      <c r="Q470" s="256"/>
      <c r="R470" s="256"/>
      <c r="S470" s="256"/>
      <c r="T470" s="25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8" t="s">
        <v>250</v>
      </c>
      <c r="AU470" s="258" t="s">
        <v>87</v>
      </c>
      <c r="AV470" s="14" t="s">
        <v>85</v>
      </c>
      <c r="AW470" s="14" t="s">
        <v>38</v>
      </c>
      <c r="AX470" s="14" t="s">
        <v>77</v>
      </c>
      <c r="AY470" s="258" t="s">
        <v>137</v>
      </c>
    </row>
    <row r="471" s="13" customFormat="1">
      <c r="A471" s="13"/>
      <c r="B471" s="234"/>
      <c r="C471" s="235"/>
      <c r="D471" s="219" t="s">
        <v>250</v>
      </c>
      <c r="E471" s="236" t="s">
        <v>21</v>
      </c>
      <c r="F471" s="237" t="s">
        <v>2603</v>
      </c>
      <c r="G471" s="235"/>
      <c r="H471" s="238">
        <v>0.114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250</v>
      </c>
      <c r="AU471" s="244" t="s">
        <v>87</v>
      </c>
      <c r="AV471" s="13" t="s">
        <v>87</v>
      </c>
      <c r="AW471" s="13" t="s">
        <v>38</v>
      </c>
      <c r="AX471" s="13" t="s">
        <v>77</v>
      </c>
      <c r="AY471" s="244" t="s">
        <v>137</v>
      </c>
    </row>
    <row r="472" s="15" customFormat="1">
      <c r="A472" s="15"/>
      <c r="B472" s="267"/>
      <c r="C472" s="268"/>
      <c r="D472" s="219" t="s">
        <v>250</v>
      </c>
      <c r="E472" s="269" t="s">
        <v>21</v>
      </c>
      <c r="F472" s="270" t="s">
        <v>830</v>
      </c>
      <c r="G472" s="268"/>
      <c r="H472" s="271">
        <v>0.23699999999999999</v>
      </c>
      <c r="I472" s="272"/>
      <c r="J472" s="268"/>
      <c r="K472" s="268"/>
      <c r="L472" s="273"/>
      <c r="M472" s="274"/>
      <c r="N472" s="275"/>
      <c r="O472" s="275"/>
      <c r="P472" s="275"/>
      <c r="Q472" s="275"/>
      <c r="R472" s="275"/>
      <c r="S472" s="275"/>
      <c r="T472" s="27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7" t="s">
        <v>250</v>
      </c>
      <c r="AU472" s="277" t="s">
        <v>87</v>
      </c>
      <c r="AV472" s="15" t="s">
        <v>150</v>
      </c>
      <c r="AW472" s="15" t="s">
        <v>38</v>
      </c>
      <c r="AX472" s="15" t="s">
        <v>85</v>
      </c>
      <c r="AY472" s="277" t="s">
        <v>137</v>
      </c>
    </row>
    <row r="473" s="2" customFormat="1" ht="16.5" customHeight="1">
      <c r="A473" s="41"/>
      <c r="B473" s="42"/>
      <c r="C473" s="225" t="s">
        <v>442</v>
      </c>
      <c r="D473" s="225" t="s">
        <v>162</v>
      </c>
      <c r="E473" s="226" t="s">
        <v>2604</v>
      </c>
      <c r="F473" s="227" t="s">
        <v>2605</v>
      </c>
      <c r="G473" s="228" t="s">
        <v>165</v>
      </c>
      <c r="H473" s="229">
        <v>1</v>
      </c>
      <c r="I473" s="230"/>
      <c r="J473" s="231">
        <f>ROUND(I473*H473,2)</f>
        <v>0</v>
      </c>
      <c r="K473" s="227" t="s">
        <v>21</v>
      </c>
      <c r="L473" s="47"/>
      <c r="M473" s="232" t="s">
        <v>21</v>
      </c>
      <c r="N473" s="233" t="s">
        <v>48</v>
      </c>
      <c r="O473" s="87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7" t="s">
        <v>150</v>
      </c>
      <c r="AT473" s="217" t="s">
        <v>162</v>
      </c>
      <c r="AU473" s="217" t="s">
        <v>87</v>
      </c>
      <c r="AY473" s="20" t="s">
        <v>137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20" t="s">
        <v>85</v>
      </c>
      <c r="BK473" s="218">
        <f>ROUND(I473*H473,2)</f>
        <v>0</v>
      </c>
      <c r="BL473" s="20" t="s">
        <v>150</v>
      </c>
      <c r="BM473" s="217" t="s">
        <v>2606</v>
      </c>
    </row>
    <row r="474" s="2" customFormat="1">
      <c r="A474" s="41"/>
      <c r="B474" s="42"/>
      <c r="C474" s="43"/>
      <c r="D474" s="219" t="s">
        <v>144</v>
      </c>
      <c r="E474" s="43"/>
      <c r="F474" s="220" t="s">
        <v>2605</v>
      </c>
      <c r="G474" s="43"/>
      <c r="H474" s="43"/>
      <c r="I474" s="221"/>
      <c r="J474" s="43"/>
      <c r="K474" s="43"/>
      <c r="L474" s="47"/>
      <c r="M474" s="222"/>
      <c r="N474" s="223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144</v>
      </c>
      <c r="AU474" s="20" t="s">
        <v>87</v>
      </c>
    </row>
    <row r="475" s="2" customFormat="1">
      <c r="A475" s="41"/>
      <c r="B475" s="42"/>
      <c r="C475" s="43"/>
      <c r="D475" s="219" t="s">
        <v>146</v>
      </c>
      <c r="E475" s="43"/>
      <c r="F475" s="224" t="s">
        <v>2607</v>
      </c>
      <c r="G475" s="43"/>
      <c r="H475" s="43"/>
      <c r="I475" s="221"/>
      <c r="J475" s="43"/>
      <c r="K475" s="43"/>
      <c r="L475" s="47"/>
      <c r="M475" s="222"/>
      <c r="N475" s="223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146</v>
      </c>
      <c r="AU475" s="20" t="s">
        <v>87</v>
      </c>
    </row>
    <row r="476" s="2" customFormat="1" ht="16.5" customHeight="1">
      <c r="A476" s="41"/>
      <c r="B476" s="42"/>
      <c r="C476" s="225" t="s">
        <v>445</v>
      </c>
      <c r="D476" s="225" t="s">
        <v>162</v>
      </c>
      <c r="E476" s="226" t="s">
        <v>2608</v>
      </c>
      <c r="F476" s="227" t="s">
        <v>2609</v>
      </c>
      <c r="G476" s="228" t="s">
        <v>165</v>
      </c>
      <c r="H476" s="229">
        <v>12</v>
      </c>
      <c r="I476" s="230"/>
      <c r="J476" s="231">
        <f>ROUND(I476*H476,2)</f>
        <v>0</v>
      </c>
      <c r="K476" s="227" t="s">
        <v>21</v>
      </c>
      <c r="L476" s="47"/>
      <c r="M476" s="232" t="s">
        <v>21</v>
      </c>
      <c r="N476" s="233" t="s">
        <v>48</v>
      </c>
      <c r="O476" s="87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7" t="s">
        <v>150</v>
      </c>
      <c r="AT476" s="217" t="s">
        <v>162</v>
      </c>
      <c r="AU476" s="217" t="s">
        <v>87</v>
      </c>
      <c r="AY476" s="20" t="s">
        <v>137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20" t="s">
        <v>85</v>
      </c>
      <c r="BK476" s="218">
        <f>ROUND(I476*H476,2)</f>
        <v>0</v>
      </c>
      <c r="BL476" s="20" t="s">
        <v>150</v>
      </c>
      <c r="BM476" s="217" t="s">
        <v>2610</v>
      </c>
    </row>
    <row r="477" s="2" customFormat="1">
      <c r="A477" s="41"/>
      <c r="B477" s="42"/>
      <c r="C477" s="43"/>
      <c r="D477" s="219" t="s">
        <v>144</v>
      </c>
      <c r="E477" s="43"/>
      <c r="F477" s="220" t="s">
        <v>2605</v>
      </c>
      <c r="G477" s="43"/>
      <c r="H477" s="43"/>
      <c r="I477" s="221"/>
      <c r="J477" s="43"/>
      <c r="K477" s="43"/>
      <c r="L477" s="47"/>
      <c r="M477" s="222"/>
      <c r="N477" s="223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144</v>
      </c>
      <c r="AU477" s="20" t="s">
        <v>87</v>
      </c>
    </row>
    <row r="478" s="2" customFormat="1">
      <c r="A478" s="41"/>
      <c r="B478" s="42"/>
      <c r="C478" s="43"/>
      <c r="D478" s="219" t="s">
        <v>146</v>
      </c>
      <c r="E478" s="43"/>
      <c r="F478" s="224" t="s">
        <v>2607</v>
      </c>
      <c r="G478" s="43"/>
      <c r="H478" s="43"/>
      <c r="I478" s="221"/>
      <c r="J478" s="43"/>
      <c r="K478" s="43"/>
      <c r="L478" s="47"/>
      <c r="M478" s="222"/>
      <c r="N478" s="223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146</v>
      </c>
      <c r="AU478" s="20" t="s">
        <v>87</v>
      </c>
    </row>
    <row r="479" s="2" customFormat="1" ht="16.5" customHeight="1">
      <c r="A479" s="41"/>
      <c r="B479" s="42"/>
      <c r="C479" s="225" t="s">
        <v>449</v>
      </c>
      <c r="D479" s="225" t="s">
        <v>162</v>
      </c>
      <c r="E479" s="226" t="s">
        <v>2611</v>
      </c>
      <c r="F479" s="227" t="s">
        <v>2612</v>
      </c>
      <c r="G479" s="228" t="s">
        <v>165</v>
      </c>
      <c r="H479" s="229">
        <v>2</v>
      </c>
      <c r="I479" s="230"/>
      <c r="J479" s="231">
        <f>ROUND(I479*H479,2)</f>
        <v>0</v>
      </c>
      <c r="K479" s="227" t="s">
        <v>21</v>
      </c>
      <c r="L479" s="47"/>
      <c r="M479" s="232" t="s">
        <v>21</v>
      </c>
      <c r="N479" s="233" t="s">
        <v>48</v>
      </c>
      <c r="O479" s="87"/>
      <c r="P479" s="215">
        <f>O479*H479</f>
        <v>0</v>
      </c>
      <c r="Q479" s="215">
        <v>0</v>
      </c>
      <c r="R479" s="215">
        <f>Q479*H479</f>
        <v>0</v>
      </c>
      <c r="S479" s="215">
        <v>0</v>
      </c>
      <c r="T479" s="216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7" t="s">
        <v>207</v>
      </c>
      <c r="AT479" s="217" t="s">
        <v>162</v>
      </c>
      <c r="AU479" s="217" t="s">
        <v>87</v>
      </c>
      <c r="AY479" s="20" t="s">
        <v>137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20" t="s">
        <v>85</v>
      </c>
      <c r="BK479" s="218">
        <f>ROUND(I479*H479,2)</f>
        <v>0</v>
      </c>
      <c r="BL479" s="20" t="s">
        <v>207</v>
      </c>
      <c r="BM479" s="217" t="s">
        <v>2613</v>
      </c>
    </row>
    <row r="480" s="2" customFormat="1">
      <c r="A480" s="41"/>
      <c r="B480" s="42"/>
      <c r="C480" s="43"/>
      <c r="D480" s="219" t="s">
        <v>144</v>
      </c>
      <c r="E480" s="43"/>
      <c r="F480" s="220" t="s">
        <v>2614</v>
      </c>
      <c r="G480" s="43"/>
      <c r="H480" s="43"/>
      <c r="I480" s="221"/>
      <c r="J480" s="43"/>
      <c r="K480" s="43"/>
      <c r="L480" s="47"/>
      <c r="M480" s="222"/>
      <c r="N480" s="223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144</v>
      </c>
      <c r="AU480" s="20" t="s">
        <v>87</v>
      </c>
    </row>
    <row r="481" s="2" customFormat="1">
      <c r="A481" s="41"/>
      <c r="B481" s="42"/>
      <c r="C481" s="43"/>
      <c r="D481" s="219" t="s">
        <v>146</v>
      </c>
      <c r="E481" s="43"/>
      <c r="F481" s="224" t="s">
        <v>2615</v>
      </c>
      <c r="G481" s="43"/>
      <c r="H481" s="43"/>
      <c r="I481" s="221"/>
      <c r="J481" s="43"/>
      <c r="K481" s="43"/>
      <c r="L481" s="47"/>
      <c r="M481" s="222"/>
      <c r="N481" s="223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146</v>
      </c>
      <c r="AU481" s="20" t="s">
        <v>87</v>
      </c>
    </row>
    <row r="482" s="2" customFormat="1" ht="16.5" customHeight="1">
      <c r="A482" s="41"/>
      <c r="B482" s="42"/>
      <c r="C482" s="225" t="s">
        <v>453</v>
      </c>
      <c r="D482" s="225" t="s">
        <v>162</v>
      </c>
      <c r="E482" s="226" t="s">
        <v>2616</v>
      </c>
      <c r="F482" s="227" t="s">
        <v>2617</v>
      </c>
      <c r="G482" s="228" t="s">
        <v>165</v>
      </c>
      <c r="H482" s="229">
        <v>12</v>
      </c>
      <c r="I482" s="230"/>
      <c r="J482" s="231">
        <f>ROUND(I482*H482,2)</f>
        <v>0</v>
      </c>
      <c r="K482" s="227" t="s">
        <v>21</v>
      </c>
      <c r="L482" s="47"/>
      <c r="M482" s="232" t="s">
        <v>21</v>
      </c>
      <c r="N482" s="233" t="s">
        <v>48</v>
      </c>
      <c r="O482" s="87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7" t="s">
        <v>207</v>
      </c>
      <c r="AT482" s="217" t="s">
        <v>162</v>
      </c>
      <c r="AU482" s="217" t="s">
        <v>87</v>
      </c>
      <c r="AY482" s="20" t="s">
        <v>137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20" t="s">
        <v>85</v>
      </c>
      <c r="BK482" s="218">
        <f>ROUND(I482*H482,2)</f>
        <v>0</v>
      </c>
      <c r="BL482" s="20" t="s">
        <v>207</v>
      </c>
      <c r="BM482" s="217" t="s">
        <v>2618</v>
      </c>
    </row>
    <row r="483" s="2" customFormat="1">
      <c r="A483" s="41"/>
      <c r="B483" s="42"/>
      <c r="C483" s="43"/>
      <c r="D483" s="219" t="s">
        <v>144</v>
      </c>
      <c r="E483" s="43"/>
      <c r="F483" s="220" t="s">
        <v>2619</v>
      </c>
      <c r="G483" s="43"/>
      <c r="H483" s="43"/>
      <c r="I483" s="221"/>
      <c r="J483" s="43"/>
      <c r="K483" s="43"/>
      <c r="L483" s="47"/>
      <c r="M483" s="222"/>
      <c r="N483" s="223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144</v>
      </c>
      <c r="AU483" s="20" t="s">
        <v>87</v>
      </c>
    </row>
    <row r="484" s="2" customFormat="1">
      <c r="A484" s="41"/>
      <c r="B484" s="42"/>
      <c r="C484" s="43"/>
      <c r="D484" s="219" t="s">
        <v>146</v>
      </c>
      <c r="E484" s="43"/>
      <c r="F484" s="224" t="s">
        <v>2620</v>
      </c>
      <c r="G484" s="43"/>
      <c r="H484" s="43"/>
      <c r="I484" s="221"/>
      <c r="J484" s="43"/>
      <c r="K484" s="43"/>
      <c r="L484" s="47"/>
      <c r="M484" s="222"/>
      <c r="N484" s="22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146</v>
      </c>
      <c r="AU484" s="20" t="s">
        <v>87</v>
      </c>
    </row>
    <row r="485" s="14" customFormat="1">
      <c r="A485" s="14"/>
      <c r="B485" s="249"/>
      <c r="C485" s="250"/>
      <c r="D485" s="219" t="s">
        <v>250</v>
      </c>
      <c r="E485" s="251" t="s">
        <v>21</v>
      </c>
      <c r="F485" s="252" t="s">
        <v>2621</v>
      </c>
      <c r="G485" s="250"/>
      <c r="H485" s="251" t="s">
        <v>21</v>
      </c>
      <c r="I485" s="253"/>
      <c r="J485" s="250"/>
      <c r="K485" s="250"/>
      <c r="L485" s="254"/>
      <c r="M485" s="255"/>
      <c r="N485" s="256"/>
      <c r="O485" s="256"/>
      <c r="P485" s="256"/>
      <c r="Q485" s="256"/>
      <c r="R485" s="256"/>
      <c r="S485" s="256"/>
      <c r="T485" s="25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8" t="s">
        <v>250</v>
      </c>
      <c r="AU485" s="258" t="s">
        <v>87</v>
      </c>
      <c r="AV485" s="14" t="s">
        <v>85</v>
      </c>
      <c r="AW485" s="14" t="s">
        <v>38</v>
      </c>
      <c r="AX485" s="14" t="s">
        <v>77</v>
      </c>
      <c r="AY485" s="258" t="s">
        <v>137</v>
      </c>
    </row>
    <row r="486" s="13" customFormat="1">
      <c r="A486" s="13"/>
      <c r="B486" s="234"/>
      <c r="C486" s="235"/>
      <c r="D486" s="219" t="s">
        <v>250</v>
      </c>
      <c r="E486" s="236" t="s">
        <v>21</v>
      </c>
      <c r="F486" s="237" t="s">
        <v>2622</v>
      </c>
      <c r="G486" s="235"/>
      <c r="H486" s="238">
        <v>7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250</v>
      </c>
      <c r="AU486" s="244" t="s">
        <v>87</v>
      </c>
      <c r="AV486" s="13" t="s">
        <v>87</v>
      </c>
      <c r="AW486" s="13" t="s">
        <v>38</v>
      </c>
      <c r="AX486" s="13" t="s">
        <v>77</v>
      </c>
      <c r="AY486" s="244" t="s">
        <v>137</v>
      </c>
    </row>
    <row r="487" s="13" customFormat="1">
      <c r="A487" s="13"/>
      <c r="B487" s="234"/>
      <c r="C487" s="235"/>
      <c r="D487" s="219" t="s">
        <v>250</v>
      </c>
      <c r="E487" s="236" t="s">
        <v>21</v>
      </c>
      <c r="F487" s="237" t="s">
        <v>2623</v>
      </c>
      <c r="G487" s="235"/>
      <c r="H487" s="238">
        <v>5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250</v>
      </c>
      <c r="AU487" s="244" t="s">
        <v>87</v>
      </c>
      <c r="AV487" s="13" t="s">
        <v>87</v>
      </c>
      <c r="AW487" s="13" t="s">
        <v>38</v>
      </c>
      <c r="AX487" s="13" t="s">
        <v>77</v>
      </c>
      <c r="AY487" s="244" t="s">
        <v>137</v>
      </c>
    </row>
    <row r="488" s="15" customFormat="1">
      <c r="A488" s="15"/>
      <c r="B488" s="267"/>
      <c r="C488" s="268"/>
      <c r="D488" s="219" t="s">
        <v>250</v>
      </c>
      <c r="E488" s="269" t="s">
        <v>21</v>
      </c>
      <c r="F488" s="270" t="s">
        <v>830</v>
      </c>
      <c r="G488" s="268"/>
      <c r="H488" s="271">
        <v>12</v>
      </c>
      <c r="I488" s="272"/>
      <c r="J488" s="268"/>
      <c r="K488" s="268"/>
      <c r="L488" s="273"/>
      <c r="M488" s="274"/>
      <c r="N488" s="275"/>
      <c r="O488" s="275"/>
      <c r="P488" s="275"/>
      <c r="Q488" s="275"/>
      <c r="R488" s="275"/>
      <c r="S488" s="275"/>
      <c r="T488" s="276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7" t="s">
        <v>250</v>
      </c>
      <c r="AU488" s="277" t="s">
        <v>87</v>
      </c>
      <c r="AV488" s="15" t="s">
        <v>150</v>
      </c>
      <c r="AW488" s="15" t="s">
        <v>38</v>
      </c>
      <c r="AX488" s="15" t="s">
        <v>85</v>
      </c>
      <c r="AY488" s="277" t="s">
        <v>137</v>
      </c>
    </row>
    <row r="489" s="12" customFormat="1" ht="22.8" customHeight="1">
      <c r="A489" s="12"/>
      <c r="B489" s="191"/>
      <c r="C489" s="192"/>
      <c r="D489" s="193" t="s">
        <v>76</v>
      </c>
      <c r="E489" s="245" t="s">
        <v>1792</v>
      </c>
      <c r="F489" s="245" t="s">
        <v>1793</v>
      </c>
      <c r="G489" s="192"/>
      <c r="H489" s="192"/>
      <c r="I489" s="195"/>
      <c r="J489" s="246">
        <f>BK489</f>
        <v>0</v>
      </c>
      <c r="K489" s="192"/>
      <c r="L489" s="197"/>
      <c r="M489" s="198"/>
      <c r="N489" s="199"/>
      <c r="O489" s="199"/>
      <c r="P489" s="200">
        <f>SUM(P490:P500)</f>
        <v>0</v>
      </c>
      <c r="Q489" s="199"/>
      <c r="R489" s="200">
        <f>SUM(R490:R500)</f>
        <v>0</v>
      </c>
      <c r="S489" s="199"/>
      <c r="T489" s="201">
        <f>SUM(T490:T500)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2" t="s">
        <v>85</v>
      </c>
      <c r="AT489" s="203" t="s">
        <v>76</v>
      </c>
      <c r="AU489" s="203" t="s">
        <v>85</v>
      </c>
      <c r="AY489" s="202" t="s">
        <v>137</v>
      </c>
      <c r="BK489" s="204">
        <f>SUM(BK490:BK500)</f>
        <v>0</v>
      </c>
    </row>
    <row r="490" s="2" customFormat="1" ht="16.5" customHeight="1">
      <c r="A490" s="41"/>
      <c r="B490" s="42"/>
      <c r="C490" s="225" t="s">
        <v>456</v>
      </c>
      <c r="D490" s="225" t="s">
        <v>162</v>
      </c>
      <c r="E490" s="226" t="s">
        <v>2624</v>
      </c>
      <c r="F490" s="227" t="s">
        <v>2625</v>
      </c>
      <c r="G490" s="228" t="s">
        <v>581</v>
      </c>
      <c r="H490" s="229">
        <v>24.689</v>
      </c>
      <c r="I490" s="230"/>
      <c r="J490" s="231">
        <f>ROUND(I490*H490,2)</f>
        <v>0</v>
      </c>
      <c r="K490" s="227" t="s">
        <v>21</v>
      </c>
      <c r="L490" s="47"/>
      <c r="M490" s="232" t="s">
        <v>21</v>
      </c>
      <c r="N490" s="233" t="s">
        <v>48</v>
      </c>
      <c r="O490" s="87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7" t="s">
        <v>150</v>
      </c>
      <c r="AT490" s="217" t="s">
        <v>162</v>
      </c>
      <c r="AU490" s="217" t="s">
        <v>87</v>
      </c>
      <c r="AY490" s="20" t="s">
        <v>137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20" t="s">
        <v>85</v>
      </c>
      <c r="BK490" s="218">
        <f>ROUND(I490*H490,2)</f>
        <v>0</v>
      </c>
      <c r="BL490" s="20" t="s">
        <v>150</v>
      </c>
      <c r="BM490" s="217" t="s">
        <v>2626</v>
      </c>
    </row>
    <row r="491" s="2" customFormat="1">
      <c r="A491" s="41"/>
      <c r="B491" s="42"/>
      <c r="C491" s="43"/>
      <c r="D491" s="219" t="s">
        <v>144</v>
      </c>
      <c r="E491" s="43"/>
      <c r="F491" s="220" t="s">
        <v>1798</v>
      </c>
      <c r="G491" s="43"/>
      <c r="H491" s="43"/>
      <c r="I491" s="221"/>
      <c r="J491" s="43"/>
      <c r="K491" s="43"/>
      <c r="L491" s="47"/>
      <c r="M491" s="222"/>
      <c r="N491" s="223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144</v>
      </c>
      <c r="AU491" s="20" t="s">
        <v>87</v>
      </c>
    </row>
    <row r="492" s="13" customFormat="1">
      <c r="A492" s="13"/>
      <c r="B492" s="234"/>
      <c r="C492" s="235"/>
      <c r="D492" s="219" t="s">
        <v>250</v>
      </c>
      <c r="E492" s="236" t="s">
        <v>21</v>
      </c>
      <c r="F492" s="237" t="s">
        <v>2627</v>
      </c>
      <c r="G492" s="235"/>
      <c r="H492" s="238">
        <v>18.163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250</v>
      </c>
      <c r="AU492" s="244" t="s">
        <v>87</v>
      </c>
      <c r="AV492" s="13" t="s">
        <v>87</v>
      </c>
      <c r="AW492" s="13" t="s">
        <v>38</v>
      </c>
      <c r="AX492" s="13" t="s">
        <v>77</v>
      </c>
      <c r="AY492" s="244" t="s">
        <v>137</v>
      </c>
    </row>
    <row r="493" s="13" customFormat="1">
      <c r="A493" s="13"/>
      <c r="B493" s="234"/>
      <c r="C493" s="235"/>
      <c r="D493" s="219" t="s">
        <v>250</v>
      </c>
      <c r="E493" s="236" t="s">
        <v>21</v>
      </c>
      <c r="F493" s="237" t="s">
        <v>2628</v>
      </c>
      <c r="G493" s="235"/>
      <c r="H493" s="238">
        <v>1.23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250</v>
      </c>
      <c r="AU493" s="244" t="s">
        <v>87</v>
      </c>
      <c r="AV493" s="13" t="s">
        <v>87</v>
      </c>
      <c r="AW493" s="13" t="s">
        <v>38</v>
      </c>
      <c r="AX493" s="13" t="s">
        <v>77</v>
      </c>
      <c r="AY493" s="244" t="s">
        <v>137</v>
      </c>
    </row>
    <row r="494" s="14" customFormat="1">
      <c r="A494" s="14"/>
      <c r="B494" s="249"/>
      <c r="C494" s="250"/>
      <c r="D494" s="219" t="s">
        <v>250</v>
      </c>
      <c r="E494" s="251" t="s">
        <v>21</v>
      </c>
      <c r="F494" s="252" t="s">
        <v>2629</v>
      </c>
      <c r="G494" s="250"/>
      <c r="H494" s="251" t="s">
        <v>21</v>
      </c>
      <c r="I494" s="253"/>
      <c r="J494" s="250"/>
      <c r="K494" s="250"/>
      <c r="L494" s="254"/>
      <c r="M494" s="255"/>
      <c r="N494" s="256"/>
      <c r="O494" s="256"/>
      <c r="P494" s="256"/>
      <c r="Q494" s="256"/>
      <c r="R494" s="256"/>
      <c r="S494" s="256"/>
      <c r="T494" s="25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8" t="s">
        <v>250</v>
      </c>
      <c r="AU494" s="258" t="s">
        <v>87</v>
      </c>
      <c r="AV494" s="14" t="s">
        <v>85</v>
      </c>
      <c r="AW494" s="14" t="s">
        <v>38</v>
      </c>
      <c r="AX494" s="14" t="s">
        <v>77</v>
      </c>
      <c r="AY494" s="258" t="s">
        <v>137</v>
      </c>
    </row>
    <row r="495" s="13" customFormat="1">
      <c r="A495" s="13"/>
      <c r="B495" s="234"/>
      <c r="C495" s="235"/>
      <c r="D495" s="219" t="s">
        <v>250</v>
      </c>
      <c r="E495" s="236" t="s">
        <v>21</v>
      </c>
      <c r="F495" s="237" t="s">
        <v>2630</v>
      </c>
      <c r="G495" s="235"/>
      <c r="H495" s="238">
        <v>5.2960000000000003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250</v>
      </c>
      <c r="AU495" s="244" t="s">
        <v>87</v>
      </c>
      <c r="AV495" s="13" t="s">
        <v>87</v>
      </c>
      <c r="AW495" s="13" t="s">
        <v>38</v>
      </c>
      <c r="AX495" s="13" t="s">
        <v>77</v>
      </c>
      <c r="AY495" s="244" t="s">
        <v>137</v>
      </c>
    </row>
    <row r="496" s="15" customFormat="1">
      <c r="A496" s="15"/>
      <c r="B496" s="267"/>
      <c r="C496" s="268"/>
      <c r="D496" s="219" t="s">
        <v>250</v>
      </c>
      <c r="E496" s="269" t="s">
        <v>2631</v>
      </c>
      <c r="F496" s="270" t="s">
        <v>830</v>
      </c>
      <c r="G496" s="268"/>
      <c r="H496" s="271">
        <v>24.689</v>
      </c>
      <c r="I496" s="272"/>
      <c r="J496" s="268"/>
      <c r="K496" s="268"/>
      <c r="L496" s="273"/>
      <c r="M496" s="274"/>
      <c r="N496" s="275"/>
      <c r="O496" s="275"/>
      <c r="P496" s="275"/>
      <c r="Q496" s="275"/>
      <c r="R496" s="275"/>
      <c r="S496" s="275"/>
      <c r="T496" s="27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7" t="s">
        <v>250</v>
      </c>
      <c r="AU496" s="277" t="s">
        <v>87</v>
      </c>
      <c r="AV496" s="15" t="s">
        <v>150</v>
      </c>
      <c r="AW496" s="15" t="s">
        <v>38</v>
      </c>
      <c r="AX496" s="15" t="s">
        <v>85</v>
      </c>
      <c r="AY496" s="277" t="s">
        <v>137</v>
      </c>
    </row>
    <row r="497" s="2" customFormat="1" ht="16.5" customHeight="1">
      <c r="A497" s="41"/>
      <c r="B497" s="42"/>
      <c r="C497" s="225" t="s">
        <v>460</v>
      </c>
      <c r="D497" s="225" t="s">
        <v>162</v>
      </c>
      <c r="E497" s="226" t="s">
        <v>1876</v>
      </c>
      <c r="F497" s="227" t="s">
        <v>1877</v>
      </c>
      <c r="G497" s="228" t="s">
        <v>581</v>
      </c>
      <c r="H497" s="229">
        <v>6.468</v>
      </c>
      <c r="I497" s="230"/>
      <c r="J497" s="231">
        <f>ROUND(I497*H497,2)</f>
        <v>0</v>
      </c>
      <c r="K497" s="227" t="s">
        <v>21</v>
      </c>
      <c r="L497" s="47"/>
      <c r="M497" s="232" t="s">
        <v>21</v>
      </c>
      <c r="N497" s="233" t="s">
        <v>48</v>
      </c>
      <c r="O497" s="87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7" t="s">
        <v>150</v>
      </c>
      <c r="AT497" s="217" t="s">
        <v>162</v>
      </c>
      <c r="AU497" s="217" t="s">
        <v>87</v>
      </c>
      <c r="AY497" s="20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20" t="s">
        <v>85</v>
      </c>
      <c r="BK497" s="218">
        <f>ROUND(I497*H497,2)</f>
        <v>0</v>
      </c>
      <c r="BL497" s="20" t="s">
        <v>150</v>
      </c>
      <c r="BM497" s="217" t="s">
        <v>2632</v>
      </c>
    </row>
    <row r="498" s="2" customFormat="1">
      <c r="A498" s="41"/>
      <c r="B498" s="42"/>
      <c r="C498" s="43"/>
      <c r="D498" s="219" t="s">
        <v>144</v>
      </c>
      <c r="E498" s="43"/>
      <c r="F498" s="220" t="s">
        <v>1879</v>
      </c>
      <c r="G498" s="43"/>
      <c r="H498" s="43"/>
      <c r="I498" s="221"/>
      <c r="J498" s="43"/>
      <c r="K498" s="43"/>
      <c r="L498" s="47"/>
      <c r="M498" s="222"/>
      <c r="N498" s="22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87</v>
      </c>
    </row>
    <row r="499" s="14" customFormat="1">
      <c r="A499" s="14"/>
      <c r="B499" s="249"/>
      <c r="C499" s="250"/>
      <c r="D499" s="219" t="s">
        <v>250</v>
      </c>
      <c r="E499" s="251" t="s">
        <v>21</v>
      </c>
      <c r="F499" s="252" t="s">
        <v>1880</v>
      </c>
      <c r="G499" s="250"/>
      <c r="H499" s="251" t="s">
        <v>21</v>
      </c>
      <c r="I499" s="253"/>
      <c r="J499" s="250"/>
      <c r="K499" s="250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250</v>
      </c>
      <c r="AU499" s="258" t="s">
        <v>87</v>
      </c>
      <c r="AV499" s="14" t="s">
        <v>85</v>
      </c>
      <c r="AW499" s="14" t="s">
        <v>38</v>
      </c>
      <c r="AX499" s="14" t="s">
        <v>77</v>
      </c>
      <c r="AY499" s="258" t="s">
        <v>137</v>
      </c>
    </row>
    <row r="500" s="13" customFormat="1">
      <c r="A500" s="13"/>
      <c r="B500" s="234"/>
      <c r="C500" s="235"/>
      <c r="D500" s="219" t="s">
        <v>250</v>
      </c>
      <c r="E500" s="236" t="s">
        <v>21</v>
      </c>
      <c r="F500" s="237" t="s">
        <v>2633</v>
      </c>
      <c r="G500" s="235"/>
      <c r="H500" s="238">
        <v>6.468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250</v>
      </c>
      <c r="AU500" s="244" t="s">
        <v>87</v>
      </c>
      <c r="AV500" s="13" t="s">
        <v>87</v>
      </c>
      <c r="AW500" s="13" t="s">
        <v>38</v>
      </c>
      <c r="AX500" s="13" t="s">
        <v>85</v>
      </c>
      <c r="AY500" s="244" t="s">
        <v>137</v>
      </c>
    </row>
    <row r="501" s="12" customFormat="1" ht="22.8" customHeight="1">
      <c r="A501" s="12"/>
      <c r="B501" s="191"/>
      <c r="C501" s="192"/>
      <c r="D501" s="193" t="s">
        <v>76</v>
      </c>
      <c r="E501" s="245" t="s">
        <v>1895</v>
      </c>
      <c r="F501" s="245" t="s">
        <v>1896</v>
      </c>
      <c r="G501" s="192"/>
      <c r="H501" s="192"/>
      <c r="I501" s="195"/>
      <c r="J501" s="246">
        <f>BK501</f>
        <v>0</v>
      </c>
      <c r="K501" s="192"/>
      <c r="L501" s="197"/>
      <c r="M501" s="198"/>
      <c r="N501" s="199"/>
      <c r="O501" s="199"/>
      <c r="P501" s="200">
        <f>SUM(P502:P514)</f>
        <v>0</v>
      </c>
      <c r="Q501" s="199"/>
      <c r="R501" s="200">
        <f>SUM(R502:R514)</f>
        <v>0</v>
      </c>
      <c r="S501" s="199"/>
      <c r="T501" s="201">
        <f>SUM(T502:T514)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2" t="s">
        <v>85</v>
      </c>
      <c r="AT501" s="203" t="s">
        <v>76</v>
      </c>
      <c r="AU501" s="203" t="s">
        <v>85</v>
      </c>
      <c r="AY501" s="202" t="s">
        <v>137</v>
      </c>
      <c r="BK501" s="204">
        <f>SUM(BK502:BK514)</f>
        <v>0</v>
      </c>
    </row>
    <row r="502" s="2" customFormat="1" ht="16.5" customHeight="1">
      <c r="A502" s="41"/>
      <c r="B502" s="42"/>
      <c r="C502" s="225" t="s">
        <v>466</v>
      </c>
      <c r="D502" s="225" t="s">
        <v>162</v>
      </c>
      <c r="E502" s="226" t="s">
        <v>1898</v>
      </c>
      <c r="F502" s="227" t="s">
        <v>1899</v>
      </c>
      <c r="G502" s="228" t="s">
        <v>581</v>
      </c>
      <c r="H502" s="229">
        <v>385.38</v>
      </c>
      <c r="I502" s="230"/>
      <c r="J502" s="231">
        <f>ROUND(I502*H502,2)</f>
        <v>0</v>
      </c>
      <c r="K502" s="227" t="s">
        <v>526</v>
      </c>
      <c r="L502" s="47"/>
      <c r="M502" s="232" t="s">
        <v>21</v>
      </c>
      <c r="N502" s="233" t="s">
        <v>48</v>
      </c>
      <c r="O502" s="87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7" t="s">
        <v>150</v>
      </c>
      <c r="AT502" s="217" t="s">
        <v>162</v>
      </c>
      <c r="AU502" s="217" t="s">
        <v>87</v>
      </c>
      <c r="AY502" s="20" t="s">
        <v>137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20" t="s">
        <v>85</v>
      </c>
      <c r="BK502" s="218">
        <f>ROUND(I502*H502,2)</f>
        <v>0</v>
      </c>
      <c r="BL502" s="20" t="s">
        <v>150</v>
      </c>
      <c r="BM502" s="217" t="s">
        <v>2634</v>
      </c>
    </row>
    <row r="503" s="2" customFormat="1">
      <c r="A503" s="41"/>
      <c r="B503" s="42"/>
      <c r="C503" s="43"/>
      <c r="D503" s="219" t="s">
        <v>144</v>
      </c>
      <c r="E503" s="43"/>
      <c r="F503" s="220" t="s">
        <v>1901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144</v>
      </c>
      <c r="AU503" s="20" t="s">
        <v>87</v>
      </c>
    </row>
    <row r="504" s="2" customFormat="1">
      <c r="A504" s="41"/>
      <c r="B504" s="42"/>
      <c r="C504" s="43"/>
      <c r="D504" s="247" t="s">
        <v>529</v>
      </c>
      <c r="E504" s="43"/>
      <c r="F504" s="248" t="s">
        <v>1902</v>
      </c>
      <c r="G504" s="43"/>
      <c r="H504" s="43"/>
      <c r="I504" s="221"/>
      <c r="J504" s="43"/>
      <c r="K504" s="43"/>
      <c r="L504" s="47"/>
      <c r="M504" s="222"/>
      <c r="N504" s="223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529</v>
      </c>
      <c r="AU504" s="20" t="s">
        <v>87</v>
      </c>
    </row>
    <row r="505" s="2" customFormat="1">
      <c r="A505" s="41"/>
      <c r="B505" s="42"/>
      <c r="C505" s="43"/>
      <c r="D505" s="219" t="s">
        <v>146</v>
      </c>
      <c r="E505" s="43"/>
      <c r="F505" s="224" t="s">
        <v>1903</v>
      </c>
      <c r="G505" s="43"/>
      <c r="H505" s="43"/>
      <c r="I505" s="221"/>
      <c r="J505" s="43"/>
      <c r="K505" s="43"/>
      <c r="L505" s="47"/>
      <c r="M505" s="222"/>
      <c r="N505" s="22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146</v>
      </c>
      <c r="AU505" s="20" t="s">
        <v>87</v>
      </c>
    </row>
    <row r="506" s="2" customFormat="1" ht="16.5" customHeight="1">
      <c r="A506" s="41"/>
      <c r="B506" s="42"/>
      <c r="C506" s="225" t="s">
        <v>472</v>
      </c>
      <c r="D506" s="225" t="s">
        <v>162</v>
      </c>
      <c r="E506" s="226" t="s">
        <v>1905</v>
      </c>
      <c r="F506" s="227" t="s">
        <v>1906</v>
      </c>
      <c r="G506" s="228" t="s">
        <v>565</v>
      </c>
      <c r="H506" s="229">
        <v>192.078</v>
      </c>
      <c r="I506" s="230"/>
      <c r="J506" s="231">
        <f>ROUND(I506*H506,2)</f>
        <v>0</v>
      </c>
      <c r="K506" s="227" t="s">
        <v>21</v>
      </c>
      <c r="L506" s="47"/>
      <c r="M506" s="232" t="s">
        <v>21</v>
      </c>
      <c r="N506" s="233" t="s">
        <v>48</v>
      </c>
      <c r="O506" s="87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7" t="s">
        <v>150</v>
      </c>
      <c r="AT506" s="217" t="s">
        <v>162</v>
      </c>
      <c r="AU506" s="217" t="s">
        <v>87</v>
      </c>
      <c r="AY506" s="20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20" t="s">
        <v>85</v>
      </c>
      <c r="BK506" s="218">
        <f>ROUND(I506*H506,2)</f>
        <v>0</v>
      </c>
      <c r="BL506" s="20" t="s">
        <v>150</v>
      </c>
      <c r="BM506" s="217" t="s">
        <v>2635</v>
      </c>
    </row>
    <row r="507" s="2" customFormat="1">
      <c r="A507" s="41"/>
      <c r="B507" s="42"/>
      <c r="C507" s="43"/>
      <c r="D507" s="219" t="s">
        <v>144</v>
      </c>
      <c r="E507" s="43"/>
      <c r="F507" s="220" t="s">
        <v>1908</v>
      </c>
      <c r="G507" s="43"/>
      <c r="H507" s="43"/>
      <c r="I507" s="221"/>
      <c r="J507" s="43"/>
      <c r="K507" s="43"/>
      <c r="L507" s="47"/>
      <c r="M507" s="222"/>
      <c r="N507" s="22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144</v>
      </c>
      <c r="AU507" s="20" t="s">
        <v>87</v>
      </c>
    </row>
    <row r="508" s="13" customFormat="1">
      <c r="A508" s="13"/>
      <c r="B508" s="234"/>
      <c r="C508" s="235"/>
      <c r="D508" s="219" t="s">
        <v>250</v>
      </c>
      <c r="E508" s="236" t="s">
        <v>21</v>
      </c>
      <c r="F508" s="237" t="s">
        <v>2202</v>
      </c>
      <c r="G508" s="235"/>
      <c r="H508" s="238">
        <v>11.07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250</v>
      </c>
      <c r="AU508" s="244" t="s">
        <v>87</v>
      </c>
      <c r="AV508" s="13" t="s">
        <v>87</v>
      </c>
      <c r="AW508" s="13" t="s">
        <v>38</v>
      </c>
      <c r="AX508" s="13" t="s">
        <v>77</v>
      </c>
      <c r="AY508" s="244" t="s">
        <v>137</v>
      </c>
    </row>
    <row r="509" s="13" customFormat="1">
      <c r="A509" s="13"/>
      <c r="B509" s="234"/>
      <c r="C509" s="235"/>
      <c r="D509" s="219" t="s">
        <v>250</v>
      </c>
      <c r="E509" s="236" t="s">
        <v>21</v>
      </c>
      <c r="F509" s="237" t="s">
        <v>2125</v>
      </c>
      <c r="G509" s="235"/>
      <c r="H509" s="238">
        <v>82.364000000000004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250</v>
      </c>
      <c r="AU509" s="244" t="s">
        <v>87</v>
      </c>
      <c r="AV509" s="13" t="s">
        <v>87</v>
      </c>
      <c r="AW509" s="13" t="s">
        <v>38</v>
      </c>
      <c r="AX509" s="13" t="s">
        <v>77</v>
      </c>
      <c r="AY509" s="244" t="s">
        <v>137</v>
      </c>
    </row>
    <row r="510" s="13" customFormat="1">
      <c r="A510" s="13"/>
      <c r="B510" s="234"/>
      <c r="C510" s="235"/>
      <c r="D510" s="219" t="s">
        <v>250</v>
      </c>
      <c r="E510" s="236" t="s">
        <v>21</v>
      </c>
      <c r="F510" s="237" t="s">
        <v>2636</v>
      </c>
      <c r="G510" s="235"/>
      <c r="H510" s="238">
        <v>0.72899999999999998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250</v>
      </c>
      <c r="AU510" s="244" t="s">
        <v>87</v>
      </c>
      <c r="AV510" s="13" t="s">
        <v>87</v>
      </c>
      <c r="AW510" s="13" t="s">
        <v>38</v>
      </c>
      <c r="AX510" s="13" t="s">
        <v>77</v>
      </c>
      <c r="AY510" s="244" t="s">
        <v>137</v>
      </c>
    </row>
    <row r="511" s="13" customFormat="1">
      <c r="A511" s="13"/>
      <c r="B511" s="234"/>
      <c r="C511" s="235"/>
      <c r="D511" s="219" t="s">
        <v>250</v>
      </c>
      <c r="E511" s="236" t="s">
        <v>21</v>
      </c>
      <c r="F511" s="237" t="s">
        <v>2637</v>
      </c>
      <c r="G511" s="235"/>
      <c r="H511" s="238">
        <v>5.2949999999999999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250</v>
      </c>
      <c r="AU511" s="244" t="s">
        <v>87</v>
      </c>
      <c r="AV511" s="13" t="s">
        <v>87</v>
      </c>
      <c r="AW511" s="13" t="s">
        <v>38</v>
      </c>
      <c r="AX511" s="13" t="s">
        <v>77</v>
      </c>
      <c r="AY511" s="244" t="s">
        <v>137</v>
      </c>
    </row>
    <row r="512" s="13" customFormat="1">
      <c r="A512" s="13"/>
      <c r="B512" s="234"/>
      <c r="C512" s="235"/>
      <c r="D512" s="219" t="s">
        <v>250</v>
      </c>
      <c r="E512" s="236" t="s">
        <v>21</v>
      </c>
      <c r="F512" s="237" t="s">
        <v>570</v>
      </c>
      <c r="G512" s="235"/>
      <c r="H512" s="238">
        <v>0.80000000000000004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250</v>
      </c>
      <c r="AU512" s="244" t="s">
        <v>87</v>
      </c>
      <c r="AV512" s="13" t="s">
        <v>87</v>
      </c>
      <c r="AW512" s="13" t="s">
        <v>38</v>
      </c>
      <c r="AX512" s="13" t="s">
        <v>77</v>
      </c>
      <c r="AY512" s="244" t="s">
        <v>137</v>
      </c>
    </row>
    <row r="513" s="13" customFormat="1">
      <c r="A513" s="13"/>
      <c r="B513" s="234"/>
      <c r="C513" s="235"/>
      <c r="D513" s="219" t="s">
        <v>250</v>
      </c>
      <c r="E513" s="236" t="s">
        <v>21</v>
      </c>
      <c r="F513" s="237" t="s">
        <v>2190</v>
      </c>
      <c r="G513" s="235"/>
      <c r="H513" s="238">
        <v>91.819999999999993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250</v>
      </c>
      <c r="AU513" s="244" t="s">
        <v>87</v>
      </c>
      <c r="AV513" s="13" t="s">
        <v>87</v>
      </c>
      <c r="AW513" s="13" t="s">
        <v>38</v>
      </c>
      <c r="AX513" s="13" t="s">
        <v>77</v>
      </c>
      <c r="AY513" s="244" t="s">
        <v>137</v>
      </c>
    </row>
    <row r="514" s="15" customFormat="1">
      <c r="A514" s="15"/>
      <c r="B514" s="267"/>
      <c r="C514" s="268"/>
      <c r="D514" s="219" t="s">
        <v>250</v>
      </c>
      <c r="E514" s="269" t="s">
        <v>21</v>
      </c>
      <c r="F514" s="270" t="s">
        <v>830</v>
      </c>
      <c r="G514" s="268"/>
      <c r="H514" s="271">
        <v>192.078</v>
      </c>
      <c r="I514" s="272"/>
      <c r="J514" s="268"/>
      <c r="K514" s="268"/>
      <c r="L514" s="273"/>
      <c r="M514" s="274"/>
      <c r="N514" s="275"/>
      <c r="O514" s="275"/>
      <c r="P514" s="275"/>
      <c r="Q514" s="275"/>
      <c r="R514" s="275"/>
      <c r="S514" s="275"/>
      <c r="T514" s="27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7" t="s">
        <v>250</v>
      </c>
      <c r="AU514" s="277" t="s">
        <v>87</v>
      </c>
      <c r="AV514" s="15" t="s">
        <v>150</v>
      </c>
      <c r="AW514" s="15" t="s">
        <v>38</v>
      </c>
      <c r="AX514" s="15" t="s">
        <v>85</v>
      </c>
      <c r="AY514" s="277" t="s">
        <v>137</v>
      </c>
    </row>
    <row r="515" s="12" customFormat="1" ht="25.92" customHeight="1">
      <c r="A515" s="12"/>
      <c r="B515" s="191"/>
      <c r="C515" s="192"/>
      <c r="D515" s="193" t="s">
        <v>76</v>
      </c>
      <c r="E515" s="194" t="s">
        <v>1912</v>
      </c>
      <c r="F515" s="194" t="s">
        <v>1913</v>
      </c>
      <c r="G515" s="192"/>
      <c r="H515" s="192"/>
      <c r="I515" s="195"/>
      <c r="J515" s="196">
        <f>BK515</f>
        <v>0</v>
      </c>
      <c r="K515" s="192"/>
      <c r="L515" s="197"/>
      <c r="M515" s="198"/>
      <c r="N515" s="199"/>
      <c r="O515" s="199"/>
      <c r="P515" s="200">
        <f>P516+P525+P635</f>
        <v>0</v>
      </c>
      <c r="Q515" s="199"/>
      <c r="R515" s="200">
        <f>R516+R525+R635</f>
        <v>33.020747500000006</v>
      </c>
      <c r="S515" s="199"/>
      <c r="T515" s="201">
        <f>T516+T525+T635</f>
        <v>19.393941000000002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87</v>
      </c>
      <c r="AT515" s="203" t="s">
        <v>76</v>
      </c>
      <c r="AU515" s="203" t="s">
        <v>77</v>
      </c>
      <c r="AY515" s="202" t="s">
        <v>137</v>
      </c>
      <c r="BK515" s="204">
        <f>BK516+BK525+BK635</f>
        <v>0</v>
      </c>
    </row>
    <row r="516" s="12" customFormat="1" ht="22.8" customHeight="1">
      <c r="A516" s="12"/>
      <c r="B516" s="191"/>
      <c r="C516" s="192"/>
      <c r="D516" s="193" t="s">
        <v>76</v>
      </c>
      <c r="E516" s="245" t="s">
        <v>2638</v>
      </c>
      <c r="F516" s="245" t="s">
        <v>2639</v>
      </c>
      <c r="G516" s="192"/>
      <c r="H516" s="192"/>
      <c r="I516" s="195"/>
      <c r="J516" s="246">
        <f>BK516</f>
        <v>0</v>
      </c>
      <c r="K516" s="192"/>
      <c r="L516" s="197"/>
      <c r="M516" s="198"/>
      <c r="N516" s="199"/>
      <c r="O516" s="199"/>
      <c r="P516" s="200">
        <f>SUM(P517:P524)</f>
        <v>0</v>
      </c>
      <c r="Q516" s="199"/>
      <c r="R516" s="200">
        <f>SUM(R517:R524)</f>
        <v>0.93103999999999998</v>
      </c>
      <c r="S516" s="199"/>
      <c r="T516" s="201">
        <f>SUM(T517:T524)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2" t="s">
        <v>87</v>
      </c>
      <c r="AT516" s="203" t="s">
        <v>76</v>
      </c>
      <c r="AU516" s="203" t="s">
        <v>85</v>
      </c>
      <c r="AY516" s="202" t="s">
        <v>137</v>
      </c>
      <c r="BK516" s="204">
        <f>SUM(BK517:BK524)</f>
        <v>0</v>
      </c>
    </row>
    <row r="517" s="2" customFormat="1" ht="16.5" customHeight="1">
      <c r="A517" s="41"/>
      <c r="B517" s="42"/>
      <c r="C517" s="225" t="s">
        <v>482</v>
      </c>
      <c r="D517" s="225" t="s">
        <v>162</v>
      </c>
      <c r="E517" s="226" t="s">
        <v>2640</v>
      </c>
      <c r="F517" s="227" t="s">
        <v>2641</v>
      </c>
      <c r="G517" s="228" t="s">
        <v>475</v>
      </c>
      <c r="H517" s="229">
        <v>116.38</v>
      </c>
      <c r="I517" s="230"/>
      <c r="J517" s="231">
        <f>ROUND(I517*H517,2)</f>
        <v>0</v>
      </c>
      <c r="K517" s="227" t="s">
        <v>21</v>
      </c>
      <c r="L517" s="47"/>
      <c r="M517" s="232" t="s">
        <v>21</v>
      </c>
      <c r="N517" s="233" t="s">
        <v>48</v>
      </c>
      <c r="O517" s="87"/>
      <c r="P517" s="215">
        <f>O517*H517</f>
        <v>0</v>
      </c>
      <c r="Q517" s="215">
        <v>0.0080000000000000002</v>
      </c>
      <c r="R517" s="215">
        <f>Q517*H517</f>
        <v>0.93103999999999998</v>
      </c>
      <c r="S517" s="215">
        <v>0</v>
      </c>
      <c r="T517" s="21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7" t="s">
        <v>207</v>
      </c>
      <c r="AT517" s="217" t="s">
        <v>162</v>
      </c>
      <c r="AU517" s="217" t="s">
        <v>87</v>
      </c>
      <c r="AY517" s="20" t="s">
        <v>137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20" t="s">
        <v>85</v>
      </c>
      <c r="BK517" s="218">
        <f>ROUND(I517*H517,2)</f>
        <v>0</v>
      </c>
      <c r="BL517" s="20" t="s">
        <v>207</v>
      </c>
      <c r="BM517" s="217" t="s">
        <v>2642</v>
      </c>
    </row>
    <row r="518" s="2" customFormat="1">
      <c r="A518" s="41"/>
      <c r="B518" s="42"/>
      <c r="C518" s="43"/>
      <c r="D518" s="219" t="s">
        <v>144</v>
      </c>
      <c r="E518" s="43"/>
      <c r="F518" s="220" t="s">
        <v>2643</v>
      </c>
      <c r="G518" s="43"/>
      <c r="H518" s="43"/>
      <c r="I518" s="221"/>
      <c r="J518" s="43"/>
      <c r="K518" s="43"/>
      <c r="L518" s="47"/>
      <c r="M518" s="222"/>
      <c r="N518" s="223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144</v>
      </c>
      <c r="AU518" s="20" t="s">
        <v>87</v>
      </c>
    </row>
    <row r="519" s="2" customFormat="1">
      <c r="A519" s="41"/>
      <c r="B519" s="42"/>
      <c r="C519" s="43"/>
      <c r="D519" s="219" t="s">
        <v>146</v>
      </c>
      <c r="E519" s="43"/>
      <c r="F519" s="224" t="s">
        <v>2644</v>
      </c>
      <c r="G519" s="43"/>
      <c r="H519" s="43"/>
      <c r="I519" s="221"/>
      <c r="J519" s="43"/>
      <c r="K519" s="43"/>
      <c r="L519" s="47"/>
      <c r="M519" s="222"/>
      <c r="N519" s="223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146</v>
      </c>
      <c r="AU519" s="20" t="s">
        <v>87</v>
      </c>
    </row>
    <row r="520" s="14" customFormat="1">
      <c r="A520" s="14"/>
      <c r="B520" s="249"/>
      <c r="C520" s="250"/>
      <c r="D520" s="219" t="s">
        <v>250</v>
      </c>
      <c r="E520" s="251" t="s">
        <v>21</v>
      </c>
      <c r="F520" s="252" t="s">
        <v>2645</v>
      </c>
      <c r="G520" s="250"/>
      <c r="H520" s="251" t="s">
        <v>21</v>
      </c>
      <c r="I520" s="253"/>
      <c r="J520" s="250"/>
      <c r="K520" s="250"/>
      <c r="L520" s="254"/>
      <c r="M520" s="255"/>
      <c r="N520" s="256"/>
      <c r="O520" s="256"/>
      <c r="P520" s="256"/>
      <c r="Q520" s="256"/>
      <c r="R520" s="256"/>
      <c r="S520" s="256"/>
      <c r="T520" s="25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8" t="s">
        <v>250</v>
      </c>
      <c r="AU520" s="258" t="s">
        <v>87</v>
      </c>
      <c r="AV520" s="14" t="s">
        <v>85</v>
      </c>
      <c r="AW520" s="14" t="s">
        <v>38</v>
      </c>
      <c r="AX520" s="14" t="s">
        <v>77</v>
      </c>
      <c r="AY520" s="258" t="s">
        <v>137</v>
      </c>
    </row>
    <row r="521" s="13" customFormat="1">
      <c r="A521" s="13"/>
      <c r="B521" s="234"/>
      <c r="C521" s="235"/>
      <c r="D521" s="219" t="s">
        <v>250</v>
      </c>
      <c r="E521" s="236" t="s">
        <v>21</v>
      </c>
      <c r="F521" s="237" t="s">
        <v>2646</v>
      </c>
      <c r="G521" s="235"/>
      <c r="H521" s="238">
        <v>116.38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250</v>
      </c>
      <c r="AU521" s="244" t="s">
        <v>87</v>
      </c>
      <c r="AV521" s="13" t="s">
        <v>87</v>
      </c>
      <c r="AW521" s="13" t="s">
        <v>38</v>
      </c>
      <c r="AX521" s="13" t="s">
        <v>85</v>
      </c>
      <c r="AY521" s="244" t="s">
        <v>137</v>
      </c>
    </row>
    <row r="522" s="2" customFormat="1" ht="16.5" customHeight="1">
      <c r="A522" s="41"/>
      <c r="B522" s="42"/>
      <c r="C522" s="225" t="s">
        <v>487</v>
      </c>
      <c r="D522" s="225" t="s">
        <v>162</v>
      </c>
      <c r="E522" s="226" t="s">
        <v>2647</v>
      </c>
      <c r="F522" s="227" t="s">
        <v>2648</v>
      </c>
      <c r="G522" s="228" t="s">
        <v>581</v>
      </c>
      <c r="H522" s="229">
        <v>0.93100000000000005</v>
      </c>
      <c r="I522" s="230"/>
      <c r="J522" s="231">
        <f>ROUND(I522*H522,2)</f>
        <v>0</v>
      </c>
      <c r="K522" s="227" t="s">
        <v>21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207</v>
      </c>
      <c r="AT522" s="217" t="s">
        <v>162</v>
      </c>
      <c r="AU522" s="217" t="s">
        <v>87</v>
      </c>
      <c r="AY522" s="20" t="s">
        <v>137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207</v>
      </c>
      <c r="BM522" s="217" t="s">
        <v>2649</v>
      </c>
    </row>
    <row r="523" s="2" customFormat="1">
      <c r="A523" s="41"/>
      <c r="B523" s="42"/>
      <c r="C523" s="43"/>
      <c r="D523" s="219" t="s">
        <v>144</v>
      </c>
      <c r="E523" s="43"/>
      <c r="F523" s="220" t="s">
        <v>2650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144</v>
      </c>
      <c r="AU523" s="20" t="s">
        <v>87</v>
      </c>
    </row>
    <row r="524" s="2" customFormat="1">
      <c r="A524" s="41"/>
      <c r="B524" s="42"/>
      <c r="C524" s="43"/>
      <c r="D524" s="219" t="s">
        <v>146</v>
      </c>
      <c r="E524" s="43"/>
      <c r="F524" s="224" t="s">
        <v>1903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146</v>
      </c>
      <c r="AU524" s="20" t="s">
        <v>87</v>
      </c>
    </row>
    <row r="525" s="12" customFormat="1" ht="22.8" customHeight="1">
      <c r="A525" s="12"/>
      <c r="B525" s="191"/>
      <c r="C525" s="192"/>
      <c r="D525" s="193" t="s">
        <v>76</v>
      </c>
      <c r="E525" s="245" t="s">
        <v>1951</v>
      </c>
      <c r="F525" s="245" t="s">
        <v>1952</v>
      </c>
      <c r="G525" s="192"/>
      <c r="H525" s="192"/>
      <c r="I525" s="195"/>
      <c r="J525" s="246">
        <f>BK525</f>
        <v>0</v>
      </c>
      <c r="K525" s="192"/>
      <c r="L525" s="197"/>
      <c r="M525" s="198"/>
      <c r="N525" s="199"/>
      <c r="O525" s="199"/>
      <c r="P525" s="200">
        <f>SUM(P526:P634)</f>
        <v>0</v>
      </c>
      <c r="Q525" s="199"/>
      <c r="R525" s="200">
        <f>SUM(R526:R634)</f>
        <v>29.501707500000006</v>
      </c>
      <c r="S525" s="199"/>
      <c r="T525" s="201">
        <f>SUM(T526:T634)</f>
        <v>19.393941000000002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2" t="s">
        <v>87</v>
      </c>
      <c r="AT525" s="203" t="s">
        <v>76</v>
      </c>
      <c r="AU525" s="203" t="s">
        <v>85</v>
      </c>
      <c r="AY525" s="202" t="s">
        <v>137</v>
      </c>
      <c r="BK525" s="204">
        <f>SUM(BK526:BK634)</f>
        <v>0</v>
      </c>
    </row>
    <row r="526" s="2" customFormat="1" ht="21.75" customHeight="1">
      <c r="A526" s="41"/>
      <c r="B526" s="42"/>
      <c r="C526" s="225" t="s">
        <v>492</v>
      </c>
      <c r="D526" s="225" t="s">
        <v>162</v>
      </c>
      <c r="E526" s="226" t="s">
        <v>2651</v>
      </c>
      <c r="F526" s="227" t="s">
        <v>2652</v>
      </c>
      <c r="G526" s="228" t="s">
        <v>475</v>
      </c>
      <c r="H526" s="229">
        <v>111.78</v>
      </c>
      <c r="I526" s="230"/>
      <c r="J526" s="231">
        <f>ROUND(I526*H526,2)</f>
        <v>0</v>
      </c>
      <c r="K526" s="227" t="s">
        <v>526</v>
      </c>
      <c r="L526" s="47"/>
      <c r="M526" s="232" t="s">
        <v>21</v>
      </c>
      <c r="N526" s="233" t="s">
        <v>48</v>
      </c>
      <c r="O526" s="87"/>
      <c r="P526" s="215">
        <f>O526*H526</f>
        <v>0</v>
      </c>
      <c r="Q526" s="215">
        <v>0</v>
      </c>
      <c r="R526" s="215">
        <f>Q526*H526</f>
        <v>0</v>
      </c>
      <c r="S526" s="215">
        <v>0.010999999999999999</v>
      </c>
      <c r="T526" s="216">
        <f>S526*H526</f>
        <v>1.2295799999999999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7" t="s">
        <v>207</v>
      </c>
      <c r="AT526" s="217" t="s">
        <v>162</v>
      </c>
      <c r="AU526" s="217" t="s">
        <v>87</v>
      </c>
      <c r="AY526" s="20" t="s">
        <v>137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20" t="s">
        <v>85</v>
      </c>
      <c r="BK526" s="218">
        <f>ROUND(I526*H526,2)</f>
        <v>0</v>
      </c>
      <c r="BL526" s="20" t="s">
        <v>207</v>
      </c>
      <c r="BM526" s="217" t="s">
        <v>2653</v>
      </c>
    </row>
    <row r="527" s="2" customFormat="1">
      <c r="A527" s="41"/>
      <c r="B527" s="42"/>
      <c r="C527" s="43"/>
      <c r="D527" s="219" t="s">
        <v>144</v>
      </c>
      <c r="E527" s="43"/>
      <c r="F527" s="220" t="s">
        <v>2654</v>
      </c>
      <c r="G527" s="43"/>
      <c r="H527" s="43"/>
      <c r="I527" s="221"/>
      <c r="J527" s="43"/>
      <c r="K527" s="43"/>
      <c r="L527" s="47"/>
      <c r="M527" s="222"/>
      <c r="N527" s="223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144</v>
      </c>
      <c r="AU527" s="20" t="s">
        <v>87</v>
      </c>
    </row>
    <row r="528" s="2" customFormat="1">
      <c r="A528" s="41"/>
      <c r="B528" s="42"/>
      <c r="C528" s="43"/>
      <c r="D528" s="247" t="s">
        <v>529</v>
      </c>
      <c r="E528" s="43"/>
      <c r="F528" s="248" t="s">
        <v>2655</v>
      </c>
      <c r="G528" s="43"/>
      <c r="H528" s="43"/>
      <c r="I528" s="221"/>
      <c r="J528" s="43"/>
      <c r="K528" s="43"/>
      <c r="L528" s="47"/>
      <c r="M528" s="222"/>
      <c r="N528" s="223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529</v>
      </c>
      <c r="AU528" s="20" t="s">
        <v>87</v>
      </c>
    </row>
    <row r="529" s="14" customFormat="1">
      <c r="A529" s="14"/>
      <c r="B529" s="249"/>
      <c r="C529" s="250"/>
      <c r="D529" s="219" t="s">
        <v>250</v>
      </c>
      <c r="E529" s="251" t="s">
        <v>21</v>
      </c>
      <c r="F529" s="252" t="s">
        <v>2645</v>
      </c>
      <c r="G529" s="250"/>
      <c r="H529" s="251" t="s">
        <v>21</v>
      </c>
      <c r="I529" s="253"/>
      <c r="J529" s="250"/>
      <c r="K529" s="250"/>
      <c r="L529" s="254"/>
      <c r="M529" s="255"/>
      <c r="N529" s="256"/>
      <c r="O529" s="256"/>
      <c r="P529" s="256"/>
      <c r="Q529" s="256"/>
      <c r="R529" s="256"/>
      <c r="S529" s="256"/>
      <c r="T529" s="25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8" t="s">
        <v>250</v>
      </c>
      <c r="AU529" s="258" t="s">
        <v>87</v>
      </c>
      <c r="AV529" s="14" t="s">
        <v>85</v>
      </c>
      <c r="AW529" s="14" t="s">
        <v>38</v>
      </c>
      <c r="AX529" s="14" t="s">
        <v>77</v>
      </c>
      <c r="AY529" s="258" t="s">
        <v>137</v>
      </c>
    </row>
    <row r="530" s="13" customFormat="1">
      <c r="A530" s="13"/>
      <c r="B530" s="234"/>
      <c r="C530" s="235"/>
      <c r="D530" s="219" t="s">
        <v>250</v>
      </c>
      <c r="E530" s="236" t="s">
        <v>2150</v>
      </c>
      <c r="F530" s="237" t="s">
        <v>2656</v>
      </c>
      <c r="G530" s="235"/>
      <c r="H530" s="238">
        <v>111.78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250</v>
      </c>
      <c r="AU530" s="244" t="s">
        <v>87</v>
      </c>
      <c r="AV530" s="13" t="s">
        <v>87</v>
      </c>
      <c r="AW530" s="13" t="s">
        <v>38</v>
      </c>
      <c r="AX530" s="13" t="s">
        <v>85</v>
      </c>
      <c r="AY530" s="244" t="s">
        <v>137</v>
      </c>
    </row>
    <row r="531" s="2" customFormat="1" ht="16.5" customHeight="1">
      <c r="A531" s="41"/>
      <c r="B531" s="42"/>
      <c r="C531" s="225" t="s">
        <v>496</v>
      </c>
      <c r="D531" s="225" t="s">
        <v>162</v>
      </c>
      <c r="E531" s="226" t="s">
        <v>2657</v>
      </c>
      <c r="F531" s="227" t="s">
        <v>2658</v>
      </c>
      <c r="G531" s="228" t="s">
        <v>210</v>
      </c>
      <c r="H531" s="229">
        <v>107.2</v>
      </c>
      <c r="I531" s="230"/>
      <c r="J531" s="231">
        <f>ROUND(I531*H531,2)</f>
        <v>0</v>
      </c>
      <c r="K531" s="227" t="s">
        <v>21</v>
      </c>
      <c r="L531" s="47"/>
      <c r="M531" s="232" t="s">
        <v>21</v>
      </c>
      <c r="N531" s="233" t="s">
        <v>48</v>
      </c>
      <c r="O531" s="87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7" t="s">
        <v>207</v>
      </c>
      <c r="AT531" s="217" t="s">
        <v>162</v>
      </c>
      <c r="AU531" s="217" t="s">
        <v>87</v>
      </c>
      <c r="AY531" s="20" t="s">
        <v>137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20" t="s">
        <v>85</v>
      </c>
      <c r="BK531" s="218">
        <f>ROUND(I531*H531,2)</f>
        <v>0</v>
      </c>
      <c r="BL531" s="20" t="s">
        <v>207</v>
      </c>
      <c r="BM531" s="217" t="s">
        <v>2659</v>
      </c>
    </row>
    <row r="532" s="2" customFormat="1">
      <c r="A532" s="41"/>
      <c r="B532" s="42"/>
      <c r="C532" s="43"/>
      <c r="D532" s="219" t="s">
        <v>144</v>
      </c>
      <c r="E532" s="43"/>
      <c r="F532" s="220" t="s">
        <v>2658</v>
      </c>
      <c r="G532" s="43"/>
      <c r="H532" s="43"/>
      <c r="I532" s="221"/>
      <c r="J532" s="43"/>
      <c r="K532" s="43"/>
      <c r="L532" s="47"/>
      <c r="M532" s="222"/>
      <c r="N532" s="22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144</v>
      </c>
      <c r="AU532" s="20" t="s">
        <v>87</v>
      </c>
    </row>
    <row r="533" s="14" customFormat="1">
      <c r="A533" s="14"/>
      <c r="B533" s="249"/>
      <c r="C533" s="250"/>
      <c r="D533" s="219" t="s">
        <v>250</v>
      </c>
      <c r="E533" s="251" t="s">
        <v>21</v>
      </c>
      <c r="F533" s="252" t="s">
        <v>2505</v>
      </c>
      <c r="G533" s="250"/>
      <c r="H533" s="251" t="s">
        <v>21</v>
      </c>
      <c r="I533" s="253"/>
      <c r="J533" s="250"/>
      <c r="K533" s="250"/>
      <c r="L533" s="254"/>
      <c r="M533" s="255"/>
      <c r="N533" s="256"/>
      <c r="O533" s="256"/>
      <c r="P533" s="256"/>
      <c r="Q533" s="256"/>
      <c r="R533" s="256"/>
      <c r="S533" s="256"/>
      <c r="T533" s="25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8" t="s">
        <v>250</v>
      </c>
      <c r="AU533" s="258" t="s">
        <v>87</v>
      </c>
      <c r="AV533" s="14" t="s">
        <v>85</v>
      </c>
      <c r="AW533" s="14" t="s">
        <v>38</v>
      </c>
      <c r="AX533" s="14" t="s">
        <v>77</v>
      </c>
      <c r="AY533" s="258" t="s">
        <v>137</v>
      </c>
    </row>
    <row r="534" s="13" customFormat="1">
      <c r="A534" s="13"/>
      <c r="B534" s="234"/>
      <c r="C534" s="235"/>
      <c r="D534" s="219" t="s">
        <v>250</v>
      </c>
      <c r="E534" s="236" t="s">
        <v>21</v>
      </c>
      <c r="F534" s="237" t="s">
        <v>2660</v>
      </c>
      <c r="G534" s="235"/>
      <c r="H534" s="238">
        <v>12.199999999999999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250</v>
      </c>
      <c r="AU534" s="244" t="s">
        <v>87</v>
      </c>
      <c r="AV534" s="13" t="s">
        <v>87</v>
      </c>
      <c r="AW534" s="13" t="s">
        <v>38</v>
      </c>
      <c r="AX534" s="13" t="s">
        <v>77</v>
      </c>
      <c r="AY534" s="244" t="s">
        <v>137</v>
      </c>
    </row>
    <row r="535" s="13" customFormat="1">
      <c r="A535" s="13"/>
      <c r="B535" s="234"/>
      <c r="C535" s="235"/>
      <c r="D535" s="219" t="s">
        <v>250</v>
      </c>
      <c r="E535" s="236" t="s">
        <v>21</v>
      </c>
      <c r="F535" s="237" t="s">
        <v>2661</v>
      </c>
      <c r="G535" s="235"/>
      <c r="H535" s="238">
        <v>71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250</v>
      </c>
      <c r="AU535" s="244" t="s">
        <v>87</v>
      </c>
      <c r="AV535" s="13" t="s">
        <v>87</v>
      </c>
      <c r="AW535" s="13" t="s">
        <v>38</v>
      </c>
      <c r="AX535" s="13" t="s">
        <v>77</v>
      </c>
      <c r="AY535" s="244" t="s">
        <v>137</v>
      </c>
    </row>
    <row r="536" s="13" customFormat="1">
      <c r="A536" s="13"/>
      <c r="B536" s="234"/>
      <c r="C536" s="235"/>
      <c r="D536" s="219" t="s">
        <v>250</v>
      </c>
      <c r="E536" s="236" t="s">
        <v>21</v>
      </c>
      <c r="F536" s="237" t="s">
        <v>2662</v>
      </c>
      <c r="G536" s="235"/>
      <c r="H536" s="238">
        <v>9.5999999999999996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250</v>
      </c>
      <c r="AU536" s="244" t="s">
        <v>87</v>
      </c>
      <c r="AV536" s="13" t="s">
        <v>87</v>
      </c>
      <c r="AW536" s="13" t="s">
        <v>38</v>
      </c>
      <c r="AX536" s="13" t="s">
        <v>77</v>
      </c>
      <c r="AY536" s="244" t="s">
        <v>137</v>
      </c>
    </row>
    <row r="537" s="13" customFormat="1">
      <c r="A537" s="13"/>
      <c r="B537" s="234"/>
      <c r="C537" s="235"/>
      <c r="D537" s="219" t="s">
        <v>250</v>
      </c>
      <c r="E537" s="236" t="s">
        <v>21</v>
      </c>
      <c r="F537" s="237" t="s">
        <v>2663</v>
      </c>
      <c r="G537" s="235"/>
      <c r="H537" s="238">
        <v>14.4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250</v>
      </c>
      <c r="AU537" s="244" t="s">
        <v>87</v>
      </c>
      <c r="AV537" s="13" t="s">
        <v>87</v>
      </c>
      <c r="AW537" s="13" t="s">
        <v>38</v>
      </c>
      <c r="AX537" s="13" t="s">
        <v>77</v>
      </c>
      <c r="AY537" s="244" t="s">
        <v>137</v>
      </c>
    </row>
    <row r="538" s="15" customFormat="1">
      <c r="A538" s="15"/>
      <c r="B538" s="267"/>
      <c r="C538" s="268"/>
      <c r="D538" s="219" t="s">
        <v>250</v>
      </c>
      <c r="E538" s="269" t="s">
        <v>21</v>
      </c>
      <c r="F538" s="270" t="s">
        <v>830</v>
      </c>
      <c r="G538" s="268"/>
      <c r="H538" s="271">
        <v>107.2</v>
      </c>
      <c r="I538" s="272"/>
      <c r="J538" s="268"/>
      <c r="K538" s="268"/>
      <c r="L538" s="273"/>
      <c r="M538" s="274"/>
      <c r="N538" s="275"/>
      <c r="O538" s="275"/>
      <c r="P538" s="275"/>
      <c r="Q538" s="275"/>
      <c r="R538" s="275"/>
      <c r="S538" s="275"/>
      <c r="T538" s="276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7" t="s">
        <v>250</v>
      </c>
      <c r="AU538" s="277" t="s">
        <v>87</v>
      </c>
      <c r="AV538" s="15" t="s">
        <v>150</v>
      </c>
      <c r="AW538" s="15" t="s">
        <v>38</v>
      </c>
      <c r="AX538" s="15" t="s">
        <v>85</v>
      </c>
      <c r="AY538" s="277" t="s">
        <v>137</v>
      </c>
    </row>
    <row r="539" s="2" customFormat="1" ht="16.5" customHeight="1">
      <c r="A539" s="41"/>
      <c r="B539" s="42"/>
      <c r="C539" s="205" t="s">
        <v>267</v>
      </c>
      <c r="D539" s="205" t="s">
        <v>138</v>
      </c>
      <c r="E539" s="206" t="s">
        <v>2664</v>
      </c>
      <c r="F539" s="207" t="s">
        <v>2665</v>
      </c>
      <c r="G539" s="208" t="s">
        <v>141</v>
      </c>
      <c r="H539" s="209">
        <v>2139.4899999999998</v>
      </c>
      <c r="I539" s="210"/>
      <c r="J539" s="211">
        <f>ROUND(I539*H539,2)</f>
        <v>0</v>
      </c>
      <c r="K539" s="207" t="s">
        <v>21</v>
      </c>
      <c r="L539" s="212"/>
      <c r="M539" s="213" t="s">
        <v>21</v>
      </c>
      <c r="N539" s="214" t="s">
        <v>48</v>
      </c>
      <c r="O539" s="87"/>
      <c r="P539" s="215">
        <f>O539*H539</f>
        <v>0</v>
      </c>
      <c r="Q539" s="215">
        <v>0.001</v>
      </c>
      <c r="R539" s="215">
        <f>Q539*H539</f>
        <v>2.1394899999999999</v>
      </c>
      <c r="S539" s="215">
        <v>0</v>
      </c>
      <c r="T539" s="216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7" t="s">
        <v>201</v>
      </c>
      <c r="AT539" s="217" t="s">
        <v>138</v>
      </c>
      <c r="AU539" s="217" t="s">
        <v>87</v>
      </c>
      <c r="AY539" s="20" t="s">
        <v>137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20" t="s">
        <v>85</v>
      </c>
      <c r="BK539" s="218">
        <f>ROUND(I539*H539,2)</f>
        <v>0</v>
      </c>
      <c r="BL539" s="20" t="s">
        <v>207</v>
      </c>
      <c r="BM539" s="217" t="s">
        <v>2666</v>
      </c>
    </row>
    <row r="540" s="2" customFormat="1">
      <c r="A540" s="41"/>
      <c r="B540" s="42"/>
      <c r="C540" s="43"/>
      <c r="D540" s="219" t="s">
        <v>144</v>
      </c>
      <c r="E540" s="43"/>
      <c r="F540" s="220" t="s">
        <v>2667</v>
      </c>
      <c r="G540" s="43"/>
      <c r="H540" s="43"/>
      <c r="I540" s="221"/>
      <c r="J540" s="43"/>
      <c r="K540" s="43"/>
      <c r="L540" s="47"/>
      <c r="M540" s="222"/>
      <c r="N540" s="223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144</v>
      </c>
      <c r="AU540" s="20" t="s">
        <v>87</v>
      </c>
    </row>
    <row r="541" s="14" customFormat="1">
      <c r="A541" s="14"/>
      <c r="B541" s="249"/>
      <c r="C541" s="250"/>
      <c r="D541" s="219" t="s">
        <v>250</v>
      </c>
      <c r="E541" s="251" t="s">
        <v>21</v>
      </c>
      <c r="F541" s="252" t="s">
        <v>2505</v>
      </c>
      <c r="G541" s="250"/>
      <c r="H541" s="251" t="s">
        <v>21</v>
      </c>
      <c r="I541" s="253"/>
      <c r="J541" s="250"/>
      <c r="K541" s="250"/>
      <c r="L541" s="254"/>
      <c r="M541" s="255"/>
      <c r="N541" s="256"/>
      <c r="O541" s="256"/>
      <c r="P541" s="256"/>
      <c r="Q541" s="256"/>
      <c r="R541" s="256"/>
      <c r="S541" s="256"/>
      <c r="T541" s="25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8" t="s">
        <v>250</v>
      </c>
      <c r="AU541" s="258" t="s">
        <v>87</v>
      </c>
      <c r="AV541" s="14" t="s">
        <v>85</v>
      </c>
      <c r="AW541" s="14" t="s">
        <v>38</v>
      </c>
      <c r="AX541" s="14" t="s">
        <v>77</v>
      </c>
      <c r="AY541" s="258" t="s">
        <v>137</v>
      </c>
    </row>
    <row r="542" s="13" customFormat="1">
      <c r="A542" s="13"/>
      <c r="B542" s="234"/>
      <c r="C542" s="235"/>
      <c r="D542" s="219" t="s">
        <v>250</v>
      </c>
      <c r="E542" s="236" t="s">
        <v>21</v>
      </c>
      <c r="F542" s="237" t="s">
        <v>2668</v>
      </c>
      <c r="G542" s="235"/>
      <c r="H542" s="238">
        <v>99.469999999999999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250</v>
      </c>
      <c r="AU542" s="244" t="s">
        <v>87</v>
      </c>
      <c r="AV542" s="13" t="s">
        <v>87</v>
      </c>
      <c r="AW542" s="13" t="s">
        <v>38</v>
      </c>
      <c r="AX542" s="13" t="s">
        <v>77</v>
      </c>
      <c r="AY542" s="244" t="s">
        <v>137</v>
      </c>
    </row>
    <row r="543" s="13" customFormat="1">
      <c r="A543" s="13"/>
      <c r="B543" s="234"/>
      <c r="C543" s="235"/>
      <c r="D543" s="219" t="s">
        <v>250</v>
      </c>
      <c r="E543" s="236" t="s">
        <v>21</v>
      </c>
      <c r="F543" s="237" t="s">
        <v>2669</v>
      </c>
      <c r="G543" s="235"/>
      <c r="H543" s="238">
        <v>1644.3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250</v>
      </c>
      <c r="AU543" s="244" t="s">
        <v>87</v>
      </c>
      <c r="AV543" s="13" t="s">
        <v>87</v>
      </c>
      <c r="AW543" s="13" t="s">
        <v>38</v>
      </c>
      <c r="AX543" s="13" t="s">
        <v>77</v>
      </c>
      <c r="AY543" s="244" t="s">
        <v>137</v>
      </c>
    </row>
    <row r="544" s="13" customFormat="1">
      <c r="A544" s="13"/>
      <c r="B544" s="234"/>
      <c r="C544" s="235"/>
      <c r="D544" s="219" t="s">
        <v>250</v>
      </c>
      <c r="E544" s="236" t="s">
        <v>21</v>
      </c>
      <c r="F544" s="237" t="s">
        <v>2670</v>
      </c>
      <c r="G544" s="235"/>
      <c r="H544" s="238">
        <v>160.81999999999999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250</v>
      </c>
      <c r="AU544" s="244" t="s">
        <v>87</v>
      </c>
      <c r="AV544" s="13" t="s">
        <v>87</v>
      </c>
      <c r="AW544" s="13" t="s">
        <v>38</v>
      </c>
      <c r="AX544" s="13" t="s">
        <v>77</v>
      </c>
      <c r="AY544" s="244" t="s">
        <v>137</v>
      </c>
    </row>
    <row r="545" s="13" customFormat="1">
      <c r="A545" s="13"/>
      <c r="B545" s="234"/>
      <c r="C545" s="235"/>
      <c r="D545" s="219" t="s">
        <v>250</v>
      </c>
      <c r="E545" s="236" t="s">
        <v>21</v>
      </c>
      <c r="F545" s="237" t="s">
        <v>2671</v>
      </c>
      <c r="G545" s="235"/>
      <c r="H545" s="238">
        <v>234.90000000000001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250</v>
      </c>
      <c r="AU545" s="244" t="s">
        <v>87</v>
      </c>
      <c r="AV545" s="13" t="s">
        <v>87</v>
      </c>
      <c r="AW545" s="13" t="s">
        <v>38</v>
      </c>
      <c r="AX545" s="13" t="s">
        <v>77</v>
      </c>
      <c r="AY545" s="244" t="s">
        <v>137</v>
      </c>
    </row>
    <row r="546" s="15" customFormat="1">
      <c r="A546" s="15"/>
      <c r="B546" s="267"/>
      <c r="C546" s="268"/>
      <c r="D546" s="219" t="s">
        <v>250</v>
      </c>
      <c r="E546" s="269" t="s">
        <v>2156</v>
      </c>
      <c r="F546" s="270" t="s">
        <v>830</v>
      </c>
      <c r="G546" s="268"/>
      <c r="H546" s="271">
        <v>2139.4899999999998</v>
      </c>
      <c r="I546" s="272"/>
      <c r="J546" s="268"/>
      <c r="K546" s="268"/>
      <c r="L546" s="273"/>
      <c r="M546" s="274"/>
      <c r="N546" s="275"/>
      <c r="O546" s="275"/>
      <c r="P546" s="275"/>
      <c r="Q546" s="275"/>
      <c r="R546" s="275"/>
      <c r="S546" s="275"/>
      <c r="T546" s="27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7" t="s">
        <v>250</v>
      </c>
      <c r="AU546" s="277" t="s">
        <v>87</v>
      </c>
      <c r="AV546" s="15" t="s">
        <v>150</v>
      </c>
      <c r="AW546" s="15" t="s">
        <v>38</v>
      </c>
      <c r="AX546" s="15" t="s">
        <v>85</v>
      </c>
      <c r="AY546" s="277" t="s">
        <v>137</v>
      </c>
    </row>
    <row r="547" s="2" customFormat="1" ht="16.5" customHeight="1">
      <c r="A547" s="41"/>
      <c r="B547" s="42"/>
      <c r="C547" s="225" t="s">
        <v>507</v>
      </c>
      <c r="D547" s="225" t="s">
        <v>162</v>
      </c>
      <c r="E547" s="226" t="s">
        <v>1991</v>
      </c>
      <c r="F547" s="227" t="s">
        <v>1992</v>
      </c>
      <c r="G547" s="228" t="s">
        <v>141</v>
      </c>
      <c r="H547" s="229">
        <v>20026.150000000001</v>
      </c>
      <c r="I547" s="230"/>
      <c r="J547" s="231">
        <f>ROUND(I547*H547,2)</f>
        <v>0</v>
      </c>
      <c r="K547" s="227" t="s">
        <v>526</v>
      </c>
      <c r="L547" s="47"/>
      <c r="M547" s="232" t="s">
        <v>21</v>
      </c>
      <c r="N547" s="233" t="s">
        <v>48</v>
      </c>
      <c r="O547" s="87"/>
      <c r="P547" s="215">
        <f>O547*H547</f>
        <v>0</v>
      </c>
      <c r="Q547" s="215">
        <v>5.0000000000000002E-05</v>
      </c>
      <c r="R547" s="215">
        <f>Q547*H547</f>
        <v>1.0013075</v>
      </c>
      <c r="S547" s="215">
        <v>0</v>
      </c>
      <c r="T547" s="216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7" t="s">
        <v>207</v>
      </c>
      <c r="AT547" s="217" t="s">
        <v>162</v>
      </c>
      <c r="AU547" s="217" t="s">
        <v>87</v>
      </c>
      <c r="AY547" s="20" t="s">
        <v>137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20" t="s">
        <v>85</v>
      </c>
      <c r="BK547" s="218">
        <f>ROUND(I547*H547,2)</f>
        <v>0</v>
      </c>
      <c r="BL547" s="20" t="s">
        <v>207</v>
      </c>
      <c r="BM547" s="217" t="s">
        <v>2672</v>
      </c>
    </row>
    <row r="548" s="2" customFormat="1">
      <c r="A548" s="41"/>
      <c r="B548" s="42"/>
      <c r="C548" s="43"/>
      <c r="D548" s="219" t="s">
        <v>144</v>
      </c>
      <c r="E548" s="43"/>
      <c r="F548" s="220" t="s">
        <v>1994</v>
      </c>
      <c r="G548" s="43"/>
      <c r="H548" s="43"/>
      <c r="I548" s="221"/>
      <c r="J548" s="43"/>
      <c r="K548" s="43"/>
      <c r="L548" s="47"/>
      <c r="M548" s="222"/>
      <c r="N548" s="223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144</v>
      </c>
      <c r="AU548" s="20" t="s">
        <v>87</v>
      </c>
    </row>
    <row r="549" s="2" customFormat="1">
      <c r="A549" s="41"/>
      <c r="B549" s="42"/>
      <c r="C549" s="43"/>
      <c r="D549" s="247" t="s">
        <v>529</v>
      </c>
      <c r="E549" s="43"/>
      <c r="F549" s="248" t="s">
        <v>1995</v>
      </c>
      <c r="G549" s="43"/>
      <c r="H549" s="43"/>
      <c r="I549" s="221"/>
      <c r="J549" s="43"/>
      <c r="K549" s="43"/>
      <c r="L549" s="47"/>
      <c r="M549" s="222"/>
      <c r="N549" s="223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529</v>
      </c>
      <c r="AU549" s="20" t="s">
        <v>87</v>
      </c>
    </row>
    <row r="550" s="2" customFormat="1">
      <c r="A550" s="41"/>
      <c r="B550" s="42"/>
      <c r="C550" s="43"/>
      <c r="D550" s="219" t="s">
        <v>146</v>
      </c>
      <c r="E550" s="43"/>
      <c r="F550" s="224" t="s">
        <v>2673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146</v>
      </c>
      <c r="AU550" s="20" t="s">
        <v>87</v>
      </c>
    </row>
    <row r="551" s="13" customFormat="1">
      <c r="A551" s="13"/>
      <c r="B551" s="234"/>
      <c r="C551" s="235"/>
      <c r="D551" s="219" t="s">
        <v>250</v>
      </c>
      <c r="E551" s="236" t="s">
        <v>21</v>
      </c>
      <c r="F551" s="237" t="s">
        <v>2130</v>
      </c>
      <c r="G551" s="235"/>
      <c r="H551" s="238">
        <v>13519.799999999999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250</v>
      </c>
      <c r="AU551" s="244" t="s">
        <v>87</v>
      </c>
      <c r="AV551" s="13" t="s">
        <v>87</v>
      </c>
      <c r="AW551" s="13" t="s">
        <v>38</v>
      </c>
      <c r="AX551" s="13" t="s">
        <v>77</v>
      </c>
      <c r="AY551" s="244" t="s">
        <v>137</v>
      </c>
    </row>
    <row r="552" s="13" customFormat="1">
      <c r="A552" s="13"/>
      <c r="B552" s="234"/>
      <c r="C552" s="235"/>
      <c r="D552" s="219" t="s">
        <v>250</v>
      </c>
      <c r="E552" s="236" t="s">
        <v>21</v>
      </c>
      <c r="F552" s="237" t="s">
        <v>2133</v>
      </c>
      <c r="G552" s="235"/>
      <c r="H552" s="238">
        <v>1842.52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250</v>
      </c>
      <c r="AU552" s="244" t="s">
        <v>87</v>
      </c>
      <c r="AV552" s="13" t="s">
        <v>87</v>
      </c>
      <c r="AW552" s="13" t="s">
        <v>38</v>
      </c>
      <c r="AX552" s="13" t="s">
        <v>77</v>
      </c>
      <c r="AY552" s="244" t="s">
        <v>137</v>
      </c>
    </row>
    <row r="553" s="13" customFormat="1">
      <c r="A553" s="13"/>
      <c r="B553" s="234"/>
      <c r="C553" s="235"/>
      <c r="D553" s="219" t="s">
        <v>250</v>
      </c>
      <c r="E553" s="236" t="s">
        <v>21</v>
      </c>
      <c r="F553" s="237" t="s">
        <v>2205</v>
      </c>
      <c r="G553" s="235"/>
      <c r="H553" s="238">
        <v>2.3300000000000001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250</v>
      </c>
      <c r="AU553" s="244" t="s">
        <v>87</v>
      </c>
      <c r="AV553" s="13" t="s">
        <v>87</v>
      </c>
      <c r="AW553" s="13" t="s">
        <v>38</v>
      </c>
      <c r="AX553" s="13" t="s">
        <v>77</v>
      </c>
      <c r="AY553" s="244" t="s">
        <v>137</v>
      </c>
    </row>
    <row r="554" s="13" customFormat="1">
      <c r="A554" s="13"/>
      <c r="B554" s="234"/>
      <c r="C554" s="235"/>
      <c r="D554" s="219" t="s">
        <v>250</v>
      </c>
      <c r="E554" s="236" t="s">
        <v>21</v>
      </c>
      <c r="F554" s="237" t="s">
        <v>2167</v>
      </c>
      <c r="G554" s="235"/>
      <c r="H554" s="238">
        <v>4437.8800000000001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250</v>
      </c>
      <c r="AU554" s="244" t="s">
        <v>87</v>
      </c>
      <c r="AV554" s="13" t="s">
        <v>87</v>
      </c>
      <c r="AW554" s="13" t="s">
        <v>38</v>
      </c>
      <c r="AX554" s="13" t="s">
        <v>77</v>
      </c>
      <c r="AY554" s="244" t="s">
        <v>137</v>
      </c>
    </row>
    <row r="555" s="13" customFormat="1">
      <c r="A555" s="13"/>
      <c r="B555" s="234"/>
      <c r="C555" s="235"/>
      <c r="D555" s="219" t="s">
        <v>250</v>
      </c>
      <c r="E555" s="236" t="s">
        <v>21</v>
      </c>
      <c r="F555" s="237" t="s">
        <v>2164</v>
      </c>
      <c r="G555" s="235"/>
      <c r="H555" s="238">
        <v>105.95999999999999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250</v>
      </c>
      <c r="AU555" s="244" t="s">
        <v>87</v>
      </c>
      <c r="AV555" s="13" t="s">
        <v>87</v>
      </c>
      <c r="AW555" s="13" t="s">
        <v>38</v>
      </c>
      <c r="AX555" s="13" t="s">
        <v>77</v>
      </c>
      <c r="AY555" s="244" t="s">
        <v>137</v>
      </c>
    </row>
    <row r="556" s="13" customFormat="1">
      <c r="A556" s="13"/>
      <c r="B556" s="234"/>
      <c r="C556" s="235"/>
      <c r="D556" s="219" t="s">
        <v>250</v>
      </c>
      <c r="E556" s="236" t="s">
        <v>21</v>
      </c>
      <c r="F556" s="237" t="s">
        <v>2674</v>
      </c>
      <c r="G556" s="235"/>
      <c r="H556" s="238">
        <v>117.66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250</v>
      </c>
      <c r="AU556" s="244" t="s">
        <v>87</v>
      </c>
      <c r="AV556" s="13" t="s">
        <v>87</v>
      </c>
      <c r="AW556" s="13" t="s">
        <v>38</v>
      </c>
      <c r="AX556" s="13" t="s">
        <v>77</v>
      </c>
      <c r="AY556" s="244" t="s">
        <v>137</v>
      </c>
    </row>
    <row r="557" s="15" customFormat="1">
      <c r="A557" s="15"/>
      <c r="B557" s="267"/>
      <c r="C557" s="268"/>
      <c r="D557" s="219" t="s">
        <v>250</v>
      </c>
      <c r="E557" s="269" t="s">
        <v>21</v>
      </c>
      <c r="F557" s="270" t="s">
        <v>830</v>
      </c>
      <c r="G557" s="268"/>
      <c r="H557" s="271">
        <v>20026.150000000001</v>
      </c>
      <c r="I557" s="272"/>
      <c r="J557" s="268"/>
      <c r="K557" s="268"/>
      <c r="L557" s="273"/>
      <c r="M557" s="274"/>
      <c r="N557" s="275"/>
      <c r="O557" s="275"/>
      <c r="P557" s="275"/>
      <c r="Q557" s="275"/>
      <c r="R557" s="275"/>
      <c r="S557" s="275"/>
      <c r="T557" s="27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7" t="s">
        <v>250</v>
      </c>
      <c r="AU557" s="277" t="s">
        <v>87</v>
      </c>
      <c r="AV557" s="15" t="s">
        <v>150</v>
      </c>
      <c r="AW557" s="15" t="s">
        <v>38</v>
      </c>
      <c r="AX557" s="15" t="s">
        <v>85</v>
      </c>
      <c r="AY557" s="277" t="s">
        <v>137</v>
      </c>
    </row>
    <row r="558" s="2" customFormat="1" ht="16.5" customHeight="1">
      <c r="A558" s="41"/>
      <c r="B558" s="42"/>
      <c r="C558" s="205" t="s">
        <v>512</v>
      </c>
      <c r="D558" s="205" t="s">
        <v>138</v>
      </c>
      <c r="E558" s="206" t="s">
        <v>2004</v>
      </c>
      <c r="F558" s="207" t="s">
        <v>2675</v>
      </c>
      <c r="G558" s="208" t="s">
        <v>141</v>
      </c>
      <c r="H558" s="209">
        <v>13519.799999999999</v>
      </c>
      <c r="I558" s="210"/>
      <c r="J558" s="211">
        <f>ROUND(I558*H558,2)</f>
        <v>0</v>
      </c>
      <c r="K558" s="207" t="s">
        <v>21</v>
      </c>
      <c r="L558" s="212"/>
      <c r="M558" s="213" t="s">
        <v>21</v>
      </c>
      <c r="N558" s="214" t="s">
        <v>48</v>
      </c>
      <c r="O558" s="87"/>
      <c r="P558" s="215">
        <f>O558*H558</f>
        <v>0</v>
      </c>
      <c r="Q558" s="215">
        <v>0.001</v>
      </c>
      <c r="R558" s="215">
        <f>Q558*H558</f>
        <v>13.5198</v>
      </c>
      <c r="S558" s="215">
        <v>0</v>
      </c>
      <c r="T558" s="21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7" t="s">
        <v>201</v>
      </c>
      <c r="AT558" s="217" t="s">
        <v>138</v>
      </c>
      <c r="AU558" s="217" t="s">
        <v>87</v>
      </c>
      <c r="AY558" s="20" t="s">
        <v>137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20" t="s">
        <v>85</v>
      </c>
      <c r="BK558" s="218">
        <f>ROUND(I558*H558,2)</f>
        <v>0</v>
      </c>
      <c r="BL558" s="20" t="s">
        <v>207</v>
      </c>
      <c r="BM558" s="217" t="s">
        <v>2676</v>
      </c>
    </row>
    <row r="559" s="2" customFormat="1">
      <c r="A559" s="41"/>
      <c r="B559" s="42"/>
      <c r="C559" s="43"/>
      <c r="D559" s="219" t="s">
        <v>144</v>
      </c>
      <c r="E559" s="43"/>
      <c r="F559" s="220" t="s">
        <v>2677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144</v>
      </c>
      <c r="AU559" s="20" t="s">
        <v>87</v>
      </c>
    </row>
    <row r="560" s="13" customFormat="1">
      <c r="A560" s="13"/>
      <c r="B560" s="234"/>
      <c r="C560" s="235"/>
      <c r="D560" s="219" t="s">
        <v>250</v>
      </c>
      <c r="E560" s="236" t="s">
        <v>21</v>
      </c>
      <c r="F560" s="237" t="s">
        <v>2678</v>
      </c>
      <c r="G560" s="235"/>
      <c r="H560" s="238">
        <v>6821.8500000000004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250</v>
      </c>
      <c r="AU560" s="244" t="s">
        <v>87</v>
      </c>
      <c r="AV560" s="13" t="s">
        <v>87</v>
      </c>
      <c r="AW560" s="13" t="s">
        <v>38</v>
      </c>
      <c r="AX560" s="13" t="s">
        <v>77</v>
      </c>
      <c r="AY560" s="244" t="s">
        <v>137</v>
      </c>
    </row>
    <row r="561" s="13" customFormat="1">
      <c r="A561" s="13"/>
      <c r="B561" s="234"/>
      <c r="C561" s="235"/>
      <c r="D561" s="219" t="s">
        <v>250</v>
      </c>
      <c r="E561" s="236" t="s">
        <v>21</v>
      </c>
      <c r="F561" s="237" t="s">
        <v>2679</v>
      </c>
      <c r="G561" s="235"/>
      <c r="H561" s="238">
        <v>6697.9499999999998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250</v>
      </c>
      <c r="AU561" s="244" t="s">
        <v>87</v>
      </c>
      <c r="AV561" s="13" t="s">
        <v>87</v>
      </c>
      <c r="AW561" s="13" t="s">
        <v>38</v>
      </c>
      <c r="AX561" s="13" t="s">
        <v>77</v>
      </c>
      <c r="AY561" s="244" t="s">
        <v>137</v>
      </c>
    </row>
    <row r="562" s="15" customFormat="1">
      <c r="A562" s="15"/>
      <c r="B562" s="267"/>
      <c r="C562" s="268"/>
      <c r="D562" s="219" t="s">
        <v>250</v>
      </c>
      <c r="E562" s="269" t="s">
        <v>2130</v>
      </c>
      <c r="F562" s="270" t="s">
        <v>830</v>
      </c>
      <c r="G562" s="268"/>
      <c r="H562" s="271">
        <v>13519.799999999999</v>
      </c>
      <c r="I562" s="272"/>
      <c r="J562" s="268"/>
      <c r="K562" s="268"/>
      <c r="L562" s="273"/>
      <c r="M562" s="274"/>
      <c r="N562" s="275"/>
      <c r="O562" s="275"/>
      <c r="P562" s="275"/>
      <c r="Q562" s="275"/>
      <c r="R562" s="275"/>
      <c r="S562" s="275"/>
      <c r="T562" s="27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7" t="s">
        <v>250</v>
      </c>
      <c r="AU562" s="277" t="s">
        <v>87</v>
      </c>
      <c r="AV562" s="15" t="s">
        <v>150</v>
      </c>
      <c r="AW562" s="15" t="s">
        <v>38</v>
      </c>
      <c r="AX562" s="15" t="s">
        <v>85</v>
      </c>
      <c r="AY562" s="277" t="s">
        <v>137</v>
      </c>
    </row>
    <row r="563" s="2" customFormat="1" ht="16.5" customHeight="1">
      <c r="A563" s="41"/>
      <c r="B563" s="42"/>
      <c r="C563" s="205" t="s">
        <v>517</v>
      </c>
      <c r="D563" s="205" t="s">
        <v>138</v>
      </c>
      <c r="E563" s="206" t="s">
        <v>2016</v>
      </c>
      <c r="F563" s="207" t="s">
        <v>2680</v>
      </c>
      <c r="G563" s="208" t="s">
        <v>141</v>
      </c>
      <c r="H563" s="209">
        <v>1842.52</v>
      </c>
      <c r="I563" s="210"/>
      <c r="J563" s="211">
        <f>ROUND(I563*H563,2)</f>
        <v>0</v>
      </c>
      <c r="K563" s="207" t="s">
        <v>21</v>
      </c>
      <c r="L563" s="212"/>
      <c r="M563" s="213" t="s">
        <v>21</v>
      </c>
      <c r="N563" s="214" t="s">
        <v>48</v>
      </c>
      <c r="O563" s="87"/>
      <c r="P563" s="215">
        <f>O563*H563</f>
        <v>0</v>
      </c>
      <c r="Q563" s="215">
        <v>0.001</v>
      </c>
      <c r="R563" s="215">
        <f>Q563*H563</f>
        <v>1.8425199999999999</v>
      </c>
      <c r="S563" s="215">
        <v>0</v>
      </c>
      <c r="T563" s="216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17" t="s">
        <v>201</v>
      </c>
      <c r="AT563" s="217" t="s">
        <v>138</v>
      </c>
      <c r="AU563" s="217" t="s">
        <v>87</v>
      </c>
      <c r="AY563" s="20" t="s">
        <v>137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20" t="s">
        <v>85</v>
      </c>
      <c r="BK563" s="218">
        <f>ROUND(I563*H563,2)</f>
        <v>0</v>
      </c>
      <c r="BL563" s="20" t="s">
        <v>207</v>
      </c>
      <c r="BM563" s="217" t="s">
        <v>2681</v>
      </c>
    </row>
    <row r="564" s="2" customFormat="1">
      <c r="A564" s="41"/>
      <c r="B564" s="42"/>
      <c r="C564" s="43"/>
      <c r="D564" s="219" t="s">
        <v>144</v>
      </c>
      <c r="E564" s="43"/>
      <c r="F564" s="220" t="s">
        <v>2682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144</v>
      </c>
      <c r="AU564" s="20" t="s">
        <v>87</v>
      </c>
    </row>
    <row r="565" s="2" customFormat="1">
      <c r="A565" s="41"/>
      <c r="B565" s="42"/>
      <c r="C565" s="43"/>
      <c r="D565" s="219" t="s">
        <v>146</v>
      </c>
      <c r="E565" s="43"/>
      <c r="F565" s="224" t="s">
        <v>2683</v>
      </c>
      <c r="G565" s="43"/>
      <c r="H565" s="43"/>
      <c r="I565" s="221"/>
      <c r="J565" s="43"/>
      <c r="K565" s="43"/>
      <c r="L565" s="47"/>
      <c r="M565" s="222"/>
      <c r="N565" s="223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146</v>
      </c>
      <c r="AU565" s="20" t="s">
        <v>87</v>
      </c>
    </row>
    <row r="566" s="14" customFormat="1">
      <c r="A566" s="14"/>
      <c r="B566" s="249"/>
      <c r="C566" s="250"/>
      <c r="D566" s="219" t="s">
        <v>250</v>
      </c>
      <c r="E566" s="251" t="s">
        <v>21</v>
      </c>
      <c r="F566" s="252" t="s">
        <v>2684</v>
      </c>
      <c r="G566" s="250"/>
      <c r="H566" s="251" t="s">
        <v>21</v>
      </c>
      <c r="I566" s="253"/>
      <c r="J566" s="250"/>
      <c r="K566" s="250"/>
      <c r="L566" s="254"/>
      <c r="M566" s="255"/>
      <c r="N566" s="256"/>
      <c r="O566" s="256"/>
      <c r="P566" s="256"/>
      <c r="Q566" s="256"/>
      <c r="R566" s="256"/>
      <c r="S566" s="256"/>
      <c r="T566" s="25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8" t="s">
        <v>250</v>
      </c>
      <c r="AU566" s="258" t="s">
        <v>87</v>
      </c>
      <c r="AV566" s="14" t="s">
        <v>85</v>
      </c>
      <c r="AW566" s="14" t="s">
        <v>38</v>
      </c>
      <c r="AX566" s="14" t="s">
        <v>77</v>
      </c>
      <c r="AY566" s="258" t="s">
        <v>137</v>
      </c>
    </row>
    <row r="567" s="13" customFormat="1">
      <c r="A567" s="13"/>
      <c r="B567" s="234"/>
      <c r="C567" s="235"/>
      <c r="D567" s="219" t="s">
        <v>250</v>
      </c>
      <c r="E567" s="236" t="s">
        <v>21</v>
      </c>
      <c r="F567" s="237" t="s">
        <v>2685</v>
      </c>
      <c r="G567" s="235"/>
      <c r="H567" s="238">
        <v>1842.52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250</v>
      </c>
      <c r="AU567" s="244" t="s">
        <v>87</v>
      </c>
      <c r="AV567" s="13" t="s">
        <v>87</v>
      </c>
      <c r="AW567" s="13" t="s">
        <v>38</v>
      </c>
      <c r="AX567" s="13" t="s">
        <v>77</v>
      </c>
      <c r="AY567" s="244" t="s">
        <v>137</v>
      </c>
    </row>
    <row r="568" s="15" customFormat="1">
      <c r="A568" s="15"/>
      <c r="B568" s="267"/>
      <c r="C568" s="268"/>
      <c r="D568" s="219" t="s">
        <v>250</v>
      </c>
      <c r="E568" s="269" t="s">
        <v>2133</v>
      </c>
      <c r="F568" s="270" t="s">
        <v>830</v>
      </c>
      <c r="G568" s="268"/>
      <c r="H568" s="271">
        <v>1842.52</v>
      </c>
      <c r="I568" s="272"/>
      <c r="J568" s="268"/>
      <c r="K568" s="268"/>
      <c r="L568" s="273"/>
      <c r="M568" s="274"/>
      <c r="N568" s="275"/>
      <c r="O568" s="275"/>
      <c r="P568" s="275"/>
      <c r="Q568" s="275"/>
      <c r="R568" s="275"/>
      <c r="S568" s="275"/>
      <c r="T568" s="27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7" t="s">
        <v>250</v>
      </c>
      <c r="AU568" s="277" t="s">
        <v>87</v>
      </c>
      <c r="AV568" s="15" t="s">
        <v>150</v>
      </c>
      <c r="AW568" s="15" t="s">
        <v>38</v>
      </c>
      <c r="AX568" s="15" t="s">
        <v>85</v>
      </c>
      <c r="AY568" s="277" t="s">
        <v>137</v>
      </c>
    </row>
    <row r="569" s="2" customFormat="1" ht="16.5" customHeight="1">
      <c r="A569" s="41"/>
      <c r="B569" s="42"/>
      <c r="C569" s="205" t="s">
        <v>523</v>
      </c>
      <c r="D569" s="205" t="s">
        <v>138</v>
      </c>
      <c r="E569" s="206" t="s">
        <v>1960</v>
      </c>
      <c r="F569" s="207" t="s">
        <v>2686</v>
      </c>
      <c r="G569" s="208" t="s">
        <v>141</v>
      </c>
      <c r="H569" s="209">
        <v>2.3300000000000001</v>
      </c>
      <c r="I569" s="210"/>
      <c r="J569" s="211">
        <f>ROUND(I569*H569,2)</f>
        <v>0</v>
      </c>
      <c r="K569" s="207" t="s">
        <v>21</v>
      </c>
      <c r="L569" s="212"/>
      <c r="M569" s="213" t="s">
        <v>21</v>
      </c>
      <c r="N569" s="214" t="s">
        <v>48</v>
      </c>
      <c r="O569" s="87"/>
      <c r="P569" s="215">
        <f>O569*H569</f>
        <v>0</v>
      </c>
      <c r="Q569" s="215">
        <v>0.001</v>
      </c>
      <c r="R569" s="215">
        <f>Q569*H569</f>
        <v>0.00233</v>
      </c>
      <c r="S569" s="215">
        <v>0</v>
      </c>
      <c r="T569" s="216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7" t="s">
        <v>201</v>
      </c>
      <c r="AT569" s="217" t="s">
        <v>138</v>
      </c>
      <c r="AU569" s="217" t="s">
        <v>87</v>
      </c>
      <c r="AY569" s="20" t="s">
        <v>137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20" t="s">
        <v>85</v>
      </c>
      <c r="BK569" s="218">
        <f>ROUND(I569*H569,2)</f>
        <v>0</v>
      </c>
      <c r="BL569" s="20" t="s">
        <v>207</v>
      </c>
      <c r="BM569" s="217" t="s">
        <v>2687</v>
      </c>
    </row>
    <row r="570" s="2" customFormat="1">
      <c r="A570" s="41"/>
      <c r="B570" s="42"/>
      <c r="C570" s="43"/>
      <c r="D570" s="219" t="s">
        <v>144</v>
      </c>
      <c r="E570" s="43"/>
      <c r="F570" s="220" t="s">
        <v>2682</v>
      </c>
      <c r="G570" s="43"/>
      <c r="H570" s="43"/>
      <c r="I570" s="221"/>
      <c r="J570" s="43"/>
      <c r="K570" s="43"/>
      <c r="L570" s="47"/>
      <c r="M570" s="222"/>
      <c r="N570" s="223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144</v>
      </c>
      <c r="AU570" s="20" t="s">
        <v>87</v>
      </c>
    </row>
    <row r="571" s="2" customFormat="1">
      <c r="A571" s="41"/>
      <c r="B571" s="42"/>
      <c r="C571" s="43"/>
      <c r="D571" s="219" t="s">
        <v>146</v>
      </c>
      <c r="E571" s="43"/>
      <c r="F571" s="224" t="s">
        <v>2688</v>
      </c>
      <c r="G571" s="43"/>
      <c r="H571" s="43"/>
      <c r="I571" s="221"/>
      <c r="J571" s="43"/>
      <c r="K571" s="43"/>
      <c r="L571" s="47"/>
      <c r="M571" s="222"/>
      <c r="N571" s="22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146</v>
      </c>
      <c r="AU571" s="20" t="s">
        <v>87</v>
      </c>
    </row>
    <row r="572" s="14" customFormat="1">
      <c r="A572" s="14"/>
      <c r="B572" s="249"/>
      <c r="C572" s="250"/>
      <c r="D572" s="219" t="s">
        <v>250</v>
      </c>
      <c r="E572" s="251" t="s">
        <v>21</v>
      </c>
      <c r="F572" s="252" t="s">
        <v>2684</v>
      </c>
      <c r="G572" s="250"/>
      <c r="H572" s="251" t="s">
        <v>21</v>
      </c>
      <c r="I572" s="253"/>
      <c r="J572" s="250"/>
      <c r="K572" s="250"/>
      <c r="L572" s="254"/>
      <c r="M572" s="255"/>
      <c r="N572" s="256"/>
      <c r="O572" s="256"/>
      <c r="P572" s="256"/>
      <c r="Q572" s="256"/>
      <c r="R572" s="256"/>
      <c r="S572" s="256"/>
      <c r="T572" s="25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8" t="s">
        <v>250</v>
      </c>
      <c r="AU572" s="258" t="s">
        <v>87</v>
      </c>
      <c r="AV572" s="14" t="s">
        <v>85</v>
      </c>
      <c r="AW572" s="14" t="s">
        <v>38</v>
      </c>
      <c r="AX572" s="14" t="s">
        <v>77</v>
      </c>
      <c r="AY572" s="258" t="s">
        <v>137</v>
      </c>
    </row>
    <row r="573" s="13" customFormat="1">
      <c r="A573" s="13"/>
      <c r="B573" s="234"/>
      <c r="C573" s="235"/>
      <c r="D573" s="219" t="s">
        <v>250</v>
      </c>
      <c r="E573" s="236" t="s">
        <v>21</v>
      </c>
      <c r="F573" s="237" t="s">
        <v>2689</v>
      </c>
      <c r="G573" s="235"/>
      <c r="H573" s="238">
        <v>2.3300000000000001</v>
      </c>
      <c r="I573" s="239"/>
      <c r="J573" s="235"/>
      <c r="K573" s="235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250</v>
      </c>
      <c r="AU573" s="244" t="s">
        <v>87</v>
      </c>
      <c r="AV573" s="13" t="s">
        <v>87</v>
      </c>
      <c r="AW573" s="13" t="s">
        <v>38</v>
      </c>
      <c r="AX573" s="13" t="s">
        <v>77</v>
      </c>
      <c r="AY573" s="244" t="s">
        <v>137</v>
      </c>
    </row>
    <row r="574" s="15" customFormat="1">
      <c r="A574" s="15"/>
      <c r="B574" s="267"/>
      <c r="C574" s="268"/>
      <c r="D574" s="219" t="s">
        <v>250</v>
      </c>
      <c r="E574" s="269" t="s">
        <v>2205</v>
      </c>
      <c r="F574" s="270" t="s">
        <v>830</v>
      </c>
      <c r="G574" s="268"/>
      <c r="H574" s="271">
        <v>2.3300000000000001</v>
      </c>
      <c r="I574" s="272"/>
      <c r="J574" s="268"/>
      <c r="K574" s="268"/>
      <c r="L574" s="273"/>
      <c r="M574" s="274"/>
      <c r="N574" s="275"/>
      <c r="O574" s="275"/>
      <c r="P574" s="275"/>
      <c r="Q574" s="275"/>
      <c r="R574" s="275"/>
      <c r="S574" s="275"/>
      <c r="T574" s="27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7" t="s">
        <v>250</v>
      </c>
      <c r="AU574" s="277" t="s">
        <v>87</v>
      </c>
      <c r="AV574" s="15" t="s">
        <v>150</v>
      </c>
      <c r="AW574" s="15" t="s">
        <v>38</v>
      </c>
      <c r="AX574" s="15" t="s">
        <v>85</v>
      </c>
      <c r="AY574" s="277" t="s">
        <v>137</v>
      </c>
    </row>
    <row r="575" s="2" customFormat="1" ht="16.5" customHeight="1">
      <c r="A575" s="41"/>
      <c r="B575" s="42"/>
      <c r="C575" s="205" t="s">
        <v>534</v>
      </c>
      <c r="D575" s="205" t="s">
        <v>138</v>
      </c>
      <c r="E575" s="206" t="s">
        <v>2690</v>
      </c>
      <c r="F575" s="207" t="s">
        <v>2691</v>
      </c>
      <c r="G575" s="208" t="s">
        <v>141</v>
      </c>
      <c r="H575" s="209">
        <v>4437.8800000000001</v>
      </c>
      <c r="I575" s="210"/>
      <c r="J575" s="211">
        <f>ROUND(I575*H575,2)</f>
        <v>0</v>
      </c>
      <c r="K575" s="207" t="s">
        <v>21</v>
      </c>
      <c r="L575" s="212"/>
      <c r="M575" s="213" t="s">
        <v>21</v>
      </c>
      <c r="N575" s="214" t="s">
        <v>48</v>
      </c>
      <c r="O575" s="87"/>
      <c r="P575" s="215">
        <f>O575*H575</f>
        <v>0</v>
      </c>
      <c r="Q575" s="215">
        <v>0.001</v>
      </c>
      <c r="R575" s="215">
        <f>Q575*H575</f>
        <v>4.4378799999999998</v>
      </c>
      <c r="S575" s="215">
        <v>0</v>
      </c>
      <c r="T575" s="216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7" t="s">
        <v>201</v>
      </c>
      <c r="AT575" s="217" t="s">
        <v>138</v>
      </c>
      <c r="AU575" s="217" t="s">
        <v>87</v>
      </c>
      <c r="AY575" s="20" t="s">
        <v>137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20" t="s">
        <v>85</v>
      </c>
      <c r="BK575" s="218">
        <f>ROUND(I575*H575,2)</f>
        <v>0</v>
      </c>
      <c r="BL575" s="20" t="s">
        <v>207</v>
      </c>
      <c r="BM575" s="217" t="s">
        <v>2692</v>
      </c>
    </row>
    <row r="576" s="2" customFormat="1">
      <c r="A576" s="41"/>
      <c r="B576" s="42"/>
      <c r="C576" s="43"/>
      <c r="D576" s="219" t="s">
        <v>144</v>
      </c>
      <c r="E576" s="43"/>
      <c r="F576" s="220" t="s">
        <v>2693</v>
      </c>
      <c r="G576" s="43"/>
      <c r="H576" s="43"/>
      <c r="I576" s="221"/>
      <c r="J576" s="43"/>
      <c r="K576" s="43"/>
      <c r="L576" s="47"/>
      <c r="M576" s="222"/>
      <c r="N576" s="223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144</v>
      </c>
      <c r="AU576" s="20" t="s">
        <v>87</v>
      </c>
    </row>
    <row r="577" s="14" customFormat="1">
      <c r="A577" s="14"/>
      <c r="B577" s="249"/>
      <c r="C577" s="250"/>
      <c r="D577" s="219" t="s">
        <v>250</v>
      </c>
      <c r="E577" s="251" t="s">
        <v>21</v>
      </c>
      <c r="F577" s="252" t="s">
        <v>2694</v>
      </c>
      <c r="G577" s="250"/>
      <c r="H577" s="251" t="s">
        <v>21</v>
      </c>
      <c r="I577" s="253"/>
      <c r="J577" s="250"/>
      <c r="K577" s="250"/>
      <c r="L577" s="254"/>
      <c r="M577" s="255"/>
      <c r="N577" s="256"/>
      <c r="O577" s="256"/>
      <c r="P577" s="256"/>
      <c r="Q577" s="256"/>
      <c r="R577" s="256"/>
      <c r="S577" s="256"/>
      <c r="T577" s="25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8" t="s">
        <v>250</v>
      </c>
      <c r="AU577" s="258" t="s">
        <v>87</v>
      </c>
      <c r="AV577" s="14" t="s">
        <v>85</v>
      </c>
      <c r="AW577" s="14" t="s">
        <v>38</v>
      </c>
      <c r="AX577" s="14" t="s">
        <v>77</v>
      </c>
      <c r="AY577" s="258" t="s">
        <v>137</v>
      </c>
    </row>
    <row r="578" s="13" customFormat="1">
      <c r="A578" s="13"/>
      <c r="B578" s="234"/>
      <c r="C578" s="235"/>
      <c r="D578" s="219" t="s">
        <v>250</v>
      </c>
      <c r="E578" s="236" t="s">
        <v>2167</v>
      </c>
      <c r="F578" s="237" t="s">
        <v>2169</v>
      </c>
      <c r="G578" s="235"/>
      <c r="H578" s="238">
        <v>4437.8800000000001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250</v>
      </c>
      <c r="AU578" s="244" t="s">
        <v>87</v>
      </c>
      <c r="AV578" s="13" t="s">
        <v>87</v>
      </c>
      <c r="AW578" s="13" t="s">
        <v>38</v>
      </c>
      <c r="AX578" s="13" t="s">
        <v>85</v>
      </c>
      <c r="AY578" s="244" t="s">
        <v>137</v>
      </c>
    </row>
    <row r="579" s="2" customFormat="1" ht="16.5" customHeight="1">
      <c r="A579" s="41"/>
      <c r="B579" s="42"/>
      <c r="C579" s="205" t="s">
        <v>542</v>
      </c>
      <c r="D579" s="205" t="s">
        <v>138</v>
      </c>
      <c r="E579" s="206" t="s">
        <v>2695</v>
      </c>
      <c r="F579" s="207" t="s">
        <v>2696</v>
      </c>
      <c r="G579" s="208" t="s">
        <v>141</v>
      </c>
      <c r="H579" s="209">
        <v>105.95999999999999</v>
      </c>
      <c r="I579" s="210"/>
      <c r="J579" s="211">
        <f>ROUND(I579*H579,2)</f>
        <v>0</v>
      </c>
      <c r="K579" s="207" t="s">
        <v>21</v>
      </c>
      <c r="L579" s="212"/>
      <c r="M579" s="213" t="s">
        <v>21</v>
      </c>
      <c r="N579" s="214" t="s">
        <v>48</v>
      </c>
      <c r="O579" s="87"/>
      <c r="P579" s="215">
        <f>O579*H579</f>
        <v>0</v>
      </c>
      <c r="Q579" s="215">
        <v>0.001</v>
      </c>
      <c r="R579" s="215">
        <f>Q579*H579</f>
        <v>0.10596</v>
      </c>
      <c r="S579" s="215">
        <v>0</v>
      </c>
      <c r="T579" s="216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7" t="s">
        <v>201</v>
      </c>
      <c r="AT579" s="217" t="s">
        <v>138</v>
      </c>
      <c r="AU579" s="217" t="s">
        <v>87</v>
      </c>
      <c r="AY579" s="20" t="s">
        <v>137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20" t="s">
        <v>85</v>
      </c>
      <c r="BK579" s="218">
        <f>ROUND(I579*H579,2)</f>
        <v>0</v>
      </c>
      <c r="BL579" s="20" t="s">
        <v>207</v>
      </c>
      <c r="BM579" s="217" t="s">
        <v>2697</v>
      </c>
    </row>
    <row r="580" s="2" customFormat="1">
      <c r="A580" s="41"/>
      <c r="B580" s="42"/>
      <c r="C580" s="43"/>
      <c r="D580" s="219" t="s">
        <v>144</v>
      </c>
      <c r="E580" s="43"/>
      <c r="F580" s="220" t="s">
        <v>2698</v>
      </c>
      <c r="G580" s="43"/>
      <c r="H580" s="43"/>
      <c r="I580" s="221"/>
      <c r="J580" s="43"/>
      <c r="K580" s="43"/>
      <c r="L580" s="47"/>
      <c r="M580" s="222"/>
      <c r="N580" s="223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144</v>
      </c>
      <c r="AU580" s="20" t="s">
        <v>87</v>
      </c>
    </row>
    <row r="581" s="14" customFormat="1">
      <c r="A581" s="14"/>
      <c r="B581" s="249"/>
      <c r="C581" s="250"/>
      <c r="D581" s="219" t="s">
        <v>250</v>
      </c>
      <c r="E581" s="251" t="s">
        <v>21</v>
      </c>
      <c r="F581" s="252" t="s">
        <v>2425</v>
      </c>
      <c r="G581" s="250"/>
      <c r="H581" s="251" t="s">
        <v>21</v>
      </c>
      <c r="I581" s="253"/>
      <c r="J581" s="250"/>
      <c r="K581" s="250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250</v>
      </c>
      <c r="AU581" s="258" t="s">
        <v>87</v>
      </c>
      <c r="AV581" s="14" t="s">
        <v>85</v>
      </c>
      <c r="AW581" s="14" t="s">
        <v>38</v>
      </c>
      <c r="AX581" s="14" t="s">
        <v>77</v>
      </c>
      <c r="AY581" s="258" t="s">
        <v>137</v>
      </c>
    </row>
    <row r="582" s="13" customFormat="1">
      <c r="A582" s="13"/>
      <c r="B582" s="234"/>
      <c r="C582" s="235"/>
      <c r="D582" s="219" t="s">
        <v>250</v>
      </c>
      <c r="E582" s="236" t="s">
        <v>2164</v>
      </c>
      <c r="F582" s="237" t="s">
        <v>2699</v>
      </c>
      <c r="G582" s="235"/>
      <c r="H582" s="238">
        <v>105.95999999999999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250</v>
      </c>
      <c r="AU582" s="244" t="s">
        <v>87</v>
      </c>
      <c r="AV582" s="13" t="s">
        <v>87</v>
      </c>
      <c r="AW582" s="13" t="s">
        <v>38</v>
      </c>
      <c r="AX582" s="13" t="s">
        <v>85</v>
      </c>
      <c r="AY582" s="244" t="s">
        <v>137</v>
      </c>
    </row>
    <row r="583" s="2" customFormat="1" ht="16.5" customHeight="1">
      <c r="A583" s="41"/>
      <c r="B583" s="42"/>
      <c r="C583" s="205" t="s">
        <v>548</v>
      </c>
      <c r="D583" s="205" t="s">
        <v>138</v>
      </c>
      <c r="E583" s="206" t="s">
        <v>1985</v>
      </c>
      <c r="F583" s="207" t="s">
        <v>2700</v>
      </c>
      <c r="G583" s="208" t="s">
        <v>141</v>
      </c>
      <c r="H583" s="209">
        <v>117.66</v>
      </c>
      <c r="I583" s="210"/>
      <c r="J583" s="211">
        <f>ROUND(I583*H583,2)</f>
        <v>0</v>
      </c>
      <c r="K583" s="207" t="s">
        <v>21</v>
      </c>
      <c r="L583" s="212"/>
      <c r="M583" s="213" t="s">
        <v>21</v>
      </c>
      <c r="N583" s="214" t="s">
        <v>48</v>
      </c>
      <c r="O583" s="87"/>
      <c r="P583" s="215">
        <f>O583*H583</f>
        <v>0</v>
      </c>
      <c r="Q583" s="215">
        <v>0.001</v>
      </c>
      <c r="R583" s="215">
        <f>Q583*H583</f>
        <v>0.11766</v>
      </c>
      <c r="S583" s="215">
        <v>0</v>
      </c>
      <c r="T583" s="216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7" t="s">
        <v>201</v>
      </c>
      <c r="AT583" s="217" t="s">
        <v>138</v>
      </c>
      <c r="AU583" s="217" t="s">
        <v>87</v>
      </c>
      <c r="AY583" s="20" t="s">
        <v>137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20" t="s">
        <v>85</v>
      </c>
      <c r="BK583" s="218">
        <f>ROUND(I583*H583,2)</f>
        <v>0</v>
      </c>
      <c r="BL583" s="20" t="s">
        <v>207</v>
      </c>
      <c r="BM583" s="217" t="s">
        <v>2701</v>
      </c>
    </row>
    <row r="584" s="2" customFormat="1">
      <c r="A584" s="41"/>
      <c r="B584" s="42"/>
      <c r="C584" s="43"/>
      <c r="D584" s="219" t="s">
        <v>144</v>
      </c>
      <c r="E584" s="43"/>
      <c r="F584" s="220" t="s">
        <v>2702</v>
      </c>
      <c r="G584" s="43"/>
      <c r="H584" s="43"/>
      <c r="I584" s="221"/>
      <c r="J584" s="43"/>
      <c r="K584" s="43"/>
      <c r="L584" s="47"/>
      <c r="M584" s="222"/>
      <c r="N584" s="223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144</v>
      </c>
      <c r="AU584" s="20" t="s">
        <v>87</v>
      </c>
    </row>
    <row r="585" s="14" customFormat="1">
      <c r="A585" s="14"/>
      <c r="B585" s="249"/>
      <c r="C585" s="250"/>
      <c r="D585" s="219" t="s">
        <v>250</v>
      </c>
      <c r="E585" s="251" t="s">
        <v>21</v>
      </c>
      <c r="F585" s="252" t="s">
        <v>2425</v>
      </c>
      <c r="G585" s="250"/>
      <c r="H585" s="251" t="s">
        <v>21</v>
      </c>
      <c r="I585" s="253"/>
      <c r="J585" s="250"/>
      <c r="K585" s="250"/>
      <c r="L585" s="254"/>
      <c r="M585" s="255"/>
      <c r="N585" s="256"/>
      <c r="O585" s="256"/>
      <c r="P585" s="256"/>
      <c r="Q585" s="256"/>
      <c r="R585" s="256"/>
      <c r="S585" s="256"/>
      <c r="T585" s="25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8" t="s">
        <v>250</v>
      </c>
      <c r="AU585" s="258" t="s">
        <v>87</v>
      </c>
      <c r="AV585" s="14" t="s">
        <v>85</v>
      </c>
      <c r="AW585" s="14" t="s">
        <v>38</v>
      </c>
      <c r="AX585" s="14" t="s">
        <v>77</v>
      </c>
      <c r="AY585" s="258" t="s">
        <v>137</v>
      </c>
    </row>
    <row r="586" s="13" customFormat="1">
      <c r="A586" s="13"/>
      <c r="B586" s="234"/>
      <c r="C586" s="235"/>
      <c r="D586" s="219" t="s">
        <v>250</v>
      </c>
      <c r="E586" s="236" t="s">
        <v>2195</v>
      </c>
      <c r="F586" s="237" t="s">
        <v>2703</v>
      </c>
      <c r="G586" s="235"/>
      <c r="H586" s="238">
        <v>117.66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250</v>
      </c>
      <c r="AU586" s="244" t="s">
        <v>87</v>
      </c>
      <c r="AV586" s="13" t="s">
        <v>87</v>
      </c>
      <c r="AW586" s="13" t="s">
        <v>38</v>
      </c>
      <c r="AX586" s="13" t="s">
        <v>85</v>
      </c>
      <c r="AY586" s="244" t="s">
        <v>137</v>
      </c>
    </row>
    <row r="587" s="2" customFormat="1" ht="16.5" customHeight="1">
      <c r="A587" s="41"/>
      <c r="B587" s="42"/>
      <c r="C587" s="225" t="s">
        <v>552</v>
      </c>
      <c r="D587" s="225" t="s">
        <v>162</v>
      </c>
      <c r="E587" s="226" t="s">
        <v>2028</v>
      </c>
      <c r="F587" s="227" t="s">
        <v>2029</v>
      </c>
      <c r="G587" s="228" t="s">
        <v>141</v>
      </c>
      <c r="H587" s="229">
        <v>6665.8999999999996</v>
      </c>
      <c r="I587" s="230"/>
      <c r="J587" s="231">
        <f>ROUND(I587*H587,2)</f>
        <v>0</v>
      </c>
      <c r="K587" s="227" t="s">
        <v>526</v>
      </c>
      <c r="L587" s="47"/>
      <c r="M587" s="232" t="s">
        <v>21</v>
      </c>
      <c r="N587" s="233" t="s">
        <v>48</v>
      </c>
      <c r="O587" s="87"/>
      <c r="P587" s="215">
        <f>O587*H587</f>
        <v>0</v>
      </c>
      <c r="Q587" s="215">
        <v>5.0000000000000002E-05</v>
      </c>
      <c r="R587" s="215">
        <f>Q587*H587</f>
        <v>0.33329500000000001</v>
      </c>
      <c r="S587" s="215">
        <v>0</v>
      </c>
      <c r="T587" s="216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7" t="s">
        <v>207</v>
      </c>
      <c r="AT587" s="217" t="s">
        <v>162</v>
      </c>
      <c r="AU587" s="217" t="s">
        <v>87</v>
      </c>
      <c r="AY587" s="20" t="s">
        <v>137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20" t="s">
        <v>85</v>
      </c>
      <c r="BK587" s="218">
        <f>ROUND(I587*H587,2)</f>
        <v>0</v>
      </c>
      <c r="BL587" s="20" t="s">
        <v>207</v>
      </c>
      <c r="BM587" s="217" t="s">
        <v>2704</v>
      </c>
    </row>
    <row r="588" s="2" customFormat="1">
      <c r="A588" s="41"/>
      <c r="B588" s="42"/>
      <c r="C588" s="43"/>
      <c r="D588" s="219" t="s">
        <v>144</v>
      </c>
      <c r="E588" s="43"/>
      <c r="F588" s="220" t="s">
        <v>2031</v>
      </c>
      <c r="G588" s="43"/>
      <c r="H588" s="43"/>
      <c r="I588" s="221"/>
      <c r="J588" s="43"/>
      <c r="K588" s="43"/>
      <c r="L588" s="47"/>
      <c r="M588" s="222"/>
      <c r="N588" s="223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144</v>
      </c>
      <c r="AU588" s="20" t="s">
        <v>87</v>
      </c>
    </row>
    <row r="589" s="2" customFormat="1">
      <c r="A589" s="41"/>
      <c r="B589" s="42"/>
      <c r="C589" s="43"/>
      <c r="D589" s="247" t="s">
        <v>529</v>
      </c>
      <c r="E589" s="43"/>
      <c r="F589" s="248" t="s">
        <v>2032</v>
      </c>
      <c r="G589" s="43"/>
      <c r="H589" s="43"/>
      <c r="I589" s="221"/>
      <c r="J589" s="43"/>
      <c r="K589" s="43"/>
      <c r="L589" s="47"/>
      <c r="M589" s="222"/>
      <c r="N589" s="223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529</v>
      </c>
      <c r="AU589" s="20" t="s">
        <v>87</v>
      </c>
    </row>
    <row r="590" s="13" customFormat="1">
      <c r="A590" s="13"/>
      <c r="B590" s="234"/>
      <c r="C590" s="235"/>
      <c r="D590" s="219" t="s">
        <v>250</v>
      </c>
      <c r="E590" s="236" t="s">
        <v>21</v>
      </c>
      <c r="F590" s="237" t="s">
        <v>2136</v>
      </c>
      <c r="G590" s="235"/>
      <c r="H590" s="238">
        <v>4246.5600000000004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250</v>
      </c>
      <c r="AU590" s="244" t="s">
        <v>87</v>
      </c>
      <c r="AV590" s="13" t="s">
        <v>87</v>
      </c>
      <c r="AW590" s="13" t="s">
        <v>38</v>
      </c>
      <c r="AX590" s="13" t="s">
        <v>77</v>
      </c>
      <c r="AY590" s="244" t="s">
        <v>137</v>
      </c>
    </row>
    <row r="591" s="13" customFormat="1">
      <c r="A591" s="13"/>
      <c r="B591" s="234"/>
      <c r="C591" s="235"/>
      <c r="D591" s="219" t="s">
        <v>250</v>
      </c>
      <c r="E591" s="236" t="s">
        <v>21</v>
      </c>
      <c r="F591" s="237" t="s">
        <v>2139</v>
      </c>
      <c r="G591" s="235"/>
      <c r="H591" s="238">
        <v>825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250</v>
      </c>
      <c r="AU591" s="244" t="s">
        <v>87</v>
      </c>
      <c r="AV591" s="13" t="s">
        <v>87</v>
      </c>
      <c r="AW591" s="13" t="s">
        <v>38</v>
      </c>
      <c r="AX591" s="13" t="s">
        <v>77</v>
      </c>
      <c r="AY591" s="244" t="s">
        <v>137</v>
      </c>
    </row>
    <row r="592" s="13" customFormat="1">
      <c r="A592" s="13"/>
      <c r="B592" s="234"/>
      <c r="C592" s="235"/>
      <c r="D592" s="219" t="s">
        <v>250</v>
      </c>
      <c r="E592" s="236" t="s">
        <v>21</v>
      </c>
      <c r="F592" s="237" t="s">
        <v>2207</v>
      </c>
      <c r="G592" s="235"/>
      <c r="H592" s="238">
        <v>1594.3399999999999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250</v>
      </c>
      <c r="AU592" s="244" t="s">
        <v>87</v>
      </c>
      <c r="AV592" s="13" t="s">
        <v>87</v>
      </c>
      <c r="AW592" s="13" t="s">
        <v>38</v>
      </c>
      <c r="AX592" s="13" t="s">
        <v>77</v>
      </c>
      <c r="AY592" s="244" t="s">
        <v>137</v>
      </c>
    </row>
    <row r="593" s="15" customFormat="1">
      <c r="A593" s="15"/>
      <c r="B593" s="267"/>
      <c r="C593" s="268"/>
      <c r="D593" s="219" t="s">
        <v>250</v>
      </c>
      <c r="E593" s="269" t="s">
        <v>21</v>
      </c>
      <c r="F593" s="270" t="s">
        <v>830</v>
      </c>
      <c r="G593" s="268"/>
      <c r="H593" s="271">
        <v>6665.8999999999996</v>
      </c>
      <c r="I593" s="272"/>
      <c r="J593" s="268"/>
      <c r="K593" s="268"/>
      <c r="L593" s="273"/>
      <c r="M593" s="274"/>
      <c r="N593" s="275"/>
      <c r="O593" s="275"/>
      <c r="P593" s="275"/>
      <c r="Q593" s="275"/>
      <c r="R593" s="275"/>
      <c r="S593" s="275"/>
      <c r="T593" s="276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7" t="s">
        <v>250</v>
      </c>
      <c r="AU593" s="277" t="s">
        <v>87</v>
      </c>
      <c r="AV593" s="15" t="s">
        <v>150</v>
      </c>
      <c r="AW593" s="15" t="s">
        <v>38</v>
      </c>
      <c r="AX593" s="15" t="s">
        <v>85</v>
      </c>
      <c r="AY593" s="277" t="s">
        <v>137</v>
      </c>
    </row>
    <row r="594" s="2" customFormat="1" ht="16.5" customHeight="1">
      <c r="A594" s="41"/>
      <c r="B594" s="42"/>
      <c r="C594" s="205" t="s">
        <v>556</v>
      </c>
      <c r="D594" s="205" t="s">
        <v>138</v>
      </c>
      <c r="E594" s="206" t="s">
        <v>2046</v>
      </c>
      <c r="F594" s="207" t="s">
        <v>2705</v>
      </c>
      <c r="G594" s="208" t="s">
        <v>141</v>
      </c>
      <c r="H594" s="209">
        <v>4246.5600000000004</v>
      </c>
      <c r="I594" s="210"/>
      <c r="J594" s="211">
        <f>ROUND(I594*H594,2)</f>
        <v>0</v>
      </c>
      <c r="K594" s="207" t="s">
        <v>21</v>
      </c>
      <c r="L594" s="212"/>
      <c r="M594" s="213" t="s">
        <v>21</v>
      </c>
      <c r="N594" s="214" t="s">
        <v>48</v>
      </c>
      <c r="O594" s="87"/>
      <c r="P594" s="215">
        <f>O594*H594</f>
        <v>0</v>
      </c>
      <c r="Q594" s="215">
        <v>0.001</v>
      </c>
      <c r="R594" s="215">
        <f>Q594*H594</f>
        <v>4.2465600000000006</v>
      </c>
      <c r="S594" s="215">
        <v>0</v>
      </c>
      <c r="T594" s="216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7" t="s">
        <v>201</v>
      </c>
      <c r="AT594" s="217" t="s">
        <v>138</v>
      </c>
      <c r="AU594" s="217" t="s">
        <v>87</v>
      </c>
      <c r="AY594" s="20" t="s">
        <v>137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20" t="s">
        <v>85</v>
      </c>
      <c r="BK594" s="218">
        <f>ROUND(I594*H594,2)</f>
        <v>0</v>
      </c>
      <c r="BL594" s="20" t="s">
        <v>207</v>
      </c>
      <c r="BM594" s="217" t="s">
        <v>2706</v>
      </c>
    </row>
    <row r="595" s="2" customFormat="1">
      <c r="A595" s="41"/>
      <c r="B595" s="42"/>
      <c r="C595" s="43"/>
      <c r="D595" s="219" t="s">
        <v>144</v>
      </c>
      <c r="E595" s="43"/>
      <c r="F595" s="220" t="s">
        <v>2707</v>
      </c>
      <c r="G595" s="43"/>
      <c r="H595" s="43"/>
      <c r="I595" s="221"/>
      <c r="J595" s="43"/>
      <c r="K595" s="43"/>
      <c r="L595" s="47"/>
      <c r="M595" s="222"/>
      <c r="N595" s="223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144</v>
      </c>
      <c r="AU595" s="20" t="s">
        <v>87</v>
      </c>
    </row>
    <row r="596" s="13" customFormat="1">
      <c r="A596" s="13"/>
      <c r="B596" s="234"/>
      <c r="C596" s="235"/>
      <c r="D596" s="219" t="s">
        <v>250</v>
      </c>
      <c r="E596" s="236" t="s">
        <v>21</v>
      </c>
      <c r="F596" s="237" t="s">
        <v>2708</v>
      </c>
      <c r="G596" s="235"/>
      <c r="H596" s="238">
        <v>4246.5600000000004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250</v>
      </c>
      <c r="AU596" s="244" t="s">
        <v>87</v>
      </c>
      <c r="AV596" s="13" t="s">
        <v>87</v>
      </c>
      <c r="AW596" s="13" t="s">
        <v>38</v>
      </c>
      <c r="AX596" s="13" t="s">
        <v>77</v>
      </c>
      <c r="AY596" s="244" t="s">
        <v>137</v>
      </c>
    </row>
    <row r="597" s="15" customFormat="1">
      <c r="A597" s="15"/>
      <c r="B597" s="267"/>
      <c r="C597" s="268"/>
      <c r="D597" s="219" t="s">
        <v>250</v>
      </c>
      <c r="E597" s="269" t="s">
        <v>2136</v>
      </c>
      <c r="F597" s="270" t="s">
        <v>830</v>
      </c>
      <c r="G597" s="268"/>
      <c r="H597" s="271">
        <v>4246.5600000000004</v>
      </c>
      <c r="I597" s="272"/>
      <c r="J597" s="268"/>
      <c r="K597" s="268"/>
      <c r="L597" s="273"/>
      <c r="M597" s="274"/>
      <c r="N597" s="275"/>
      <c r="O597" s="275"/>
      <c r="P597" s="275"/>
      <c r="Q597" s="275"/>
      <c r="R597" s="275"/>
      <c r="S597" s="275"/>
      <c r="T597" s="276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77" t="s">
        <v>250</v>
      </c>
      <c r="AU597" s="277" t="s">
        <v>87</v>
      </c>
      <c r="AV597" s="15" t="s">
        <v>150</v>
      </c>
      <c r="AW597" s="15" t="s">
        <v>38</v>
      </c>
      <c r="AX597" s="15" t="s">
        <v>85</v>
      </c>
      <c r="AY597" s="277" t="s">
        <v>137</v>
      </c>
    </row>
    <row r="598" s="2" customFormat="1" ht="16.5" customHeight="1">
      <c r="A598" s="41"/>
      <c r="B598" s="42"/>
      <c r="C598" s="205" t="s">
        <v>560</v>
      </c>
      <c r="D598" s="205" t="s">
        <v>138</v>
      </c>
      <c r="E598" s="206" t="s">
        <v>2010</v>
      </c>
      <c r="F598" s="207" t="s">
        <v>2709</v>
      </c>
      <c r="G598" s="208" t="s">
        <v>141</v>
      </c>
      <c r="H598" s="209">
        <v>825</v>
      </c>
      <c r="I598" s="210"/>
      <c r="J598" s="211">
        <f>ROUND(I598*H598,2)</f>
        <v>0</v>
      </c>
      <c r="K598" s="207" t="s">
        <v>21</v>
      </c>
      <c r="L598" s="212"/>
      <c r="M598" s="213" t="s">
        <v>21</v>
      </c>
      <c r="N598" s="214" t="s">
        <v>48</v>
      </c>
      <c r="O598" s="87"/>
      <c r="P598" s="215">
        <f>O598*H598</f>
        <v>0</v>
      </c>
      <c r="Q598" s="215">
        <v>0.001</v>
      </c>
      <c r="R598" s="215">
        <f>Q598*H598</f>
        <v>0.82500000000000007</v>
      </c>
      <c r="S598" s="215">
        <v>0</v>
      </c>
      <c r="T598" s="216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7" t="s">
        <v>201</v>
      </c>
      <c r="AT598" s="217" t="s">
        <v>138</v>
      </c>
      <c r="AU598" s="217" t="s">
        <v>87</v>
      </c>
      <c r="AY598" s="20" t="s">
        <v>137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20" t="s">
        <v>85</v>
      </c>
      <c r="BK598" s="218">
        <f>ROUND(I598*H598,2)</f>
        <v>0</v>
      </c>
      <c r="BL598" s="20" t="s">
        <v>207</v>
      </c>
      <c r="BM598" s="217" t="s">
        <v>2710</v>
      </c>
    </row>
    <row r="599" s="2" customFormat="1">
      <c r="A599" s="41"/>
      <c r="B599" s="42"/>
      <c r="C599" s="43"/>
      <c r="D599" s="219" t="s">
        <v>144</v>
      </c>
      <c r="E599" s="43"/>
      <c r="F599" s="220" t="s">
        <v>2711</v>
      </c>
      <c r="G599" s="43"/>
      <c r="H599" s="43"/>
      <c r="I599" s="221"/>
      <c r="J599" s="43"/>
      <c r="K599" s="43"/>
      <c r="L599" s="47"/>
      <c r="M599" s="222"/>
      <c r="N599" s="223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144</v>
      </c>
      <c r="AU599" s="20" t="s">
        <v>87</v>
      </c>
    </row>
    <row r="600" s="14" customFormat="1">
      <c r="A600" s="14"/>
      <c r="B600" s="249"/>
      <c r="C600" s="250"/>
      <c r="D600" s="219" t="s">
        <v>250</v>
      </c>
      <c r="E600" s="251" t="s">
        <v>21</v>
      </c>
      <c r="F600" s="252" t="s">
        <v>2712</v>
      </c>
      <c r="G600" s="250"/>
      <c r="H600" s="251" t="s">
        <v>21</v>
      </c>
      <c r="I600" s="253"/>
      <c r="J600" s="250"/>
      <c r="K600" s="250"/>
      <c r="L600" s="254"/>
      <c r="M600" s="255"/>
      <c r="N600" s="256"/>
      <c r="O600" s="256"/>
      <c r="P600" s="256"/>
      <c r="Q600" s="256"/>
      <c r="R600" s="256"/>
      <c r="S600" s="256"/>
      <c r="T600" s="25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8" t="s">
        <v>250</v>
      </c>
      <c r="AU600" s="258" t="s">
        <v>87</v>
      </c>
      <c r="AV600" s="14" t="s">
        <v>85</v>
      </c>
      <c r="AW600" s="14" t="s">
        <v>38</v>
      </c>
      <c r="AX600" s="14" t="s">
        <v>77</v>
      </c>
      <c r="AY600" s="258" t="s">
        <v>137</v>
      </c>
    </row>
    <row r="601" s="13" customFormat="1">
      <c r="A601" s="13"/>
      <c r="B601" s="234"/>
      <c r="C601" s="235"/>
      <c r="D601" s="219" t="s">
        <v>250</v>
      </c>
      <c r="E601" s="236" t="s">
        <v>2139</v>
      </c>
      <c r="F601" s="237" t="s">
        <v>2713</v>
      </c>
      <c r="G601" s="235"/>
      <c r="H601" s="238">
        <v>825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4" t="s">
        <v>250</v>
      </c>
      <c r="AU601" s="244" t="s">
        <v>87</v>
      </c>
      <c r="AV601" s="13" t="s">
        <v>87</v>
      </c>
      <c r="AW601" s="13" t="s">
        <v>38</v>
      </c>
      <c r="AX601" s="13" t="s">
        <v>85</v>
      </c>
      <c r="AY601" s="244" t="s">
        <v>137</v>
      </c>
    </row>
    <row r="602" s="2" customFormat="1" ht="16.5" customHeight="1">
      <c r="A602" s="41"/>
      <c r="B602" s="42"/>
      <c r="C602" s="205" t="s">
        <v>1491</v>
      </c>
      <c r="D602" s="205" t="s">
        <v>138</v>
      </c>
      <c r="E602" s="206" t="s">
        <v>2714</v>
      </c>
      <c r="F602" s="207" t="s">
        <v>2715</v>
      </c>
      <c r="G602" s="208" t="s">
        <v>141</v>
      </c>
      <c r="H602" s="209">
        <v>1594.3399999999999</v>
      </c>
      <c r="I602" s="210"/>
      <c r="J602" s="211">
        <f>ROUND(I602*H602,2)</f>
        <v>0</v>
      </c>
      <c r="K602" s="207" t="s">
        <v>21</v>
      </c>
      <c r="L602" s="212"/>
      <c r="M602" s="213" t="s">
        <v>21</v>
      </c>
      <c r="N602" s="214" t="s">
        <v>48</v>
      </c>
      <c r="O602" s="87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7" t="s">
        <v>201</v>
      </c>
      <c r="AT602" s="217" t="s">
        <v>138</v>
      </c>
      <c r="AU602" s="217" t="s">
        <v>87</v>
      </c>
      <c r="AY602" s="20" t="s">
        <v>137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20" t="s">
        <v>85</v>
      </c>
      <c r="BK602" s="218">
        <f>ROUND(I602*H602,2)</f>
        <v>0</v>
      </c>
      <c r="BL602" s="20" t="s">
        <v>207</v>
      </c>
      <c r="BM602" s="217" t="s">
        <v>2716</v>
      </c>
    </row>
    <row r="603" s="2" customFormat="1">
      <c r="A603" s="41"/>
      <c r="B603" s="42"/>
      <c r="C603" s="43"/>
      <c r="D603" s="219" t="s">
        <v>144</v>
      </c>
      <c r="E603" s="43"/>
      <c r="F603" s="220" t="s">
        <v>2037</v>
      </c>
      <c r="G603" s="43"/>
      <c r="H603" s="43"/>
      <c r="I603" s="221"/>
      <c r="J603" s="43"/>
      <c r="K603" s="43"/>
      <c r="L603" s="47"/>
      <c r="M603" s="222"/>
      <c r="N603" s="223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144</v>
      </c>
      <c r="AU603" s="20" t="s">
        <v>87</v>
      </c>
    </row>
    <row r="604" s="13" customFormat="1">
      <c r="A604" s="13"/>
      <c r="B604" s="234"/>
      <c r="C604" s="235"/>
      <c r="D604" s="219" t="s">
        <v>250</v>
      </c>
      <c r="E604" s="236" t="s">
        <v>2207</v>
      </c>
      <c r="F604" s="237" t="s">
        <v>2717</v>
      </c>
      <c r="G604" s="235"/>
      <c r="H604" s="238">
        <v>1594.3399999999999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250</v>
      </c>
      <c r="AU604" s="244" t="s">
        <v>87</v>
      </c>
      <c r="AV604" s="13" t="s">
        <v>87</v>
      </c>
      <c r="AW604" s="13" t="s">
        <v>38</v>
      </c>
      <c r="AX604" s="13" t="s">
        <v>85</v>
      </c>
      <c r="AY604" s="244" t="s">
        <v>137</v>
      </c>
    </row>
    <row r="605" s="2" customFormat="1" ht="16.5" customHeight="1">
      <c r="A605" s="41"/>
      <c r="B605" s="42"/>
      <c r="C605" s="225" t="s">
        <v>1497</v>
      </c>
      <c r="D605" s="225" t="s">
        <v>162</v>
      </c>
      <c r="E605" s="226" t="s">
        <v>2040</v>
      </c>
      <c r="F605" s="227" t="s">
        <v>2041</v>
      </c>
      <c r="G605" s="228" t="s">
        <v>141</v>
      </c>
      <c r="H605" s="229">
        <v>884.10000000000002</v>
      </c>
      <c r="I605" s="230"/>
      <c r="J605" s="231">
        <f>ROUND(I605*H605,2)</f>
        <v>0</v>
      </c>
      <c r="K605" s="227" t="s">
        <v>526</v>
      </c>
      <c r="L605" s="47"/>
      <c r="M605" s="232" t="s">
        <v>21</v>
      </c>
      <c r="N605" s="233" t="s">
        <v>48</v>
      </c>
      <c r="O605" s="87"/>
      <c r="P605" s="215">
        <f>O605*H605</f>
        <v>0</v>
      </c>
      <c r="Q605" s="215">
        <v>5.0000000000000002E-05</v>
      </c>
      <c r="R605" s="215">
        <f>Q605*H605</f>
        <v>0.044205000000000001</v>
      </c>
      <c r="S605" s="215">
        <v>0</v>
      </c>
      <c r="T605" s="216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7" t="s">
        <v>207</v>
      </c>
      <c r="AT605" s="217" t="s">
        <v>162</v>
      </c>
      <c r="AU605" s="217" t="s">
        <v>87</v>
      </c>
      <c r="AY605" s="20" t="s">
        <v>137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20" t="s">
        <v>85</v>
      </c>
      <c r="BK605" s="218">
        <f>ROUND(I605*H605,2)</f>
        <v>0</v>
      </c>
      <c r="BL605" s="20" t="s">
        <v>207</v>
      </c>
      <c r="BM605" s="217" t="s">
        <v>2718</v>
      </c>
    </row>
    <row r="606" s="2" customFormat="1">
      <c r="A606" s="41"/>
      <c r="B606" s="42"/>
      <c r="C606" s="43"/>
      <c r="D606" s="219" t="s">
        <v>144</v>
      </c>
      <c r="E606" s="43"/>
      <c r="F606" s="220" t="s">
        <v>2043</v>
      </c>
      <c r="G606" s="43"/>
      <c r="H606" s="43"/>
      <c r="I606" s="221"/>
      <c r="J606" s="43"/>
      <c r="K606" s="43"/>
      <c r="L606" s="47"/>
      <c r="M606" s="222"/>
      <c r="N606" s="223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144</v>
      </c>
      <c r="AU606" s="20" t="s">
        <v>87</v>
      </c>
    </row>
    <row r="607" s="2" customFormat="1">
      <c r="A607" s="41"/>
      <c r="B607" s="42"/>
      <c r="C607" s="43"/>
      <c r="D607" s="247" t="s">
        <v>529</v>
      </c>
      <c r="E607" s="43"/>
      <c r="F607" s="248" t="s">
        <v>2044</v>
      </c>
      <c r="G607" s="43"/>
      <c r="H607" s="43"/>
      <c r="I607" s="221"/>
      <c r="J607" s="43"/>
      <c r="K607" s="43"/>
      <c r="L607" s="47"/>
      <c r="M607" s="222"/>
      <c r="N607" s="223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529</v>
      </c>
      <c r="AU607" s="20" t="s">
        <v>87</v>
      </c>
    </row>
    <row r="608" s="13" customFormat="1">
      <c r="A608" s="13"/>
      <c r="B608" s="234"/>
      <c r="C608" s="235"/>
      <c r="D608" s="219" t="s">
        <v>250</v>
      </c>
      <c r="E608" s="236" t="s">
        <v>21</v>
      </c>
      <c r="F608" s="237" t="s">
        <v>2159</v>
      </c>
      <c r="G608" s="235"/>
      <c r="H608" s="238">
        <v>884.10000000000002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250</v>
      </c>
      <c r="AU608" s="244" t="s">
        <v>87</v>
      </c>
      <c r="AV608" s="13" t="s">
        <v>87</v>
      </c>
      <c r="AW608" s="13" t="s">
        <v>38</v>
      </c>
      <c r="AX608" s="13" t="s">
        <v>85</v>
      </c>
      <c r="AY608" s="244" t="s">
        <v>137</v>
      </c>
    </row>
    <row r="609" s="2" customFormat="1" ht="16.5" customHeight="1">
      <c r="A609" s="41"/>
      <c r="B609" s="42"/>
      <c r="C609" s="205" t="s">
        <v>1504</v>
      </c>
      <c r="D609" s="205" t="s">
        <v>138</v>
      </c>
      <c r="E609" s="206" t="s">
        <v>2719</v>
      </c>
      <c r="F609" s="207" t="s">
        <v>2720</v>
      </c>
      <c r="G609" s="208" t="s">
        <v>141</v>
      </c>
      <c r="H609" s="209">
        <v>884.10000000000002</v>
      </c>
      <c r="I609" s="210"/>
      <c r="J609" s="211">
        <f>ROUND(I609*H609,2)</f>
        <v>0</v>
      </c>
      <c r="K609" s="207" t="s">
        <v>21</v>
      </c>
      <c r="L609" s="212"/>
      <c r="M609" s="213" t="s">
        <v>21</v>
      </c>
      <c r="N609" s="214" t="s">
        <v>48</v>
      </c>
      <c r="O609" s="87"/>
      <c r="P609" s="215">
        <f>O609*H609</f>
        <v>0</v>
      </c>
      <c r="Q609" s="215">
        <v>0.001</v>
      </c>
      <c r="R609" s="215">
        <f>Q609*H609</f>
        <v>0.8841</v>
      </c>
      <c r="S609" s="215">
        <v>0</v>
      </c>
      <c r="T609" s="216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7" t="s">
        <v>201</v>
      </c>
      <c r="AT609" s="217" t="s">
        <v>138</v>
      </c>
      <c r="AU609" s="217" t="s">
        <v>87</v>
      </c>
      <c r="AY609" s="20" t="s">
        <v>137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20" t="s">
        <v>85</v>
      </c>
      <c r="BK609" s="218">
        <f>ROUND(I609*H609,2)</f>
        <v>0</v>
      </c>
      <c r="BL609" s="20" t="s">
        <v>207</v>
      </c>
      <c r="BM609" s="217" t="s">
        <v>2721</v>
      </c>
    </row>
    <row r="610" s="2" customFormat="1">
      <c r="A610" s="41"/>
      <c r="B610" s="42"/>
      <c r="C610" s="43"/>
      <c r="D610" s="219" t="s">
        <v>144</v>
      </c>
      <c r="E610" s="43"/>
      <c r="F610" s="220" t="s">
        <v>2722</v>
      </c>
      <c r="G610" s="43"/>
      <c r="H610" s="43"/>
      <c r="I610" s="221"/>
      <c r="J610" s="43"/>
      <c r="K610" s="43"/>
      <c r="L610" s="47"/>
      <c r="M610" s="222"/>
      <c r="N610" s="223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144</v>
      </c>
      <c r="AU610" s="20" t="s">
        <v>87</v>
      </c>
    </row>
    <row r="611" s="14" customFormat="1">
      <c r="A611" s="14"/>
      <c r="B611" s="249"/>
      <c r="C611" s="250"/>
      <c r="D611" s="219" t="s">
        <v>250</v>
      </c>
      <c r="E611" s="251" t="s">
        <v>21</v>
      </c>
      <c r="F611" s="252" t="s">
        <v>2723</v>
      </c>
      <c r="G611" s="250"/>
      <c r="H611" s="251" t="s">
        <v>21</v>
      </c>
      <c r="I611" s="253"/>
      <c r="J611" s="250"/>
      <c r="K611" s="250"/>
      <c r="L611" s="254"/>
      <c r="M611" s="255"/>
      <c r="N611" s="256"/>
      <c r="O611" s="256"/>
      <c r="P611" s="256"/>
      <c r="Q611" s="256"/>
      <c r="R611" s="256"/>
      <c r="S611" s="256"/>
      <c r="T611" s="25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8" t="s">
        <v>250</v>
      </c>
      <c r="AU611" s="258" t="s">
        <v>87</v>
      </c>
      <c r="AV611" s="14" t="s">
        <v>85</v>
      </c>
      <c r="AW611" s="14" t="s">
        <v>38</v>
      </c>
      <c r="AX611" s="14" t="s">
        <v>77</v>
      </c>
      <c r="AY611" s="258" t="s">
        <v>137</v>
      </c>
    </row>
    <row r="612" s="13" customFormat="1">
      <c r="A612" s="13"/>
      <c r="B612" s="234"/>
      <c r="C612" s="235"/>
      <c r="D612" s="219" t="s">
        <v>250</v>
      </c>
      <c r="E612" s="236" t="s">
        <v>21</v>
      </c>
      <c r="F612" s="237" t="s">
        <v>2724</v>
      </c>
      <c r="G612" s="235"/>
      <c r="H612" s="238">
        <v>453.60000000000002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250</v>
      </c>
      <c r="AU612" s="244" t="s">
        <v>87</v>
      </c>
      <c r="AV612" s="13" t="s">
        <v>87</v>
      </c>
      <c r="AW612" s="13" t="s">
        <v>38</v>
      </c>
      <c r="AX612" s="13" t="s">
        <v>77</v>
      </c>
      <c r="AY612" s="244" t="s">
        <v>137</v>
      </c>
    </row>
    <row r="613" s="13" customFormat="1">
      <c r="A613" s="13"/>
      <c r="B613" s="234"/>
      <c r="C613" s="235"/>
      <c r="D613" s="219" t="s">
        <v>250</v>
      </c>
      <c r="E613" s="236" t="s">
        <v>21</v>
      </c>
      <c r="F613" s="237" t="s">
        <v>2725</v>
      </c>
      <c r="G613" s="235"/>
      <c r="H613" s="238">
        <v>430.5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250</v>
      </c>
      <c r="AU613" s="244" t="s">
        <v>87</v>
      </c>
      <c r="AV613" s="13" t="s">
        <v>87</v>
      </c>
      <c r="AW613" s="13" t="s">
        <v>38</v>
      </c>
      <c r="AX613" s="13" t="s">
        <v>77</v>
      </c>
      <c r="AY613" s="244" t="s">
        <v>137</v>
      </c>
    </row>
    <row r="614" s="15" customFormat="1">
      <c r="A614" s="15"/>
      <c r="B614" s="267"/>
      <c r="C614" s="268"/>
      <c r="D614" s="219" t="s">
        <v>250</v>
      </c>
      <c r="E614" s="269" t="s">
        <v>2159</v>
      </c>
      <c r="F614" s="270" t="s">
        <v>830</v>
      </c>
      <c r="G614" s="268"/>
      <c r="H614" s="271">
        <v>884.10000000000002</v>
      </c>
      <c r="I614" s="272"/>
      <c r="J614" s="268"/>
      <c r="K614" s="268"/>
      <c r="L614" s="273"/>
      <c r="M614" s="274"/>
      <c r="N614" s="275"/>
      <c r="O614" s="275"/>
      <c r="P614" s="275"/>
      <c r="Q614" s="275"/>
      <c r="R614" s="275"/>
      <c r="S614" s="275"/>
      <c r="T614" s="27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7" t="s">
        <v>250</v>
      </c>
      <c r="AU614" s="277" t="s">
        <v>87</v>
      </c>
      <c r="AV614" s="15" t="s">
        <v>150</v>
      </c>
      <c r="AW614" s="15" t="s">
        <v>38</v>
      </c>
      <c r="AX614" s="15" t="s">
        <v>85</v>
      </c>
      <c r="AY614" s="277" t="s">
        <v>137</v>
      </c>
    </row>
    <row r="615" s="2" customFormat="1" ht="16.5" customHeight="1">
      <c r="A615" s="41"/>
      <c r="B615" s="42"/>
      <c r="C615" s="225" t="s">
        <v>1512</v>
      </c>
      <c r="D615" s="225" t="s">
        <v>162</v>
      </c>
      <c r="E615" s="226" t="s">
        <v>2726</v>
      </c>
      <c r="F615" s="227" t="s">
        <v>2727</v>
      </c>
      <c r="G615" s="228" t="s">
        <v>158</v>
      </c>
      <c r="H615" s="229">
        <v>72</v>
      </c>
      <c r="I615" s="230"/>
      <c r="J615" s="231">
        <f>ROUND(I615*H615,2)</f>
        <v>0</v>
      </c>
      <c r="K615" s="227" t="s">
        <v>21</v>
      </c>
      <c r="L615" s="47"/>
      <c r="M615" s="232" t="s">
        <v>21</v>
      </c>
      <c r="N615" s="233" t="s">
        <v>48</v>
      </c>
      <c r="O615" s="87"/>
      <c r="P615" s="215">
        <f>O615*H615</f>
        <v>0</v>
      </c>
      <c r="Q615" s="215">
        <v>0</v>
      </c>
      <c r="R615" s="215">
        <f>Q615*H615</f>
        <v>0</v>
      </c>
      <c r="S615" s="215">
        <v>0</v>
      </c>
      <c r="T615" s="216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7" t="s">
        <v>207</v>
      </c>
      <c r="AT615" s="217" t="s">
        <v>162</v>
      </c>
      <c r="AU615" s="217" t="s">
        <v>87</v>
      </c>
      <c r="AY615" s="20" t="s">
        <v>137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20" t="s">
        <v>85</v>
      </c>
      <c r="BK615" s="218">
        <f>ROUND(I615*H615,2)</f>
        <v>0</v>
      </c>
      <c r="BL615" s="20" t="s">
        <v>207</v>
      </c>
      <c r="BM615" s="217" t="s">
        <v>2728</v>
      </c>
    </row>
    <row r="616" s="2" customFormat="1">
      <c r="A616" s="41"/>
      <c r="B616" s="42"/>
      <c r="C616" s="43"/>
      <c r="D616" s="219" t="s">
        <v>144</v>
      </c>
      <c r="E616" s="43"/>
      <c r="F616" s="220" t="s">
        <v>2727</v>
      </c>
      <c r="G616" s="43"/>
      <c r="H616" s="43"/>
      <c r="I616" s="221"/>
      <c r="J616" s="43"/>
      <c r="K616" s="43"/>
      <c r="L616" s="47"/>
      <c r="M616" s="222"/>
      <c r="N616" s="223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144</v>
      </c>
      <c r="AU616" s="20" t="s">
        <v>87</v>
      </c>
    </row>
    <row r="617" s="2" customFormat="1">
      <c r="A617" s="41"/>
      <c r="B617" s="42"/>
      <c r="C617" s="43"/>
      <c r="D617" s="219" t="s">
        <v>146</v>
      </c>
      <c r="E617" s="43"/>
      <c r="F617" s="224" t="s">
        <v>2729</v>
      </c>
      <c r="G617" s="43"/>
      <c r="H617" s="43"/>
      <c r="I617" s="221"/>
      <c r="J617" s="43"/>
      <c r="K617" s="43"/>
      <c r="L617" s="47"/>
      <c r="M617" s="222"/>
      <c r="N617" s="223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146</v>
      </c>
      <c r="AU617" s="20" t="s">
        <v>87</v>
      </c>
    </row>
    <row r="618" s="14" customFormat="1">
      <c r="A618" s="14"/>
      <c r="B618" s="249"/>
      <c r="C618" s="250"/>
      <c r="D618" s="219" t="s">
        <v>250</v>
      </c>
      <c r="E618" s="251" t="s">
        <v>21</v>
      </c>
      <c r="F618" s="252" t="s">
        <v>2730</v>
      </c>
      <c r="G618" s="250"/>
      <c r="H618" s="251" t="s">
        <v>21</v>
      </c>
      <c r="I618" s="253"/>
      <c r="J618" s="250"/>
      <c r="K618" s="250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250</v>
      </c>
      <c r="AU618" s="258" t="s">
        <v>87</v>
      </c>
      <c r="AV618" s="14" t="s">
        <v>85</v>
      </c>
      <c r="AW618" s="14" t="s">
        <v>38</v>
      </c>
      <c r="AX618" s="14" t="s">
        <v>77</v>
      </c>
      <c r="AY618" s="258" t="s">
        <v>137</v>
      </c>
    </row>
    <row r="619" s="13" customFormat="1">
      <c r="A619" s="13"/>
      <c r="B619" s="234"/>
      <c r="C619" s="235"/>
      <c r="D619" s="219" t="s">
        <v>250</v>
      </c>
      <c r="E619" s="236" t="s">
        <v>21</v>
      </c>
      <c r="F619" s="237" t="s">
        <v>2731</v>
      </c>
      <c r="G619" s="235"/>
      <c r="H619" s="238">
        <v>72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250</v>
      </c>
      <c r="AU619" s="244" t="s">
        <v>87</v>
      </c>
      <c r="AV619" s="13" t="s">
        <v>87</v>
      </c>
      <c r="AW619" s="13" t="s">
        <v>38</v>
      </c>
      <c r="AX619" s="13" t="s">
        <v>85</v>
      </c>
      <c r="AY619" s="244" t="s">
        <v>137</v>
      </c>
    </row>
    <row r="620" s="2" customFormat="1" ht="16.5" customHeight="1">
      <c r="A620" s="41"/>
      <c r="B620" s="42"/>
      <c r="C620" s="225" t="s">
        <v>1518</v>
      </c>
      <c r="D620" s="225" t="s">
        <v>162</v>
      </c>
      <c r="E620" s="226" t="s">
        <v>2059</v>
      </c>
      <c r="F620" s="227" t="s">
        <v>2060</v>
      </c>
      <c r="G620" s="228" t="s">
        <v>141</v>
      </c>
      <c r="H620" s="229">
        <v>18163.361000000001</v>
      </c>
      <c r="I620" s="230"/>
      <c r="J620" s="231">
        <f>ROUND(I620*H620,2)</f>
        <v>0</v>
      </c>
      <c r="K620" s="227" t="s">
        <v>526</v>
      </c>
      <c r="L620" s="47"/>
      <c r="M620" s="232" t="s">
        <v>21</v>
      </c>
      <c r="N620" s="233" t="s">
        <v>48</v>
      </c>
      <c r="O620" s="87"/>
      <c r="P620" s="215">
        <f>O620*H620</f>
        <v>0</v>
      </c>
      <c r="Q620" s="215">
        <v>0</v>
      </c>
      <c r="R620" s="215">
        <f>Q620*H620</f>
        <v>0</v>
      </c>
      <c r="S620" s="215">
        <v>0.001</v>
      </c>
      <c r="T620" s="216">
        <f>S620*H620</f>
        <v>18.163361000000002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7" t="s">
        <v>207</v>
      </c>
      <c r="AT620" s="217" t="s">
        <v>162</v>
      </c>
      <c r="AU620" s="217" t="s">
        <v>87</v>
      </c>
      <c r="AY620" s="20" t="s">
        <v>137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20" t="s">
        <v>85</v>
      </c>
      <c r="BK620" s="218">
        <f>ROUND(I620*H620,2)</f>
        <v>0</v>
      </c>
      <c r="BL620" s="20" t="s">
        <v>207</v>
      </c>
      <c r="BM620" s="217" t="s">
        <v>2732</v>
      </c>
    </row>
    <row r="621" s="2" customFormat="1">
      <c r="A621" s="41"/>
      <c r="B621" s="42"/>
      <c r="C621" s="43"/>
      <c r="D621" s="219" t="s">
        <v>144</v>
      </c>
      <c r="E621" s="43"/>
      <c r="F621" s="220" t="s">
        <v>2062</v>
      </c>
      <c r="G621" s="43"/>
      <c r="H621" s="43"/>
      <c r="I621" s="221"/>
      <c r="J621" s="43"/>
      <c r="K621" s="43"/>
      <c r="L621" s="47"/>
      <c r="M621" s="222"/>
      <c r="N621" s="223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144</v>
      </c>
      <c r="AU621" s="20" t="s">
        <v>87</v>
      </c>
    </row>
    <row r="622" s="2" customFormat="1">
      <c r="A622" s="41"/>
      <c r="B622" s="42"/>
      <c r="C622" s="43"/>
      <c r="D622" s="247" t="s">
        <v>529</v>
      </c>
      <c r="E622" s="43"/>
      <c r="F622" s="248" t="s">
        <v>2063</v>
      </c>
      <c r="G622" s="43"/>
      <c r="H622" s="43"/>
      <c r="I622" s="221"/>
      <c r="J622" s="43"/>
      <c r="K622" s="43"/>
      <c r="L622" s="47"/>
      <c r="M622" s="222"/>
      <c r="N622" s="223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529</v>
      </c>
      <c r="AU622" s="20" t="s">
        <v>87</v>
      </c>
    </row>
    <row r="623" s="13" customFormat="1">
      <c r="A623" s="13"/>
      <c r="B623" s="234"/>
      <c r="C623" s="235"/>
      <c r="D623" s="219" t="s">
        <v>250</v>
      </c>
      <c r="E623" s="236" t="s">
        <v>21</v>
      </c>
      <c r="F623" s="237" t="s">
        <v>2733</v>
      </c>
      <c r="G623" s="235"/>
      <c r="H623" s="238">
        <v>1925.5409999999999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250</v>
      </c>
      <c r="AU623" s="244" t="s">
        <v>87</v>
      </c>
      <c r="AV623" s="13" t="s">
        <v>87</v>
      </c>
      <c r="AW623" s="13" t="s">
        <v>38</v>
      </c>
      <c r="AX623" s="13" t="s">
        <v>77</v>
      </c>
      <c r="AY623" s="244" t="s">
        <v>137</v>
      </c>
    </row>
    <row r="624" s="13" customFormat="1">
      <c r="A624" s="13"/>
      <c r="B624" s="234"/>
      <c r="C624" s="235"/>
      <c r="D624" s="219" t="s">
        <v>250</v>
      </c>
      <c r="E624" s="236" t="s">
        <v>21</v>
      </c>
      <c r="F624" s="237" t="s">
        <v>2734</v>
      </c>
      <c r="G624" s="235"/>
      <c r="H624" s="238">
        <v>12167.82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250</v>
      </c>
      <c r="AU624" s="244" t="s">
        <v>87</v>
      </c>
      <c r="AV624" s="13" t="s">
        <v>87</v>
      </c>
      <c r="AW624" s="13" t="s">
        <v>38</v>
      </c>
      <c r="AX624" s="13" t="s">
        <v>77</v>
      </c>
      <c r="AY624" s="244" t="s">
        <v>137</v>
      </c>
    </row>
    <row r="625" s="14" customFormat="1">
      <c r="A625" s="14"/>
      <c r="B625" s="249"/>
      <c r="C625" s="250"/>
      <c r="D625" s="219" t="s">
        <v>250</v>
      </c>
      <c r="E625" s="251" t="s">
        <v>21</v>
      </c>
      <c r="F625" s="252" t="s">
        <v>2735</v>
      </c>
      <c r="G625" s="250"/>
      <c r="H625" s="251" t="s">
        <v>21</v>
      </c>
      <c r="I625" s="253"/>
      <c r="J625" s="250"/>
      <c r="K625" s="250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250</v>
      </c>
      <c r="AU625" s="258" t="s">
        <v>87</v>
      </c>
      <c r="AV625" s="14" t="s">
        <v>85</v>
      </c>
      <c r="AW625" s="14" t="s">
        <v>38</v>
      </c>
      <c r="AX625" s="14" t="s">
        <v>77</v>
      </c>
      <c r="AY625" s="258" t="s">
        <v>137</v>
      </c>
    </row>
    <row r="626" s="13" customFormat="1">
      <c r="A626" s="13"/>
      <c r="B626" s="234"/>
      <c r="C626" s="235"/>
      <c r="D626" s="219" t="s">
        <v>250</v>
      </c>
      <c r="E626" s="236" t="s">
        <v>21</v>
      </c>
      <c r="F626" s="237" t="s">
        <v>2736</v>
      </c>
      <c r="G626" s="235"/>
      <c r="H626" s="238">
        <v>2610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4" t="s">
        <v>250</v>
      </c>
      <c r="AU626" s="244" t="s">
        <v>87</v>
      </c>
      <c r="AV626" s="13" t="s">
        <v>87</v>
      </c>
      <c r="AW626" s="13" t="s">
        <v>38</v>
      </c>
      <c r="AX626" s="13" t="s">
        <v>77</v>
      </c>
      <c r="AY626" s="244" t="s">
        <v>137</v>
      </c>
    </row>
    <row r="627" s="14" customFormat="1">
      <c r="A627" s="14"/>
      <c r="B627" s="249"/>
      <c r="C627" s="250"/>
      <c r="D627" s="219" t="s">
        <v>250</v>
      </c>
      <c r="E627" s="251" t="s">
        <v>21</v>
      </c>
      <c r="F627" s="252" t="s">
        <v>2737</v>
      </c>
      <c r="G627" s="250"/>
      <c r="H627" s="251" t="s">
        <v>21</v>
      </c>
      <c r="I627" s="253"/>
      <c r="J627" s="250"/>
      <c r="K627" s="250"/>
      <c r="L627" s="254"/>
      <c r="M627" s="255"/>
      <c r="N627" s="256"/>
      <c r="O627" s="256"/>
      <c r="P627" s="256"/>
      <c r="Q627" s="256"/>
      <c r="R627" s="256"/>
      <c r="S627" s="256"/>
      <c r="T627" s="25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8" t="s">
        <v>250</v>
      </c>
      <c r="AU627" s="258" t="s">
        <v>87</v>
      </c>
      <c r="AV627" s="14" t="s">
        <v>85</v>
      </c>
      <c r="AW627" s="14" t="s">
        <v>38</v>
      </c>
      <c r="AX627" s="14" t="s">
        <v>77</v>
      </c>
      <c r="AY627" s="258" t="s">
        <v>137</v>
      </c>
    </row>
    <row r="628" s="13" customFormat="1">
      <c r="A628" s="13"/>
      <c r="B628" s="234"/>
      <c r="C628" s="235"/>
      <c r="D628" s="219" t="s">
        <v>250</v>
      </c>
      <c r="E628" s="236" t="s">
        <v>21</v>
      </c>
      <c r="F628" s="237" t="s">
        <v>2738</v>
      </c>
      <c r="G628" s="235"/>
      <c r="H628" s="238">
        <v>1460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250</v>
      </c>
      <c r="AU628" s="244" t="s">
        <v>87</v>
      </c>
      <c r="AV628" s="13" t="s">
        <v>87</v>
      </c>
      <c r="AW628" s="13" t="s">
        <v>38</v>
      </c>
      <c r="AX628" s="13" t="s">
        <v>77</v>
      </c>
      <c r="AY628" s="244" t="s">
        <v>137</v>
      </c>
    </row>
    <row r="629" s="15" customFormat="1">
      <c r="A629" s="15"/>
      <c r="B629" s="267"/>
      <c r="C629" s="268"/>
      <c r="D629" s="219" t="s">
        <v>250</v>
      </c>
      <c r="E629" s="269" t="s">
        <v>2127</v>
      </c>
      <c r="F629" s="270" t="s">
        <v>830</v>
      </c>
      <c r="G629" s="268"/>
      <c r="H629" s="271">
        <v>18163.361000000001</v>
      </c>
      <c r="I629" s="272"/>
      <c r="J629" s="268"/>
      <c r="K629" s="268"/>
      <c r="L629" s="273"/>
      <c r="M629" s="274"/>
      <c r="N629" s="275"/>
      <c r="O629" s="275"/>
      <c r="P629" s="275"/>
      <c r="Q629" s="275"/>
      <c r="R629" s="275"/>
      <c r="S629" s="275"/>
      <c r="T629" s="276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77" t="s">
        <v>250</v>
      </c>
      <c r="AU629" s="277" t="s">
        <v>87</v>
      </c>
      <c r="AV629" s="15" t="s">
        <v>150</v>
      </c>
      <c r="AW629" s="15" t="s">
        <v>38</v>
      </c>
      <c r="AX629" s="15" t="s">
        <v>85</v>
      </c>
      <c r="AY629" s="277" t="s">
        <v>137</v>
      </c>
    </row>
    <row r="630" s="2" customFormat="1" ht="16.5" customHeight="1">
      <c r="A630" s="41"/>
      <c r="B630" s="42"/>
      <c r="C630" s="225" t="s">
        <v>1524</v>
      </c>
      <c r="D630" s="225" t="s">
        <v>162</v>
      </c>
      <c r="E630" s="226" t="s">
        <v>2739</v>
      </c>
      <c r="F630" s="227" t="s">
        <v>2740</v>
      </c>
      <c r="G630" s="228" t="s">
        <v>165</v>
      </c>
      <c r="H630" s="229">
        <v>1</v>
      </c>
      <c r="I630" s="230"/>
      <c r="J630" s="231">
        <f>ROUND(I630*H630,2)</f>
        <v>0</v>
      </c>
      <c r="K630" s="227" t="s">
        <v>21</v>
      </c>
      <c r="L630" s="47"/>
      <c r="M630" s="232" t="s">
        <v>21</v>
      </c>
      <c r="N630" s="233" t="s">
        <v>48</v>
      </c>
      <c r="O630" s="87"/>
      <c r="P630" s="215">
        <f>O630*H630</f>
        <v>0</v>
      </c>
      <c r="Q630" s="215">
        <v>0.0016000000000000001</v>
      </c>
      <c r="R630" s="215">
        <f>Q630*H630</f>
        <v>0.0016000000000000001</v>
      </c>
      <c r="S630" s="215">
        <v>0.001</v>
      </c>
      <c r="T630" s="216">
        <f>S630*H630</f>
        <v>0.001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7" t="s">
        <v>207</v>
      </c>
      <c r="AT630" s="217" t="s">
        <v>162</v>
      </c>
      <c r="AU630" s="217" t="s">
        <v>87</v>
      </c>
      <c r="AY630" s="20" t="s">
        <v>137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20" t="s">
        <v>85</v>
      </c>
      <c r="BK630" s="218">
        <f>ROUND(I630*H630,2)</f>
        <v>0</v>
      </c>
      <c r="BL630" s="20" t="s">
        <v>207</v>
      </c>
      <c r="BM630" s="217" t="s">
        <v>2741</v>
      </c>
    </row>
    <row r="631" s="2" customFormat="1">
      <c r="A631" s="41"/>
      <c r="B631" s="42"/>
      <c r="C631" s="43"/>
      <c r="D631" s="219" t="s">
        <v>144</v>
      </c>
      <c r="E631" s="43"/>
      <c r="F631" s="220" t="s">
        <v>2742</v>
      </c>
      <c r="G631" s="43"/>
      <c r="H631" s="43"/>
      <c r="I631" s="221"/>
      <c r="J631" s="43"/>
      <c r="K631" s="43"/>
      <c r="L631" s="47"/>
      <c r="M631" s="222"/>
      <c r="N631" s="223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144</v>
      </c>
      <c r="AU631" s="20" t="s">
        <v>87</v>
      </c>
    </row>
    <row r="632" s="2" customFormat="1" ht="16.5" customHeight="1">
      <c r="A632" s="41"/>
      <c r="B632" s="42"/>
      <c r="C632" s="225" t="s">
        <v>1530</v>
      </c>
      <c r="D632" s="225" t="s">
        <v>162</v>
      </c>
      <c r="E632" s="226" t="s">
        <v>2091</v>
      </c>
      <c r="F632" s="227" t="s">
        <v>2092</v>
      </c>
      <c r="G632" s="228" t="s">
        <v>581</v>
      </c>
      <c r="H632" s="229">
        <v>29.501999999999999</v>
      </c>
      <c r="I632" s="230"/>
      <c r="J632" s="231">
        <f>ROUND(I632*H632,2)</f>
        <v>0</v>
      </c>
      <c r="K632" s="227" t="s">
        <v>21</v>
      </c>
      <c r="L632" s="47"/>
      <c r="M632" s="232" t="s">
        <v>21</v>
      </c>
      <c r="N632" s="233" t="s">
        <v>48</v>
      </c>
      <c r="O632" s="87"/>
      <c r="P632" s="215">
        <f>O632*H632</f>
        <v>0</v>
      </c>
      <c r="Q632" s="215">
        <v>0</v>
      </c>
      <c r="R632" s="215">
        <f>Q632*H632</f>
        <v>0</v>
      </c>
      <c r="S632" s="215">
        <v>0</v>
      </c>
      <c r="T632" s="216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7" t="s">
        <v>207</v>
      </c>
      <c r="AT632" s="217" t="s">
        <v>162</v>
      </c>
      <c r="AU632" s="217" t="s">
        <v>87</v>
      </c>
      <c r="AY632" s="20" t="s">
        <v>137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20" t="s">
        <v>85</v>
      </c>
      <c r="BK632" s="218">
        <f>ROUND(I632*H632,2)</f>
        <v>0</v>
      </c>
      <c r="BL632" s="20" t="s">
        <v>207</v>
      </c>
      <c r="BM632" s="217" t="s">
        <v>2743</v>
      </c>
    </row>
    <row r="633" s="2" customFormat="1">
      <c r="A633" s="41"/>
      <c r="B633" s="42"/>
      <c r="C633" s="43"/>
      <c r="D633" s="219" t="s">
        <v>144</v>
      </c>
      <c r="E633" s="43"/>
      <c r="F633" s="220" t="s">
        <v>2094</v>
      </c>
      <c r="G633" s="43"/>
      <c r="H633" s="43"/>
      <c r="I633" s="221"/>
      <c r="J633" s="43"/>
      <c r="K633" s="43"/>
      <c r="L633" s="47"/>
      <c r="M633" s="222"/>
      <c r="N633" s="223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144</v>
      </c>
      <c r="AU633" s="20" t="s">
        <v>87</v>
      </c>
    </row>
    <row r="634" s="2" customFormat="1">
      <c r="A634" s="41"/>
      <c r="B634" s="42"/>
      <c r="C634" s="43"/>
      <c r="D634" s="219" t="s">
        <v>146</v>
      </c>
      <c r="E634" s="43"/>
      <c r="F634" s="224" t="s">
        <v>1903</v>
      </c>
      <c r="G634" s="43"/>
      <c r="H634" s="43"/>
      <c r="I634" s="221"/>
      <c r="J634" s="43"/>
      <c r="K634" s="43"/>
      <c r="L634" s="47"/>
      <c r="M634" s="222"/>
      <c r="N634" s="223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146</v>
      </c>
      <c r="AU634" s="20" t="s">
        <v>87</v>
      </c>
    </row>
    <row r="635" s="12" customFormat="1" ht="22.8" customHeight="1">
      <c r="A635" s="12"/>
      <c r="B635" s="191"/>
      <c r="C635" s="192"/>
      <c r="D635" s="193" t="s">
        <v>76</v>
      </c>
      <c r="E635" s="245" t="s">
        <v>2744</v>
      </c>
      <c r="F635" s="245" t="s">
        <v>2745</v>
      </c>
      <c r="G635" s="192"/>
      <c r="H635" s="192"/>
      <c r="I635" s="195"/>
      <c r="J635" s="246">
        <f>BK635</f>
        <v>0</v>
      </c>
      <c r="K635" s="192"/>
      <c r="L635" s="197"/>
      <c r="M635" s="198"/>
      <c r="N635" s="199"/>
      <c r="O635" s="199"/>
      <c r="P635" s="200">
        <f>SUM(P636:P648)</f>
        <v>0</v>
      </c>
      <c r="Q635" s="199"/>
      <c r="R635" s="200">
        <f>SUM(R636:R648)</f>
        <v>2.5880000000000001</v>
      </c>
      <c r="S635" s="199"/>
      <c r="T635" s="201">
        <f>SUM(T636:T648)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2" t="s">
        <v>87</v>
      </c>
      <c r="AT635" s="203" t="s">
        <v>76</v>
      </c>
      <c r="AU635" s="203" t="s">
        <v>85</v>
      </c>
      <c r="AY635" s="202" t="s">
        <v>137</v>
      </c>
      <c r="BK635" s="204">
        <f>SUM(BK636:BK648)</f>
        <v>0</v>
      </c>
    </row>
    <row r="636" s="2" customFormat="1" ht="16.5" customHeight="1">
      <c r="A636" s="41"/>
      <c r="B636" s="42"/>
      <c r="C636" s="225" t="s">
        <v>1538</v>
      </c>
      <c r="D636" s="225" t="s">
        <v>162</v>
      </c>
      <c r="E636" s="226" t="s">
        <v>2746</v>
      </c>
      <c r="F636" s="227" t="s">
        <v>2747</v>
      </c>
      <c r="G636" s="228" t="s">
        <v>475</v>
      </c>
      <c r="H636" s="229">
        <v>34.5</v>
      </c>
      <c r="I636" s="230"/>
      <c r="J636" s="231">
        <f>ROUND(I636*H636,2)</f>
        <v>0</v>
      </c>
      <c r="K636" s="227" t="s">
        <v>526</v>
      </c>
      <c r="L636" s="47"/>
      <c r="M636" s="232" t="s">
        <v>21</v>
      </c>
      <c r="N636" s="233" t="s">
        <v>48</v>
      </c>
      <c r="O636" s="87"/>
      <c r="P636" s="215">
        <f>O636*H636</f>
        <v>0</v>
      </c>
      <c r="Q636" s="215">
        <v>0</v>
      </c>
      <c r="R636" s="215">
        <f>Q636*H636</f>
        <v>0</v>
      </c>
      <c r="S636" s="215">
        <v>0</v>
      </c>
      <c r="T636" s="216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17" t="s">
        <v>207</v>
      </c>
      <c r="AT636" s="217" t="s">
        <v>162</v>
      </c>
      <c r="AU636" s="217" t="s">
        <v>87</v>
      </c>
      <c r="AY636" s="20" t="s">
        <v>137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20" t="s">
        <v>85</v>
      </c>
      <c r="BK636" s="218">
        <f>ROUND(I636*H636,2)</f>
        <v>0</v>
      </c>
      <c r="BL636" s="20" t="s">
        <v>207</v>
      </c>
      <c r="BM636" s="217" t="s">
        <v>2748</v>
      </c>
    </row>
    <row r="637" s="2" customFormat="1">
      <c r="A637" s="41"/>
      <c r="B637" s="42"/>
      <c r="C637" s="43"/>
      <c r="D637" s="219" t="s">
        <v>144</v>
      </c>
      <c r="E637" s="43"/>
      <c r="F637" s="220" t="s">
        <v>2749</v>
      </c>
      <c r="G637" s="43"/>
      <c r="H637" s="43"/>
      <c r="I637" s="221"/>
      <c r="J637" s="43"/>
      <c r="K637" s="43"/>
      <c r="L637" s="47"/>
      <c r="M637" s="222"/>
      <c r="N637" s="223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144</v>
      </c>
      <c r="AU637" s="20" t="s">
        <v>87</v>
      </c>
    </row>
    <row r="638" s="2" customFormat="1">
      <c r="A638" s="41"/>
      <c r="B638" s="42"/>
      <c r="C638" s="43"/>
      <c r="D638" s="247" t="s">
        <v>529</v>
      </c>
      <c r="E638" s="43"/>
      <c r="F638" s="248" t="s">
        <v>2750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529</v>
      </c>
      <c r="AU638" s="20" t="s">
        <v>87</v>
      </c>
    </row>
    <row r="639" s="13" customFormat="1">
      <c r="A639" s="13"/>
      <c r="B639" s="234"/>
      <c r="C639" s="235"/>
      <c r="D639" s="219" t="s">
        <v>250</v>
      </c>
      <c r="E639" s="236" t="s">
        <v>2142</v>
      </c>
      <c r="F639" s="237" t="s">
        <v>2751</v>
      </c>
      <c r="G639" s="235"/>
      <c r="H639" s="238">
        <v>34.5</v>
      </c>
      <c r="I639" s="239"/>
      <c r="J639" s="235"/>
      <c r="K639" s="235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250</v>
      </c>
      <c r="AU639" s="244" t="s">
        <v>87</v>
      </c>
      <c r="AV639" s="13" t="s">
        <v>87</v>
      </c>
      <c r="AW639" s="13" t="s">
        <v>38</v>
      </c>
      <c r="AX639" s="13" t="s">
        <v>85</v>
      </c>
      <c r="AY639" s="244" t="s">
        <v>137</v>
      </c>
    </row>
    <row r="640" s="2" customFormat="1" ht="16.5" customHeight="1">
      <c r="A640" s="41"/>
      <c r="B640" s="42"/>
      <c r="C640" s="205" t="s">
        <v>1546</v>
      </c>
      <c r="D640" s="205" t="s">
        <v>138</v>
      </c>
      <c r="E640" s="206" t="s">
        <v>2752</v>
      </c>
      <c r="F640" s="207" t="s">
        <v>2753</v>
      </c>
      <c r="G640" s="208" t="s">
        <v>581</v>
      </c>
      <c r="H640" s="209">
        <v>2.5880000000000001</v>
      </c>
      <c r="I640" s="210"/>
      <c r="J640" s="211">
        <f>ROUND(I640*H640,2)</f>
        <v>0</v>
      </c>
      <c r="K640" s="207" t="s">
        <v>526</v>
      </c>
      <c r="L640" s="212"/>
      <c r="M640" s="213" t="s">
        <v>21</v>
      </c>
      <c r="N640" s="214" t="s">
        <v>48</v>
      </c>
      <c r="O640" s="87"/>
      <c r="P640" s="215">
        <f>O640*H640</f>
        <v>0</v>
      </c>
      <c r="Q640" s="215">
        <v>1</v>
      </c>
      <c r="R640" s="215">
        <f>Q640*H640</f>
        <v>2.5880000000000001</v>
      </c>
      <c r="S640" s="215">
        <v>0</v>
      </c>
      <c r="T640" s="216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7" t="s">
        <v>201</v>
      </c>
      <c r="AT640" s="217" t="s">
        <v>138</v>
      </c>
      <c r="AU640" s="217" t="s">
        <v>87</v>
      </c>
      <c r="AY640" s="20" t="s">
        <v>137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20" t="s">
        <v>85</v>
      </c>
      <c r="BK640" s="218">
        <f>ROUND(I640*H640,2)</f>
        <v>0</v>
      </c>
      <c r="BL640" s="20" t="s">
        <v>207</v>
      </c>
      <c r="BM640" s="217" t="s">
        <v>2754</v>
      </c>
    </row>
    <row r="641" s="2" customFormat="1">
      <c r="A641" s="41"/>
      <c r="B641" s="42"/>
      <c r="C641" s="43"/>
      <c r="D641" s="219" t="s">
        <v>144</v>
      </c>
      <c r="E641" s="43"/>
      <c r="F641" s="220" t="s">
        <v>2753</v>
      </c>
      <c r="G641" s="43"/>
      <c r="H641" s="43"/>
      <c r="I641" s="221"/>
      <c r="J641" s="43"/>
      <c r="K641" s="43"/>
      <c r="L641" s="47"/>
      <c r="M641" s="222"/>
      <c r="N641" s="223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144</v>
      </c>
      <c r="AU641" s="20" t="s">
        <v>87</v>
      </c>
    </row>
    <row r="642" s="13" customFormat="1">
      <c r="A642" s="13"/>
      <c r="B642" s="234"/>
      <c r="C642" s="235"/>
      <c r="D642" s="219" t="s">
        <v>250</v>
      </c>
      <c r="E642" s="236" t="s">
        <v>21</v>
      </c>
      <c r="F642" s="237" t="s">
        <v>2755</v>
      </c>
      <c r="G642" s="235"/>
      <c r="H642" s="238">
        <v>2.5880000000000001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250</v>
      </c>
      <c r="AU642" s="244" t="s">
        <v>87</v>
      </c>
      <c r="AV642" s="13" t="s">
        <v>87</v>
      </c>
      <c r="AW642" s="13" t="s">
        <v>38</v>
      </c>
      <c r="AX642" s="13" t="s">
        <v>85</v>
      </c>
      <c r="AY642" s="244" t="s">
        <v>137</v>
      </c>
    </row>
    <row r="643" s="2" customFormat="1" ht="16.5" customHeight="1">
      <c r="A643" s="41"/>
      <c r="B643" s="42"/>
      <c r="C643" s="225" t="s">
        <v>1554</v>
      </c>
      <c r="D643" s="225" t="s">
        <v>162</v>
      </c>
      <c r="E643" s="226" t="s">
        <v>2756</v>
      </c>
      <c r="F643" s="227" t="s">
        <v>2757</v>
      </c>
      <c r="G643" s="228" t="s">
        <v>475</v>
      </c>
      <c r="H643" s="229">
        <v>34.5</v>
      </c>
      <c r="I643" s="230"/>
      <c r="J643" s="231">
        <f>ROUND(I643*H643,2)</f>
        <v>0</v>
      </c>
      <c r="K643" s="227" t="s">
        <v>21</v>
      </c>
      <c r="L643" s="47"/>
      <c r="M643" s="232" t="s">
        <v>21</v>
      </c>
      <c r="N643" s="233" t="s">
        <v>48</v>
      </c>
      <c r="O643" s="87"/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7" t="s">
        <v>207</v>
      </c>
      <c r="AT643" s="217" t="s">
        <v>162</v>
      </c>
      <c r="AU643" s="217" t="s">
        <v>87</v>
      </c>
      <c r="AY643" s="20" t="s">
        <v>137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20" t="s">
        <v>85</v>
      </c>
      <c r="BK643" s="218">
        <f>ROUND(I643*H643,2)</f>
        <v>0</v>
      </c>
      <c r="BL643" s="20" t="s">
        <v>207</v>
      </c>
      <c r="BM643" s="217" t="s">
        <v>2758</v>
      </c>
    </row>
    <row r="644" s="2" customFormat="1">
      <c r="A644" s="41"/>
      <c r="B644" s="42"/>
      <c r="C644" s="43"/>
      <c r="D644" s="219" t="s">
        <v>144</v>
      </c>
      <c r="E644" s="43"/>
      <c r="F644" s="220" t="s">
        <v>2759</v>
      </c>
      <c r="G644" s="43"/>
      <c r="H644" s="43"/>
      <c r="I644" s="221"/>
      <c r="J644" s="43"/>
      <c r="K644" s="43"/>
      <c r="L644" s="47"/>
      <c r="M644" s="222"/>
      <c r="N644" s="223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144</v>
      </c>
      <c r="AU644" s="20" t="s">
        <v>87</v>
      </c>
    </row>
    <row r="645" s="13" customFormat="1">
      <c r="A645" s="13"/>
      <c r="B645" s="234"/>
      <c r="C645" s="235"/>
      <c r="D645" s="219" t="s">
        <v>250</v>
      </c>
      <c r="E645" s="236" t="s">
        <v>21</v>
      </c>
      <c r="F645" s="237" t="s">
        <v>2142</v>
      </c>
      <c r="G645" s="235"/>
      <c r="H645" s="238">
        <v>34.5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250</v>
      </c>
      <c r="AU645" s="244" t="s">
        <v>87</v>
      </c>
      <c r="AV645" s="13" t="s">
        <v>87</v>
      </c>
      <c r="AW645" s="13" t="s">
        <v>38</v>
      </c>
      <c r="AX645" s="13" t="s">
        <v>85</v>
      </c>
      <c r="AY645" s="244" t="s">
        <v>137</v>
      </c>
    </row>
    <row r="646" s="2" customFormat="1" ht="16.5" customHeight="1">
      <c r="A646" s="41"/>
      <c r="B646" s="42"/>
      <c r="C646" s="225" t="s">
        <v>1561</v>
      </c>
      <c r="D646" s="225" t="s">
        <v>162</v>
      </c>
      <c r="E646" s="226" t="s">
        <v>2760</v>
      </c>
      <c r="F646" s="227" t="s">
        <v>2761</v>
      </c>
      <c r="G646" s="228" t="s">
        <v>581</v>
      </c>
      <c r="H646" s="229">
        <v>2.5880000000000001</v>
      </c>
      <c r="I646" s="230"/>
      <c r="J646" s="231">
        <f>ROUND(I646*H646,2)</f>
        <v>0</v>
      </c>
      <c r="K646" s="227" t="s">
        <v>21</v>
      </c>
      <c r="L646" s="47"/>
      <c r="M646" s="232" t="s">
        <v>21</v>
      </c>
      <c r="N646" s="233" t="s">
        <v>48</v>
      </c>
      <c r="O646" s="87"/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7" t="s">
        <v>207</v>
      </c>
      <c r="AT646" s="217" t="s">
        <v>162</v>
      </c>
      <c r="AU646" s="217" t="s">
        <v>87</v>
      </c>
      <c r="AY646" s="20" t="s">
        <v>137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20" t="s">
        <v>85</v>
      </c>
      <c r="BK646" s="218">
        <f>ROUND(I646*H646,2)</f>
        <v>0</v>
      </c>
      <c r="BL646" s="20" t="s">
        <v>207</v>
      </c>
      <c r="BM646" s="217" t="s">
        <v>2762</v>
      </c>
    </row>
    <row r="647" s="2" customFormat="1">
      <c r="A647" s="41"/>
      <c r="B647" s="42"/>
      <c r="C647" s="43"/>
      <c r="D647" s="219" t="s">
        <v>144</v>
      </c>
      <c r="E647" s="43"/>
      <c r="F647" s="220" t="s">
        <v>2763</v>
      </c>
      <c r="G647" s="43"/>
      <c r="H647" s="43"/>
      <c r="I647" s="221"/>
      <c r="J647" s="43"/>
      <c r="K647" s="43"/>
      <c r="L647" s="47"/>
      <c r="M647" s="222"/>
      <c r="N647" s="223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144</v>
      </c>
      <c r="AU647" s="20" t="s">
        <v>87</v>
      </c>
    </row>
    <row r="648" s="2" customFormat="1">
      <c r="A648" s="41"/>
      <c r="B648" s="42"/>
      <c r="C648" s="43"/>
      <c r="D648" s="219" t="s">
        <v>146</v>
      </c>
      <c r="E648" s="43"/>
      <c r="F648" s="224" t="s">
        <v>1903</v>
      </c>
      <c r="G648" s="43"/>
      <c r="H648" s="43"/>
      <c r="I648" s="221"/>
      <c r="J648" s="43"/>
      <c r="K648" s="43"/>
      <c r="L648" s="47"/>
      <c r="M648" s="222"/>
      <c r="N648" s="223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146</v>
      </c>
      <c r="AU648" s="20" t="s">
        <v>87</v>
      </c>
    </row>
    <row r="649" s="12" customFormat="1" ht="25.92" customHeight="1">
      <c r="A649" s="12"/>
      <c r="B649" s="191"/>
      <c r="C649" s="192"/>
      <c r="D649" s="193" t="s">
        <v>76</v>
      </c>
      <c r="E649" s="194" t="s">
        <v>138</v>
      </c>
      <c r="F649" s="194" t="s">
        <v>2096</v>
      </c>
      <c r="G649" s="192"/>
      <c r="H649" s="192"/>
      <c r="I649" s="195"/>
      <c r="J649" s="196">
        <f>BK649</f>
        <v>0</v>
      </c>
      <c r="K649" s="192"/>
      <c r="L649" s="197"/>
      <c r="M649" s="198"/>
      <c r="N649" s="199"/>
      <c r="O649" s="199"/>
      <c r="P649" s="200">
        <f>P650</f>
        <v>0</v>
      </c>
      <c r="Q649" s="199"/>
      <c r="R649" s="200">
        <f>R650</f>
        <v>4.8457080000000001</v>
      </c>
      <c r="S649" s="199"/>
      <c r="T649" s="201">
        <f>T650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2" t="s">
        <v>136</v>
      </c>
      <c r="AT649" s="203" t="s">
        <v>76</v>
      </c>
      <c r="AU649" s="203" t="s">
        <v>77</v>
      </c>
      <c r="AY649" s="202" t="s">
        <v>137</v>
      </c>
      <c r="BK649" s="204">
        <f>BK650</f>
        <v>0</v>
      </c>
    </row>
    <row r="650" s="12" customFormat="1" ht="22.8" customHeight="1">
      <c r="A650" s="12"/>
      <c r="B650" s="191"/>
      <c r="C650" s="192"/>
      <c r="D650" s="193" t="s">
        <v>76</v>
      </c>
      <c r="E650" s="245" t="s">
        <v>2764</v>
      </c>
      <c r="F650" s="245" t="s">
        <v>2765</v>
      </c>
      <c r="G650" s="192"/>
      <c r="H650" s="192"/>
      <c r="I650" s="195"/>
      <c r="J650" s="246">
        <f>BK650</f>
        <v>0</v>
      </c>
      <c r="K650" s="192"/>
      <c r="L650" s="197"/>
      <c r="M650" s="198"/>
      <c r="N650" s="199"/>
      <c r="O650" s="199"/>
      <c r="P650" s="200">
        <f>SUM(P651:P661)</f>
        <v>0</v>
      </c>
      <c r="Q650" s="199"/>
      <c r="R650" s="200">
        <f>SUM(R651:R661)</f>
        <v>4.8457080000000001</v>
      </c>
      <c r="S650" s="199"/>
      <c r="T650" s="201">
        <f>SUM(T651:T661)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2" t="s">
        <v>136</v>
      </c>
      <c r="AT650" s="203" t="s">
        <v>76</v>
      </c>
      <c r="AU650" s="203" t="s">
        <v>85</v>
      </c>
      <c r="AY650" s="202" t="s">
        <v>137</v>
      </c>
      <c r="BK650" s="204">
        <f>SUM(BK651:BK661)</f>
        <v>0</v>
      </c>
    </row>
    <row r="651" s="2" customFormat="1" ht="16.5" customHeight="1">
      <c r="A651" s="41"/>
      <c r="B651" s="42"/>
      <c r="C651" s="225" t="s">
        <v>1567</v>
      </c>
      <c r="D651" s="225" t="s">
        <v>162</v>
      </c>
      <c r="E651" s="226" t="s">
        <v>2766</v>
      </c>
      <c r="F651" s="227" t="s">
        <v>2767</v>
      </c>
      <c r="G651" s="228" t="s">
        <v>210</v>
      </c>
      <c r="H651" s="229">
        <v>60.299999999999997</v>
      </c>
      <c r="I651" s="230"/>
      <c r="J651" s="231">
        <f>ROUND(I651*H651,2)</f>
        <v>0</v>
      </c>
      <c r="K651" s="227" t="s">
        <v>21</v>
      </c>
      <c r="L651" s="47"/>
      <c r="M651" s="232" t="s">
        <v>21</v>
      </c>
      <c r="N651" s="233" t="s">
        <v>48</v>
      </c>
      <c r="O651" s="87"/>
      <c r="P651" s="215">
        <f>O651*H651</f>
        <v>0</v>
      </c>
      <c r="Q651" s="215">
        <v>0.00055999999999999995</v>
      </c>
      <c r="R651" s="215">
        <f>Q651*H651</f>
        <v>0.033767999999999992</v>
      </c>
      <c r="S651" s="215">
        <v>0</v>
      </c>
      <c r="T651" s="216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7" t="s">
        <v>143</v>
      </c>
      <c r="AT651" s="217" t="s">
        <v>162</v>
      </c>
      <c r="AU651" s="217" t="s">
        <v>87</v>
      </c>
      <c r="AY651" s="20" t="s">
        <v>137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20" t="s">
        <v>85</v>
      </c>
      <c r="BK651" s="218">
        <f>ROUND(I651*H651,2)</f>
        <v>0</v>
      </c>
      <c r="BL651" s="20" t="s">
        <v>143</v>
      </c>
      <c r="BM651" s="217" t="s">
        <v>2768</v>
      </c>
    </row>
    <row r="652" s="2" customFormat="1">
      <c r="A652" s="41"/>
      <c r="B652" s="42"/>
      <c r="C652" s="43"/>
      <c r="D652" s="219" t="s">
        <v>144</v>
      </c>
      <c r="E652" s="43"/>
      <c r="F652" s="220" t="s">
        <v>2769</v>
      </c>
      <c r="G652" s="43"/>
      <c r="H652" s="43"/>
      <c r="I652" s="221"/>
      <c r="J652" s="43"/>
      <c r="K652" s="43"/>
      <c r="L652" s="47"/>
      <c r="M652" s="222"/>
      <c r="N652" s="223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144</v>
      </c>
      <c r="AU652" s="20" t="s">
        <v>87</v>
      </c>
    </row>
    <row r="653" s="2" customFormat="1">
      <c r="A653" s="41"/>
      <c r="B653" s="42"/>
      <c r="C653" s="43"/>
      <c r="D653" s="219" t="s">
        <v>146</v>
      </c>
      <c r="E653" s="43"/>
      <c r="F653" s="224" t="s">
        <v>2770</v>
      </c>
      <c r="G653" s="43"/>
      <c r="H653" s="43"/>
      <c r="I653" s="221"/>
      <c r="J653" s="43"/>
      <c r="K653" s="43"/>
      <c r="L653" s="47"/>
      <c r="M653" s="222"/>
      <c r="N653" s="223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146</v>
      </c>
      <c r="AU653" s="20" t="s">
        <v>87</v>
      </c>
    </row>
    <row r="654" s="14" customFormat="1">
      <c r="A654" s="14"/>
      <c r="B654" s="249"/>
      <c r="C654" s="250"/>
      <c r="D654" s="219" t="s">
        <v>250</v>
      </c>
      <c r="E654" s="251" t="s">
        <v>21</v>
      </c>
      <c r="F654" s="252" t="s">
        <v>2233</v>
      </c>
      <c r="G654" s="250"/>
      <c r="H654" s="251" t="s">
        <v>21</v>
      </c>
      <c r="I654" s="253"/>
      <c r="J654" s="250"/>
      <c r="K654" s="250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250</v>
      </c>
      <c r="AU654" s="258" t="s">
        <v>87</v>
      </c>
      <c r="AV654" s="14" t="s">
        <v>85</v>
      </c>
      <c r="AW654" s="14" t="s">
        <v>38</v>
      </c>
      <c r="AX654" s="14" t="s">
        <v>77</v>
      </c>
      <c r="AY654" s="258" t="s">
        <v>137</v>
      </c>
    </row>
    <row r="655" s="13" customFormat="1">
      <c r="A655" s="13"/>
      <c r="B655" s="234"/>
      <c r="C655" s="235"/>
      <c r="D655" s="219" t="s">
        <v>250</v>
      </c>
      <c r="E655" s="236" t="s">
        <v>21</v>
      </c>
      <c r="F655" s="237" t="s">
        <v>2771</v>
      </c>
      <c r="G655" s="235"/>
      <c r="H655" s="238">
        <v>60.299999999999997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250</v>
      </c>
      <c r="AU655" s="244" t="s">
        <v>87</v>
      </c>
      <c r="AV655" s="13" t="s">
        <v>87</v>
      </c>
      <c r="AW655" s="13" t="s">
        <v>38</v>
      </c>
      <c r="AX655" s="13" t="s">
        <v>85</v>
      </c>
      <c r="AY655" s="244" t="s">
        <v>137</v>
      </c>
    </row>
    <row r="656" s="2" customFormat="1" ht="16.5" customHeight="1">
      <c r="A656" s="41"/>
      <c r="B656" s="42"/>
      <c r="C656" s="205" t="s">
        <v>1574</v>
      </c>
      <c r="D656" s="205" t="s">
        <v>138</v>
      </c>
      <c r="E656" s="206" t="s">
        <v>2772</v>
      </c>
      <c r="F656" s="207" t="s">
        <v>2237</v>
      </c>
      <c r="G656" s="208" t="s">
        <v>210</v>
      </c>
      <c r="H656" s="209">
        <v>60.299999999999997</v>
      </c>
      <c r="I656" s="210"/>
      <c r="J656" s="211">
        <f>ROUND(I656*H656,2)</f>
        <v>0</v>
      </c>
      <c r="K656" s="207" t="s">
        <v>21</v>
      </c>
      <c r="L656" s="212"/>
      <c r="M656" s="213" t="s">
        <v>21</v>
      </c>
      <c r="N656" s="214" t="s">
        <v>48</v>
      </c>
      <c r="O656" s="87"/>
      <c r="P656" s="215">
        <f>O656*H656</f>
        <v>0</v>
      </c>
      <c r="Q656" s="215">
        <v>0.079799999999999996</v>
      </c>
      <c r="R656" s="215">
        <f>Q656*H656</f>
        <v>4.8119399999999999</v>
      </c>
      <c r="S656" s="215">
        <v>0</v>
      </c>
      <c r="T656" s="216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7" t="s">
        <v>142</v>
      </c>
      <c r="AT656" s="217" t="s">
        <v>138</v>
      </c>
      <c r="AU656" s="217" t="s">
        <v>87</v>
      </c>
      <c r="AY656" s="20" t="s">
        <v>137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20" t="s">
        <v>85</v>
      </c>
      <c r="BK656" s="218">
        <f>ROUND(I656*H656,2)</f>
        <v>0</v>
      </c>
      <c r="BL656" s="20" t="s">
        <v>143</v>
      </c>
      <c r="BM656" s="217" t="s">
        <v>2773</v>
      </c>
    </row>
    <row r="657" s="2" customFormat="1">
      <c r="A657" s="41"/>
      <c r="B657" s="42"/>
      <c r="C657" s="43"/>
      <c r="D657" s="219" t="s">
        <v>144</v>
      </c>
      <c r="E657" s="43"/>
      <c r="F657" s="220" t="s">
        <v>2237</v>
      </c>
      <c r="G657" s="43"/>
      <c r="H657" s="43"/>
      <c r="I657" s="221"/>
      <c r="J657" s="43"/>
      <c r="K657" s="43"/>
      <c r="L657" s="47"/>
      <c r="M657" s="222"/>
      <c r="N657" s="223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144</v>
      </c>
      <c r="AU657" s="20" t="s">
        <v>87</v>
      </c>
    </row>
    <row r="658" s="2" customFormat="1">
      <c r="A658" s="41"/>
      <c r="B658" s="42"/>
      <c r="C658" s="43"/>
      <c r="D658" s="219" t="s">
        <v>146</v>
      </c>
      <c r="E658" s="43"/>
      <c r="F658" s="224" t="s">
        <v>2774</v>
      </c>
      <c r="G658" s="43"/>
      <c r="H658" s="43"/>
      <c r="I658" s="221"/>
      <c r="J658" s="43"/>
      <c r="K658" s="43"/>
      <c r="L658" s="47"/>
      <c r="M658" s="222"/>
      <c r="N658" s="223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146</v>
      </c>
      <c r="AU658" s="20" t="s">
        <v>87</v>
      </c>
    </row>
    <row r="659" s="2" customFormat="1" ht="16.5" customHeight="1">
      <c r="A659" s="41"/>
      <c r="B659" s="42"/>
      <c r="C659" s="225" t="s">
        <v>1581</v>
      </c>
      <c r="D659" s="225" t="s">
        <v>162</v>
      </c>
      <c r="E659" s="226" t="s">
        <v>2775</v>
      </c>
      <c r="F659" s="227" t="s">
        <v>2763</v>
      </c>
      <c r="G659" s="228" t="s">
        <v>581</v>
      </c>
      <c r="H659" s="229">
        <v>4.8460000000000001</v>
      </c>
      <c r="I659" s="230"/>
      <c r="J659" s="231">
        <f>ROUND(I659*H659,2)</f>
        <v>0</v>
      </c>
      <c r="K659" s="227" t="s">
        <v>21</v>
      </c>
      <c r="L659" s="47"/>
      <c r="M659" s="232" t="s">
        <v>21</v>
      </c>
      <c r="N659" s="233" t="s">
        <v>48</v>
      </c>
      <c r="O659" s="87"/>
      <c r="P659" s="215">
        <f>O659*H659</f>
        <v>0</v>
      </c>
      <c r="Q659" s="215">
        <v>0</v>
      </c>
      <c r="R659" s="215">
        <f>Q659*H659</f>
        <v>0</v>
      </c>
      <c r="S659" s="215">
        <v>0</v>
      </c>
      <c r="T659" s="216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7" t="s">
        <v>143</v>
      </c>
      <c r="AT659" s="217" t="s">
        <v>162</v>
      </c>
      <c r="AU659" s="217" t="s">
        <v>87</v>
      </c>
      <c r="AY659" s="20" t="s">
        <v>137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20" t="s">
        <v>85</v>
      </c>
      <c r="BK659" s="218">
        <f>ROUND(I659*H659,2)</f>
        <v>0</v>
      </c>
      <c r="BL659" s="20" t="s">
        <v>143</v>
      </c>
      <c r="BM659" s="217" t="s">
        <v>2776</v>
      </c>
    </row>
    <row r="660" s="2" customFormat="1">
      <c r="A660" s="41"/>
      <c r="B660" s="42"/>
      <c r="C660" s="43"/>
      <c r="D660" s="219" t="s">
        <v>144</v>
      </c>
      <c r="E660" s="43"/>
      <c r="F660" s="220" t="s">
        <v>2763</v>
      </c>
      <c r="G660" s="43"/>
      <c r="H660" s="43"/>
      <c r="I660" s="221"/>
      <c r="J660" s="43"/>
      <c r="K660" s="43"/>
      <c r="L660" s="47"/>
      <c r="M660" s="222"/>
      <c r="N660" s="223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144</v>
      </c>
      <c r="AU660" s="20" t="s">
        <v>87</v>
      </c>
    </row>
    <row r="661" s="2" customFormat="1">
      <c r="A661" s="41"/>
      <c r="B661" s="42"/>
      <c r="C661" s="43"/>
      <c r="D661" s="219" t="s">
        <v>146</v>
      </c>
      <c r="E661" s="43"/>
      <c r="F661" s="224" t="s">
        <v>2777</v>
      </c>
      <c r="G661" s="43"/>
      <c r="H661" s="43"/>
      <c r="I661" s="221"/>
      <c r="J661" s="43"/>
      <c r="K661" s="43"/>
      <c r="L661" s="47"/>
      <c r="M661" s="259"/>
      <c r="N661" s="260"/>
      <c r="O661" s="261"/>
      <c r="P661" s="261"/>
      <c r="Q661" s="261"/>
      <c r="R661" s="261"/>
      <c r="S661" s="261"/>
      <c r="T661" s="262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146</v>
      </c>
      <c r="AU661" s="20" t="s">
        <v>87</v>
      </c>
    </row>
    <row r="662" s="2" customFormat="1" ht="6.96" customHeight="1">
      <c r="A662" s="41"/>
      <c r="B662" s="62"/>
      <c r="C662" s="63"/>
      <c r="D662" s="63"/>
      <c r="E662" s="63"/>
      <c r="F662" s="63"/>
      <c r="G662" s="63"/>
      <c r="H662" s="63"/>
      <c r="I662" s="63"/>
      <c r="J662" s="63"/>
      <c r="K662" s="63"/>
      <c r="L662" s="47"/>
      <c r="M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</row>
  </sheetData>
  <sheetProtection sheet="1" autoFilter="0" formatColumns="0" formatRows="0" objects="1" scenarios="1" spinCount="100000" saltValue="cOarICpNendrtwEeqHc9HFUWiUBVgi1ax33rWpg5yvxjgBjoGEwQPNWQ50IF1jRGa6nq8mX/JNvMASeHDvrNfw==" hashValue="NRTtG0feAep8PBAQfDMnBJaqrb6HGzS14pX3hF/tcbZFJmnzkH8KVrqwN5uA+kRhInYJhOQUaaGob4O/m8js6Q==" algorithmName="SHA-512" password="CC35"/>
  <autoFilter ref="C94:K66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2/131251204"/>
    <hyperlink ref="F106" r:id="rId2" display="https://podminky.urs.cz/item/CS_URS_2024_02/131351103"/>
    <hyperlink ref="F122" r:id="rId3" display="https://podminky.urs.cz/item/CS_URS_2024_02/153111112"/>
    <hyperlink ref="F127" r:id="rId4" display="https://podminky.urs.cz/item/CS_URS_2024_02/153111114"/>
    <hyperlink ref="F132" r:id="rId5" display="https://podminky.urs.cz/item/CS_URS_2024_02/153111119"/>
    <hyperlink ref="F139" r:id="rId6" display="https://podminky.urs.cz/item/CS_URS_2024_02/153111132"/>
    <hyperlink ref="F144" r:id="rId7" display="https://podminky.urs.cz/item/CS_URS_2024_02/153112112"/>
    <hyperlink ref="F153" r:id="rId8" display="https://podminky.urs.cz/item/CS_URS_2024_02/154077341"/>
    <hyperlink ref="F166" r:id="rId9" display="https://podminky.urs.cz/item/CS_URS_2024_02/162251101"/>
    <hyperlink ref="F172" r:id="rId10" display="https://podminky.urs.cz/item/CS_URS_2024_02/162251121"/>
    <hyperlink ref="F180" r:id="rId11" display="https://podminky.urs.cz/item/CS_URS_2024_02/226213312"/>
    <hyperlink ref="F185" r:id="rId12" display="https://podminky.urs.cz/item/CS_URS_2024_02/226213313"/>
    <hyperlink ref="F198" r:id="rId13" display="https://podminky.urs.cz/item/CS_URS_2024_02/292111111"/>
    <hyperlink ref="F213" r:id="rId14" display="https://podminky.urs.cz/item/CS_URS_2024_02/292111112"/>
    <hyperlink ref="F228" r:id="rId15" display="https://podminky.urs.cz/item/CS_URS_2024_02/321321116"/>
    <hyperlink ref="F260" r:id="rId16" display="https://podminky.urs.cz/item/CS_URS_2024_02/321351020"/>
    <hyperlink ref="F269" r:id="rId17" display="https://podminky.urs.cz/item/CS_URS_2024_02/321352020"/>
    <hyperlink ref="F273" r:id="rId18" display="https://podminky.urs.cz/item/CS_URS_2024_02/321361101"/>
    <hyperlink ref="F277" r:id="rId19" display="https://podminky.urs.cz/item/CS_URS_2024_02/321366112"/>
    <hyperlink ref="F281" r:id="rId20" display="https://podminky.urs.cz/item/CS_URS_2024_02/321368211"/>
    <hyperlink ref="F288" r:id="rId21" display="https://podminky.urs.cz/item/CS_URS_2024_02/451315114"/>
    <hyperlink ref="F294" r:id="rId22" display="https://podminky.urs.cz/item/CS_URS_2024_02/451315124"/>
    <hyperlink ref="F300" r:id="rId23" display="https://podminky.urs.cz/item/CS_URS_2024_02/457311116"/>
    <hyperlink ref="F307" r:id="rId24" display="https://podminky.urs.cz/item/CS_URS_2024_02/612231001"/>
    <hyperlink ref="F333" r:id="rId25" display="https://podminky.urs.cz/item/CS_URS_2024_02/941111121"/>
    <hyperlink ref="F340" r:id="rId26" display="https://podminky.urs.cz/item/CS_URS_2024_02/941111221"/>
    <hyperlink ref="F344" r:id="rId27" display="https://podminky.urs.cz/item/CS_URS_2024_02/941111821"/>
    <hyperlink ref="F348" r:id="rId28" display="https://podminky.urs.cz/item/CS_URS_2024_02/943121111"/>
    <hyperlink ref="F353" r:id="rId29" display="https://podminky.urs.cz/item/CS_URS_2024_02/943121129"/>
    <hyperlink ref="F357" r:id="rId30" display="https://podminky.urs.cz/item/CS_URS_2024_02/943121211"/>
    <hyperlink ref="F361" r:id="rId31" display="https://podminky.urs.cz/item/CS_URS_2024_02/943121811"/>
    <hyperlink ref="F365" r:id="rId32" display="https://podminky.urs.cz/item/CS_URS_2024_02/949211111"/>
    <hyperlink ref="F370" r:id="rId33" display="https://podminky.urs.cz/item/CS_URS_2024_02/949211211"/>
    <hyperlink ref="F374" r:id="rId34" display="https://podminky.urs.cz/item/CS_URS_2024_02/949211811"/>
    <hyperlink ref="F378" r:id="rId35" display="https://podminky.urs.cz/item/CS_URS_2024_02/953333121"/>
    <hyperlink ref="F383" r:id="rId36" display="https://podminky.urs.cz/item/CS_URS_2024_02/953961113"/>
    <hyperlink ref="F404" r:id="rId37" display="https://podminky.urs.cz/item/CS_URS_2024_02/961055111"/>
    <hyperlink ref="F434" r:id="rId38" display="https://podminky.urs.cz/item/CS_URS_2024_02/977151127"/>
    <hyperlink ref="F446" r:id="rId39" display="https://podminky.urs.cz/item/CS_URS_2024_01/977211115"/>
    <hyperlink ref="F451" r:id="rId40" display="https://podminky.urs.cz/item/CS_URS_2024_02/985331213"/>
    <hyperlink ref="F460" r:id="rId41" display="https://podminky.urs.cz/item/CS_URS_2024_02/985331215"/>
    <hyperlink ref="F504" r:id="rId42" display="https://podminky.urs.cz/item/CS_URS_2024_02/998325011R"/>
    <hyperlink ref="F528" r:id="rId43" display="https://podminky.urs.cz/item/CS_URS_2024_02/767415812"/>
    <hyperlink ref="F549" r:id="rId44" display="https://podminky.urs.cz/item/CS_URS_2024_02/767995115"/>
    <hyperlink ref="F589" r:id="rId45" display="https://podminky.urs.cz/item/CS_URS_2024_02/767995116"/>
    <hyperlink ref="F607" r:id="rId46" display="https://podminky.urs.cz/item/CS_URS_2024_02/767995117"/>
    <hyperlink ref="F622" r:id="rId47" display="https://podminky.urs.cz/item/CS_URS_2024_02/767996702"/>
    <hyperlink ref="F638" r:id="rId48" display="https://podminky.urs.cz/item/CS_URS_2024_02/789221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63" t="s">
        <v>2778</v>
      </c>
      <c r="BA2" s="263" t="s">
        <v>2779</v>
      </c>
      <c r="BB2" s="263" t="s">
        <v>141</v>
      </c>
      <c r="BC2" s="263" t="s">
        <v>2780</v>
      </c>
      <c r="BD2" s="26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63" t="s">
        <v>2781</v>
      </c>
      <c r="BA3" s="263" t="s">
        <v>2782</v>
      </c>
      <c r="BB3" s="263" t="s">
        <v>141</v>
      </c>
      <c r="BC3" s="263" t="s">
        <v>2783</v>
      </c>
      <c r="BD3" s="263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63" t="s">
        <v>2784</v>
      </c>
      <c r="BA4" s="263" t="s">
        <v>2785</v>
      </c>
      <c r="BB4" s="263" t="s">
        <v>259</v>
      </c>
      <c r="BC4" s="263" t="s">
        <v>331</v>
      </c>
      <c r="BD4" s="263" t="s">
        <v>87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2786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ROUND((SUM(BE85:BE155)),  2)</f>
        <v>0</v>
      </c>
      <c r="G33" s="41"/>
      <c r="H33" s="41"/>
      <c r="I33" s="151">
        <v>0.20999999999999999</v>
      </c>
      <c r="J33" s="150">
        <f>ROUND(((SUM(BE85:BE155))*I33),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ROUND((SUM(BF85:BF155)),  2)</f>
        <v>0</v>
      </c>
      <c r="G34" s="41"/>
      <c r="H34" s="41"/>
      <c r="I34" s="151">
        <v>0.12</v>
      </c>
      <c r="J34" s="150">
        <f>ROUND(((SUM(BF85:BF155))*I34),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ROUND((SUM(BG85:BG155)),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ROUND((SUM(BH85:BH155)),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ROUND((SUM(BI85:BI155)),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Venkovní osvětlení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726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2787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760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764</v>
      </c>
      <c r="E63" s="171"/>
      <c r="F63" s="171"/>
      <c r="G63" s="171"/>
      <c r="H63" s="171"/>
      <c r="I63" s="171"/>
      <c r="J63" s="172">
        <f>J107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772</v>
      </c>
      <c r="E64" s="177"/>
      <c r="F64" s="177"/>
      <c r="G64" s="177"/>
      <c r="H64" s="177"/>
      <c r="I64" s="177"/>
      <c r="J64" s="178">
        <f>J108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776</v>
      </c>
      <c r="E65" s="171"/>
      <c r="F65" s="171"/>
      <c r="G65" s="171"/>
      <c r="H65" s="171"/>
      <c r="I65" s="171"/>
      <c r="J65" s="172">
        <f>J131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121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PK Roztoky – rekonstrukce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03 - Venkovní osvětlení plavební komory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22</v>
      </c>
      <c r="D79" s="43"/>
      <c r="E79" s="43"/>
      <c r="F79" s="30" t="str">
        <f>F12</f>
        <v xml:space="preserve"> </v>
      </c>
      <c r="G79" s="43"/>
      <c r="H79" s="43"/>
      <c r="I79" s="35" t="s">
        <v>24</v>
      </c>
      <c r="J79" s="75" t="str">
        <f>IF(J12="","",J12)</f>
        <v>3. 9. 2024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26</v>
      </c>
      <c r="D81" s="43"/>
      <c r="E81" s="43"/>
      <c r="F81" s="30" t="str">
        <f>E15</f>
        <v>Povodí Vltavy, státní podnik</v>
      </c>
      <c r="G81" s="43"/>
      <c r="H81" s="43"/>
      <c r="I81" s="35" t="s">
        <v>34</v>
      </c>
      <c r="J81" s="39" t="str">
        <f>E21</f>
        <v>AQUATIS a. s.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32</v>
      </c>
      <c r="D82" s="43"/>
      <c r="E82" s="43"/>
      <c r="F82" s="30" t="str">
        <f>IF(E18="","",E18)</f>
        <v>Vyplň údaj</v>
      </c>
      <c r="G82" s="43"/>
      <c r="H82" s="43"/>
      <c r="I82" s="35" t="s">
        <v>39</v>
      </c>
      <c r="J82" s="39" t="str">
        <f>E24</f>
        <v>Bc. Aneta Patková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122</v>
      </c>
      <c r="D84" s="183" t="s">
        <v>62</v>
      </c>
      <c r="E84" s="183" t="s">
        <v>58</v>
      </c>
      <c r="F84" s="183" t="s">
        <v>59</v>
      </c>
      <c r="G84" s="183" t="s">
        <v>123</v>
      </c>
      <c r="H84" s="183" t="s">
        <v>124</v>
      </c>
      <c r="I84" s="183" t="s">
        <v>125</v>
      </c>
      <c r="J84" s="183" t="s">
        <v>106</v>
      </c>
      <c r="K84" s="184" t="s">
        <v>126</v>
      </c>
      <c r="L84" s="185"/>
      <c r="M84" s="95" t="s">
        <v>21</v>
      </c>
      <c r="N84" s="96" t="s">
        <v>47</v>
      </c>
      <c r="O84" s="96" t="s">
        <v>127</v>
      </c>
      <c r="P84" s="96" t="s">
        <v>128</v>
      </c>
      <c r="Q84" s="96" t="s">
        <v>129</v>
      </c>
      <c r="R84" s="96" t="s">
        <v>130</v>
      </c>
      <c r="S84" s="96" t="s">
        <v>131</v>
      </c>
      <c r="T84" s="97" t="s">
        <v>132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133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P86+P107+P131</f>
        <v>0</v>
      </c>
      <c r="Q85" s="99"/>
      <c r="R85" s="188">
        <f>R86+R107+R131</f>
        <v>3.5709780699999998</v>
      </c>
      <c r="S85" s="99"/>
      <c r="T85" s="189">
        <f>T86+T107+T131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76</v>
      </c>
      <c r="AU85" s="20" t="s">
        <v>107</v>
      </c>
      <c r="BK85" s="190">
        <f>BK86+BK107+BK131</f>
        <v>0</v>
      </c>
    </row>
    <row r="86" s="12" customFormat="1" ht="25.92" customHeight="1">
      <c r="A86" s="12"/>
      <c r="B86" s="191"/>
      <c r="C86" s="192"/>
      <c r="D86" s="193" t="s">
        <v>76</v>
      </c>
      <c r="E86" s="194" t="s">
        <v>813</v>
      </c>
      <c r="F86" s="194" t="s">
        <v>814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</f>
        <v>0</v>
      </c>
      <c r="Q86" s="199"/>
      <c r="R86" s="200">
        <f>R87+R103</f>
        <v>0.86954856999999997</v>
      </c>
      <c r="S86" s="199"/>
      <c r="T86" s="201">
        <f>T87+T103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85</v>
      </c>
      <c r="AT86" s="203" t="s">
        <v>76</v>
      </c>
      <c r="AU86" s="203" t="s">
        <v>77</v>
      </c>
      <c r="AY86" s="202" t="s">
        <v>137</v>
      </c>
      <c r="BK86" s="204">
        <f>BK87+BK103</f>
        <v>0</v>
      </c>
    </row>
    <row r="87" s="12" customFormat="1" ht="22.8" customHeight="1">
      <c r="A87" s="12"/>
      <c r="B87" s="191"/>
      <c r="C87" s="192"/>
      <c r="D87" s="193" t="s">
        <v>76</v>
      </c>
      <c r="E87" s="245" t="s">
        <v>179</v>
      </c>
      <c r="F87" s="245" t="s">
        <v>2788</v>
      </c>
      <c r="G87" s="192"/>
      <c r="H87" s="192"/>
      <c r="I87" s="195"/>
      <c r="J87" s="24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0.86954856999999997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85</v>
      </c>
      <c r="AT87" s="203" t="s">
        <v>76</v>
      </c>
      <c r="AU87" s="203" t="s">
        <v>85</v>
      </c>
      <c r="AY87" s="202" t="s">
        <v>137</v>
      </c>
      <c r="BK87" s="204">
        <f>SUM(BK88:BK102)</f>
        <v>0</v>
      </c>
    </row>
    <row r="88" s="2" customFormat="1" ht="16.5" customHeight="1">
      <c r="A88" s="41"/>
      <c r="B88" s="42"/>
      <c r="C88" s="225" t="s">
        <v>85</v>
      </c>
      <c r="D88" s="225" t="s">
        <v>162</v>
      </c>
      <c r="E88" s="226" t="s">
        <v>2789</v>
      </c>
      <c r="F88" s="227" t="s">
        <v>2790</v>
      </c>
      <c r="G88" s="228" t="s">
        <v>565</v>
      </c>
      <c r="H88" s="229">
        <v>0.33900000000000002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2.44563</v>
      </c>
      <c r="R88" s="215">
        <f>Q88*H88</f>
        <v>0.82906857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150</v>
      </c>
      <c r="AT88" s="217" t="s">
        <v>162</v>
      </c>
      <c r="AU88" s="217" t="s">
        <v>87</v>
      </c>
      <c r="AY88" s="20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150</v>
      </c>
      <c r="BM88" s="217" t="s">
        <v>2791</v>
      </c>
    </row>
    <row r="89" s="2" customFormat="1">
      <c r="A89" s="41"/>
      <c r="B89" s="42"/>
      <c r="C89" s="43"/>
      <c r="D89" s="219" t="s">
        <v>144</v>
      </c>
      <c r="E89" s="43"/>
      <c r="F89" s="220" t="s">
        <v>2790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144</v>
      </c>
      <c r="AU89" s="20" t="s">
        <v>87</v>
      </c>
    </row>
    <row r="90" s="13" customFormat="1">
      <c r="A90" s="13"/>
      <c r="B90" s="234"/>
      <c r="C90" s="235"/>
      <c r="D90" s="219" t="s">
        <v>250</v>
      </c>
      <c r="E90" s="236" t="s">
        <v>21</v>
      </c>
      <c r="F90" s="237" t="s">
        <v>2792</v>
      </c>
      <c r="G90" s="235"/>
      <c r="H90" s="238">
        <v>0.185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250</v>
      </c>
      <c r="AU90" s="244" t="s">
        <v>87</v>
      </c>
      <c r="AV90" s="13" t="s">
        <v>87</v>
      </c>
      <c r="AW90" s="13" t="s">
        <v>38</v>
      </c>
      <c r="AX90" s="13" t="s">
        <v>77</v>
      </c>
      <c r="AY90" s="244" t="s">
        <v>137</v>
      </c>
    </row>
    <row r="91" s="13" customFormat="1">
      <c r="A91" s="13"/>
      <c r="B91" s="234"/>
      <c r="C91" s="235"/>
      <c r="D91" s="219" t="s">
        <v>250</v>
      </c>
      <c r="E91" s="236" t="s">
        <v>21</v>
      </c>
      <c r="F91" s="237" t="s">
        <v>2793</v>
      </c>
      <c r="G91" s="235"/>
      <c r="H91" s="238">
        <v>0.154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250</v>
      </c>
      <c r="AU91" s="244" t="s">
        <v>87</v>
      </c>
      <c r="AV91" s="13" t="s">
        <v>87</v>
      </c>
      <c r="AW91" s="13" t="s">
        <v>38</v>
      </c>
      <c r="AX91" s="13" t="s">
        <v>77</v>
      </c>
      <c r="AY91" s="244" t="s">
        <v>137</v>
      </c>
    </row>
    <row r="92" s="15" customFormat="1">
      <c r="A92" s="15"/>
      <c r="B92" s="267"/>
      <c r="C92" s="268"/>
      <c r="D92" s="219" t="s">
        <v>250</v>
      </c>
      <c r="E92" s="269" t="s">
        <v>21</v>
      </c>
      <c r="F92" s="270" t="s">
        <v>830</v>
      </c>
      <c r="G92" s="268"/>
      <c r="H92" s="271">
        <v>0.33899999999999997</v>
      </c>
      <c r="I92" s="272"/>
      <c r="J92" s="268"/>
      <c r="K92" s="268"/>
      <c r="L92" s="273"/>
      <c r="M92" s="274"/>
      <c r="N92" s="275"/>
      <c r="O92" s="275"/>
      <c r="P92" s="275"/>
      <c r="Q92" s="275"/>
      <c r="R92" s="275"/>
      <c r="S92" s="275"/>
      <c r="T92" s="27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77" t="s">
        <v>250</v>
      </c>
      <c r="AU92" s="277" t="s">
        <v>87</v>
      </c>
      <c r="AV92" s="15" t="s">
        <v>150</v>
      </c>
      <c r="AW92" s="15" t="s">
        <v>38</v>
      </c>
      <c r="AX92" s="15" t="s">
        <v>85</v>
      </c>
      <c r="AY92" s="277" t="s">
        <v>137</v>
      </c>
    </row>
    <row r="93" s="2" customFormat="1" ht="16.5" customHeight="1">
      <c r="A93" s="41"/>
      <c r="B93" s="42"/>
      <c r="C93" s="225" t="s">
        <v>87</v>
      </c>
      <c r="D93" s="225" t="s">
        <v>162</v>
      </c>
      <c r="E93" s="226" t="s">
        <v>2794</v>
      </c>
      <c r="F93" s="227" t="s">
        <v>2795</v>
      </c>
      <c r="G93" s="228" t="s">
        <v>259</v>
      </c>
      <c r="H93" s="229">
        <v>44</v>
      </c>
      <c r="I93" s="230"/>
      <c r="J93" s="231">
        <f>ROUND(I93*H93,2)</f>
        <v>0</v>
      </c>
      <c r="K93" s="227" t="s">
        <v>21</v>
      </c>
      <c r="L93" s="47"/>
      <c r="M93" s="232" t="s">
        <v>21</v>
      </c>
      <c r="N93" s="233" t="s">
        <v>48</v>
      </c>
      <c r="O93" s="87"/>
      <c r="P93" s="215">
        <f>O93*H93</f>
        <v>0</v>
      </c>
      <c r="Q93" s="215">
        <v>5.0000000000000002E-05</v>
      </c>
      <c r="R93" s="215">
        <f>Q93*H93</f>
        <v>0.0022000000000000001</v>
      </c>
      <c r="S93" s="215">
        <v>0</v>
      </c>
      <c r="T93" s="21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7" t="s">
        <v>150</v>
      </c>
      <c r="AT93" s="217" t="s">
        <v>162</v>
      </c>
      <c r="AU93" s="217" t="s">
        <v>87</v>
      </c>
      <c r="AY93" s="20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20" t="s">
        <v>85</v>
      </c>
      <c r="BK93" s="218">
        <f>ROUND(I93*H93,2)</f>
        <v>0</v>
      </c>
      <c r="BL93" s="20" t="s">
        <v>150</v>
      </c>
      <c r="BM93" s="217" t="s">
        <v>2796</v>
      </c>
    </row>
    <row r="94" s="2" customFormat="1">
      <c r="A94" s="41"/>
      <c r="B94" s="42"/>
      <c r="C94" s="43"/>
      <c r="D94" s="219" t="s">
        <v>144</v>
      </c>
      <c r="E94" s="43"/>
      <c r="F94" s="220" t="s">
        <v>2797</v>
      </c>
      <c r="G94" s="43"/>
      <c r="H94" s="43"/>
      <c r="I94" s="221"/>
      <c r="J94" s="43"/>
      <c r="K94" s="43"/>
      <c r="L94" s="47"/>
      <c r="M94" s="222"/>
      <c r="N94" s="22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144</v>
      </c>
      <c r="AU94" s="20" t="s">
        <v>87</v>
      </c>
    </row>
    <row r="95" s="14" customFormat="1">
      <c r="A95" s="14"/>
      <c r="B95" s="249"/>
      <c r="C95" s="250"/>
      <c r="D95" s="219" t="s">
        <v>250</v>
      </c>
      <c r="E95" s="251" t="s">
        <v>21</v>
      </c>
      <c r="F95" s="252" t="s">
        <v>2798</v>
      </c>
      <c r="G95" s="250"/>
      <c r="H95" s="251" t="s">
        <v>21</v>
      </c>
      <c r="I95" s="253"/>
      <c r="J95" s="250"/>
      <c r="K95" s="250"/>
      <c r="L95" s="254"/>
      <c r="M95" s="255"/>
      <c r="N95" s="256"/>
      <c r="O95" s="256"/>
      <c r="P95" s="256"/>
      <c r="Q95" s="256"/>
      <c r="R95" s="256"/>
      <c r="S95" s="256"/>
      <c r="T95" s="25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8" t="s">
        <v>250</v>
      </c>
      <c r="AU95" s="258" t="s">
        <v>87</v>
      </c>
      <c r="AV95" s="14" t="s">
        <v>85</v>
      </c>
      <c r="AW95" s="14" t="s">
        <v>38</v>
      </c>
      <c r="AX95" s="14" t="s">
        <v>77</v>
      </c>
      <c r="AY95" s="258" t="s">
        <v>137</v>
      </c>
    </row>
    <row r="96" s="13" customFormat="1">
      <c r="A96" s="13"/>
      <c r="B96" s="234"/>
      <c r="C96" s="235"/>
      <c r="D96" s="219" t="s">
        <v>250</v>
      </c>
      <c r="E96" s="236" t="s">
        <v>21</v>
      </c>
      <c r="F96" s="237" t="s">
        <v>2799</v>
      </c>
      <c r="G96" s="235"/>
      <c r="H96" s="238">
        <v>20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250</v>
      </c>
      <c r="AU96" s="244" t="s">
        <v>87</v>
      </c>
      <c r="AV96" s="13" t="s">
        <v>87</v>
      </c>
      <c r="AW96" s="13" t="s">
        <v>38</v>
      </c>
      <c r="AX96" s="13" t="s">
        <v>77</v>
      </c>
      <c r="AY96" s="244" t="s">
        <v>137</v>
      </c>
    </row>
    <row r="97" s="13" customFormat="1">
      <c r="A97" s="13"/>
      <c r="B97" s="234"/>
      <c r="C97" s="235"/>
      <c r="D97" s="219" t="s">
        <v>250</v>
      </c>
      <c r="E97" s="236" t="s">
        <v>21</v>
      </c>
      <c r="F97" s="237" t="s">
        <v>2800</v>
      </c>
      <c r="G97" s="235"/>
      <c r="H97" s="238">
        <v>24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250</v>
      </c>
      <c r="AU97" s="244" t="s">
        <v>87</v>
      </c>
      <c r="AV97" s="13" t="s">
        <v>87</v>
      </c>
      <c r="AW97" s="13" t="s">
        <v>38</v>
      </c>
      <c r="AX97" s="13" t="s">
        <v>77</v>
      </c>
      <c r="AY97" s="244" t="s">
        <v>137</v>
      </c>
    </row>
    <row r="98" s="15" customFormat="1">
      <c r="A98" s="15"/>
      <c r="B98" s="267"/>
      <c r="C98" s="268"/>
      <c r="D98" s="219" t="s">
        <v>250</v>
      </c>
      <c r="E98" s="269" t="s">
        <v>2784</v>
      </c>
      <c r="F98" s="270" t="s">
        <v>830</v>
      </c>
      <c r="G98" s="268"/>
      <c r="H98" s="271">
        <v>44</v>
      </c>
      <c r="I98" s="272"/>
      <c r="J98" s="268"/>
      <c r="K98" s="268"/>
      <c r="L98" s="273"/>
      <c r="M98" s="274"/>
      <c r="N98" s="275"/>
      <c r="O98" s="275"/>
      <c r="P98" s="275"/>
      <c r="Q98" s="275"/>
      <c r="R98" s="275"/>
      <c r="S98" s="275"/>
      <c r="T98" s="27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7" t="s">
        <v>250</v>
      </c>
      <c r="AU98" s="277" t="s">
        <v>87</v>
      </c>
      <c r="AV98" s="15" t="s">
        <v>150</v>
      </c>
      <c r="AW98" s="15" t="s">
        <v>38</v>
      </c>
      <c r="AX98" s="15" t="s">
        <v>85</v>
      </c>
      <c r="AY98" s="277" t="s">
        <v>137</v>
      </c>
    </row>
    <row r="99" s="2" customFormat="1" ht="16.5" customHeight="1">
      <c r="A99" s="41"/>
      <c r="B99" s="42"/>
      <c r="C99" s="225" t="s">
        <v>136</v>
      </c>
      <c r="D99" s="225" t="s">
        <v>162</v>
      </c>
      <c r="E99" s="226" t="s">
        <v>2801</v>
      </c>
      <c r="F99" s="227" t="s">
        <v>2802</v>
      </c>
      <c r="G99" s="228" t="s">
        <v>259</v>
      </c>
      <c r="H99" s="229">
        <v>44</v>
      </c>
      <c r="I99" s="230"/>
      <c r="J99" s="231">
        <f>ROUND(I99*H99,2)</f>
        <v>0</v>
      </c>
      <c r="K99" s="227" t="s">
        <v>526</v>
      </c>
      <c r="L99" s="47"/>
      <c r="M99" s="232" t="s">
        <v>21</v>
      </c>
      <c r="N99" s="233" t="s">
        <v>48</v>
      </c>
      <c r="O99" s="87"/>
      <c r="P99" s="215">
        <f>O99*H99</f>
        <v>0</v>
      </c>
      <c r="Q99" s="215">
        <v>0.00087000000000000001</v>
      </c>
      <c r="R99" s="215">
        <f>Q99*H99</f>
        <v>0.038280000000000002</v>
      </c>
      <c r="S99" s="215">
        <v>0</v>
      </c>
      <c r="T99" s="21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7" t="s">
        <v>150</v>
      </c>
      <c r="AT99" s="217" t="s">
        <v>162</v>
      </c>
      <c r="AU99" s="217" t="s">
        <v>87</v>
      </c>
      <c r="AY99" s="20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20" t="s">
        <v>85</v>
      </c>
      <c r="BK99" s="218">
        <f>ROUND(I99*H99,2)</f>
        <v>0</v>
      </c>
      <c r="BL99" s="20" t="s">
        <v>150</v>
      </c>
      <c r="BM99" s="217" t="s">
        <v>2803</v>
      </c>
    </row>
    <row r="100" s="2" customFormat="1">
      <c r="A100" s="41"/>
      <c r="B100" s="42"/>
      <c r="C100" s="43"/>
      <c r="D100" s="219" t="s">
        <v>144</v>
      </c>
      <c r="E100" s="43"/>
      <c r="F100" s="220" t="s">
        <v>2804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87</v>
      </c>
    </row>
    <row r="101" s="2" customFormat="1">
      <c r="A101" s="41"/>
      <c r="B101" s="42"/>
      <c r="C101" s="43"/>
      <c r="D101" s="247" t="s">
        <v>529</v>
      </c>
      <c r="E101" s="43"/>
      <c r="F101" s="248" t="s">
        <v>2805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529</v>
      </c>
      <c r="AU101" s="20" t="s">
        <v>87</v>
      </c>
    </row>
    <row r="102" s="13" customFormat="1">
      <c r="A102" s="13"/>
      <c r="B102" s="234"/>
      <c r="C102" s="235"/>
      <c r="D102" s="219" t="s">
        <v>250</v>
      </c>
      <c r="E102" s="236" t="s">
        <v>21</v>
      </c>
      <c r="F102" s="237" t="s">
        <v>2806</v>
      </c>
      <c r="G102" s="235"/>
      <c r="H102" s="238">
        <v>44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250</v>
      </c>
      <c r="AU102" s="244" t="s">
        <v>87</v>
      </c>
      <c r="AV102" s="13" t="s">
        <v>87</v>
      </c>
      <c r="AW102" s="13" t="s">
        <v>38</v>
      </c>
      <c r="AX102" s="13" t="s">
        <v>85</v>
      </c>
      <c r="AY102" s="244" t="s">
        <v>137</v>
      </c>
    </row>
    <row r="103" s="12" customFormat="1" ht="22.8" customHeight="1">
      <c r="A103" s="12"/>
      <c r="B103" s="191"/>
      <c r="C103" s="192"/>
      <c r="D103" s="193" t="s">
        <v>76</v>
      </c>
      <c r="E103" s="245" t="s">
        <v>1895</v>
      </c>
      <c r="F103" s="245" t="s">
        <v>1896</v>
      </c>
      <c r="G103" s="192"/>
      <c r="H103" s="192"/>
      <c r="I103" s="195"/>
      <c r="J103" s="246">
        <f>BK103</f>
        <v>0</v>
      </c>
      <c r="K103" s="192"/>
      <c r="L103" s="197"/>
      <c r="M103" s="198"/>
      <c r="N103" s="199"/>
      <c r="O103" s="199"/>
      <c r="P103" s="200">
        <f>SUM(P104:P106)</f>
        <v>0</v>
      </c>
      <c r="Q103" s="199"/>
      <c r="R103" s="200">
        <f>SUM(R104:R106)</f>
        <v>0</v>
      </c>
      <c r="S103" s="199"/>
      <c r="T103" s="201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85</v>
      </c>
      <c r="AT103" s="203" t="s">
        <v>76</v>
      </c>
      <c r="AU103" s="203" t="s">
        <v>85</v>
      </c>
      <c r="AY103" s="202" t="s">
        <v>137</v>
      </c>
      <c r="BK103" s="204">
        <f>SUM(BK104:BK106)</f>
        <v>0</v>
      </c>
    </row>
    <row r="104" s="2" customFormat="1" ht="16.5" customHeight="1">
      <c r="A104" s="41"/>
      <c r="B104" s="42"/>
      <c r="C104" s="225" t="s">
        <v>150</v>
      </c>
      <c r="D104" s="225" t="s">
        <v>162</v>
      </c>
      <c r="E104" s="226" t="s">
        <v>1898</v>
      </c>
      <c r="F104" s="227" t="s">
        <v>1899</v>
      </c>
      <c r="G104" s="228" t="s">
        <v>581</v>
      </c>
      <c r="H104" s="229">
        <v>0.87</v>
      </c>
      <c r="I104" s="230"/>
      <c r="J104" s="231">
        <f>ROUND(I104*H104,2)</f>
        <v>0</v>
      </c>
      <c r="K104" s="227" t="s">
        <v>21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150</v>
      </c>
      <c r="AT104" s="217" t="s">
        <v>162</v>
      </c>
      <c r="AU104" s="217" t="s">
        <v>87</v>
      </c>
      <c r="AY104" s="20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150</v>
      </c>
      <c r="BM104" s="217" t="s">
        <v>2807</v>
      </c>
    </row>
    <row r="105" s="2" customFormat="1">
      <c r="A105" s="41"/>
      <c r="B105" s="42"/>
      <c r="C105" s="43"/>
      <c r="D105" s="219" t="s">
        <v>144</v>
      </c>
      <c r="E105" s="43"/>
      <c r="F105" s="220" t="s">
        <v>1901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87</v>
      </c>
    </row>
    <row r="106" s="2" customFormat="1">
      <c r="A106" s="41"/>
      <c r="B106" s="42"/>
      <c r="C106" s="43"/>
      <c r="D106" s="219" t="s">
        <v>146</v>
      </c>
      <c r="E106" s="43"/>
      <c r="F106" s="224" t="s">
        <v>2808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146</v>
      </c>
      <c r="AU106" s="20" t="s">
        <v>87</v>
      </c>
    </row>
    <row r="107" s="12" customFormat="1" ht="25.92" customHeight="1">
      <c r="A107" s="12"/>
      <c r="B107" s="191"/>
      <c r="C107" s="192"/>
      <c r="D107" s="193" t="s">
        <v>76</v>
      </c>
      <c r="E107" s="194" t="s">
        <v>1912</v>
      </c>
      <c r="F107" s="194" t="s">
        <v>1913</v>
      </c>
      <c r="G107" s="192"/>
      <c r="H107" s="192"/>
      <c r="I107" s="195"/>
      <c r="J107" s="196">
        <f>BK107</f>
        <v>0</v>
      </c>
      <c r="K107" s="192"/>
      <c r="L107" s="197"/>
      <c r="M107" s="198"/>
      <c r="N107" s="199"/>
      <c r="O107" s="199"/>
      <c r="P107" s="200">
        <f>P108</f>
        <v>0</v>
      </c>
      <c r="Q107" s="199"/>
      <c r="R107" s="200">
        <f>R108</f>
        <v>2.7014294999999997</v>
      </c>
      <c r="S107" s="199"/>
      <c r="T107" s="201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87</v>
      </c>
      <c r="AT107" s="203" t="s">
        <v>76</v>
      </c>
      <c r="AU107" s="203" t="s">
        <v>77</v>
      </c>
      <c r="AY107" s="202" t="s">
        <v>137</v>
      </c>
      <c r="BK107" s="204">
        <f>BK108</f>
        <v>0</v>
      </c>
    </row>
    <row r="108" s="12" customFormat="1" ht="22.8" customHeight="1">
      <c r="A108" s="12"/>
      <c r="B108" s="191"/>
      <c r="C108" s="192"/>
      <c r="D108" s="193" t="s">
        <v>76</v>
      </c>
      <c r="E108" s="245" t="s">
        <v>1951</v>
      </c>
      <c r="F108" s="245" t="s">
        <v>1952</v>
      </c>
      <c r="G108" s="192"/>
      <c r="H108" s="192"/>
      <c r="I108" s="195"/>
      <c r="J108" s="246">
        <f>BK108</f>
        <v>0</v>
      </c>
      <c r="K108" s="192"/>
      <c r="L108" s="197"/>
      <c r="M108" s="198"/>
      <c r="N108" s="199"/>
      <c r="O108" s="199"/>
      <c r="P108" s="200">
        <f>SUM(P109:P130)</f>
        <v>0</v>
      </c>
      <c r="Q108" s="199"/>
      <c r="R108" s="200">
        <f>SUM(R109:R130)</f>
        <v>2.7014294999999997</v>
      </c>
      <c r="S108" s="199"/>
      <c r="T108" s="201">
        <f>SUM(T109:T130)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87</v>
      </c>
      <c r="AT108" s="203" t="s">
        <v>76</v>
      </c>
      <c r="AU108" s="203" t="s">
        <v>85</v>
      </c>
      <c r="AY108" s="202" t="s">
        <v>137</v>
      </c>
      <c r="BK108" s="204">
        <f>SUM(BK109:BK130)</f>
        <v>0</v>
      </c>
    </row>
    <row r="109" s="2" customFormat="1" ht="16.5" customHeight="1">
      <c r="A109" s="41"/>
      <c r="B109" s="42"/>
      <c r="C109" s="225" t="s">
        <v>161</v>
      </c>
      <c r="D109" s="225" t="s">
        <v>162</v>
      </c>
      <c r="E109" s="226" t="s">
        <v>2028</v>
      </c>
      <c r="F109" s="227" t="s">
        <v>2029</v>
      </c>
      <c r="G109" s="228" t="s">
        <v>141</v>
      </c>
      <c r="H109" s="229">
        <v>2572.79</v>
      </c>
      <c r="I109" s="230"/>
      <c r="J109" s="231">
        <f>ROUND(I109*H109,2)</f>
        <v>0</v>
      </c>
      <c r="K109" s="227" t="s">
        <v>526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5.0000000000000002E-05</v>
      </c>
      <c r="R109" s="215">
        <f>Q109*H109</f>
        <v>0.12863950000000002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207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207</v>
      </c>
      <c r="BM109" s="217" t="s">
        <v>2809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2031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>
      <c r="A111" s="41"/>
      <c r="B111" s="42"/>
      <c r="C111" s="43"/>
      <c r="D111" s="247" t="s">
        <v>529</v>
      </c>
      <c r="E111" s="43"/>
      <c r="F111" s="248" t="s">
        <v>2032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529</v>
      </c>
      <c r="AU111" s="20" t="s">
        <v>87</v>
      </c>
    </row>
    <row r="112" s="2" customFormat="1">
      <c r="A112" s="41"/>
      <c r="B112" s="42"/>
      <c r="C112" s="43"/>
      <c r="D112" s="219" t="s">
        <v>146</v>
      </c>
      <c r="E112" s="43"/>
      <c r="F112" s="224" t="s">
        <v>1996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146</v>
      </c>
      <c r="AU112" s="20" t="s">
        <v>87</v>
      </c>
    </row>
    <row r="113" s="13" customFormat="1">
      <c r="A113" s="13"/>
      <c r="B113" s="234"/>
      <c r="C113" s="235"/>
      <c r="D113" s="219" t="s">
        <v>250</v>
      </c>
      <c r="E113" s="236" t="s">
        <v>21</v>
      </c>
      <c r="F113" s="237" t="s">
        <v>2778</v>
      </c>
      <c r="G113" s="235"/>
      <c r="H113" s="238">
        <v>1355.75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250</v>
      </c>
      <c r="AU113" s="244" t="s">
        <v>87</v>
      </c>
      <c r="AV113" s="13" t="s">
        <v>87</v>
      </c>
      <c r="AW113" s="13" t="s">
        <v>38</v>
      </c>
      <c r="AX113" s="13" t="s">
        <v>77</v>
      </c>
      <c r="AY113" s="244" t="s">
        <v>137</v>
      </c>
    </row>
    <row r="114" s="13" customFormat="1">
      <c r="A114" s="13"/>
      <c r="B114" s="234"/>
      <c r="C114" s="235"/>
      <c r="D114" s="219" t="s">
        <v>250</v>
      </c>
      <c r="E114" s="236" t="s">
        <v>21</v>
      </c>
      <c r="F114" s="237" t="s">
        <v>2781</v>
      </c>
      <c r="G114" s="235"/>
      <c r="H114" s="238">
        <v>1217.04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250</v>
      </c>
      <c r="AU114" s="244" t="s">
        <v>87</v>
      </c>
      <c r="AV114" s="13" t="s">
        <v>87</v>
      </c>
      <c r="AW114" s="13" t="s">
        <v>38</v>
      </c>
      <c r="AX114" s="13" t="s">
        <v>77</v>
      </c>
      <c r="AY114" s="244" t="s">
        <v>137</v>
      </c>
    </row>
    <row r="115" s="15" customFormat="1">
      <c r="A115" s="15"/>
      <c r="B115" s="267"/>
      <c r="C115" s="268"/>
      <c r="D115" s="219" t="s">
        <v>250</v>
      </c>
      <c r="E115" s="269" t="s">
        <v>21</v>
      </c>
      <c r="F115" s="270" t="s">
        <v>830</v>
      </c>
      <c r="G115" s="268"/>
      <c r="H115" s="271">
        <v>2572.79</v>
      </c>
      <c r="I115" s="272"/>
      <c r="J115" s="268"/>
      <c r="K115" s="268"/>
      <c r="L115" s="273"/>
      <c r="M115" s="274"/>
      <c r="N115" s="275"/>
      <c r="O115" s="275"/>
      <c r="P115" s="275"/>
      <c r="Q115" s="275"/>
      <c r="R115" s="275"/>
      <c r="S115" s="275"/>
      <c r="T115" s="27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7" t="s">
        <v>250</v>
      </c>
      <c r="AU115" s="277" t="s">
        <v>87</v>
      </c>
      <c r="AV115" s="15" t="s">
        <v>150</v>
      </c>
      <c r="AW115" s="15" t="s">
        <v>38</v>
      </c>
      <c r="AX115" s="15" t="s">
        <v>85</v>
      </c>
      <c r="AY115" s="277" t="s">
        <v>137</v>
      </c>
    </row>
    <row r="116" s="2" customFormat="1" ht="16.5" customHeight="1">
      <c r="A116" s="41"/>
      <c r="B116" s="42"/>
      <c r="C116" s="205" t="s">
        <v>154</v>
      </c>
      <c r="D116" s="205" t="s">
        <v>138</v>
      </c>
      <c r="E116" s="206" t="s">
        <v>1998</v>
      </c>
      <c r="F116" s="207" t="s">
        <v>2810</v>
      </c>
      <c r="G116" s="208" t="s">
        <v>141</v>
      </c>
      <c r="H116" s="209">
        <v>1355.75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0.001</v>
      </c>
      <c r="R116" s="215">
        <f>Q116*H116</f>
        <v>1.35575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201</v>
      </c>
      <c r="AT116" s="217" t="s">
        <v>138</v>
      </c>
      <c r="AU116" s="217" t="s">
        <v>87</v>
      </c>
      <c r="AY116" s="20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207</v>
      </c>
      <c r="BM116" s="217" t="s">
        <v>2811</v>
      </c>
    </row>
    <row r="117" s="2" customFormat="1">
      <c r="A117" s="41"/>
      <c r="B117" s="42"/>
      <c r="C117" s="43"/>
      <c r="D117" s="219" t="s">
        <v>144</v>
      </c>
      <c r="E117" s="43"/>
      <c r="F117" s="220" t="s">
        <v>2810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144</v>
      </c>
      <c r="AU117" s="20" t="s">
        <v>87</v>
      </c>
    </row>
    <row r="118" s="14" customFormat="1">
      <c r="A118" s="14"/>
      <c r="B118" s="249"/>
      <c r="C118" s="250"/>
      <c r="D118" s="219" t="s">
        <v>250</v>
      </c>
      <c r="E118" s="251" t="s">
        <v>21</v>
      </c>
      <c r="F118" s="252" t="s">
        <v>2798</v>
      </c>
      <c r="G118" s="250"/>
      <c r="H118" s="251" t="s">
        <v>21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250</v>
      </c>
      <c r="AU118" s="258" t="s">
        <v>87</v>
      </c>
      <c r="AV118" s="14" t="s">
        <v>85</v>
      </c>
      <c r="AW118" s="14" t="s">
        <v>38</v>
      </c>
      <c r="AX118" s="14" t="s">
        <v>77</v>
      </c>
      <c r="AY118" s="258" t="s">
        <v>137</v>
      </c>
    </row>
    <row r="119" s="13" customFormat="1">
      <c r="A119" s="13"/>
      <c r="B119" s="234"/>
      <c r="C119" s="235"/>
      <c r="D119" s="219" t="s">
        <v>250</v>
      </c>
      <c r="E119" s="236" t="s">
        <v>21</v>
      </c>
      <c r="F119" s="237" t="s">
        <v>2812</v>
      </c>
      <c r="G119" s="235"/>
      <c r="H119" s="238">
        <v>616.25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250</v>
      </c>
      <c r="AU119" s="244" t="s">
        <v>87</v>
      </c>
      <c r="AV119" s="13" t="s">
        <v>87</v>
      </c>
      <c r="AW119" s="13" t="s">
        <v>38</v>
      </c>
      <c r="AX119" s="13" t="s">
        <v>77</v>
      </c>
      <c r="AY119" s="244" t="s">
        <v>137</v>
      </c>
    </row>
    <row r="120" s="13" customFormat="1">
      <c r="A120" s="13"/>
      <c r="B120" s="234"/>
      <c r="C120" s="235"/>
      <c r="D120" s="219" t="s">
        <v>250</v>
      </c>
      <c r="E120" s="236" t="s">
        <v>21</v>
      </c>
      <c r="F120" s="237" t="s">
        <v>2813</v>
      </c>
      <c r="G120" s="235"/>
      <c r="H120" s="238">
        <v>739.5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250</v>
      </c>
      <c r="AU120" s="244" t="s">
        <v>87</v>
      </c>
      <c r="AV120" s="13" t="s">
        <v>87</v>
      </c>
      <c r="AW120" s="13" t="s">
        <v>38</v>
      </c>
      <c r="AX120" s="13" t="s">
        <v>77</v>
      </c>
      <c r="AY120" s="244" t="s">
        <v>137</v>
      </c>
    </row>
    <row r="121" s="15" customFormat="1">
      <c r="A121" s="15"/>
      <c r="B121" s="267"/>
      <c r="C121" s="268"/>
      <c r="D121" s="219" t="s">
        <v>250</v>
      </c>
      <c r="E121" s="269" t="s">
        <v>2778</v>
      </c>
      <c r="F121" s="270" t="s">
        <v>830</v>
      </c>
      <c r="G121" s="268"/>
      <c r="H121" s="271">
        <v>1355.75</v>
      </c>
      <c r="I121" s="272"/>
      <c r="J121" s="268"/>
      <c r="K121" s="268"/>
      <c r="L121" s="273"/>
      <c r="M121" s="274"/>
      <c r="N121" s="275"/>
      <c r="O121" s="275"/>
      <c r="P121" s="275"/>
      <c r="Q121" s="275"/>
      <c r="R121" s="275"/>
      <c r="S121" s="275"/>
      <c r="T121" s="27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7" t="s">
        <v>250</v>
      </c>
      <c r="AU121" s="277" t="s">
        <v>87</v>
      </c>
      <c r="AV121" s="15" t="s">
        <v>150</v>
      </c>
      <c r="AW121" s="15" t="s">
        <v>38</v>
      </c>
      <c r="AX121" s="15" t="s">
        <v>85</v>
      </c>
      <c r="AY121" s="277" t="s">
        <v>137</v>
      </c>
    </row>
    <row r="122" s="2" customFormat="1" ht="16.5" customHeight="1">
      <c r="A122" s="41"/>
      <c r="B122" s="42"/>
      <c r="C122" s="205" t="s">
        <v>169</v>
      </c>
      <c r="D122" s="205" t="s">
        <v>138</v>
      </c>
      <c r="E122" s="206" t="s">
        <v>2664</v>
      </c>
      <c r="F122" s="207" t="s">
        <v>2814</v>
      </c>
      <c r="G122" s="208" t="s">
        <v>141</v>
      </c>
      <c r="H122" s="209">
        <v>1217.04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0.001</v>
      </c>
      <c r="R122" s="215">
        <f>Q122*H122</f>
        <v>1.2170399999999999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201</v>
      </c>
      <c r="AT122" s="217" t="s">
        <v>138</v>
      </c>
      <c r="AU122" s="217" t="s">
        <v>87</v>
      </c>
      <c r="AY122" s="20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207</v>
      </c>
      <c r="BM122" s="217" t="s">
        <v>2815</v>
      </c>
    </row>
    <row r="123" s="2" customFormat="1">
      <c r="A123" s="41"/>
      <c r="B123" s="42"/>
      <c r="C123" s="43"/>
      <c r="D123" s="219" t="s">
        <v>144</v>
      </c>
      <c r="E123" s="43"/>
      <c r="F123" s="220" t="s">
        <v>2814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144</v>
      </c>
      <c r="AU123" s="20" t="s">
        <v>87</v>
      </c>
    </row>
    <row r="124" s="14" customFormat="1">
      <c r="A124" s="14"/>
      <c r="B124" s="249"/>
      <c r="C124" s="250"/>
      <c r="D124" s="219" t="s">
        <v>250</v>
      </c>
      <c r="E124" s="251" t="s">
        <v>21</v>
      </c>
      <c r="F124" s="252" t="s">
        <v>2798</v>
      </c>
      <c r="G124" s="250"/>
      <c r="H124" s="251" t="s">
        <v>21</v>
      </c>
      <c r="I124" s="253"/>
      <c r="J124" s="250"/>
      <c r="K124" s="250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250</v>
      </c>
      <c r="AU124" s="258" t="s">
        <v>87</v>
      </c>
      <c r="AV124" s="14" t="s">
        <v>85</v>
      </c>
      <c r="AW124" s="14" t="s">
        <v>38</v>
      </c>
      <c r="AX124" s="14" t="s">
        <v>77</v>
      </c>
      <c r="AY124" s="258" t="s">
        <v>137</v>
      </c>
    </row>
    <row r="125" s="13" customFormat="1">
      <c r="A125" s="13"/>
      <c r="B125" s="234"/>
      <c r="C125" s="235"/>
      <c r="D125" s="219" t="s">
        <v>250</v>
      </c>
      <c r="E125" s="236" t="s">
        <v>21</v>
      </c>
      <c r="F125" s="237" t="s">
        <v>2816</v>
      </c>
      <c r="G125" s="235"/>
      <c r="H125" s="238">
        <v>663.84000000000003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250</v>
      </c>
      <c r="AU125" s="244" t="s">
        <v>87</v>
      </c>
      <c r="AV125" s="13" t="s">
        <v>87</v>
      </c>
      <c r="AW125" s="13" t="s">
        <v>38</v>
      </c>
      <c r="AX125" s="13" t="s">
        <v>77</v>
      </c>
      <c r="AY125" s="244" t="s">
        <v>137</v>
      </c>
    </row>
    <row r="126" s="13" customFormat="1">
      <c r="A126" s="13"/>
      <c r="B126" s="234"/>
      <c r="C126" s="235"/>
      <c r="D126" s="219" t="s">
        <v>250</v>
      </c>
      <c r="E126" s="236" t="s">
        <v>21</v>
      </c>
      <c r="F126" s="237" t="s">
        <v>2817</v>
      </c>
      <c r="G126" s="235"/>
      <c r="H126" s="238">
        <v>553.20000000000005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250</v>
      </c>
      <c r="AU126" s="244" t="s">
        <v>87</v>
      </c>
      <c r="AV126" s="13" t="s">
        <v>87</v>
      </c>
      <c r="AW126" s="13" t="s">
        <v>38</v>
      </c>
      <c r="AX126" s="13" t="s">
        <v>77</v>
      </c>
      <c r="AY126" s="244" t="s">
        <v>137</v>
      </c>
    </row>
    <row r="127" s="15" customFormat="1">
      <c r="A127" s="15"/>
      <c r="B127" s="267"/>
      <c r="C127" s="268"/>
      <c r="D127" s="219" t="s">
        <v>250</v>
      </c>
      <c r="E127" s="269" t="s">
        <v>2781</v>
      </c>
      <c r="F127" s="270" t="s">
        <v>830</v>
      </c>
      <c r="G127" s="268"/>
      <c r="H127" s="271">
        <v>1217.04</v>
      </c>
      <c r="I127" s="272"/>
      <c r="J127" s="268"/>
      <c r="K127" s="268"/>
      <c r="L127" s="273"/>
      <c r="M127" s="274"/>
      <c r="N127" s="275"/>
      <c r="O127" s="275"/>
      <c r="P127" s="275"/>
      <c r="Q127" s="275"/>
      <c r="R127" s="275"/>
      <c r="S127" s="275"/>
      <c r="T127" s="27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7" t="s">
        <v>250</v>
      </c>
      <c r="AU127" s="277" t="s">
        <v>87</v>
      </c>
      <c r="AV127" s="15" t="s">
        <v>150</v>
      </c>
      <c r="AW127" s="15" t="s">
        <v>38</v>
      </c>
      <c r="AX127" s="15" t="s">
        <v>85</v>
      </c>
      <c r="AY127" s="277" t="s">
        <v>137</v>
      </c>
    </row>
    <row r="128" s="2" customFormat="1" ht="16.5" customHeight="1">
      <c r="A128" s="41"/>
      <c r="B128" s="42"/>
      <c r="C128" s="225" t="s">
        <v>159</v>
      </c>
      <c r="D128" s="225" t="s">
        <v>162</v>
      </c>
      <c r="E128" s="226" t="s">
        <v>2091</v>
      </c>
      <c r="F128" s="227" t="s">
        <v>2092</v>
      </c>
      <c r="G128" s="228" t="s">
        <v>581</v>
      </c>
      <c r="H128" s="229">
        <v>2.7010000000000001</v>
      </c>
      <c r="I128" s="230"/>
      <c r="J128" s="231">
        <f>ROUND(I128*H128,2)</f>
        <v>0</v>
      </c>
      <c r="K128" s="227" t="s">
        <v>21</v>
      </c>
      <c r="L128" s="47"/>
      <c r="M128" s="232" t="s">
        <v>21</v>
      </c>
      <c r="N128" s="233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207</v>
      </c>
      <c r="AT128" s="217" t="s">
        <v>162</v>
      </c>
      <c r="AU128" s="217" t="s">
        <v>87</v>
      </c>
      <c r="AY128" s="20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207</v>
      </c>
      <c r="BM128" s="217" t="s">
        <v>2818</v>
      </c>
    </row>
    <row r="129" s="2" customFormat="1">
      <c r="A129" s="41"/>
      <c r="B129" s="42"/>
      <c r="C129" s="43"/>
      <c r="D129" s="219" t="s">
        <v>144</v>
      </c>
      <c r="E129" s="43"/>
      <c r="F129" s="220" t="s">
        <v>2094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144</v>
      </c>
      <c r="AU129" s="20" t="s">
        <v>87</v>
      </c>
    </row>
    <row r="130" s="2" customFormat="1">
      <c r="A130" s="41"/>
      <c r="B130" s="42"/>
      <c r="C130" s="43"/>
      <c r="D130" s="219" t="s">
        <v>146</v>
      </c>
      <c r="E130" s="43"/>
      <c r="F130" s="224" t="s">
        <v>1903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87</v>
      </c>
    </row>
    <row r="131" s="12" customFormat="1" ht="25.92" customHeight="1">
      <c r="A131" s="12"/>
      <c r="B131" s="191"/>
      <c r="C131" s="192"/>
      <c r="D131" s="193" t="s">
        <v>76</v>
      </c>
      <c r="E131" s="194" t="s">
        <v>138</v>
      </c>
      <c r="F131" s="194" t="s">
        <v>2096</v>
      </c>
      <c r="G131" s="192"/>
      <c r="H131" s="192"/>
      <c r="I131" s="195"/>
      <c r="J131" s="196">
        <f>BK131</f>
        <v>0</v>
      </c>
      <c r="K131" s="192"/>
      <c r="L131" s="197"/>
      <c r="M131" s="198"/>
      <c r="N131" s="199"/>
      <c r="O131" s="199"/>
      <c r="P131" s="200">
        <f>SUM(P132:P155)</f>
        <v>0</v>
      </c>
      <c r="Q131" s="199"/>
      <c r="R131" s="200">
        <f>SUM(R132:R155)</f>
        <v>0</v>
      </c>
      <c r="S131" s="199"/>
      <c r="T131" s="201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136</v>
      </c>
      <c r="AT131" s="203" t="s">
        <v>76</v>
      </c>
      <c r="AU131" s="203" t="s">
        <v>77</v>
      </c>
      <c r="AY131" s="202" t="s">
        <v>137</v>
      </c>
      <c r="BK131" s="204">
        <f>SUM(BK132:BK155)</f>
        <v>0</v>
      </c>
    </row>
    <row r="132" s="2" customFormat="1" ht="16.5" customHeight="1">
      <c r="A132" s="41"/>
      <c r="B132" s="42"/>
      <c r="C132" s="225" t="s">
        <v>179</v>
      </c>
      <c r="D132" s="225" t="s">
        <v>162</v>
      </c>
      <c r="E132" s="226" t="s">
        <v>2819</v>
      </c>
      <c r="F132" s="227" t="s">
        <v>2820</v>
      </c>
      <c r="G132" s="228" t="s">
        <v>165</v>
      </c>
      <c r="H132" s="229">
        <v>7</v>
      </c>
      <c r="I132" s="230"/>
      <c r="J132" s="231">
        <f>ROUND(I132*H132,2)</f>
        <v>0</v>
      </c>
      <c r="K132" s="227" t="s">
        <v>21</v>
      </c>
      <c r="L132" s="47"/>
      <c r="M132" s="232" t="s">
        <v>21</v>
      </c>
      <c r="N132" s="233" t="s">
        <v>48</v>
      </c>
      <c r="O132" s="87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7" t="s">
        <v>150</v>
      </c>
      <c r="AT132" s="217" t="s">
        <v>162</v>
      </c>
      <c r="AU132" s="217" t="s">
        <v>85</v>
      </c>
      <c r="AY132" s="20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20" t="s">
        <v>85</v>
      </c>
      <c r="BK132" s="218">
        <f>ROUND(I132*H132,2)</f>
        <v>0</v>
      </c>
      <c r="BL132" s="20" t="s">
        <v>150</v>
      </c>
      <c r="BM132" s="217" t="s">
        <v>2821</v>
      </c>
    </row>
    <row r="133" s="2" customFormat="1">
      <c r="A133" s="41"/>
      <c r="B133" s="42"/>
      <c r="C133" s="43"/>
      <c r="D133" s="219" t="s">
        <v>144</v>
      </c>
      <c r="E133" s="43"/>
      <c r="F133" s="220" t="s">
        <v>2822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85</v>
      </c>
    </row>
    <row r="134" s="2" customFormat="1">
      <c r="A134" s="41"/>
      <c r="B134" s="42"/>
      <c r="C134" s="43"/>
      <c r="D134" s="219" t="s">
        <v>146</v>
      </c>
      <c r="E134" s="43"/>
      <c r="F134" s="224" t="s">
        <v>2823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146</v>
      </c>
      <c r="AU134" s="20" t="s">
        <v>85</v>
      </c>
    </row>
    <row r="135" s="13" customFormat="1">
      <c r="A135" s="13"/>
      <c r="B135" s="234"/>
      <c r="C135" s="235"/>
      <c r="D135" s="219" t="s">
        <v>250</v>
      </c>
      <c r="E135" s="236" t="s">
        <v>21</v>
      </c>
      <c r="F135" s="237" t="s">
        <v>2824</v>
      </c>
      <c r="G135" s="235"/>
      <c r="H135" s="238">
        <v>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250</v>
      </c>
      <c r="AU135" s="244" t="s">
        <v>85</v>
      </c>
      <c r="AV135" s="13" t="s">
        <v>87</v>
      </c>
      <c r="AW135" s="13" t="s">
        <v>38</v>
      </c>
      <c r="AX135" s="13" t="s">
        <v>85</v>
      </c>
      <c r="AY135" s="244" t="s">
        <v>137</v>
      </c>
    </row>
    <row r="136" s="2" customFormat="1" ht="16.5" customHeight="1">
      <c r="A136" s="41"/>
      <c r="B136" s="42"/>
      <c r="C136" s="225" t="s">
        <v>166</v>
      </c>
      <c r="D136" s="225" t="s">
        <v>162</v>
      </c>
      <c r="E136" s="226" t="s">
        <v>2825</v>
      </c>
      <c r="F136" s="227" t="s">
        <v>2826</v>
      </c>
      <c r="G136" s="228" t="s">
        <v>165</v>
      </c>
      <c r="H136" s="229">
        <v>7</v>
      </c>
      <c r="I136" s="230"/>
      <c r="J136" s="231">
        <f>ROUND(I136*H136,2)</f>
        <v>0</v>
      </c>
      <c r="K136" s="227" t="s">
        <v>21</v>
      </c>
      <c r="L136" s="47"/>
      <c r="M136" s="232" t="s">
        <v>21</v>
      </c>
      <c r="N136" s="233" t="s">
        <v>48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7" t="s">
        <v>150</v>
      </c>
      <c r="AT136" s="217" t="s">
        <v>162</v>
      </c>
      <c r="AU136" s="217" t="s">
        <v>85</v>
      </c>
      <c r="AY136" s="20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20" t="s">
        <v>85</v>
      </c>
      <c r="BK136" s="218">
        <f>ROUND(I136*H136,2)</f>
        <v>0</v>
      </c>
      <c r="BL136" s="20" t="s">
        <v>150</v>
      </c>
      <c r="BM136" s="217" t="s">
        <v>2827</v>
      </c>
    </row>
    <row r="137" s="2" customFormat="1">
      <c r="A137" s="41"/>
      <c r="B137" s="42"/>
      <c r="C137" s="43"/>
      <c r="D137" s="219" t="s">
        <v>144</v>
      </c>
      <c r="E137" s="43"/>
      <c r="F137" s="220" t="s">
        <v>2826</v>
      </c>
      <c r="G137" s="43"/>
      <c r="H137" s="43"/>
      <c r="I137" s="221"/>
      <c r="J137" s="43"/>
      <c r="K137" s="43"/>
      <c r="L137" s="47"/>
      <c r="M137" s="222"/>
      <c r="N137" s="22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85</v>
      </c>
    </row>
    <row r="138" s="2" customFormat="1">
      <c r="A138" s="41"/>
      <c r="B138" s="42"/>
      <c r="C138" s="43"/>
      <c r="D138" s="219" t="s">
        <v>146</v>
      </c>
      <c r="E138" s="43"/>
      <c r="F138" s="224" t="s">
        <v>2823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146</v>
      </c>
      <c r="AU138" s="20" t="s">
        <v>85</v>
      </c>
    </row>
    <row r="139" s="13" customFormat="1">
      <c r="A139" s="13"/>
      <c r="B139" s="234"/>
      <c r="C139" s="235"/>
      <c r="D139" s="219" t="s">
        <v>250</v>
      </c>
      <c r="E139" s="236" t="s">
        <v>21</v>
      </c>
      <c r="F139" s="237" t="s">
        <v>2824</v>
      </c>
      <c r="G139" s="235"/>
      <c r="H139" s="238">
        <v>7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250</v>
      </c>
      <c r="AU139" s="244" t="s">
        <v>85</v>
      </c>
      <c r="AV139" s="13" t="s">
        <v>87</v>
      </c>
      <c r="AW139" s="13" t="s">
        <v>38</v>
      </c>
      <c r="AX139" s="13" t="s">
        <v>85</v>
      </c>
      <c r="AY139" s="244" t="s">
        <v>137</v>
      </c>
    </row>
    <row r="140" s="2" customFormat="1" ht="16.5" customHeight="1">
      <c r="A140" s="41"/>
      <c r="B140" s="42"/>
      <c r="C140" s="225" t="s">
        <v>188</v>
      </c>
      <c r="D140" s="225" t="s">
        <v>162</v>
      </c>
      <c r="E140" s="226" t="s">
        <v>2828</v>
      </c>
      <c r="F140" s="227" t="s">
        <v>2829</v>
      </c>
      <c r="G140" s="228" t="s">
        <v>165</v>
      </c>
      <c r="H140" s="229">
        <v>10</v>
      </c>
      <c r="I140" s="230"/>
      <c r="J140" s="231">
        <f>ROUND(I140*H140,2)</f>
        <v>0</v>
      </c>
      <c r="K140" s="227" t="s">
        <v>21</v>
      </c>
      <c r="L140" s="47"/>
      <c r="M140" s="232" t="s">
        <v>21</v>
      </c>
      <c r="N140" s="233" t="s">
        <v>48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150</v>
      </c>
      <c r="AT140" s="217" t="s">
        <v>162</v>
      </c>
      <c r="AU140" s="217" t="s">
        <v>85</v>
      </c>
      <c r="AY140" s="20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150</v>
      </c>
      <c r="BM140" s="217" t="s">
        <v>2830</v>
      </c>
    </row>
    <row r="141" s="2" customFormat="1">
      <c r="A141" s="41"/>
      <c r="B141" s="42"/>
      <c r="C141" s="43"/>
      <c r="D141" s="219" t="s">
        <v>144</v>
      </c>
      <c r="E141" s="43"/>
      <c r="F141" s="220" t="s">
        <v>2831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85</v>
      </c>
    </row>
    <row r="142" s="2" customFormat="1">
      <c r="A142" s="41"/>
      <c r="B142" s="42"/>
      <c r="C142" s="43"/>
      <c r="D142" s="219" t="s">
        <v>146</v>
      </c>
      <c r="E142" s="43"/>
      <c r="F142" s="224" t="s">
        <v>2823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146</v>
      </c>
      <c r="AU142" s="20" t="s">
        <v>85</v>
      </c>
    </row>
    <row r="143" s="13" customFormat="1">
      <c r="A143" s="13"/>
      <c r="B143" s="234"/>
      <c r="C143" s="235"/>
      <c r="D143" s="219" t="s">
        <v>250</v>
      </c>
      <c r="E143" s="236" t="s">
        <v>21</v>
      </c>
      <c r="F143" s="237" t="s">
        <v>2832</v>
      </c>
      <c r="G143" s="235"/>
      <c r="H143" s="238">
        <v>10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250</v>
      </c>
      <c r="AU143" s="244" t="s">
        <v>85</v>
      </c>
      <c r="AV143" s="13" t="s">
        <v>87</v>
      </c>
      <c r="AW143" s="13" t="s">
        <v>38</v>
      </c>
      <c r="AX143" s="13" t="s">
        <v>85</v>
      </c>
      <c r="AY143" s="244" t="s">
        <v>137</v>
      </c>
    </row>
    <row r="144" s="2" customFormat="1" ht="16.5" customHeight="1">
      <c r="A144" s="41"/>
      <c r="B144" s="42"/>
      <c r="C144" s="225" t="s">
        <v>8</v>
      </c>
      <c r="D144" s="225" t="s">
        <v>162</v>
      </c>
      <c r="E144" s="226" t="s">
        <v>2833</v>
      </c>
      <c r="F144" s="227" t="s">
        <v>2834</v>
      </c>
      <c r="G144" s="228" t="s">
        <v>165</v>
      </c>
      <c r="H144" s="229">
        <v>7</v>
      </c>
      <c r="I144" s="230"/>
      <c r="J144" s="231">
        <f>ROUND(I144*H144,2)</f>
        <v>0</v>
      </c>
      <c r="K144" s="227" t="s">
        <v>21</v>
      </c>
      <c r="L144" s="47"/>
      <c r="M144" s="232" t="s">
        <v>21</v>
      </c>
      <c r="N144" s="233" t="s">
        <v>48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7" t="s">
        <v>150</v>
      </c>
      <c r="AT144" s="217" t="s">
        <v>162</v>
      </c>
      <c r="AU144" s="217" t="s">
        <v>85</v>
      </c>
      <c r="AY144" s="20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20" t="s">
        <v>85</v>
      </c>
      <c r="BK144" s="218">
        <f>ROUND(I144*H144,2)</f>
        <v>0</v>
      </c>
      <c r="BL144" s="20" t="s">
        <v>150</v>
      </c>
      <c r="BM144" s="217" t="s">
        <v>2835</v>
      </c>
    </row>
    <row r="145" s="2" customFormat="1">
      <c r="A145" s="41"/>
      <c r="B145" s="42"/>
      <c r="C145" s="43"/>
      <c r="D145" s="219" t="s">
        <v>144</v>
      </c>
      <c r="E145" s="43"/>
      <c r="F145" s="220" t="s">
        <v>2836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>
      <c r="A146" s="41"/>
      <c r="B146" s="42"/>
      <c r="C146" s="43"/>
      <c r="D146" s="219" t="s">
        <v>146</v>
      </c>
      <c r="E146" s="43"/>
      <c r="F146" s="224" t="s">
        <v>2823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13" customFormat="1">
      <c r="A147" s="13"/>
      <c r="B147" s="234"/>
      <c r="C147" s="235"/>
      <c r="D147" s="219" t="s">
        <v>250</v>
      </c>
      <c r="E147" s="236" t="s">
        <v>21</v>
      </c>
      <c r="F147" s="237" t="s">
        <v>2824</v>
      </c>
      <c r="G147" s="235"/>
      <c r="H147" s="238">
        <v>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250</v>
      </c>
      <c r="AU147" s="244" t="s">
        <v>85</v>
      </c>
      <c r="AV147" s="13" t="s">
        <v>87</v>
      </c>
      <c r="AW147" s="13" t="s">
        <v>38</v>
      </c>
      <c r="AX147" s="13" t="s">
        <v>85</v>
      </c>
      <c r="AY147" s="244" t="s">
        <v>137</v>
      </c>
    </row>
    <row r="148" s="2" customFormat="1" ht="16.5" customHeight="1">
      <c r="A148" s="41"/>
      <c r="B148" s="42"/>
      <c r="C148" s="225" t="s">
        <v>197</v>
      </c>
      <c r="D148" s="225" t="s">
        <v>162</v>
      </c>
      <c r="E148" s="226" t="s">
        <v>2837</v>
      </c>
      <c r="F148" s="227" t="s">
        <v>2838</v>
      </c>
      <c r="G148" s="228" t="s">
        <v>165</v>
      </c>
      <c r="H148" s="229">
        <v>7</v>
      </c>
      <c r="I148" s="230"/>
      <c r="J148" s="231">
        <f>ROUND(I148*H148,2)</f>
        <v>0</v>
      </c>
      <c r="K148" s="227" t="s">
        <v>21</v>
      </c>
      <c r="L148" s="47"/>
      <c r="M148" s="232" t="s">
        <v>21</v>
      </c>
      <c r="N148" s="233" t="s">
        <v>48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7" t="s">
        <v>150</v>
      </c>
      <c r="AT148" s="217" t="s">
        <v>162</v>
      </c>
      <c r="AU148" s="217" t="s">
        <v>85</v>
      </c>
      <c r="AY148" s="20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20" t="s">
        <v>85</v>
      </c>
      <c r="BK148" s="218">
        <f>ROUND(I148*H148,2)</f>
        <v>0</v>
      </c>
      <c r="BL148" s="20" t="s">
        <v>150</v>
      </c>
      <c r="BM148" s="217" t="s">
        <v>2839</v>
      </c>
    </row>
    <row r="149" s="2" customFormat="1">
      <c r="A149" s="41"/>
      <c r="B149" s="42"/>
      <c r="C149" s="43"/>
      <c r="D149" s="219" t="s">
        <v>144</v>
      </c>
      <c r="E149" s="43"/>
      <c r="F149" s="220" t="s">
        <v>2838</v>
      </c>
      <c r="G149" s="43"/>
      <c r="H149" s="43"/>
      <c r="I149" s="221"/>
      <c r="J149" s="43"/>
      <c r="K149" s="43"/>
      <c r="L149" s="47"/>
      <c r="M149" s="222"/>
      <c r="N149" s="22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144</v>
      </c>
      <c r="AU149" s="20" t="s">
        <v>85</v>
      </c>
    </row>
    <row r="150" s="2" customFormat="1">
      <c r="A150" s="41"/>
      <c r="B150" s="42"/>
      <c r="C150" s="43"/>
      <c r="D150" s="219" t="s">
        <v>146</v>
      </c>
      <c r="E150" s="43"/>
      <c r="F150" s="224" t="s">
        <v>2823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146</v>
      </c>
      <c r="AU150" s="20" t="s">
        <v>85</v>
      </c>
    </row>
    <row r="151" s="13" customFormat="1">
      <c r="A151" s="13"/>
      <c r="B151" s="234"/>
      <c r="C151" s="235"/>
      <c r="D151" s="219" t="s">
        <v>250</v>
      </c>
      <c r="E151" s="236" t="s">
        <v>21</v>
      </c>
      <c r="F151" s="237" t="s">
        <v>2840</v>
      </c>
      <c r="G151" s="235"/>
      <c r="H151" s="238">
        <v>7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250</v>
      </c>
      <c r="AU151" s="244" t="s">
        <v>85</v>
      </c>
      <c r="AV151" s="13" t="s">
        <v>87</v>
      </c>
      <c r="AW151" s="13" t="s">
        <v>38</v>
      </c>
      <c r="AX151" s="13" t="s">
        <v>85</v>
      </c>
      <c r="AY151" s="244" t="s">
        <v>137</v>
      </c>
    </row>
    <row r="152" s="2" customFormat="1" ht="16.5" customHeight="1">
      <c r="A152" s="41"/>
      <c r="B152" s="42"/>
      <c r="C152" s="225" t="s">
        <v>172</v>
      </c>
      <c r="D152" s="225" t="s">
        <v>162</v>
      </c>
      <c r="E152" s="226" t="s">
        <v>2841</v>
      </c>
      <c r="F152" s="227" t="s">
        <v>2842</v>
      </c>
      <c r="G152" s="228" t="s">
        <v>165</v>
      </c>
      <c r="H152" s="229">
        <v>22</v>
      </c>
      <c r="I152" s="230"/>
      <c r="J152" s="231">
        <f>ROUND(I152*H152,2)</f>
        <v>0</v>
      </c>
      <c r="K152" s="227" t="s">
        <v>21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150</v>
      </c>
      <c r="AT152" s="217" t="s">
        <v>162</v>
      </c>
      <c r="AU152" s="217" t="s">
        <v>85</v>
      </c>
      <c r="AY152" s="20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150</v>
      </c>
      <c r="BM152" s="217" t="s">
        <v>2843</v>
      </c>
    </row>
    <row r="153" s="2" customFormat="1">
      <c r="A153" s="41"/>
      <c r="B153" s="42"/>
      <c r="C153" s="43"/>
      <c r="D153" s="219" t="s">
        <v>144</v>
      </c>
      <c r="E153" s="43"/>
      <c r="F153" s="220" t="s">
        <v>2844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144</v>
      </c>
      <c r="AU153" s="20" t="s">
        <v>85</v>
      </c>
    </row>
    <row r="154" s="2" customFormat="1">
      <c r="A154" s="41"/>
      <c r="B154" s="42"/>
      <c r="C154" s="43"/>
      <c r="D154" s="219" t="s">
        <v>146</v>
      </c>
      <c r="E154" s="43"/>
      <c r="F154" s="224" t="s">
        <v>2823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146</v>
      </c>
      <c r="AU154" s="20" t="s">
        <v>85</v>
      </c>
    </row>
    <row r="155" s="13" customFormat="1">
      <c r="A155" s="13"/>
      <c r="B155" s="234"/>
      <c r="C155" s="235"/>
      <c r="D155" s="219" t="s">
        <v>250</v>
      </c>
      <c r="E155" s="236" t="s">
        <v>21</v>
      </c>
      <c r="F155" s="237" t="s">
        <v>2845</v>
      </c>
      <c r="G155" s="235"/>
      <c r="H155" s="238">
        <v>22</v>
      </c>
      <c r="I155" s="239"/>
      <c r="J155" s="235"/>
      <c r="K155" s="235"/>
      <c r="L155" s="240"/>
      <c r="M155" s="289"/>
      <c r="N155" s="290"/>
      <c r="O155" s="290"/>
      <c r="P155" s="290"/>
      <c r="Q155" s="290"/>
      <c r="R155" s="290"/>
      <c r="S155" s="290"/>
      <c r="T155" s="2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250</v>
      </c>
      <c r="AU155" s="244" t="s">
        <v>85</v>
      </c>
      <c r="AV155" s="13" t="s">
        <v>87</v>
      </c>
      <c r="AW155" s="13" t="s">
        <v>38</v>
      </c>
      <c r="AX155" s="13" t="s">
        <v>85</v>
      </c>
      <c r="AY155" s="244" t="s">
        <v>137</v>
      </c>
    </row>
    <row r="156" s="2" customFormat="1" ht="6.96" customHeight="1">
      <c r="A156" s="41"/>
      <c r="B156" s="62"/>
      <c r="C156" s="63"/>
      <c r="D156" s="63"/>
      <c r="E156" s="63"/>
      <c r="F156" s="63"/>
      <c r="G156" s="63"/>
      <c r="H156" s="63"/>
      <c r="I156" s="63"/>
      <c r="J156" s="63"/>
      <c r="K156" s="63"/>
      <c r="L156" s="47"/>
      <c r="M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</sheetData>
  <sheetProtection sheet="1" autoFilter="0" formatColumns="0" formatRows="0" objects="1" scenarios="1" spinCount="100000" saltValue="M3z5ULuec4UDaduJea9mVcRrBWWMFS0oktlFmGUhftAd8T8ahFe0NEB2cTLQ4laGt2WI/lshp3eY3/K3ZnuAZA==" hashValue="9rQ1kr0q5LMMFKu1gPEC4GndMWjl6oV2hWMhGNilPTJ4+rL5FWnWYmC/XR8NRg1dDAo/3F0Jbjq5rRlIGZJ9YA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1" r:id="rId1" display="https://podminky.urs.cz/item/CS_URS_2024_02/953965145"/>
    <hyperlink ref="F111" r:id="rId2" display="https://podminky.urs.cz/item/CS_URS_2024_02/7679951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Roztoky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2846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2847</v>
      </c>
      <c r="G12" s="41"/>
      <c r="H12" s="41"/>
      <c r="I12" s="135" t="s">
        <v>24</v>
      </c>
      <c r="J12" s="140" t="str">
        <f>'Rekapitulace stavby'!AN8</f>
        <v>3. 9. 2024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ROUND((SUM(BE83:BE113)),  2)</f>
        <v>0</v>
      </c>
      <c r="G33" s="41"/>
      <c r="H33" s="41"/>
      <c r="I33" s="151">
        <v>0.20999999999999999</v>
      </c>
      <c r="J33" s="150">
        <f>ROUND(((SUM(BE83:BE113))*I33),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ROUND((SUM(BF83:BF113)),  2)</f>
        <v>0</v>
      </c>
      <c r="G34" s="41"/>
      <c r="H34" s="41"/>
      <c r="I34" s="151">
        <v>0.12</v>
      </c>
      <c r="J34" s="150">
        <f>ROUND(((SUM(BF83:BF113))*I34),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ROUND((SUM(BG83:BG113)),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ROUND((SUM(BH83:BH113)),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ROUND((SUM(BI83:BI113)),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Roztoky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PK Roztoky</v>
      </c>
      <c r="G52" s="43"/>
      <c r="H52" s="43"/>
      <c r="I52" s="35" t="s">
        <v>24</v>
      </c>
      <c r="J52" s="75" t="str">
        <f>IF(J12="","",J12)</f>
        <v>3. 9. 2024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2848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2849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2850</v>
      </c>
      <c r="E62" s="177"/>
      <c r="F62" s="177"/>
      <c r="G62" s="177"/>
      <c r="H62" s="177"/>
      <c r="I62" s="177"/>
      <c r="J62" s="178">
        <f>J97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2851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121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PK Roztoky – rekonstrukce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101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VON - Vedlejší a ostatní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F12</f>
        <v>PK Roztoky</v>
      </c>
      <c r="G77" s="43"/>
      <c r="H77" s="43"/>
      <c r="I77" s="35" t="s">
        <v>24</v>
      </c>
      <c r="J77" s="75" t="str">
        <f>IF(J12="","",J12)</f>
        <v>3. 9. 2024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26</v>
      </c>
      <c r="D79" s="43"/>
      <c r="E79" s="43"/>
      <c r="F79" s="30" t="str">
        <f>E15</f>
        <v>Povodí Vltavy, státní podnik</v>
      </c>
      <c r="G79" s="43"/>
      <c r="H79" s="43"/>
      <c r="I79" s="35" t="s">
        <v>34</v>
      </c>
      <c r="J79" s="39" t="str">
        <f>E21</f>
        <v>AQUATIS a. s.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32</v>
      </c>
      <c r="D80" s="43"/>
      <c r="E80" s="43"/>
      <c r="F80" s="30" t="str">
        <f>IF(E18="","",E18)</f>
        <v>Vyplň údaj</v>
      </c>
      <c r="G80" s="43"/>
      <c r="H80" s="43"/>
      <c r="I80" s="35" t="s">
        <v>39</v>
      </c>
      <c r="J80" s="39" t="str">
        <f>E24</f>
        <v>Bc. Aneta Patková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122</v>
      </c>
      <c r="D82" s="183" t="s">
        <v>62</v>
      </c>
      <c r="E82" s="183" t="s">
        <v>58</v>
      </c>
      <c r="F82" s="183" t="s">
        <v>59</v>
      </c>
      <c r="G82" s="183" t="s">
        <v>123</v>
      </c>
      <c r="H82" s="183" t="s">
        <v>124</v>
      </c>
      <c r="I82" s="183" t="s">
        <v>125</v>
      </c>
      <c r="J82" s="183" t="s">
        <v>106</v>
      </c>
      <c r="K82" s="184" t="s">
        <v>126</v>
      </c>
      <c r="L82" s="185"/>
      <c r="M82" s="95" t="s">
        <v>21</v>
      </c>
      <c r="N82" s="96" t="s">
        <v>47</v>
      </c>
      <c r="O82" s="96" t="s">
        <v>127</v>
      </c>
      <c r="P82" s="96" t="s">
        <v>128</v>
      </c>
      <c r="Q82" s="96" t="s">
        <v>129</v>
      </c>
      <c r="R82" s="96" t="s">
        <v>130</v>
      </c>
      <c r="S82" s="96" t="s">
        <v>131</v>
      </c>
      <c r="T82" s="97" t="s">
        <v>132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133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76</v>
      </c>
      <c r="AU83" s="20" t="s">
        <v>107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76</v>
      </c>
      <c r="E84" s="194" t="s">
        <v>2852</v>
      </c>
      <c r="F84" s="194" t="s">
        <v>2853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P85+P97+P100</f>
        <v>0</v>
      </c>
      <c r="Q84" s="199"/>
      <c r="R84" s="200">
        <f>R85+R97+R100</f>
        <v>0</v>
      </c>
      <c r="S84" s="199"/>
      <c r="T84" s="201">
        <f>T85+T97+T100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161</v>
      </c>
      <c r="AT84" s="203" t="s">
        <v>76</v>
      </c>
      <c r="AU84" s="203" t="s">
        <v>77</v>
      </c>
      <c r="AY84" s="202" t="s">
        <v>137</v>
      </c>
      <c r="BK84" s="204">
        <f>BK85+BK97+BK100</f>
        <v>0</v>
      </c>
    </row>
    <row r="85" s="12" customFormat="1" ht="22.8" customHeight="1">
      <c r="A85" s="12"/>
      <c r="B85" s="191"/>
      <c r="C85" s="192"/>
      <c r="D85" s="193" t="s">
        <v>76</v>
      </c>
      <c r="E85" s="245" t="s">
        <v>2854</v>
      </c>
      <c r="F85" s="245" t="s">
        <v>2855</v>
      </c>
      <c r="G85" s="192"/>
      <c r="H85" s="192"/>
      <c r="I85" s="195"/>
      <c r="J85" s="246">
        <f>BK85</f>
        <v>0</v>
      </c>
      <c r="K85" s="192"/>
      <c r="L85" s="197"/>
      <c r="M85" s="198"/>
      <c r="N85" s="199"/>
      <c r="O85" s="199"/>
      <c r="P85" s="200">
        <f>SUM(P86:P96)</f>
        <v>0</v>
      </c>
      <c r="Q85" s="199"/>
      <c r="R85" s="200">
        <f>SUM(R86:R96)</f>
        <v>0</v>
      </c>
      <c r="S85" s="199"/>
      <c r="T85" s="201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161</v>
      </c>
      <c r="AT85" s="203" t="s">
        <v>76</v>
      </c>
      <c r="AU85" s="203" t="s">
        <v>85</v>
      </c>
      <c r="AY85" s="202" t="s">
        <v>137</v>
      </c>
      <c r="BK85" s="204">
        <f>SUM(BK86:BK96)</f>
        <v>0</v>
      </c>
    </row>
    <row r="86" s="2" customFormat="1" ht="16.5" customHeight="1">
      <c r="A86" s="41"/>
      <c r="B86" s="42"/>
      <c r="C86" s="225" t="s">
        <v>85</v>
      </c>
      <c r="D86" s="225" t="s">
        <v>162</v>
      </c>
      <c r="E86" s="226" t="s">
        <v>2856</v>
      </c>
      <c r="F86" s="227" t="s">
        <v>2857</v>
      </c>
      <c r="G86" s="228" t="s">
        <v>165</v>
      </c>
      <c r="H86" s="229">
        <v>1</v>
      </c>
      <c r="I86" s="230"/>
      <c r="J86" s="231">
        <f>ROUND(I86*H86,2)</f>
        <v>0</v>
      </c>
      <c r="K86" s="227" t="s">
        <v>21</v>
      </c>
      <c r="L86" s="47"/>
      <c r="M86" s="232" t="s">
        <v>21</v>
      </c>
      <c r="N86" s="233" t="s">
        <v>48</v>
      </c>
      <c r="O86" s="87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7" t="s">
        <v>2858</v>
      </c>
      <c r="AT86" s="217" t="s">
        <v>162</v>
      </c>
      <c r="AU86" s="217" t="s">
        <v>87</v>
      </c>
      <c r="AY86" s="20" t="s">
        <v>137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20" t="s">
        <v>85</v>
      </c>
      <c r="BK86" s="218">
        <f>ROUND(I86*H86,2)</f>
        <v>0</v>
      </c>
      <c r="BL86" s="20" t="s">
        <v>2858</v>
      </c>
      <c r="BM86" s="217" t="s">
        <v>2859</v>
      </c>
    </row>
    <row r="87" s="2" customFormat="1">
      <c r="A87" s="41"/>
      <c r="B87" s="42"/>
      <c r="C87" s="43"/>
      <c r="D87" s="219" t="s">
        <v>144</v>
      </c>
      <c r="E87" s="43"/>
      <c r="F87" s="220" t="s">
        <v>2857</v>
      </c>
      <c r="G87" s="43"/>
      <c r="H87" s="43"/>
      <c r="I87" s="221"/>
      <c r="J87" s="43"/>
      <c r="K87" s="43"/>
      <c r="L87" s="47"/>
      <c r="M87" s="222"/>
      <c r="N87" s="223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144</v>
      </c>
      <c r="AU87" s="20" t="s">
        <v>87</v>
      </c>
    </row>
    <row r="88" s="2" customFormat="1" ht="16.5" customHeight="1">
      <c r="A88" s="41"/>
      <c r="B88" s="42"/>
      <c r="C88" s="225" t="s">
        <v>87</v>
      </c>
      <c r="D88" s="225" t="s">
        <v>162</v>
      </c>
      <c r="E88" s="226" t="s">
        <v>2860</v>
      </c>
      <c r="F88" s="227" t="s">
        <v>2861</v>
      </c>
      <c r="G88" s="228" t="s">
        <v>165</v>
      </c>
      <c r="H88" s="229">
        <v>1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2858</v>
      </c>
      <c r="AT88" s="217" t="s">
        <v>162</v>
      </c>
      <c r="AU88" s="217" t="s">
        <v>87</v>
      </c>
      <c r="AY88" s="20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2858</v>
      </c>
      <c r="BM88" s="217" t="s">
        <v>2862</v>
      </c>
    </row>
    <row r="89" s="2" customFormat="1">
      <c r="A89" s="41"/>
      <c r="B89" s="42"/>
      <c r="C89" s="43"/>
      <c r="D89" s="219" t="s">
        <v>144</v>
      </c>
      <c r="E89" s="43"/>
      <c r="F89" s="220" t="s">
        <v>2861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144</v>
      </c>
      <c r="AU89" s="20" t="s">
        <v>87</v>
      </c>
    </row>
    <row r="90" s="2" customFormat="1" ht="24.15" customHeight="1">
      <c r="A90" s="41"/>
      <c r="B90" s="42"/>
      <c r="C90" s="225" t="s">
        <v>136</v>
      </c>
      <c r="D90" s="225" t="s">
        <v>162</v>
      </c>
      <c r="E90" s="226" t="s">
        <v>2863</v>
      </c>
      <c r="F90" s="227" t="s">
        <v>2864</v>
      </c>
      <c r="G90" s="228" t="s">
        <v>165</v>
      </c>
      <c r="H90" s="229">
        <v>1</v>
      </c>
      <c r="I90" s="230"/>
      <c r="J90" s="231">
        <f>ROUND(I90*H90,2)</f>
        <v>0</v>
      </c>
      <c r="K90" s="227" t="s">
        <v>21</v>
      </c>
      <c r="L90" s="47"/>
      <c r="M90" s="232" t="s">
        <v>21</v>
      </c>
      <c r="N90" s="233" t="s">
        <v>48</v>
      </c>
      <c r="O90" s="87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7" t="s">
        <v>2858</v>
      </c>
      <c r="AT90" s="217" t="s">
        <v>162</v>
      </c>
      <c r="AU90" s="217" t="s">
        <v>87</v>
      </c>
      <c r="AY90" s="20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20" t="s">
        <v>85</v>
      </c>
      <c r="BK90" s="218">
        <f>ROUND(I90*H90,2)</f>
        <v>0</v>
      </c>
      <c r="BL90" s="20" t="s">
        <v>2858</v>
      </c>
      <c r="BM90" s="217" t="s">
        <v>2865</v>
      </c>
    </row>
    <row r="91" s="2" customFormat="1">
      <c r="A91" s="41"/>
      <c r="B91" s="42"/>
      <c r="C91" s="43"/>
      <c r="D91" s="219" t="s">
        <v>144</v>
      </c>
      <c r="E91" s="43"/>
      <c r="F91" s="220" t="s">
        <v>2864</v>
      </c>
      <c r="G91" s="43"/>
      <c r="H91" s="43"/>
      <c r="I91" s="221"/>
      <c r="J91" s="43"/>
      <c r="K91" s="43"/>
      <c r="L91" s="47"/>
      <c r="M91" s="222"/>
      <c r="N91" s="223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144</v>
      </c>
      <c r="AU91" s="20" t="s">
        <v>87</v>
      </c>
    </row>
    <row r="92" s="2" customFormat="1" ht="16.5" customHeight="1">
      <c r="A92" s="41"/>
      <c r="B92" s="42"/>
      <c r="C92" s="225" t="s">
        <v>150</v>
      </c>
      <c r="D92" s="225" t="s">
        <v>162</v>
      </c>
      <c r="E92" s="226" t="s">
        <v>2866</v>
      </c>
      <c r="F92" s="227" t="s">
        <v>2867</v>
      </c>
      <c r="G92" s="228" t="s">
        <v>165</v>
      </c>
      <c r="H92" s="229">
        <v>1</v>
      </c>
      <c r="I92" s="230"/>
      <c r="J92" s="231">
        <f>ROUND(I92*H92,2)</f>
        <v>0</v>
      </c>
      <c r="K92" s="227" t="s">
        <v>21</v>
      </c>
      <c r="L92" s="47"/>
      <c r="M92" s="232" t="s">
        <v>21</v>
      </c>
      <c r="N92" s="233" t="s">
        <v>48</v>
      </c>
      <c r="O92" s="87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7" t="s">
        <v>2858</v>
      </c>
      <c r="AT92" s="217" t="s">
        <v>162</v>
      </c>
      <c r="AU92" s="217" t="s">
        <v>87</v>
      </c>
      <c r="AY92" s="20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20" t="s">
        <v>85</v>
      </c>
      <c r="BK92" s="218">
        <f>ROUND(I92*H92,2)</f>
        <v>0</v>
      </c>
      <c r="BL92" s="20" t="s">
        <v>2858</v>
      </c>
      <c r="BM92" s="217" t="s">
        <v>2868</v>
      </c>
    </row>
    <row r="93" s="2" customFormat="1">
      <c r="A93" s="41"/>
      <c r="B93" s="42"/>
      <c r="C93" s="43"/>
      <c r="D93" s="219" t="s">
        <v>144</v>
      </c>
      <c r="E93" s="43"/>
      <c r="F93" s="220" t="s">
        <v>2869</v>
      </c>
      <c r="G93" s="43"/>
      <c r="H93" s="43"/>
      <c r="I93" s="221"/>
      <c r="J93" s="43"/>
      <c r="K93" s="43"/>
      <c r="L93" s="47"/>
      <c r="M93" s="222"/>
      <c r="N93" s="22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144</v>
      </c>
      <c r="AU93" s="20" t="s">
        <v>87</v>
      </c>
    </row>
    <row r="94" s="2" customFormat="1" ht="16.5" customHeight="1">
      <c r="A94" s="41"/>
      <c r="B94" s="42"/>
      <c r="C94" s="225" t="s">
        <v>161</v>
      </c>
      <c r="D94" s="225" t="s">
        <v>162</v>
      </c>
      <c r="E94" s="226" t="s">
        <v>2870</v>
      </c>
      <c r="F94" s="227" t="s">
        <v>2871</v>
      </c>
      <c r="G94" s="228" t="s">
        <v>165</v>
      </c>
      <c r="H94" s="229">
        <v>1</v>
      </c>
      <c r="I94" s="230"/>
      <c r="J94" s="231">
        <f>ROUND(I94*H94,2)</f>
        <v>0</v>
      </c>
      <c r="K94" s="227" t="s">
        <v>21</v>
      </c>
      <c r="L94" s="47"/>
      <c r="M94" s="232" t="s">
        <v>21</v>
      </c>
      <c r="N94" s="233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2858</v>
      </c>
      <c r="AT94" s="217" t="s">
        <v>162</v>
      </c>
      <c r="AU94" s="217" t="s">
        <v>87</v>
      </c>
      <c r="AY94" s="20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2858</v>
      </c>
      <c r="BM94" s="217" t="s">
        <v>2872</v>
      </c>
    </row>
    <row r="95" s="2" customFormat="1">
      <c r="A95" s="41"/>
      <c r="B95" s="42"/>
      <c r="C95" s="43"/>
      <c r="D95" s="219" t="s">
        <v>144</v>
      </c>
      <c r="E95" s="43"/>
      <c r="F95" s="220" t="s">
        <v>2871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144</v>
      </c>
      <c r="AU95" s="20" t="s">
        <v>87</v>
      </c>
    </row>
    <row r="96" s="2" customFormat="1">
      <c r="A96" s="41"/>
      <c r="B96" s="42"/>
      <c r="C96" s="43"/>
      <c r="D96" s="219" t="s">
        <v>146</v>
      </c>
      <c r="E96" s="43"/>
      <c r="F96" s="224" t="s">
        <v>2873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146</v>
      </c>
      <c r="AU96" s="20" t="s">
        <v>87</v>
      </c>
    </row>
    <row r="97" s="12" customFormat="1" ht="22.8" customHeight="1">
      <c r="A97" s="12"/>
      <c r="B97" s="191"/>
      <c r="C97" s="192"/>
      <c r="D97" s="193" t="s">
        <v>76</v>
      </c>
      <c r="E97" s="245" t="s">
        <v>2874</v>
      </c>
      <c r="F97" s="245" t="s">
        <v>2875</v>
      </c>
      <c r="G97" s="192"/>
      <c r="H97" s="192"/>
      <c r="I97" s="195"/>
      <c r="J97" s="246">
        <f>BK97</f>
        <v>0</v>
      </c>
      <c r="K97" s="192"/>
      <c r="L97" s="197"/>
      <c r="M97" s="198"/>
      <c r="N97" s="199"/>
      <c r="O97" s="199"/>
      <c r="P97" s="200">
        <f>SUM(P98:P99)</f>
        <v>0</v>
      </c>
      <c r="Q97" s="199"/>
      <c r="R97" s="200">
        <f>SUM(R98:R99)</f>
        <v>0</v>
      </c>
      <c r="S97" s="199"/>
      <c r="T97" s="201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161</v>
      </c>
      <c r="AT97" s="203" t="s">
        <v>76</v>
      </c>
      <c r="AU97" s="203" t="s">
        <v>85</v>
      </c>
      <c r="AY97" s="202" t="s">
        <v>137</v>
      </c>
      <c r="BK97" s="204">
        <f>SUM(BK98:BK99)</f>
        <v>0</v>
      </c>
    </row>
    <row r="98" s="2" customFormat="1" ht="16.5" customHeight="1">
      <c r="A98" s="41"/>
      <c r="B98" s="42"/>
      <c r="C98" s="225" t="s">
        <v>154</v>
      </c>
      <c r="D98" s="225" t="s">
        <v>162</v>
      </c>
      <c r="E98" s="226" t="s">
        <v>2876</v>
      </c>
      <c r="F98" s="227" t="s">
        <v>2877</v>
      </c>
      <c r="G98" s="228" t="s">
        <v>165</v>
      </c>
      <c r="H98" s="229">
        <v>1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2858</v>
      </c>
      <c r="AT98" s="217" t="s">
        <v>162</v>
      </c>
      <c r="AU98" s="217" t="s">
        <v>87</v>
      </c>
      <c r="AY98" s="20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2858</v>
      </c>
      <c r="BM98" s="217" t="s">
        <v>2878</v>
      </c>
    </row>
    <row r="99" s="2" customFormat="1">
      <c r="A99" s="41"/>
      <c r="B99" s="42"/>
      <c r="C99" s="43"/>
      <c r="D99" s="219" t="s">
        <v>144</v>
      </c>
      <c r="E99" s="43"/>
      <c r="F99" s="220" t="s">
        <v>2879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87</v>
      </c>
    </row>
    <row r="100" s="12" customFormat="1" ht="22.8" customHeight="1">
      <c r="A100" s="12"/>
      <c r="B100" s="191"/>
      <c r="C100" s="192"/>
      <c r="D100" s="193" t="s">
        <v>76</v>
      </c>
      <c r="E100" s="245" t="s">
        <v>2880</v>
      </c>
      <c r="F100" s="245" t="s">
        <v>2881</v>
      </c>
      <c r="G100" s="192"/>
      <c r="H100" s="192"/>
      <c r="I100" s="195"/>
      <c r="J100" s="246">
        <f>BK100</f>
        <v>0</v>
      </c>
      <c r="K100" s="192"/>
      <c r="L100" s="197"/>
      <c r="M100" s="198"/>
      <c r="N100" s="199"/>
      <c r="O100" s="199"/>
      <c r="P100" s="200">
        <f>SUM(P101:P113)</f>
        <v>0</v>
      </c>
      <c r="Q100" s="199"/>
      <c r="R100" s="200">
        <f>SUM(R101:R113)</f>
        <v>0</v>
      </c>
      <c r="S100" s="199"/>
      <c r="T100" s="201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161</v>
      </c>
      <c r="AT100" s="203" t="s">
        <v>76</v>
      </c>
      <c r="AU100" s="203" t="s">
        <v>85</v>
      </c>
      <c r="AY100" s="202" t="s">
        <v>137</v>
      </c>
      <c r="BK100" s="204">
        <f>SUM(BK101:BK113)</f>
        <v>0</v>
      </c>
    </row>
    <row r="101" s="2" customFormat="1" ht="16.5" customHeight="1">
      <c r="A101" s="41"/>
      <c r="B101" s="42"/>
      <c r="C101" s="225" t="s">
        <v>169</v>
      </c>
      <c r="D101" s="225" t="s">
        <v>162</v>
      </c>
      <c r="E101" s="226" t="s">
        <v>2882</v>
      </c>
      <c r="F101" s="227" t="s">
        <v>2883</v>
      </c>
      <c r="G101" s="228" t="s">
        <v>165</v>
      </c>
      <c r="H101" s="229">
        <v>1</v>
      </c>
      <c r="I101" s="230"/>
      <c r="J101" s="231">
        <f>ROUND(I101*H101,2)</f>
        <v>0</v>
      </c>
      <c r="K101" s="227" t="s">
        <v>21</v>
      </c>
      <c r="L101" s="47"/>
      <c r="M101" s="232" t="s">
        <v>21</v>
      </c>
      <c r="N101" s="233" t="s">
        <v>48</v>
      </c>
      <c r="O101" s="87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7" t="s">
        <v>2858</v>
      </c>
      <c r="AT101" s="217" t="s">
        <v>162</v>
      </c>
      <c r="AU101" s="217" t="s">
        <v>87</v>
      </c>
      <c r="AY101" s="20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20" t="s">
        <v>85</v>
      </c>
      <c r="BK101" s="218">
        <f>ROUND(I101*H101,2)</f>
        <v>0</v>
      </c>
      <c r="BL101" s="20" t="s">
        <v>2858</v>
      </c>
      <c r="BM101" s="217" t="s">
        <v>2884</v>
      </c>
    </row>
    <row r="102" s="2" customFormat="1">
      <c r="A102" s="41"/>
      <c r="B102" s="42"/>
      <c r="C102" s="43"/>
      <c r="D102" s="219" t="s">
        <v>144</v>
      </c>
      <c r="E102" s="43"/>
      <c r="F102" s="220" t="s">
        <v>2883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87</v>
      </c>
    </row>
    <row r="103" s="2" customFormat="1" ht="16.5" customHeight="1">
      <c r="A103" s="41"/>
      <c r="B103" s="42"/>
      <c r="C103" s="225" t="s">
        <v>159</v>
      </c>
      <c r="D103" s="225" t="s">
        <v>162</v>
      </c>
      <c r="E103" s="226" t="s">
        <v>2885</v>
      </c>
      <c r="F103" s="227" t="s">
        <v>2886</v>
      </c>
      <c r="G103" s="228" t="s">
        <v>165</v>
      </c>
      <c r="H103" s="229">
        <v>1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2858</v>
      </c>
      <c r="AT103" s="217" t="s">
        <v>162</v>
      </c>
      <c r="AU103" s="217" t="s">
        <v>87</v>
      </c>
      <c r="AY103" s="20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2858</v>
      </c>
      <c r="BM103" s="217" t="s">
        <v>2887</v>
      </c>
    </row>
    <row r="104" s="2" customFormat="1">
      <c r="A104" s="41"/>
      <c r="B104" s="42"/>
      <c r="C104" s="43"/>
      <c r="D104" s="219" t="s">
        <v>144</v>
      </c>
      <c r="E104" s="43"/>
      <c r="F104" s="220" t="s">
        <v>2886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87</v>
      </c>
    </row>
    <row r="105" s="2" customFormat="1" ht="16.5" customHeight="1">
      <c r="A105" s="41"/>
      <c r="B105" s="42"/>
      <c r="C105" s="225" t="s">
        <v>179</v>
      </c>
      <c r="D105" s="225" t="s">
        <v>162</v>
      </c>
      <c r="E105" s="226" t="s">
        <v>2888</v>
      </c>
      <c r="F105" s="227" t="s">
        <v>2889</v>
      </c>
      <c r="G105" s="228" t="s">
        <v>165</v>
      </c>
      <c r="H105" s="229">
        <v>1</v>
      </c>
      <c r="I105" s="230"/>
      <c r="J105" s="231">
        <f>ROUND(I105*H105,2)</f>
        <v>0</v>
      </c>
      <c r="K105" s="227" t="s">
        <v>21</v>
      </c>
      <c r="L105" s="47"/>
      <c r="M105" s="232" t="s">
        <v>21</v>
      </c>
      <c r="N105" s="233" t="s">
        <v>48</v>
      </c>
      <c r="O105" s="87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7" t="s">
        <v>2858</v>
      </c>
      <c r="AT105" s="217" t="s">
        <v>162</v>
      </c>
      <c r="AU105" s="217" t="s">
        <v>87</v>
      </c>
      <c r="AY105" s="20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0" t="s">
        <v>85</v>
      </c>
      <c r="BK105" s="218">
        <f>ROUND(I105*H105,2)</f>
        <v>0</v>
      </c>
      <c r="BL105" s="20" t="s">
        <v>2858</v>
      </c>
      <c r="BM105" s="217" t="s">
        <v>2890</v>
      </c>
    </row>
    <row r="106" s="2" customFormat="1">
      <c r="A106" s="41"/>
      <c r="B106" s="42"/>
      <c r="C106" s="43"/>
      <c r="D106" s="219" t="s">
        <v>144</v>
      </c>
      <c r="E106" s="43"/>
      <c r="F106" s="220" t="s">
        <v>2889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87</v>
      </c>
    </row>
    <row r="107" s="2" customFormat="1" ht="16.5" customHeight="1">
      <c r="A107" s="41"/>
      <c r="B107" s="42"/>
      <c r="C107" s="225" t="s">
        <v>166</v>
      </c>
      <c r="D107" s="225" t="s">
        <v>162</v>
      </c>
      <c r="E107" s="226" t="s">
        <v>2891</v>
      </c>
      <c r="F107" s="227" t="s">
        <v>2892</v>
      </c>
      <c r="G107" s="228" t="s">
        <v>165</v>
      </c>
      <c r="H107" s="229">
        <v>1</v>
      </c>
      <c r="I107" s="230"/>
      <c r="J107" s="231">
        <f>ROUND(I107*H107,2)</f>
        <v>0</v>
      </c>
      <c r="K107" s="227" t="s">
        <v>21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2858</v>
      </c>
      <c r="AT107" s="217" t="s">
        <v>162</v>
      </c>
      <c r="AU107" s="217" t="s">
        <v>87</v>
      </c>
      <c r="AY107" s="20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2858</v>
      </c>
      <c r="BM107" s="217" t="s">
        <v>2893</v>
      </c>
    </row>
    <row r="108" s="2" customFormat="1">
      <c r="A108" s="41"/>
      <c r="B108" s="42"/>
      <c r="C108" s="43"/>
      <c r="D108" s="219" t="s">
        <v>144</v>
      </c>
      <c r="E108" s="43"/>
      <c r="F108" s="220" t="s">
        <v>2892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87</v>
      </c>
    </row>
    <row r="109" s="2" customFormat="1" ht="16.5" customHeight="1">
      <c r="A109" s="41"/>
      <c r="B109" s="42"/>
      <c r="C109" s="225" t="s">
        <v>188</v>
      </c>
      <c r="D109" s="225" t="s">
        <v>162</v>
      </c>
      <c r="E109" s="226" t="s">
        <v>2894</v>
      </c>
      <c r="F109" s="227" t="s">
        <v>2895</v>
      </c>
      <c r="G109" s="228" t="s">
        <v>165</v>
      </c>
      <c r="H109" s="229">
        <v>1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2858</v>
      </c>
      <c r="AT109" s="217" t="s">
        <v>162</v>
      </c>
      <c r="AU109" s="217" t="s">
        <v>87</v>
      </c>
      <c r="AY109" s="20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2858</v>
      </c>
      <c r="BM109" s="217" t="s">
        <v>2896</v>
      </c>
    </row>
    <row r="110" s="2" customFormat="1">
      <c r="A110" s="41"/>
      <c r="B110" s="42"/>
      <c r="C110" s="43"/>
      <c r="D110" s="219" t="s">
        <v>144</v>
      </c>
      <c r="E110" s="43"/>
      <c r="F110" s="220" t="s">
        <v>2897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87</v>
      </c>
    </row>
    <row r="111" s="2" customFormat="1" ht="16.5" customHeight="1">
      <c r="A111" s="41"/>
      <c r="B111" s="42"/>
      <c r="C111" s="225" t="s">
        <v>8</v>
      </c>
      <c r="D111" s="225" t="s">
        <v>162</v>
      </c>
      <c r="E111" s="226" t="s">
        <v>2898</v>
      </c>
      <c r="F111" s="227" t="s">
        <v>2899</v>
      </c>
      <c r="G111" s="228" t="s">
        <v>165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2858</v>
      </c>
      <c r="AT111" s="217" t="s">
        <v>162</v>
      </c>
      <c r="AU111" s="217" t="s">
        <v>87</v>
      </c>
      <c r="AY111" s="20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2858</v>
      </c>
      <c r="BM111" s="217" t="s">
        <v>2900</v>
      </c>
    </row>
    <row r="112" s="2" customFormat="1">
      <c r="A112" s="41"/>
      <c r="B112" s="42"/>
      <c r="C112" s="43"/>
      <c r="D112" s="219" t="s">
        <v>144</v>
      </c>
      <c r="E112" s="43"/>
      <c r="F112" s="220" t="s">
        <v>2901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87</v>
      </c>
    </row>
    <row r="113" s="2" customFormat="1">
      <c r="A113" s="41"/>
      <c r="B113" s="42"/>
      <c r="C113" s="43"/>
      <c r="D113" s="219" t="s">
        <v>146</v>
      </c>
      <c r="E113" s="43"/>
      <c r="F113" s="224" t="s">
        <v>2902</v>
      </c>
      <c r="G113" s="43"/>
      <c r="H113" s="43"/>
      <c r="I113" s="221"/>
      <c r="J113" s="43"/>
      <c r="K113" s="43"/>
      <c r="L113" s="47"/>
      <c r="M113" s="259"/>
      <c r="N113" s="260"/>
      <c r="O113" s="261"/>
      <c r="P113" s="261"/>
      <c r="Q113" s="261"/>
      <c r="R113" s="261"/>
      <c r="S113" s="261"/>
      <c r="T113" s="262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87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m7++ZSExpxtI7evJcv5ziis9Jn9EzzTM36EXMU0nkBhu7egBTGgjzEBLDXgo73EOdogH+oQgeSBY8BNo5AVbRw==" hashValue="rkoUcxnx+zEMUNNo1sb9GUv3m5+lzKDj0i8oAuoxhGFc6M805x9/+czMKNNH6Ef7vt6T2BU26saTDHu/LqZ2tg==" algorithmName="SHA-512" password="CC35"/>
  <autoFilter ref="C82:K1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3"/>
    </row>
    <row r="4" s="1" customFormat="1" ht="24.96" customHeight="1">
      <c r="B4" s="23"/>
      <c r="C4" s="133" t="s">
        <v>2903</v>
      </c>
      <c r="H4" s="23"/>
    </row>
    <row r="5" s="1" customFormat="1" ht="12" customHeight="1">
      <c r="B5" s="23"/>
      <c r="C5" s="292" t="s">
        <v>13</v>
      </c>
      <c r="D5" s="143" t="s">
        <v>14</v>
      </c>
      <c r="E5" s="1"/>
      <c r="F5" s="1"/>
      <c r="H5" s="23"/>
    </row>
    <row r="6" s="1" customFormat="1" ht="36.96" customHeight="1">
      <c r="B6" s="23"/>
      <c r="C6" s="293" t="s">
        <v>16</v>
      </c>
      <c r="D6" s="294" t="s">
        <v>17</v>
      </c>
      <c r="E6" s="1"/>
      <c r="F6" s="1"/>
      <c r="H6" s="23"/>
    </row>
    <row r="7" s="1" customFormat="1" ht="16.5" customHeight="1">
      <c r="B7" s="23"/>
      <c r="C7" s="135" t="s">
        <v>24</v>
      </c>
      <c r="D7" s="140" t="str">
        <f>'Rekapitulace stavby'!AN8</f>
        <v>3. 9. 2024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95"/>
      <c r="C9" s="296" t="s">
        <v>58</v>
      </c>
      <c r="D9" s="297" t="s">
        <v>59</v>
      </c>
      <c r="E9" s="297" t="s">
        <v>123</v>
      </c>
      <c r="F9" s="298" t="s">
        <v>2904</v>
      </c>
      <c r="G9" s="180"/>
      <c r="H9" s="295"/>
    </row>
    <row r="10" s="2" customFormat="1" ht="26.4" customHeight="1">
      <c r="A10" s="41"/>
      <c r="B10" s="47"/>
      <c r="C10" s="299" t="s">
        <v>88</v>
      </c>
      <c r="D10" s="299" t="s">
        <v>89</v>
      </c>
      <c r="E10" s="41"/>
      <c r="F10" s="41"/>
      <c r="G10" s="41"/>
      <c r="H10" s="47"/>
    </row>
    <row r="11" s="2" customFormat="1" ht="16.8" customHeight="1">
      <c r="A11" s="41"/>
      <c r="B11" s="47"/>
      <c r="C11" s="300" t="s">
        <v>753</v>
      </c>
      <c r="D11" s="301" t="s">
        <v>754</v>
      </c>
      <c r="E11" s="302" t="s">
        <v>565</v>
      </c>
      <c r="F11" s="303">
        <v>0.90000000000000002</v>
      </c>
      <c r="G11" s="41"/>
      <c r="H11" s="47"/>
    </row>
    <row r="12" s="2" customFormat="1" ht="16.8" customHeight="1">
      <c r="A12" s="41"/>
      <c r="B12" s="47"/>
      <c r="C12" s="304" t="s">
        <v>21</v>
      </c>
      <c r="D12" s="304" t="s">
        <v>1122</v>
      </c>
      <c r="E12" s="20" t="s">
        <v>21</v>
      </c>
      <c r="F12" s="305">
        <v>0</v>
      </c>
      <c r="G12" s="41"/>
      <c r="H12" s="47"/>
    </row>
    <row r="13" s="2" customFormat="1" ht="16.8" customHeight="1">
      <c r="A13" s="41"/>
      <c r="B13" s="47"/>
      <c r="C13" s="304" t="s">
        <v>21</v>
      </c>
      <c r="D13" s="304" t="s">
        <v>1123</v>
      </c>
      <c r="E13" s="20" t="s">
        <v>21</v>
      </c>
      <c r="F13" s="305">
        <v>0</v>
      </c>
      <c r="G13" s="41"/>
      <c r="H13" s="47"/>
    </row>
    <row r="14" s="2" customFormat="1" ht="16.8" customHeight="1">
      <c r="A14" s="41"/>
      <c r="B14" s="47"/>
      <c r="C14" s="304" t="s">
        <v>21</v>
      </c>
      <c r="D14" s="304" t="s">
        <v>1124</v>
      </c>
      <c r="E14" s="20" t="s">
        <v>21</v>
      </c>
      <c r="F14" s="305">
        <v>0.90000000000000002</v>
      </c>
      <c r="G14" s="41"/>
      <c r="H14" s="47"/>
    </row>
    <row r="15" s="2" customFormat="1" ht="16.8" customHeight="1">
      <c r="A15" s="41"/>
      <c r="B15" s="47"/>
      <c r="C15" s="304" t="s">
        <v>753</v>
      </c>
      <c r="D15" s="304" t="s">
        <v>830</v>
      </c>
      <c r="E15" s="20" t="s">
        <v>21</v>
      </c>
      <c r="F15" s="305">
        <v>0.90000000000000002</v>
      </c>
      <c r="G15" s="41"/>
      <c r="H15" s="47"/>
    </row>
    <row r="16" s="2" customFormat="1" ht="16.8" customHeight="1">
      <c r="A16" s="41"/>
      <c r="B16" s="47"/>
      <c r="C16" s="306" t="s">
        <v>2905</v>
      </c>
      <c r="D16" s="41"/>
      <c r="E16" s="41"/>
      <c r="F16" s="41"/>
      <c r="G16" s="41"/>
      <c r="H16" s="47"/>
    </row>
    <row r="17" s="2" customFormat="1" ht="16.8" customHeight="1">
      <c r="A17" s="41"/>
      <c r="B17" s="47"/>
      <c r="C17" s="304" t="s">
        <v>1116</v>
      </c>
      <c r="D17" s="304" t="s">
        <v>1117</v>
      </c>
      <c r="E17" s="20" t="s">
        <v>565</v>
      </c>
      <c r="F17" s="305">
        <v>0.90000000000000002</v>
      </c>
      <c r="G17" s="41"/>
      <c r="H17" s="47"/>
    </row>
    <row r="18" s="2" customFormat="1" ht="16.8" customHeight="1">
      <c r="A18" s="41"/>
      <c r="B18" s="47"/>
      <c r="C18" s="304" t="s">
        <v>1905</v>
      </c>
      <c r="D18" s="304" t="s">
        <v>1906</v>
      </c>
      <c r="E18" s="20" t="s">
        <v>565</v>
      </c>
      <c r="F18" s="305">
        <v>1593.1500000000001</v>
      </c>
      <c r="G18" s="41"/>
      <c r="H18" s="47"/>
    </row>
    <row r="19" s="2" customFormat="1" ht="16.8" customHeight="1">
      <c r="A19" s="41"/>
      <c r="B19" s="47"/>
      <c r="C19" s="300" t="s">
        <v>567</v>
      </c>
      <c r="D19" s="301" t="s">
        <v>568</v>
      </c>
      <c r="E19" s="302" t="s">
        <v>565</v>
      </c>
      <c r="F19" s="303">
        <v>9.5020000000000007</v>
      </c>
      <c r="G19" s="41"/>
      <c r="H19" s="47"/>
    </row>
    <row r="20" s="2" customFormat="1" ht="16.8" customHeight="1">
      <c r="A20" s="41"/>
      <c r="B20" s="47"/>
      <c r="C20" s="304" t="s">
        <v>21</v>
      </c>
      <c r="D20" s="304" t="s">
        <v>1648</v>
      </c>
      <c r="E20" s="20" t="s">
        <v>21</v>
      </c>
      <c r="F20" s="305">
        <v>0</v>
      </c>
      <c r="G20" s="41"/>
      <c r="H20" s="47"/>
    </row>
    <row r="21" s="2" customFormat="1" ht="16.8" customHeight="1">
      <c r="A21" s="41"/>
      <c r="B21" s="47"/>
      <c r="C21" s="304" t="s">
        <v>567</v>
      </c>
      <c r="D21" s="304" t="s">
        <v>1649</v>
      </c>
      <c r="E21" s="20" t="s">
        <v>21</v>
      </c>
      <c r="F21" s="305">
        <v>9.5020000000000007</v>
      </c>
      <c r="G21" s="41"/>
      <c r="H21" s="47"/>
    </row>
    <row r="22" s="2" customFormat="1" ht="16.8" customHeight="1">
      <c r="A22" s="41"/>
      <c r="B22" s="47"/>
      <c r="C22" s="306" t="s">
        <v>2905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4" t="s">
        <v>1644</v>
      </c>
      <c r="D23" s="304" t="s">
        <v>1645</v>
      </c>
      <c r="E23" s="20" t="s">
        <v>565</v>
      </c>
      <c r="F23" s="305">
        <v>9.5020000000000007</v>
      </c>
      <c r="G23" s="41"/>
      <c r="H23" s="47"/>
    </row>
    <row r="24" s="2" customFormat="1" ht="16.8" customHeight="1">
      <c r="A24" s="41"/>
      <c r="B24" s="47"/>
      <c r="C24" s="304" t="s">
        <v>1876</v>
      </c>
      <c r="D24" s="304" t="s">
        <v>1877</v>
      </c>
      <c r="E24" s="20" t="s">
        <v>581</v>
      </c>
      <c r="F24" s="305">
        <v>50.387</v>
      </c>
      <c r="G24" s="41"/>
      <c r="H24" s="47"/>
    </row>
    <row r="25" s="2" customFormat="1" ht="16.8" customHeight="1">
      <c r="A25" s="41"/>
      <c r="B25" s="47"/>
      <c r="C25" s="300" t="s">
        <v>777</v>
      </c>
      <c r="D25" s="301" t="s">
        <v>777</v>
      </c>
      <c r="E25" s="302" t="s">
        <v>475</v>
      </c>
      <c r="F25" s="303">
        <v>626.375</v>
      </c>
      <c r="G25" s="41"/>
      <c r="H25" s="47"/>
    </row>
    <row r="26" s="2" customFormat="1" ht="16.8" customHeight="1">
      <c r="A26" s="41"/>
      <c r="B26" s="47"/>
      <c r="C26" s="304" t="s">
        <v>21</v>
      </c>
      <c r="D26" s="304" t="s">
        <v>1270</v>
      </c>
      <c r="E26" s="20" t="s">
        <v>21</v>
      </c>
      <c r="F26" s="305">
        <v>0</v>
      </c>
      <c r="G26" s="41"/>
      <c r="H26" s="47"/>
    </row>
    <row r="27" s="2" customFormat="1" ht="16.8" customHeight="1">
      <c r="A27" s="41"/>
      <c r="B27" s="47"/>
      <c r="C27" s="304" t="s">
        <v>21</v>
      </c>
      <c r="D27" s="304" t="s">
        <v>1271</v>
      </c>
      <c r="E27" s="20" t="s">
        <v>21</v>
      </c>
      <c r="F27" s="305">
        <v>3.3599999999999999</v>
      </c>
      <c r="G27" s="41"/>
      <c r="H27" s="47"/>
    </row>
    <row r="28" s="2" customFormat="1" ht="16.8" customHeight="1">
      <c r="A28" s="41"/>
      <c r="B28" s="47"/>
      <c r="C28" s="304" t="s">
        <v>21</v>
      </c>
      <c r="D28" s="304" t="s">
        <v>1149</v>
      </c>
      <c r="E28" s="20" t="s">
        <v>21</v>
      </c>
      <c r="F28" s="305">
        <v>0</v>
      </c>
      <c r="G28" s="41"/>
      <c r="H28" s="47"/>
    </row>
    <row r="29" s="2" customFormat="1" ht="16.8" customHeight="1">
      <c r="A29" s="41"/>
      <c r="B29" s="47"/>
      <c r="C29" s="304" t="s">
        <v>21</v>
      </c>
      <c r="D29" s="304" t="s">
        <v>1272</v>
      </c>
      <c r="E29" s="20" t="s">
        <v>21</v>
      </c>
      <c r="F29" s="305">
        <v>293.86500000000001</v>
      </c>
      <c r="G29" s="41"/>
      <c r="H29" s="47"/>
    </row>
    <row r="30" s="2" customFormat="1" ht="16.8" customHeight="1">
      <c r="A30" s="41"/>
      <c r="B30" s="47"/>
      <c r="C30" s="304" t="s">
        <v>21</v>
      </c>
      <c r="D30" s="304" t="s">
        <v>1153</v>
      </c>
      <c r="E30" s="20" t="s">
        <v>21</v>
      </c>
      <c r="F30" s="305">
        <v>0</v>
      </c>
      <c r="G30" s="41"/>
      <c r="H30" s="47"/>
    </row>
    <row r="31" s="2" customFormat="1" ht="16.8" customHeight="1">
      <c r="A31" s="41"/>
      <c r="B31" s="47"/>
      <c r="C31" s="304" t="s">
        <v>21</v>
      </c>
      <c r="D31" s="304" t="s">
        <v>1273</v>
      </c>
      <c r="E31" s="20" t="s">
        <v>21</v>
      </c>
      <c r="F31" s="305">
        <v>329.14999999999998</v>
      </c>
      <c r="G31" s="41"/>
      <c r="H31" s="47"/>
    </row>
    <row r="32" s="2" customFormat="1" ht="16.8" customHeight="1">
      <c r="A32" s="41"/>
      <c r="B32" s="47"/>
      <c r="C32" s="304" t="s">
        <v>21</v>
      </c>
      <c r="D32" s="304" t="s">
        <v>21</v>
      </c>
      <c r="E32" s="20" t="s">
        <v>21</v>
      </c>
      <c r="F32" s="305">
        <v>0</v>
      </c>
      <c r="G32" s="41"/>
      <c r="H32" s="47"/>
    </row>
    <row r="33" s="2" customFormat="1" ht="16.8" customHeight="1">
      <c r="A33" s="41"/>
      <c r="B33" s="47"/>
      <c r="C33" s="304" t="s">
        <v>777</v>
      </c>
      <c r="D33" s="304" t="s">
        <v>830</v>
      </c>
      <c r="E33" s="20" t="s">
        <v>21</v>
      </c>
      <c r="F33" s="305">
        <v>626.375</v>
      </c>
      <c r="G33" s="41"/>
      <c r="H33" s="47"/>
    </row>
    <row r="34" s="2" customFormat="1" ht="16.8" customHeight="1">
      <c r="A34" s="41"/>
      <c r="B34" s="47"/>
      <c r="C34" s="306" t="s">
        <v>2905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304" t="s">
        <v>1265</v>
      </c>
      <c r="D35" s="304" t="s">
        <v>1266</v>
      </c>
      <c r="E35" s="20" t="s">
        <v>475</v>
      </c>
      <c r="F35" s="305">
        <v>626.375</v>
      </c>
      <c r="G35" s="41"/>
      <c r="H35" s="47"/>
    </row>
    <row r="36" s="2" customFormat="1" ht="16.8" customHeight="1">
      <c r="A36" s="41"/>
      <c r="B36" s="47"/>
      <c r="C36" s="304" t="s">
        <v>1905</v>
      </c>
      <c r="D36" s="304" t="s">
        <v>1906</v>
      </c>
      <c r="E36" s="20" t="s">
        <v>565</v>
      </c>
      <c r="F36" s="305">
        <v>1593.1500000000001</v>
      </c>
      <c r="G36" s="41"/>
      <c r="H36" s="47"/>
    </row>
    <row r="37" s="2" customFormat="1" ht="16.8" customHeight="1">
      <c r="A37" s="41"/>
      <c r="B37" s="47"/>
      <c r="C37" s="300" t="s">
        <v>1143</v>
      </c>
      <c r="D37" s="301" t="s">
        <v>1172</v>
      </c>
      <c r="E37" s="302" t="s">
        <v>565</v>
      </c>
      <c r="F37" s="303">
        <v>1.2</v>
      </c>
      <c r="G37" s="41"/>
      <c r="H37" s="47"/>
    </row>
    <row r="38" s="2" customFormat="1" ht="16.8" customHeight="1">
      <c r="A38" s="41"/>
      <c r="B38" s="47"/>
      <c r="C38" s="304" t="s">
        <v>21</v>
      </c>
      <c r="D38" s="304" t="s">
        <v>1142</v>
      </c>
      <c r="E38" s="20" t="s">
        <v>21</v>
      </c>
      <c r="F38" s="305">
        <v>0</v>
      </c>
      <c r="G38" s="41"/>
      <c r="H38" s="47"/>
    </row>
    <row r="39" s="2" customFormat="1" ht="16.8" customHeight="1">
      <c r="A39" s="41"/>
      <c r="B39" s="47"/>
      <c r="C39" s="304" t="s">
        <v>1143</v>
      </c>
      <c r="D39" s="304" t="s">
        <v>1144</v>
      </c>
      <c r="E39" s="20" t="s">
        <v>21</v>
      </c>
      <c r="F39" s="305">
        <v>1.2</v>
      </c>
      <c r="G39" s="41"/>
      <c r="H39" s="47"/>
    </row>
    <row r="40" s="2" customFormat="1" ht="16.8" customHeight="1">
      <c r="A40" s="41"/>
      <c r="B40" s="47"/>
      <c r="C40" s="300" t="s">
        <v>587</v>
      </c>
      <c r="D40" s="301" t="s">
        <v>587</v>
      </c>
      <c r="E40" s="302" t="s">
        <v>565</v>
      </c>
      <c r="F40" s="303">
        <v>2.7050000000000001</v>
      </c>
      <c r="G40" s="41"/>
      <c r="H40" s="47"/>
    </row>
    <row r="41" s="2" customFormat="1" ht="16.8" customHeight="1">
      <c r="A41" s="41"/>
      <c r="B41" s="47"/>
      <c r="C41" s="304" t="s">
        <v>21</v>
      </c>
      <c r="D41" s="304" t="s">
        <v>1131</v>
      </c>
      <c r="E41" s="20" t="s">
        <v>21</v>
      </c>
      <c r="F41" s="305">
        <v>0</v>
      </c>
      <c r="G41" s="41"/>
      <c r="H41" s="47"/>
    </row>
    <row r="42" s="2" customFormat="1" ht="16.8" customHeight="1">
      <c r="A42" s="41"/>
      <c r="B42" s="47"/>
      <c r="C42" s="304" t="s">
        <v>21</v>
      </c>
      <c r="D42" s="304" t="s">
        <v>1132</v>
      </c>
      <c r="E42" s="20" t="s">
        <v>21</v>
      </c>
      <c r="F42" s="305">
        <v>0</v>
      </c>
      <c r="G42" s="41"/>
      <c r="H42" s="47"/>
    </row>
    <row r="43" s="2" customFormat="1" ht="16.8" customHeight="1">
      <c r="A43" s="41"/>
      <c r="B43" s="47"/>
      <c r="C43" s="304" t="s">
        <v>21</v>
      </c>
      <c r="D43" s="304" t="s">
        <v>1133</v>
      </c>
      <c r="E43" s="20" t="s">
        <v>21</v>
      </c>
      <c r="F43" s="305">
        <v>2.7050000000000001</v>
      </c>
      <c r="G43" s="41"/>
      <c r="H43" s="47"/>
    </row>
    <row r="44" s="2" customFormat="1" ht="16.8" customHeight="1">
      <c r="A44" s="41"/>
      <c r="B44" s="47"/>
      <c r="C44" s="304" t="s">
        <v>587</v>
      </c>
      <c r="D44" s="304" t="s">
        <v>888</v>
      </c>
      <c r="E44" s="20" t="s">
        <v>21</v>
      </c>
      <c r="F44" s="305">
        <v>2.7050000000000001</v>
      </c>
      <c r="G44" s="41"/>
      <c r="H44" s="47"/>
    </row>
    <row r="45" s="2" customFormat="1" ht="16.8" customHeight="1">
      <c r="A45" s="41"/>
      <c r="B45" s="47"/>
      <c r="C45" s="306" t="s">
        <v>2905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04" t="s">
        <v>1125</v>
      </c>
      <c r="D46" s="304" t="s">
        <v>1126</v>
      </c>
      <c r="E46" s="20" t="s">
        <v>565</v>
      </c>
      <c r="F46" s="305">
        <v>423.11700000000002</v>
      </c>
      <c r="G46" s="41"/>
      <c r="H46" s="47"/>
    </row>
    <row r="47" s="2" customFormat="1" ht="16.8" customHeight="1">
      <c r="A47" s="41"/>
      <c r="B47" s="47"/>
      <c r="C47" s="304" t="s">
        <v>1188</v>
      </c>
      <c r="D47" s="304" t="s">
        <v>1189</v>
      </c>
      <c r="E47" s="20" t="s">
        <v>581</v>
      </c>
      <c r="F47" s="305">
        <v>28.309999999999999</v>
      </c>
      <c r="G47" s="41"/>
      <c r="H47" s="47"/>
    </row>
    <row r="48" s="2" customFormat="1" ht="16.8" customHeight="1">
      <c r="A48" s="41"/>
      <c r="B48" s="47"/>
      <c r="C48" s="300" t="s">
        <v>589</v>
      </c>
      <c r="D48" s="301" t="s">
        <v>589</v>
      </c>
      <c r="E48" s="302" t="s">
        <v>581</v>
      </c>
      <c r="F48" s="303">
        <v>27.204000000000001</v>
      </c>
      <c r="G48" s="41"/>
      <c r="H48" s="47"/>
    </row>
    <row r="49" s="2" customFormat="1" ht="16.8" customHeight="1">
      <c r="A49" s="41"/>
      <c r="B49" s="47"/>
      <c r="C49" s="304" t="s">
        <v>21</v>
      </c>
      <c r="D49" s="304" t="s">
        <v>1083</v>
      </c>
      <c r="E49" s="20" t="s">
        <v>21</v>
      </c>
      <c r="F49" s="305">
        <v>27.204000000000001</v>
      </c>
      <c r="G49" s="41"/>
      <c r="H49" s="47"/>
    </row>
    <row r="50" s="2" customFormat="1" ht="16.8" customHeight="1">
      <c r="A50" s="41"/>
      <c r="B50" s="47"/>
      <c r="C50" s="304" t="s">
        <v>589</v>
      </c>
      <c r="D50" s="304" t="s">
        <v>830</v>
      </c>
      <c r="E50" s="20" t="s">
        <v>21</v>
      </c>
      <c r="F50" s="305">
        <v>27.204000000000001</v>
      </c>
      <c r="G50" s="41"/>
      <c r="H50" s="47"/>
    </row>
    <row r="51" s="2" customFormat="1" ht="16.8" customHeight="1">
      <c r="A51" s="41"/>
      <c r="B51" s="47"/>
      <c r="C51" s="306" t="s">
        <v>2905</v>
      </c>
      <c r="D51" s="41"/>
      <c r="E51" s="41"/>
      <c r="F51" s="41"/>
      <c r="G51" s="41"/>
      <c r="H51" s="47"/>
    </row>
    <row r="52" s="2" customFormat="1" ht="16.8" customHeight="1">
      <c r="A52" s="41"/>
      <c r="B52" s="47"/>
      <c r="C52" s="304" t="s">
        <v>1080</v>
      </c>
      <c r="D52" s="304" t="s">
        <v>1081</v>
      </c>
      <c r="E52" s="20" t="s">
        <v>581</v>
      </c>
      <c r="F52" s="305">
        <v>27.204000000000001</v>
      </c>
      <c r="G52" s="41"/>
      <c r="H52" s="47"/>
    </row>
    <row r="53" s="2" customFormat="1" ht="16.8" customHeight="1">
      <c r="A53" s="41"/>
      <c r="B53" s="47"/>
      <c r="C53" s="304" t="s">
        <v>1084</v>
      </c>
      <c r="D53" s="304" t="s">
        <v>1085</v>
      </c>
      <c r="E53" s="20" t="s">
        <v>581</v>
      </c>
      <c r="F53" s="305">
        <v>1.3600000000000001</v>
      </c>
      <c r="G53" s="41"/>
      <c r="H53" s="47"/>
    </row>
    <row r="54" s="2" customFormat="1" ht="16.8" customHeight="1">
      <c r="A54" s="41"/>
      <c r="B54" s="47"/>
      <c r="C54" s="300" t="s">
        <v>591</v>
      </c>
      <c r="D54" s="301" t="s">
        <v>592</v>
      </c>
      <c r="E54" s="302" t="s">
        <v>565</v>
      </c>
      <c r="F54" s="303">
        <v>772.79999999999995</v>
      </c>
      <c r="G54" s="41"/>
      <c r="H54" s="47"/>
    </row>
    <row r="55" s="2" customFormat="1" ht="16.8" customHeight="1">
      <c r="A55" s="41"/>
      <c r="B55" s="47"/>
      <c r="C55" s="304" t="s">
        <v>21</v>
      </c>
      <c r="D55" s="304" t="s">
        <v>1544</v>
      </c>
      <c r="E55" s="20" t="s">
        <v>21</v>
      </c>
      <c r="F55" s="305">
        <v>0</v>
      </c>
      <c r="G55" s="41"/>
      <c r="H55" s="47"/>
    </row>
    <row r="56" s="2" customFormat="1" ht="16.8" customHeight="1">
      <c r="A56" s="41"/>
      <c r="B56" s="47"/>
      <c r="C56" s="304" t="s">
        <v>591</v>
      </c>
      <c r="D56" s="304" t="s">
        <v>1545</v>
      </c>
      <c r="E56" s="20" t="s">
        <v>21</v>
      </c>
      <c r="F56" s="305">
        <v>772.79999999999995</v>
      </c>
      <c r="G56" s="41"/>
      <c r="H56" s="47"/>
    </row>
    <row r="57" s="2" customFormat="1" ht="16.8" customHeight="1">
      <c r="A57" s="41"/>
      <c r="B57" s="47"/>
      <c r="C57" s="306" t="s">
        <v>2905</v>
      </c>
      <c r="D57" s="41"/>
      <c r="E57" s="41"/>
      <c r="F57" s="41"/>
      <c r="G57" s="41"/>
      <c r="H57" s="47"/>
    </row>
    <row r="58" s="2" customFormat="1" ht="16.8" customHeight="1">
      <c r="A58" s="41"/>
      <c r="B58" s="47"/>
      <c r="C58" s="304" t="s">
        <v>1539</v>
      </c>
      <c r="D58" s="304" t="s">
        <v>1540</v>
      </c>
      <c r="E58" s="20" t="s">
        <v>565</v>
      </c>
      <c r="F58" s="305">
        <v>772.79999999999995</v>
      </c>
      <c r="G58" s="41"/>
      <c r="H58" s="47"/>
    </row>
    <row r="59" s="2" customFormat="1" ht="16.8" customHeight="1">
      <c r="A59" s="41"/>
      <c r="B59" s="47"/>
      <c r="C59" s="304" t="s">
        <v>939</v>
      </c>
      <c r="D59" s="304" t="s">
        <v>940</v>
      </c>
      <c r="E59" s="20" t="s">
        <v>581</v>
      </c>
      <c r="F59" s="305">
        <v>4098.8199999999997</v>
      </c>
      <c r="G59" s="41"/>
      <c r="H59" s="47"/>
    </row>
    <row r="60" s="2" customFormat="1" ht="16.8" customHeight="1">
      <c r="A60" s="41"/>
      <c r="B60" s="47"/>
      <c r="C60" s="300" t="s">
        <v>594</v>
      </c>
      <c r="D60" s="301" t="s">
        <v>595</v>
      </c>
      <c r="E60" s="302" t="s">
        <v>210</v>
      </c>
      <c r="F60" s="303">
        <v>29.600000000000001</v>
      </c>
      <c r="G60" s="41"/>
      <c r="H60" s="47"/>
    </row>
    <row r="61" s="2" customFormat="1" ht="16.8" customHeight="1">
      <c r="A61" s="41"/>
      <c r="B61" s="47"/>
      <c r="C61" s="304" t="s">
        <v>21</v>
      </c>
      <c r="D61" s="304" t="s">
        <v>1337</v>
      </c>
      <c r="E61" s="20" t="s">
        <v>21</v>
      </c>
      <c r="F61" s="305">
        <v>0</v>
      </c>
      <c r="G61" s="41"/>
      <c r="H61" s="47"/>
    </row>
    <row r="62" s="2" customFormat="1" ht="16.8" customHeight="1">
      <c r="A62" s="41"/>
      <c r="B62" s="47"/>
      <c r="C62" s="304" t="s">
        <v>594</v>
      </c>
      <c r="D62" s="304" t="s">
        <v>1673</v>
      </c>
      <c r="E62" s="20" t="s">
        <v>21</v>
      </c>
      <c r="F62" s="305">
        <v>29.600000000000001</v>
      </c>
      <c r="G62" s="41"/>
      <c r="H62" s="47"/>
    </row>
    <row r="63" s="2" customFormat="1" ht="16.8" customHeight="1">
      <c r="A63" s="41"/>
      <c r="B63" s="47"/>
      <c r="C63" s="306" t="s">
        <v>2905</v>
      </c>
      <c r="D63" s="41"/>
      <c r="E63" s="41"/>
      <c r="F63" s="41"/>
      <c r="G63" s="41"/>
      <c r="H63" s="47"/>
    </row>
    <row r="64" s="2" customFormat="1" ht="16.8" customHeight="1">
      <c r="A64" s="41"/>
      <c r="B64" s="47"/>
      <c r="C64" s="304" t="s">
        <v>1668</v>
      </c>
      <c r="D64" s="304" t="s">
        <v>1669</v>
      </c>
      <c r="E64" s="20" t="s">
        <v>210</v>
      </c>
      <c r="F64" s="305">
        <v>29.600000000000001</v>
      </c>
      <c r="G64" s="41"/>
      <c r="H64" s="47"/>
    </row>
    <row r="65" s="2" customFormat="1" ht="16.8" customHeight="1">
      <c r="A65" s="41"/>
      <c r="B65" s="47"/>
      <c r="C65" s="304" t="s">
        <v>1795</v>
      </c>
      <c r="D65" s="304" t="s">
        <v>1796</v>
      </c>
      <c r="E65" s="20" t="s">
        <v>581</v>
      </c>
      <c r="F65" s="305">
        <v>40.843000000000004</v>
      </c>
      <c r="G65" s="41"/>
      <c r="H65" s="47"/>
    </row>
    <row r="66" s="2" customFormat="1" ht="16.8" customHeight="1">
      <c r="A66" s="41"/>
      <c r="B66" s="47"/>
      <c r="C66" s="300" t="s">
        <v>597</v>
      </c>
      <c r="D66" s="301" t="s">
        <v>598</v>
      </c>
      <c r="E66" s="302" t="s">
        <v>141</v>
      </c>
      <c r="F66" s="303">
        <v>176.41</v>
      </c>
      <c r="G66" s="41"/>
      <c r="H66" s="47"/>
    </row>
    <row r="67" s="2" customFormat="1" ht="16.8" customHeight="1">
      <c r="A67" s="41"/>
      <c r="B67" s="47"/>
      <c r="C67" s="304" t="s">
        <v>597</v>
      </c>
      <c r="D67" s="304" t="s">
        <v>2057</v>
      </c>
      <c r="E67" s="20" t="s">
        <v>21</v>
      </c>
      <c r="F67" s="305">
        <v>176.41</v>
      </c>
      <c r="G67" s="41"/>
      <c r="H67" s="47"/>
    </row>
    <row r="68" s="2" customFormat="1" ht="16.8" customHeight="1">
      <c r="A68" s="41"/>
      <c r="B68" s="47"/>
      <c r="C68" s="306" t="s">
        <v>2905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304" t="s">
        <v>2052</v>
      </c>
      <c r="D69" s="304" t="s">
        <v>2053</v>
      </c>
      <c r="E69" s="20" t="s">
        <v>141</v>
      </c>
      <c r="F69" s="305">
        <v>176.41</v>
      </c>
      <c r="G69" s="41"/>
      <c r="H69" s="47"/>
    </row>
    <row r="70" s="2" customFormat="1" ht="16.8" customHeight="1">
      <c r="A70" s="41"/>
      <c r="B70" s="47"/>
      <c r="C70" s="304" t="s">
        <v>1795</v>
      </c>
      <c r="D70" s="304" t="s">
        <v>1796</v>
      </c>
      <c r="E70" s="20" t="s">
        <v>581</v>
      </c>
      <c r="F70" s="305">
        <v>40.843000000000004</v>
      </c>
      <c r="G70" s="41"/>
      <c r="H70" s="47"/>
    </row>
    <row r="71" s="2" customFormat="1" ht="16.8" customHeight="1">
      <c r="A71" s="41"/>
      <c r="B71" s="47"/>
      <c r="C71" s="300" t="s">
        <v>600</v>
      </c>
      <c r="D71" s="301" t="s">
        <v>598</v>
      </c>
      <c r="E71" s="302" t="s">
        <v>141</v>
      </c>
      <c r="F71" s="303">
        <v>30414.59</v>
      </c>
      <c r="G71" s="41"/>
      <c r="H71" s="47"/>
    </row>
    <row r="72" s="2" customFormat="1" ht="16.8" customHeight="1">
      <c r="A72" s="41"/>
      <c r="B72" s="47"/>
      <c r="C72" s="304" t="s">
        <v>21</v>
      </c>
      <c r="D72" s="304" t="s">
        <v>2064</v>
      </c>
      <c r="E72" s="20" t="s">
        <v>21</v>
      </c>
      <c r="F72" s="305">
        <v>674.13</v>
      </c>
      <c r="G72" s="41"/>
      <c r="H72" s="47"/>
    </row>
    <row r="73" s="2" customFormat="1" ht="16.8" customHeight="1">
      <c r="A73" s="41"/>
      <c r="B73" s="47"/>
      <c r="C73" s="304" t="s">
        <v>21</v>
      </c>
      <c r="D73" s="304" t="s">
        <v>2065</v>
      </c>
      <c r="E73" s="20" t="s">
        <v>21</v>
      </c>
      <c r="F73" s="305">
        <v>175.96000000000001</v>
      </c>
      <c r="G73" s="41"/>
      <c r="H73" s="47"/>
    </row>
    <row r="74" s="2" customFormat="1" ht="16.8" customHeight="1">
      <c r="A74" s="41"/>
      <c r="B74" s="47"/>
      <c r="C74" s="304" t="s">
        <v>21</v>
      </c>
      <c r="D74" s="304" t="s">
        <v>2066</v>
      </c>
      <c r="E74" s="20" t="s">
        <v>21</v>
      </c>
      <c r="F74" s="305">
        <v>21208</v>
      </c>
      <c r="G74" s="41"/>
      <c r="H74" s="47"/>
    </row>
    <row r="75" s="2" customFormat="1" ht="16.8" customHeight="1">
      <c r="A75" s="41"/>
      <c r="B75" s="47"/>
      <c r="C75" s="304" t="s">
        <v>21</v>
      </c>
      <c r="D75" s="304" t="s">
        <v>2067</v>
      </c>
      <c r="E75" s="20" t="s">
        <v>21</v>
      </c>
      <c r="F75" s="305">
        <v>7156.5</v>
      </c>
      <c r="G75" s="41"/>
      <c r="H75" s="47"/>
    </row>
    <row r="76" s="2" customFormat="1" ht="16.8" customHeight="1">
      <c r="A76" s="41"/>
      <c r="B76" s="47"/>
      <c r="C76" s="304" t="s">
        <v>21</v>
      </c>
      <c r="D76" s="304" t="s">
        <v>2068</v>
      </c>
      <c r="E76" s="20" t="s">
        <v>21</v>
      </c>
      <c r="F76" s="305">
        <v>1200</v>
      </c>
      <c r="G76" s="41"/>
      <c r="H76" s="47"/>
    </row>
    <row r="77" s="2" customFormat="1" ht="16.8" customHeight="1">
      <c r="A77" s="41"/>
      <c r="B77" s="47"/>
      <c r="C77" s="304" t="s">
        <v>600</v>
      </c>
      <c r="D77" s="304" t="s">
        <v>830</v>
      </c>
      <c r="E77" s="20" t="s">
        <v>21</v>
      </c>
      <c r="F77" s="305">
        <v>30414.59</v>
      </c>
      <c r="G77" s="41"/>
      <c r="H77" s="47"/>
    </row>
    <row r="78" s="2" customFormat="1" ht="16.8" customHeight="1">
      <c r="A78" s="41"/>
      <c r="B78" s="47"/>
      <c r="C78" s="306" t="s">
        <v>2905</v>
      </c>
      <c r="D78" s="41"/>
      <c r="E78" s="41"/>
      <c r="F78" s="41"/>
      <c r="G78" s="41"/>
      <c r="H78" s="47"/>
    </row>
    <row r="79" s="2" customFormat="1" ht="16.8" customHeight="1">
      <c r="A79" s="41"/>
      <c r="B79" s="47"/>
      <c r="C79" s="304" t="s">
        <v>2059</v>
      </c>
      <c r="D79" s="304" t="s">
        <v>2060</v>
      </c>
      <c r="E79" s="20" t="s">
        <v>141</v>
      </c>
      <c r="F79" s="305">
        <v>30414.59</v>
      </c>
      <c r="G79" s="41"/>
      <c r="H79" s="47"/>
    </row>
    <row r="80" s="2" customFormat="1" ht="16.8" customHeight="1">
      <c r="A80" s="41"/>
      <c r="B80" s="47"/>
      <c r="C80" s="304" t="s">
        <v>1795</v>
      </c>
      <c r="D80" s="304" t="s">
        <v>1796</v>
      </c>
      <c r="E80" s="20" t="s">
        <v>581</v>
      </c>
      <c r="F80" s="305">
        <v>40.843000000000004</v>
      </c>
      <c r="G80" s="41"/>
      <c r="H80" s="47"/>
    </row>
    <row r="81" s="2" customFormat="1" ht="16.8" customHeight="1">
      <c r="A81" s="41"/>
      <c r="B81" s="47"/>
      <c r="C81" s="300" t="s">
        <v>602</v>
      </c>
      <c r="D81" s="301" t="s">
        <v>598</v>
      </c>
      <c r="E81" s="302" t="s">
        <v>141</v>
      </c>
      <c r="F81" s="303">
        <v>810.40499999999997</v>
      </c>
      <c r="G81" s="41"/>
      <c r="H81" s="47"/>
    </row>
    <row r="82" s="2" customFormat="1" ht="16.8" customHeight="1">
      <c r="A82" s="41"/>
      <c r="B82" s="47"/>
      <c r="C82" s="304" t="s">
        <v>602</v>
      </c>
      <c r="D82" s="304" t="s">
        <v>2075</v>
      </c>
      <c r="E82" s="20" t="s">
        <v>21</v>
      </c>
      <c r="F82" s="305">
        <v>810.40499999999997</v>
      </c>
      <c r="G82" s="41"/>
      <c r="H82" s="47"/>
    </row>
    <row r="83" s="2" customFormat="1" ht="16.8" customHeight="1">
      <c r="A83" s="41"/>
      <c r="B83" s="47"/>
      <c r="C83" s="306" t="s">
        <v>2905</v>
      </c>
      <c r="D83" s="41"/>
      <c r="E83" s="41"/>
      <c r="F83" s="41"/>
      <c r="G83" s="41"/>
      <c r="H83" s="47"/>
    </row>
    <row r="84" s="2" customFormat="1" ht="16.8" customHeight="1">
      <c r="A84" s="41"/>
      <c r="B84" s="47"/>
      <c r="C84" s="304" t="s">
        <v>2070</v>
      </c>
      <c r="D84" s="304" t="s">
        <v>2071</v>
      </c>
      <c r="E84" s="20" t="s">
        <v>141</v>
      </c>
      <c r="F84" s="305">
        <v>810.40499999999997</v>
      </c>
      <c r="G84" s="41"/>
      <c r="H84" s="47"/>
    </row>
    <row r="85" s="2" customFormat="1" ht="16.8" customHeight="1">
      <c r="A85" s="41"/>
      <c r="B85" s="47"/>
      <c r="C85" s="304" t="s">
        <v>1795</v>
      </c>
      <c r="D85" s="304" t="s">
        <v>1796</v>
      </c>
      <c r="E85" s="20" t="s">
        <v>581</v>
      </c>
      <c r="F85" s="305">
        <v>40.843000000000004</v>
      </c>
      <c r="G85" s="41"/>
      <c r="H85" s="47"/>
    </row>
    <row r="86" s="2" customFormat="1" ht="16.8" customHeight="1">
      <c r="A86" s="41"/>
      <c r="B86" s="47"/>
      <c r="C86" s="300" t="s">
        <v>604</v>
      </c>
      <c r="D86" s="301" t="s">
        <v>598</v>
      </c>
      <c r="E86" s="302" t="s">
        <v>141</v>
      </c>
      <c r="F86" s="303">
        <v>3314.7600000000002</v>
      </c>
      <c r="G86" s="41"/>
      <c r="H86" s="47"/>
    </row>
    <row r="87" s="2" customFormat="1" ht="16.8" customHeight="1">
      <c r="A87" s="41"/>
      <c r="B87" s="47"/>
      <c r="C87" s="304" t="s">
        <v>21</v>
      </c>
      <c r="D87" s="304" t="s">
        <v>2082</v>
      </c>
      <c r="E87" s="20" t="s">
        <v>21</v>
      </c>
      <c r="F87" s="305">
        <v>3314.7600000000002</v>
      </c>
      <c r="G87" s="41"/>
      <c r="H87" s="47"/>
    </row>
    <row r="88" s="2" customFormat="1" ht="16.8" customHeight="1">
      <c r="A88" s="41"/>
      <c r="B88" s="47"/>
      <c r="C88" s="304" t="s">
        <v>604</v>
      </c>
      <c r="D88" s="304" t="s">
        <v>830</v>
      </c>
      <c r="E88" s="20" t="s">
        <v>21</v>
      </c>
      <c r="F88" s="305">
        <v>3314.7600000000002</v>
      </c>
      <c r="G88" s="41"/>
      <c r="H88" s="47"/>
    </row>
    <row r="89" s="2" customFormat="1" ht="16.8" customHeight="1">
      <c r="A89" s="41"/>
      <c r="B89" s="47"/>
      <c r="C89" s="306" t="s">
        <v>2905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04" t="s">
        <v>2077</v>
      </c>
      <c r="D90" s="304" t="s">
        <v>2078</v>
      </c>
      <c r="E90" s="20" t="s">
        <v>141</v>
      </c>
      <c r="F90" s="305">
        <v>3314.7600000000002</v>
      </c>
      <c r="G90" s="41"/>
      <c r="H90" s="47"/>
    </row>
    <row r="91" s="2" customFormat="1" ht="16.8" customHeight="1">
      <c r="A91" s="41"/>
      <c r="B91" s="47"/>
      <c r="C91" s="304" t="s">
        <v>1795</v>
      </c>
      <c r="D91" s="304" t="s">
        <v>1796</v>
      </c>
      <c r="E91" s="20" t="s">
        <v>581</v>
      </c>
      <c r="F91" s="305">
        <v>40.843000000000004</v>
      </c>
      <c r="G91" s="41"/>
      <c r="H91" s="47"/>
    </row>
    <row r="92" s="2" customFormat="1" ht="16.8" customHeight="1">
      <c r="A92" s="41"/>
      <c r="B92" s="47"/>
      <c r="C92" s="300" t="s">
        <v>606</v>
      </c>
      <c r="D92" s="301" t="s">
        <v>598</v>
      </c>
      <c r="E92" s="302" t="s">
        <v>141</v>
      </c>
      <c r="F92" s="303">
        <v>5660.6450000000004</v>
      </c>
      <c r="G92" s="41"/>
      <c r="H92" s="47"/>
    </row>
    <row r="93" s="2" customFormat="1" ht="16.8" customHeight="1">
      <c r="A93" s="41"/>
      <c r="B93" s="47"/>
      <c r="C93" s="304" t="s">
        <v>606</v>
      </c>
      <c r="D93" s="304" t="s">
        <v>2089</v>
      </c>
      <c r="E93" s="20" t="s">
        <v>21</v>
      </c>
      <c r="F93" s="305">
        <v>5660.6450000000004</v>
      </c>
      <c r="G93" s="41"/>
      <c r="H93" s="47"/>
    </row>
    <row r="94" s="2" customFormat="1" ht="16.8" customHeight="1">
      <c r="A94" s="41"/>
      <c r="B94" s="47"/>
      <c r="C94" s="306" t="s">
        <v>2905</v>
      </c>
      <c r="D94" s="41"/>
      <c r="E94" s="41"/>
      <c r="F94" s="41"/>
      <c r="G94" s="41"/>
      <c r="H94" s="47"/>
    </row>
    <row r="95" s="2" customFormat="1" ht="16.8" customHeight="1">
      <c r="A95" s="41"/>
      <c r="B95" s="47"/>
      <c r="C95" s="304" t="s">
        <v>2084</v>
      </c>
      <c r="D95" s="304" t="s">
        <v>2085</v>
      </c>
      <c r="E95" s="20" t="s">
        <v>141</v>
      </c>
      <c r="F95" s="305">
        <v>5660.6450000000004</v>
      </c>
      <c r="G95" s="41"/>
      <c r="H95" s="47"/>
    </row>
    <row r="96" s="2" customFormat="1" ht="16.8" customHeight="1">
      <c r="A96" s="41"/>
      <c r="B96" s="47"/>
      <c r="C96" s="304" t="s">
        <v>1795</v>
      </c>
      <c r="D96" s="304" t="s">
        <v>1796</v>
      </c>
      <c r="E96" s="20" t="s">
        <v>581</v>
      </c>
      <c r="F96" s="305">
        <v>40.843000000000004</v>
      </c>
      <c r="G96" s="41"/>
      <c r="H96" s="47"/>
    </row>
    <row r="97" s="2" customFormat="1" ht="16.8" customHeight="1">
      <c r="A97" s="41"/>
      <c r="B97" s="47"/>
      <c r="C97" s="300" t="s">
        <v>608</v>
      </c>
      <c r="D97" s="301" t="s">
        <v>609</v>
      </c>
      <c r="E97" s="302" t="s">
        <v>475</v>
      </c>
      <c r="F97" s="303">
        <v>265.238</v>
      </c>
      <c r="G97" s="41"/>
      <c r="H97" s="47"/>
    </row>
    <row r="98" s="2" customFormat="1" ht="16.8" customHeight="1">
      <c r="A98" s="41"/>
      <c r="B98" s="47"/>
      <c r="C98" s="304" t="s">
        <v>21</v>
      </c>
      <c r="D98" s="304" t="s">
        <v>1293</v>
      </c>
      <c r="E98" s="20" t="s">
        <v>21</v>
      </c>
      <c r="F98" s="305">
        <v>0</v>
      </c>
      <c r="G98" s="41"/>
      <c r="H98" s="47"/>
    </row>
    <row r="99" s="2" customFormat="1" ht="16.8" customHeight="1">
      <c r="A99" s="41"/>
      <c r="B99" s="47"/>
      <c r="C99" s="304" t="s">
        <v>21</v>
      </c>
      <c r="D99" s="304" t="s">
        <v>1294</v>
      </c>
      <c r="E99" s="20" t="s">
        <v>21</v>
      </c>
      <c r="F99" s="305">
        <v>153.40799999999999</v>
      </c>
      <c r="G99" s="41"/>
      <c r="H99" s="47"/>
    </row>
    <row r="100" s="2" customFormat="1" ht="16.8" customHeight="1">
      <c r="A100" s="41"/>
      <c r="B100" s="47"/>
      <c r="C100" s="304" t="s">
        <v>21</v>
      </c>
      <c r="D100" s="304" t="s">
        <v>1295</v>
      </c>
      <c r="E100" s="20" t="s">
        <v>21</v>
      </c>
      <c r="F100" s="305">
        <v>111.83</v>
      </c>
      <c r="G100" s="41"/>
      <c r="H100" s="47"/>
    </row>
    <row r="101" s="2" customFormat="1" ht="16.8" customHeight="1">
      <c r="A101" s="41"/>
      <c r="B101" s="47"/>
      <c r="C101" s="304" t="s">
        <v>608</v>
      </c>
      <c r="D101" s="304" t="s">
        <v>830</v>
      </c>
      <c r="E101" s="20" t="s">
        <v>21</v>
      </c>
      <c r="F101" s="305">
        <v>265.238</v>
      </c>
      <c r="G101" s="41"/>
      <c r="H101" s="47"/>
    </row>
    <row r="102" s="2" customFormat="1" ht="16.8" customHeight="1">
      <c r="A102" s="41"/>
      <c r="B102" s="47"/>
      <c r="C102" s="306" t="s">
        <v>2905</v>
      </c>
      <c r="D102" s="41"/>
      <c r="E102" s="41"/>
      <c r="F102" s="41"/>
      <c r="G102" s="41"/>
      <c r="H102" s="47"/>
    </row>
    <row r="103" s="2" customFormat="1" ht="16.8" customHeight="1">
      <c r="A103" s="41"/>
      <c r="B103" s="47"/>
      <c r="C103" s="304" t="s">
        <v>1288</v>
      </c>
      <c r="D103" s="304" t="s">
        <v>1289</v>
      </c>
      <c r="E103" s="20" t="s">
        <v>475</v>
      </c>
      <c r="F103" s="305">
        <v>265.238</v>
      </c>
      <c r="G103" s="41"/>
      <c r="H103" s="47"/>
    </row>
    <row r="104" s="2" customFormat="1" ht="16.8" customHeight="1">
      <c r="A104" s="41"/>
      <c r="B104" s="47"/>
      <c r="C104" s="304" t="s">
        <v>1261</v>
      </c>
      <c r="D104" s="304" t="s">
        <v>1262</v>
      </c>
      <c r="E104" s="20" t="s">
        <v>475</v>
      </c>
      <c r="F104" s="305">
        <v>265.238</v>
      </c>
      <c r="G104" s="41"/>
      <c r="H104" s="47"/>
    </row>
    <row r="105" s="2" customFormat="1" ht="16.8" customHeight="1">
      <c r="A105" s="41"/>
      <c r="B105" s="47"/>
      <c r="C105" s="304" t="s">
        <v>1297</v>
      </c>
      <c r="D105" s="304" t="s">
        <v>1298</v>
      </c>
      <c r="E105" s="20" t="s">
        <v>475</v>
      </c>
      <c r="F105" s="305">
        <v>1098.838</v>
      </c>
      <c r="G105" s="41"/>
      <c r="H105" s="47"/>
    </row>
    <row r="106" s="2" customFormat="1" ht="16.8" customHeight="1">
      <c r="A106" s="41"/>
      <c r="B106" s="47"/>
      <c r="C106" s="304" t="s">
        <v>1905</v>
      </c>
      <c r="D106" s="304" t="s">
        <v>1906</v>
      </c>
      <c r="E106" s="20" t="s">
        <v>565</v>
      </c>
      <c r="F106" s="305">
        <v>1593.1500000000001</v>
      </c>
      <c r="G106" s="41"/>
      <c r="H106" s="47"/>
    </row>
    <row r="107" s="2" customFormat="1" ht="16.8" customHeight="1">
      <c r="A107" s="41"/>
      <c r="B107" s="47"/>
      <c r="C107" s="300" t="s">
        <v>611</v>
      </c>
      <c r="D107" s="301" t="s">
        <v>612</v>
      </c>
      <c r="E107" s="302" t="s">
        <v>210</v>
      </c>
      <c r="F107" s="303">
        <v>60</v>
      </c>
      <c r="G107" s="41"/>
      <c r="H107" s="47"/>
    </row>
    <row r="108" s="2" customFormat="1" ht="16.8" customHeight="1">
      <c r="A108" s="41"/>
      <c r="B108" s="47"/>
      <c r="C108" s="304" t="s">
        <v>21</v>
      </c>
      <c r="D108" s="304" t="s">
        <v>1055</v>
      </c>
      <c r="E108" s="20" t="s">
        <v>21</v>
      </c>
      <c r="F108" s="305">
        <v>0</v>
      </c>
      <c r="G108" s="41"/>
      <c r="H108" s="47"/>
    </row>
    <row r="109" s="2" customFormat="1" ht="16.8" customHeight="1">
      <c r="A109" s="41"/>
      <c r="B109" s="47"/>
      <c r="C109" s="304" t="s">
        <v>21</v>
      </c>
      <c r="D109" s="304" t="s">
        <v>1056</v>
      </c>
      <c r="E109" s="20" t="s">
        <v>21</v>
      </c>
      <c r="F109" s="305">
        <v>31.199999999999999</v>
      </c>
      <c r="G109" s="41"/>
      <c r="H109" s="47"/>
    </row>
    <row r="110" s="2" customFormat="1" ht="16.8" customHeight="1">
      <c r="A110" s="41"/>
      <c r="B110" s="47"/>
      <c r="C110" s="304" t="s">
        <v>21</v>
      </c>
      <c r="D110" s="304" t="s">
        <v>1057</v>
      </c>
      <c r="E110" s="20" t="s">
        <v>21</v>
      </c>
      <c r="F110" s="305">
        <v>28.800000000000001</v>
      </c>
      <c r="G110" s="41"/>
      <c r="H110" s="47"/>
    </row>
    <row r="111" s="2" customFormat="1" ht="16.8" customHeight="1">
      <c r="A111" s="41"/>
      <c r="B111" s="47"/>
      <c r="C111" s="304" t="s">
        <v>611</v>
      </c>
      <c r="D111" s="304" t="s">
        <v>830</v>
      </c>
      <c r="E111" s="20" t="s">
        <v>21</v>
      </c>
      <c r="F111" s="305">
        <v>60</v>
      </c>
      <c r="G111" s="41"/>
      <c r="H111" s="47"/>
    </row>
    <row r="112" s="2" customFormat="1" ht="16.8" customHeight="1">
      <c r="A112" s="41"/>
      <c r="B112" s="47"/>
      <c r="C112" s="306" t="s">
        <v>2905</v>
      </c>
      <c r="D112" s="41"/>
      <c r="E112" s="41"/>
      <c r="F112" s="41"/>
      <c r="G112" s="41"/>
      <c r="H112" s="47"/>
    </row>
    <row r="113" s="2" customFormat="1" ht="16.8" customHeight="1">
      <c r="A113" s="41"/>
      <c r="B113" s="47"/>
      <c r="C113" s="304" t="s">
        <v>1050</v>
      </c>
      <c r="D113" s="304" t="s">
        <v>1051</v>
      </c>
      <c r="E113" s="20" t="s">
        <v>210</v>
      </c>
      <c r="F113" s="305">
        <v>60</v>
      </c>
      <c r="G113" s="41"/>
      <c r="H113" s="47"/>
    </row>
    <row r="114" s="2" customFormat="1" ht="16.8" customHeight="1">
      <c r="A114" s="41"/>
      <c r="B114" s="47"/>
      <c r="C114" s="304" t="s">
        <v>1042</v>
      </c>
      <c r="D114" s="304" t="s">
        <v>1043</v>
      </c>
      <c r="E114" s="20" t="s">
        <v>565</v>
      </c>
      <c r="F114" s="305">
        <v>7.5</v>
      </c>
      <c r="G114" s="41"/>
      <c r="H114" s="47"/>
    </row>
    <row r="115" s="2" customFormat="1" ht="16.8" customHeight="1">
      <c r="A115" s="41"/>
      <c r="B115" s="47"/>
      <c r="C115" s="300" t="s">
        <v>613</v>
      </c>
      <c r="D115" s="301" t="s">
        <v>614</v>
      </c>
      <c r="E115" s="302" t="s">
        <v>210</v>
      </c>
      <c r="F115" s="303">
        <v>153.35300000000001</v>
      </c>
      <c r="G115" s="41"/>
      <c r="H115" s="47"/>
    </row>
    <row r="116" s="2" customFormat="1" ht="16.8" customHeight="1">
      <c r="A116" s="41"/>
      <c r="B116" s="47"/>
      <c r="C116" s="304" t="s">
        <v>21</v>
      </c>
      <c r="D116" s="304" t="s">
        <v>1214</v>
      </c>
      <c r="E116" s="20" t="s">
        <v>21</v>
      </c>
      <c r="F116" s="305">
        <v>0</v>
      </c>
      <c r="G116" s="41"/>
      <c r="H116" s="47"/>
    </row>
    <row r="117" s="2" customFormat="1" ht="16.8" customHeight="1">
      <c r="A117" s="41"/>
      <c r="B117" s="47"/>
      <c r="C117" s="304" t="s">
        <v>21</v>
      </c>
      <c r="D117" s="304" t="s">
        <v>1942</v>
      </c>
      <c r="E117" s="20" t="s">
        <v>21</v>
      </c>
      <c r="F117" s="305">
        <v>0</v>
      </c>
      <c r="G117" s="41"/>
      <c r="H117" s="47"/>
    </row>
    <row r="118" s="2" customFormat="1" ht="16.8" customHeight="1">
      <c r="A118" s="41"/>
      <c r="B118" s="47"/>
      <c r="C118" s="304" t="s">
        <v>21</v>
      </c>
      <c r="D118" s="304" t="s">
        <v>1928</v>
      </c>
      <c r="E118" s="20" t="s">
        <v>21</v>
      </c>
      <c r="F118" s="305">
        <v>0</v>
      </c>
      <c r="G118" s="41"/>
      <c r="H118" s="47"/>
    </row>
    <row r="119" s="2" customFormat="1" ht="16.8" customHeight="1">
      <c r="A119" s="41"/>
      <c r="B119" s="47"/>
      <c r="C119" s="304" t="s">
        <v>21</v>
      </c>
      <c r="D119" s="304" t="s">
        <v>1943</v>
      </c>
      <c r="E119" s="20" t="s">
        <v>21</v>
      </c>
      <c r="F119" s="305">
        <v>66.832999999999998</v>
      </c>
      <c r="G119" s="41"/>
      <c r="H119" s="47"/>
    </row>
    <row r="120" s="2" customFormat="1" ht="16.8" customHeight="1">
      <c r="A120" s="41"/>
      <c r="B120" s="47"/>
      <c r="C120" s="304" t="s">
        <v>21</v>
      </c>
      <c r="D120" s="304" t="s">
        <v>868</v>
      </c>
      <c r="E120" s="20" t="s">
        <v>21</v>
      </c>
      <c r="F120" s="305">
        <v>0</v>
      </c>
      <c r="G120" s="41"/>
      <c r="H120" s="47"/>
    </row>
    <row r="121" s="2" customFormat="1" ht="16.8" customHeight="1">
      <c r="A121" s="41"/>
      <c r="B121" s="47"/>
      <c r="C121" s="304" t="s">
        <v>21</v>
      </c>
      <c r="D121" s="304" t="s">
        <v>1944</v>
      </c>
      <c r="E121" s="20" t="s">
        <v>21</v>
      </c>
      <c r="F121" s="305">
        <v>86.519999999999996</v>
      </c>
      <c r="G121" s="41"/>
      <c r="H121" s="47"/>
    </row>
    <row r="122" s="2" customFormat="1" ht="16.8" customHeight="1">
      <c r="A122" s="41"/>
      <c r="B122" s="47"/>
      <c r="C122" s="304" t="s">
        <v>613</v>
      </c>
      <c r="D122" s="304" t="s">
        <v>830</v>
      </c>
      <c r="E122" s="20" t="s">
        <v>21</v>
      </c>
      <c r="F122" s="305">
        <v>153.35300000000001</v>
      </c>
      <c r="G122" s="41"/>
      <c r="H122" s="47"/>
    </row>
    <row r="123" s="2" customFormat="1" ht="16.8" customHeight="1">
      <c r="A123" s="41"/>
      <c r="B123" s="47"/>
      <c r="C123" s="306" t="s">
        <v>2905</v>
      </c>
      <c r="D123" s="41"/>
      <c r="E123" s="41"/>
      <c r="F123" s="41"/>
      <c r="G123" s="41"/>
      <c r="H123" s="47"/>
    </row>
    <row r="124" s="2" customFormat="1" ht="16.8" customHeight="1">
      <c r="A124" s="41"/>
      <c r="B124" s="47"/>
      <c r="C124" s="304" t="s">
        <v>1938</v>
      </c>
      <c r="D124" s="304" t="s">
        <v>1939</v>
      </c>
      <c r="E124" s="20" t="s">
        <v>210</v>
      </c>
      <c r="F124" s="305">
        <v>153.35300000000001</v>
      </c>
      <c r="G124" s="41"/>
      <c r="H124" s="47"/>
    </row>
    <row r="125" s="2" customFormat="1" ht="16.8" customHeight="1">
      <c r="A125" s="41"/>
      <c r="B125" s="47"/>
      <c r="C125" s="304" t="s">
        <v>1932</v>
      </c>
      <c r="D125" s="304" t="s">
        <v>1933</v>
      </c>
      <c r="E125" s="20" t="s">
        <v>210</v>
      </c>
      <c r="F125" s="305">
        <v>153.35300000000001</v>
      </c>
      <c r="G125" s="41"/>
      <c r="H125" s="47"/>
    </row>
    <row r="126" s="2" customFormat="1" ht="16.8" customHeight="1">
      <c r="A126" s="41"/>
      <c r="B126" s="47"/>
      <c r="C126" s="300" t="s">
        <v>616</v>
      </c>
      <c r="D126" s="301" t="s">
        <v>617</v>
      </c>
      <c r="E126" s="302" t="s">
        <v>210</v>
      </c>
      <c r="F126" s="303">
        <v>132.09</v>
      </c>
      <c r="G126" s="41"/>
      <c r="H126" s="47"/>
    </row>
    <row r="127" s="2" customFormat="1" ht="16.8" customHeight="1">
      <c r="A127" s="41"/>
      <c r="B127" s="47"/>
      <c r="C127" s="304" t="s">
        <v>21</v>
      </c>
      <c r="D127" s="304" t="s">
        <v>1214</v>
      </c>
      <c r="E127" s="20" t="s">
        <v>21</v>
      </c>
      <c r="F127" s="305">
        <v>0</v>
      </c>
      <c r="G127" s="41"/>
      <c r="H127" s="47"/>
    </row>
    <row r="128" s="2" customFormat="1" ht="16.8" customHeight="1">
      <c r="A128" s="41"/>
      <c r="B128" s="47"/>
      <c r="C128" s="304" t="s">
        <v>21</v>
      </c>
      <c r="D128" s="304" t="s">
        <v>1927</v>
      </c>
      <c r="E128" s="20" t="s">
        <v>21</v>
      </c>
      <c r="F128" s="305">
        <v>0</v>
      </c>
      <c r="G128" s="41"/>
      <c r="H128" s="47"/>
    </row>
    <row r="129" s="2" customFormat="1" ht="16.8" customHeight="1">
      <c r="A129" s="41"/>
      <c r="B129" s="47"/>
      <c r="C129" s="304" t="s">
        <v>21</v>
      </c>
      <c r="D129" s="304" t="s">
        <v>1928</v>
      </c>
      <c r="E129" s="20" t="s">
        <v>21</v>
      </c>
      <c r="F129" s="305">
        <v>0</v>
      </c>
      <c r="G129" s="41"/>
      <c r="H129" s="47"/>
    </row>
    <row r="130" s="2" customFormat="1" ht="16.8" customHeight="1">
      <c r="A130" s="41"/>
      <c r="B130" s="47"/>
      <c r="C130" s="304" t="s">
        <v>21</v>
      </c>
      <c r="D130" s="304" t="s">
        <v>1929</v>
      </c>
      <c r="E130" s="20" t="s">
        <v>21</v>
      </c>
      <c r="F130" s="305">
        <v>65.204999999999998</v>
      </c>
      <c r="G130" s="41"/>
      <c r="H130" s="47"/>
    </row>
    <row r="131" s="2" customFormat="1" ht="16.8" customHeight="1">
      <c r="A131" s="41"/>
      <c r="B131" s="47"/>
      <c r="C131" s="304" t="s">
        <v>21</v>
      </c>
      <c r="D131" s="304" t="s">
        <v>868</v>
      </c>
      <c r="E131" s="20" t="s">
        <v>21</v>
      </c>
      <c r="F131" s="305">
        <v>0</v>
      </c>
      <c r="G131" s="41"/>
      <c r="H131" s="47"/>
    </row>
    <row r="132" s="2" customFormat="1" ht="16.8" customHeight="1">
      <c r="A132" s="41"/>
      <c r="B132" s="47"/>
      <c r="C132" s="304" t="s">
        <v>21</v>
      </c>
      <c r="D132" s="304" t="s">
        <v>1930</v>
      </c>
      <c r="E132" s="20" t="s">
        <v>21</v>
      </c>
      <c r="F132" s="305">
        <v>66.885000000000005</v>
      </c>
      <c r="G132" s="41"/>
      <c r="H132" s="47"/>
    </row>
    <row r="133" s="2" customFormat="1" ht="16.8" customHeight="1">
      <c r="A133" s="41"/>
      <c r="B133" s="47"/>
      <c r="C133" s="304" t="s">
        <v>616</v>
      </c>
      <c r="D133" s="304" t="s">
        <v>830</v>
      </c>
      <c r="E133" s="20" t="s">
        <v>21</v>
      </c>
      <c r="F133" s="305">
        <v>132.09</v>
      </c>
      <c r="G133" s="41"/>
      <c r="H133" s="47"/>
    </row>
    <row r="134" s="2" customFormat="1" ht="16.8" customHeight="1">
      <c r="A134" s="41"/>
      <c r="B134" s="47"/>
      <c r="C134" s="306" t="s">
        <v>2905</v>
      </c>
      <c r="D134" s="41"/>
      <c r="E134" s="41"/>
      <c r="F134" s="41"/>
      <c r="G134" s="41"/>
      <c r="H134" s="47"/>
    </row>
    <row r="135" s="2" customFormat="1" ht="16.8" customHeight="1">
      <c r="A135" s="41"/>
      <c r="B135" s="47"/>
      <c r="C135" s="304" t="s">
        <v>1923</v>
      </c>
      <c r="D135" s="304" t="s">
        <v>1924</v>
      </c>
      <c r="E135" s="20" t="s">
        <v>210</v>
      </c>
      <c r="F135" s="305">
        <v>132.09</v>
      </c>
      <c r="G135" s="41"/>
      <c r="H135" s="47"/>
    </row>
    <row r="136" s="2" customFormat="1" ht="16.8" customHeight="1">
      <c r="A136" s="41"/>
      <c r="B136" s="47"/>
      <c r="C136" s="304" t="s">
        <v>1917</v>
      </c>
      <c r="D136" s="304" t="s">
        <v>1918</v>
      </c>
      <c r="E136" s="20" t="s">
        <v>210</v>
      </c>
      <c r="F136" s="305">
        <v>132.09</v>
      </c>
      <c r="G136" s="41"/>
      <c r="H136" s="47"/>
    </row>
    <row r="137" s="2" customFormat="1" ht="16.8" customHeight="1">
      <c r="A137" s="41"/>
      <c r="B137" s="47"/>
      <c r="C137" s="300" t="s">
        <v>619</v>
      </c>
      <c r="D137" s="301" t="s">
        <v>620</v>
      </c>
      <c r="E137" s="302" t="s">
        <v>565</v>
      </c>
      <c r="F137" s="303">
        <v>1792.9369999999999</v>
      </c>
      <c r="G137" s="41"/>
      <c r="H137" s="47"/>
    </row>
    <row r="138" s="2" customFormat="1" ht="16.8" customHeight="1">
      <c r="A138" s="41"/>
      <c r="B138" s="47"/>
      <c r="C138" s="304" t="s">
        <v>21</v>
      </c>
      <c r="D138" s="304" t="s">
        <v>898</v>
      </c>
      <c r="E138" s="20" t="s">
        <v>21</v>
      </c>
      <c r="F138" s="305">
        <v>0</v>
      </c>
      <c r="G138" s="41"/>
      <c r="H138" s="47"/>
    </row>
    <row r="139" s="2" customFormat="1" ht="16.8" customHeight="1">
      <c r="A139" s="41"/>
      <c r="B139" s="47"/>
      <c r="C139" s="304" t="s">
        <v>21</v>
      </c>
      <c r="D139" s="304" t="s">
        <v>899</v>
      </c>
      <c r="E139" s="20" t="s">
        <v>21</v>
      </c>
      <c r="F139" s="305">
        <v>0</v>
      </c>
      <c r="G139" s="41"/>
      <c r="H139" s="47"/>
    </row>
    <row r="140" s="2" customFormat="1" ht="16.8" customHeight="1">
      <c r="A140" s="41"/>
      <c r="B140" s="47"/>
      <c r="C140" s="304" t="s">
        <v>21</v>
      </c>
      <c r="D140" s="304" t="s">
        <v>900</v>
      </c>
      <c r="E140" s="20" t="s">
        <v>21</v>
      </c>
      <c r="F140" s="305">
        <v>6.5449999999999999</v>
      </c>
      <c r="G140" s="41"/>
      <c r="H140" s="47"/>
    </row>
    <row r="141" s="2" customFormat="1" ht="16.8" customHeight="1">
      <c r="A141" s="41"/>
      <c r="B141" s="47"/>
      <c r="C141" s="304" t="s">
        <v>21</v>
      </c>
      <c r="D141" s="304" t="s">
        <v>901</v>
      </c>
      <c r="E141" s="20" t="s">
        <v>21</v>
      </c>
      <c r="F141" s="305">
        <v>13.429</v>
      </c>
      <c r="G141" s="41"/>
      <c r="H141" s="47"/>
    </row>
    <row r="142" s="2" customFormat="1" ht="16.8" customHeight="1">
      <c r="A142" s="41"/>
      <c r="B142" s="47"/>
      <c r="C142" s="304" t="s">
        <v>21</v>
      </c>
      <c r="D142" s="304" t="s">
        <v>902</v>
      </c>
      <c r="E142" s="20" t="s">
        <v>21</v>
      </c>
      <c r="F142" s="305">
        <v>119.856</v>
      </c>
      <c r="G142" s="41"/>
      <c r="H142" s="47"/>
    </row>
    <row r="143" s="2" customFormat="1" ht="16.8" customHeight="1">
      <c r="A143" s="41"/>
      <c r="B143" s="47"/>
      <c r="C143" s="304" t="s">
        <v>21</v>
      </c>
      <c r="D143" s="304" t="s">
        <v>903</v>
      </c>
      <c r="E143" s="20" t="s">
        <v>21</v>
      </c>
      <c r="F143" s="305">
        <v>76.703999999999994</v>
      </c>
      <c r="G143" s="41"/>
      <c r="H143" s="47"/>
    </row>
    <row r="144" s="2" customFormat="1" ht="16.8" customHeight="1">
      <c r="A144" s="41"/>
      <c r="B144" s="47"/>
      <c r="C144" s="304" t="s">
        <v>21</v>
      </c>
      <c r="D144" s="304" t="s">
        <v>904</v>
      </c>
      <c r="E144" s="20" t="s">
        <v>21</v>
      </c>
      <c r="F144" s="305">
        <v>134.61000000000001</v>
      </c>
      <c r="G144" s="41"/>
      <c r="H144" s="47"/>
    </row>
    <row r="145" s="2" customFormat="1" ht="16.8" customHeight="1">
      <c r="A145" s="41"/>
      <c r="B145" s="47"/>
      <c r="C145" s="304" t="s">
        <v>21</v>
      </c>
      <c r="D145" s="304" t="s">
        <v>905</v>
      </c>
      <c r="E145" s="20" t="s">
        <v>21</v>
      </c>
      <c r="F145" s="305">
        <v>549.79600000000005</v>
      </c>
      <c r="G145" s="41"/>
      <c r="H145" s="47"/>
    </row>
    <row r="146" s="2" customFormat="1" ht="16.8" customHeight="1">
      <c r="A146" s="41"/>
      <c r="B146" s="47"/>
      <c r="C146" s="304" t="s">
        <v>21</v>
      </c>
      <c r="D146" s="304" t="s">
        <v>906</v>
      </c>
      <c r="E146" s="20" t="s">
        <v>21</v>
      </c>
      <c r="F146" s="305">
        <v>0</v>
      </c>
      <c r="G146" s="41"/>
      <c r="H146" s="47"/>
    </row>
    <row r="147" s="2" customFormat="1" ht="16.8" customHeight="1">
      <c r="A147" s="41"/>
      <c r="B147" s="47"/>
      <c r="C147" s="304" t="s">
        <v>21</v>
      </c>
      <c r="D147" s="304" t="s">
        <v>907</v>
      </c>
      <c r="E147" s="20" t="s">
        <v>21</v>
      </c>
      <c r="F147" s="305">
        <v>222.09</v>
      </c>
      <c r="G147" s="41"/>
      <c r="H147" s="47"/>
    </row>
    <row r="148" s="2" customFormat="1" ht="16.8" customHeight="1">
      <c r="A148" s="41"/>
      <c r="B148" s="47"/>
      <c r="C148" s="304" t="s">
        <v>21</v>
      </c>
      <c r="D148" s="304" t="s">
        <v>908</v>
      </c>
      <c r="E148" s="20" t="s">
        <v>21</v>
      </c>
      <c r="F148" s="305">
        <v>22.417999999999999</v>
      </c>
      <c r="G148" s="41"/>
      <c r="H148" s="47"/>
    </row>
    <row r="149" s="2" customFormat="1" ht="16.8" customHeight="1">
      <c r="A149" s="41"/>
      <c r="B149" s="47"/>
      <c r="C149" s="304" t="s">
        <v>21</v>
      </c>
      <c r="D149" s="304" t="s">
        <v>909</v>
      </c>
      <c r="E149" s="20" t="s">
        <v>21</v>
      </c>
      <c r="F149" s="305">
        <v>20.138000000000002</v>
      </c>
      <c r="G149" s="41"/>
      <c r="H149" s="47"/>
    </row>
    <row r="150" s="2" customFormat="1" ht="16.8" customHeight="1">
      <c r="A150" s="41"/>
      <c r="B150" s="47"/>
      <c r="C150" s="304" t="s">
        <v>21</v>
      </c>
      <c r="D150" s="304" t="s">
        <v>910</v>
      </c>
      <c r="E150" s="20" t="s">
        <v>21</v>
      </c>
      <c r="F150" s="305">
        <v>17.765000000000001</v>
      </c>
      <c r="G150" s="41"/>
      <c r="H150" s="47"/>
    </row>
    <row r="151" s="2" customFormat="1" ht="16.8" customHeight="1">
      <c r="A151" s="41"/>
      <c r="B151" s="47"/>
      <c r="C151" s="304" t="s">
        <v>21</v>
      </c>
      <c r="D151" s="304" t="s">
        <v>911</v>
      </c>
      <c r="E151" s="20" t="s">
        <v>21</v>
      </c>
      <c r="F151" s="305">
        <v>145.93199999999999</v>
      </c>
      <c r="G151" s="41"/>
      <c r="H151" s="47"/>
    </row>
    <row r="152" s="2" customFormat="1" ht="16.8" customHeight="1">
      <c r="A152" s="41"/>
      <c r="B152" s="47"/>
      <c r="C152" s="304" t="s">
        <v>21</v>
      </c>
      <c r="D152" s="304" t="s">
        <v>912</v>
      </c>
      <c r="E152" s="20" t="s">
        <v>21</v>
      </c>
      <c r="F152" s="305">
        <v>26.876999999999999</v>
      </c>
      <c r="G152" s="41"/>
      <c r="H152" s="47"/>
    </row>
    <row r="153" s="2" customFormat="1" ht="16.8" customHeight="1">
      <c r="A153" s="41"/>
      <c r="B153" s="47"/>
      <c r="C153" s="304" t="s">
        <v>21</v>
      </c>
      <c r="D153" s="304" t="s">
        <v>913</v>
      </c>
      <c r="E153" s="20" t="s">
        <v>21</v>
      </c>
      <c r="F153" s="305">
        <v>87.344999999999999</v>
      </c>
      <c r="G153" s="41"/>
      <c r="H153" s="47"/>
    </row>
    <row r="154" s="2" customFormat="1" ht="16.8" customHeight="1">
      <c r="A154" s="41"/>
      <c r="B154" s="47"/>
      <c r="C154" s="304" t="s">
        <v>21</v>
      </c>
      <c r="D154" s="304" t="s">
        <v>914</v>
      </c>
      <c r="E154" s="20" t="s">
        <v>21</v>
      </c>
      <c r="F154" s="305">
        <v>48.813000000000002</v>
      </c>
      <c r="G154" s="41"/>
      <c r="H154" s="47"/>
    </row>
    <row r="155" s="2" customFormat="1" ht="16.8" customHeight="1">
      <c r="A155" s="41"/>
      <c r="B155" s="47"/>
      <c r="C155" s="304" t="s">
        <v>21</v>
      </c>
      <c r="D155" s="304" t="s">
        <v>915</v>
      </c>
      <c r="E155" s="20" t="s">
        <v>21</v>
      </c>
      <c r="F155" s="305">
        <v>67.278999999999996</v>
      </c>
      <c r="G155" s="41"/>
      <c r="H155" s="47"/>
    </row>
    <row r="156" s="2" customFormat="1" ht="16.8" customHeight="1">
      <c r="A156" s="41"/>
      <c r="B156" s="47"/>
      <c r="C156" s="304" t="s">
        <v>21</v>
      </c>
      <c r="D156" s="304" t="s">
        <v>916</v>
      </c>
      <c r="E156" s="20" t="s">
        <v>21</v>
      </c>
      <c r="F156" s="305">
        <v>113.39</v>
      </c>
      <c r="G156" s="41"/>
      <c r="H156" s="47"/>
    </row>
    <row r="157" s="2" customFormat="1" ht="16.8" customHeight="1">
      <c r="A157" s="41"/>
      <c r="B157" s="47"/>
      <c r="C157" s="304" t="s">
        <v>21</v>
      </c>
      <c r="D157" s="304" t="s">
        <v>917</v>
      </c>
      <c r="E157" s="20" t="s">
        <v>21</v>
      </c>
      <c r="F157" s="305">
        <v>64.034999999999997</v>
      </c>
      <c r="G157" s="41"/>
      <c r="H157" s="47"/>
    </row>
    <row r="158" s="2" customFormat="1" ht="16.8" customHeight="1">
      <c r="A158" s="41"/>
      <c r="B158" s="47"/>
      <c r="C158" s="304" t="s">
        <v>21</v>
      </c>
      <c r="D158" s="304" t="s">
        <v>918</v>
      </c>
      <c r="E158" s="20" t="s">
        <v>21</v>
      </c>
      <c r="F158" s="305">
        <v>55.914999999999999</v>
      </c>
      <c r="G158" s="41"/>
      <c r="H158" s="47"/>
    </row>
    <row r="159" s="2" customFormat="1" ht="16.8" customHeight="1">
      <c r="A159" s="41"/>
      <c r="B159" s="47"/>
      <c r="C159" s="304" t="s">
        <v>619</v>
      </c>
      <c r="D159" s="304" t="s">
        <v>830</v>
      </c>
      <c r="E159" s="20" t="s">
        <v>21</v>
      </c>
      <c r="F159" s="305">
        <v>1792.9369999999999</v>
      </c>
      <c r="G159" s="41"/>
      <c r="H159" s="47"/>
    </row>
    <row r="160" s="2" customFormat="1" ht="16.8" customHeight="1">
      <c r="A160" s="41"/>
      <c r="B160" s="47"/>
      <c r="C160" s="306" t="s">
        <v>2905</v>
      </c>
      <c r="D160" s="41"/>
      <c r="E160" s="41"/>
      <c r="F160" s="41"/>
      <c r="G160" s="41"/>
      <c r="H160" s="47"/>
    </row>
    <row r="161" s="2" customFormat="1" ht="16.8" customHeight="1">
      <c r="A161" s="41"/>
      <c r="B161" s="47"/>
      <c r="C161" s="304" t="s">
        <v>893</v>
      </c>
      <c r="D161" s="304" t="s">
        <v>894</v>
      </c>
      <c r="E161" s="20" t="s">
        <v>565</v>
      </c>
      <c r="F161" s="305">
        <v>1792.9369999999999</v>
      </c>
      <c r="G161" s="41"/>
      <c r="H161" s="47"/>
    </row>
    <row r="162" s="2" customFormat="1" ht="16.8" customHeight="1">
      <c r="A162" s="41"/>
      <c r="B162" s="47"/>
      <c r="C162" s="304" t="s">
        <v>939</v>
      </c>
      <c r="D162" s="304" t="s">
        <v>940</v>
      </c>
      <c r="E162" s="20" t="s">
        <v>581</v>
      </c>
      <c r="F162" s="305">
        <v>4098.8199999999997</v>
      </c>
      <c r="G162" s="41"/>
      <c r="H162" s="47"/>
    </row>
    <row r="163" s="2" customFormat="1" ht="16.8" customHeight="1">
      <c r="A163" s="41"/>
      <c r="B163" s="47"/>
      <c r="C163" s="300" t="s">
        <v>622</v>
      </c>
      <c r="D163" s="301" t="s">
        <v>623</v>
      </c>
      <c r="E163" s="302" t="s">
        <v>565</v>
      </c>
      <c r="F163" s="303">
        <v>891.99699999999996</v>
      </c>
      <c r="G163" s="41"/>
      <c r="H163" s="47"/>
    </row>
    <row r="164" s="2" customFormat="1" ht="16.8" customHeight="1">
      <c r="A164" s="41"/>
      <c r="B164" s="47"/>
      <c r="C164" s="304" t="s">
        <v>21</v>
      </c>
      <c r="D164" s="304" t="s">
        <v>906</v>
      </c>
      <c r="E164" s="20" t="s">
        <v>21</v>
      </c>
      <c r="F164" s="305">
        <v>0</v>
      </c>
      <c r="G164" s="41"/>
      <c r="H164" s="47"/>
    </row>
    <row r="165" s="2" customFormat="1" ht="16.8" customHeight="1">
      <c r="A165" s="41"/>
      <c r="B165" s="47"/>
      <c r="C165" s="304" t="s">
        <v>21</v>
      </c>
      <c r="D165" s="304" t="s">
        <v>907</v>
      </c>
      <c r="E165" s="20" t="s">
        <v>21</v>
      </c>
      <c r="F165" s="305">
        <v>222.09</v>
      </c>
      <c r="G165" s="41"/>
      <c r="H165" s="47"/>
    </row>
    <row r="166" s="2" customFormat="1" ht="16.8" customHeight="1">
      <c r="A166" s="41"/>
      <c r="B166" s="47"/>
      <c r="C166" s="304" t="s">
        <v>21</v>
      </c>
      <c r="D166" s="304" t="s">
        <v>908</v>
      </c>
      <c r="E166" s="20" t="s">
        <v>21</v>
      </c>
      <c r="F166" s="305">
        <v>22.417999999999999</v>
      </c>
      <c r="G166" s="41"/>
      <c r="H166" s="47"/>
    </row>
    <row r="167" s="2" customFormat="1" ht="16.8" customHeight="1">
      <c r="A167" s="41"/>
      <c r="B167" s="47"/>
      <c r="C167" s="304" t="s">
        <v>21</v>
      </c>
      <c r="D167" s="304" t="s">
        <v>909</v>
      </c>
      <c r="E167" s="20" t="s">
        <v>21</v>
      </c>
      <c r="F167" s="305">
        <v>20.138000000000002</v>
      </c>
      <c r="G167" s="41"/>
      <c r="H167" s="47"/>
    </row>
    <row r="168" s="2" customFormat="1" ht="16.8" customHeight="1">
      <c r="A168" s="41"/>
      <c r="B168" s="47"/>
      <c r="C168" s="304" t="s">
        <v>21</v>
      </c>
      <c r="D168" s="304" t="s">
        <v>910</v>
      </c>
      <c r="E168" s="20" t="s">
        <v>21</v>
      </c>
      <c r="F168" s="305">
        <v>17.765000000000001</v>
      </c>
      <c r="G168" s="41"/>
      <c r="H168" s="47"/>
    </row>
    <row r="169" s="2" customFormat="1" ht="16.8" customHeight="1">
      <c r="A169" s="41"/>
      <c r="B169" s="47"/>
      <c r="C169" s="304" t="s">
        <v>21</v>
      </c>
      <c r="D169" s="304" t="s">
        <v>911</v>
      </c>
      <c r="E169" s="20" t="s">
        <v>21</v>
      </c>
      <c r="F169" s="305">
        <v>145.93199999999999</v>
      </c>
      <c r="G169" s="41"/>
      <c r="H169" s="47"/>
    </row>
    <row r="170" s="2" customFormat="1" ht="16.8" customHeight="1">
      <c r="A170" s="41"/>
      <c r="B170" s="47"/>
      <c r="C170" s="304" t="s">
        <v>21</v>
      </c>
      <c r="D170" s="304" t="s">
        <v>912</v>
      </c>
      <c r="E170" s="20" t="s">
        <v>21</v>
      </c>
      <c r="F170" s="305">
        <v>26.876999999999999</v>
      </c>
      <c r="G170" s="41"/>
      <c r="H170" s="47"/>
    </row>
    <row r="171" s="2" customFormat="1" ht="16.8" customHeight="1">
      <c r="A171" s="41"/>
      <c r="B171" s="47"/>
      <c r="C171" s="304" t="s">
        <v>21</v>
      </c>
      <c r="D171" s="304" t="s">
        <v>913</v>
      </c>
      <c r="E171" s="20" t="s">
        <v>21</v>
      </c>
      <c r="F171" s="305">
        <v>87.344999999999999</v>
      </c>
      <c r="G171" s="41"/>
      <c r="H171" s="47"/>
    </row>
    <row r="172" s="2" customFormat="1" ht="16.8" customHeight="1">
      <c r="A172" s="41"/>
      <c r="B172" s="47"/>
      <c r="C172" s="304" t="s">
        <v>21</v>
      </c>
      <c r="D172" s="304" t="s">
        <v>914</v>
      </c>
      <c r="E172" s="20" t="s">
        <v>21</v>
      </c>
      <c r="F172" s="305">
        <v>48.813000000000002</v>
      </c>
      <c r="G172" s="41"/>
      <c r="H172" s="47"/>
    </row>
    <row r="173" s="2" customFormat="1" ht="16.8" customHeight="1">
      <c r="A173" s="41"/>
      <c r="B173" s="47"/>
      <c r="C173" s="304" t="s">
        <v>21</v>
      </c>
      <c r="D173" s="304" t="s">
        <v>915</v>
      </c>
      <c r="E173" s="20" t="s">
        <v>21</v>
      </c>
      <c r="F173" s="305">
        <v>67.278999999999996</v>
      </c>
      <c r="G173" s="41"/>
      <c r="H173" s="47"/>
    </row>
    <row r="174" s="2" customFormat="1" ht="16.8" customHeight="1">
      <c r="A174" s="41"/>
      <c r="B174" s="47"/>
      <c r="C174" s="304" t="s">
        <v>21</v>
      </c>
      <c r="D174" s="304" t="s">
        <v>916</v>
      </c>
      <c r="E174" s="20" t="s">
        <v>21</v>
      </c>
      <c r="F174" s="305">
        <v>113.39</v>
      </c>
      <c r="G174" s="41"/>
      <c r="H174" s="47"/>
    </row>
    <row r="175" s="2" customFormat="1" ht="16.8" customHeight="1">
      <c r="A175" s="41"/>
      <c r="B175" s="47"/>
      <c r="C175" s="304" t="s">
        <v>21</v>
      </c>
      <c r="D175" s="304" t="s">
        <v>917</v>
      </c>
      <c r="E175" s="20" t="s">
        <v>21</v>
      </c>
      <c r="F175" s="305">
        <v>64.034999999999997</v>
      </c>
      <c r="G175" s="41"/>
      <c r="H175" s="47"/>
    </row>
    <row r="176" s="2" customFormat="1" ht="16.8" customHeight="1">
      <c r="A176" s="41"/>
      <c r="B176" s="47"/>
      <c r="C176" s="304" t="s">
        <v>21</v>
      </c>
      <c r="D176" s="304" t="s">
        <v>918</v>
      </c>
      <c r="E176" s="20" t="s">
        <v>21</v>
      </c>
      <c r="F176" s="305">
        <v>55.914999999999999</v>
      </c>
      <c r="G176" s="41"/>
      <c r="H176" s="47"/>
    </row>
    <row r="177" s="2" customFormat="1" ht="16.8" customHeight="1">
      <c r="A177" s="41"/>
      <c r="B177" s="47"/>
      <c r="C177" s="304" t="s">
        <v>622</v>
      </c>
      <c r="D177" s="304" t="s">
        <v>888</v>
      </c>
      <c r="E177" s="20" t="s">
        <v>21</v>
      </c>
      <c r="F177" s="305">
        <v>891.99699999999996</v>
      </c>
      <c r="G177" s="41"/>
      <c r="H177" s="47"/>
    </row>
    <row r="178" s="2" customFormat="1" ht="16.8" customHeight="1">
      <c r="A178" s="41"/>
      <c r="B178" s="47"/>
      <c r="C178" s="306" t="s">
        <v>2905</v>
      </c>
      <c r="D178" s="41"/>
      <c r="E178" s="41"/>
      <c r="F178" s="41"/>
      <c r="G178" s="41"/>
      <c r="H178" s="47"/>
    </row>
    <row r="179" s="2" customFormat="1" ht="16.8" customHeight="1">
      <c r="A179" s="41"/>
      <c r="B179" s="47"/>
      <c r="C179" s="304" t="s">
        <v>893</v>
      </c>
      <c r="D179" s="304" t="s">
        <v>894</v>
      </c>
      <c r="E179" s="20" t="s">
        <v>565</v>
      </c>
      <c r="F179" s="305">
        <v>1792.9369999999999</v>
      </c>
      <c r="G179" s="41"/>
      <c r="H179" s="47"/>
    </row>
    <row r="180" s="2" customFormat="1" ht="16.8" customHeight="1">
      <c r="A180" s="41"/>
      <c r="B180" s="47"/>
      <c r="C180" s="304" t="s">
        <v>930</v>
      </c>
      <c r="D180" s="304" t="s">
        <v>931</v>
      </c>
      <c r="E180" s="20" t="s">
        <v>565</v>
      </c>
      <c r="F180" s="305">
        <v>1510.4000000000001</v>
      </c>
      <c r="G180" s="41"/>
      <c r="H180" s="47"/>
    </row>
    <row r="181" s="2" customFormat="1" ht="16.8" customHeight="1">
      <c r="A181" s="41"/>
      <c r="B181" s="47"/>
      <c r="C181" s="300" t="s">
        <v>625</v>
      </c>
      <c r="D181" s="301" t="s">
        <v>626</v>
      </c>
      <c r="E181" s="302" t="s">
        <v>565</v>
      </c>
      <c r="F181" s="303">
        <v>900.94000000000005</v>
      </c>
      <c r="G181" s="41"/>
      <c r="H181" s="47"/>
    </row>
    <row r="182" s="2" customFormat="1" ht="16.8" customHeight="1">
      <c r="A182" s="41"/>
      <c r="B182" s="47"/>
      <c r="C182" s="304" t="s">
        <v>21</v>
      </c>
      <c r="D182" s="304" t="s">
        <v>898</v>
      </c>
      <c r="E182" s="20" t="s">
        <v>21</v>
      </c>
      <c r="F182" s="305">
        <v>0</v>
      </c>
      <c r="G182" s="41"/>
      <c r="H182" s="47"/>
    </row>
    <row r="183" s="2" customFormat="1" ht="16.8" customHeight="1">
      <c r="A183" s="41"/>
      <c r="B183" s="47"/>
      <c r="C183" s="304" t="s">
        <v>21</v>
      </c>
      <c r="D183" s="304" t="s">
        <v>899</v>
      </c>
      <c r="E183" s="20" t="s">
        <v>21</v>
      </c>
      <c r="F183" s="305">
        <v>0</v>
      </c>
      <c r="G183" s="41"/>
      <c r="H183" s="47"/>
    </row>
    <row r="184" s="2" customFormat="1" ht="16.8" customHeight="1">
      <c r="A184" s="41"/>
      <c r="B184" s="47"/>
      <c r="C184" s="304" t="s">
        <v>21</v>
      </c>
      <c r="D184" s="304" t="s">
        <v>900</v>
      </c>
      <c r="E184" s="20" t="s">
        <v>21</v>
      </c>
      <c r="F184" s="305">
        <v>6.5449999999999999</v>
      </c>
      <c r="G184" s="41"/>
      <c r="H184" s="47"/>
    </row>
    <row r="185" s="2" customFormat="1" ht="16.8" customHeight="1">
      <c r="A185" s="41"/>
      <c r="B185" s="47"/>
      <c r="C185" s="304" t="s">
        <v>21</v>
      </c>
      <c r="D185" s="304" t="s">
        <v>901</v>
      </c>
      <c r="E185" s="20" t="s">
        <v>21</v>
      </c>
      <c r="F185" s="305">
        <v>13.429</v>
      </c>
      <c r="G185" s="41"/>
      <c r="H185" s="47"/>
    </row>
    <row r="186" s="2" customFormat="1" ht="16.8" customHeight="1">
      <c r="A186" s="41"/>
      <c r="B186" s="47"/>
      <c r="C186" s="304" t="s">
        <v>21</v>
      </c>
      <c r="D186" s="304" t="s">
        <v>902</v>
      </c>
      <c r="E186" s="20" t="s">
        <v>21</v>
      </c>
      <c r="F186" s="305">
        <v>119.856</v>
      </c>
      <c r="G186" s="41"/>
      <c r="H186" s="47"/>
    </row>
    <row r="187" s="2" customFormat="1" ht="16.8" customHeight="1">
      <c r="A187" s="41"/>
      <c r="B187" s="47"/>
      <c r="C187" s="304" t="s">
        <v>21</v>
      </c>
      <c r="D187" s="304" t="s">
        <v>903</v>
      </c>
      <c r="E187" s="20" t="s">
        <v>21</v>
      </c>
      <c r="F187" s="305">
        <v>76.703999999999994</v>
      </c>
      <c r="G187" s="41"/>
      <c r="H187" s="47"/>
    </row>
    <row r="188" s="2" customFormat="1" ht="16.8" customHeight="1">
      <c r="A188" s="41"/>
      <c r="B188" s="47"/>
      <c r="C188" s="304" t="s">
        <v>21</v>
      </c>
      <c r="D188" s="304" t="s">
        <v>904</v>
      </c>
      <c r="E188" s="20" t="s">
        <v>21</v>
      </c>
      <c r="F188" s="305">
        <v>134.61000000000001</v>
      </c>
      <c r="G188" s="41"/>
      <c r="H188" s="47"/>
    </row>
    <row r="189" s="2" customFormat="1" ht="16.8" customHeight="1">
      <c r="A189" s="41"/>
      <c r="B189" s="47"/>
      <c r="C189" s="304" t="s">
        <v>21</v>
      </c>
      <c r="D189" s="304" t="s">
        <v>905</v>
      </c>
      <c r="E189" s="20" t="s">
        <v>21</v>
      </c>
      <c r="F189" s="305">
        <v>549.79600000000005</v>
      </c>
      <c r="G189" s="41"/>
      <c r="H189" s="47"/>
    </row>
    <row r="190" s="2" customFormat="1" ht="16.8" customHeight="1">
      <c r="A190" s="41"/>
      <c r="B190" s="47"/>
      <c r="C190" s="304" t="s">
        <v>625</v>
      </c>
      <c r="D190" s="304" t="s">
        <v>888</v>
      </c>
      <c r="E190" s="20" t="s">
        <v>21</v>
      </c>
      <c r="F190" s="305">
        <v>900.94000000000005</v>
      </c>
      <c r="G190" s="41"/>
      <c r="H190" s="47"/>
    </row>
    <row r="191" s="2" customFormat="1" ht="16.8" customHeight="1">
      <c r="A191" s="41"/>
      <c r="B191" s="47"/>
      <c r="C191" s="306" t="s">
        <v>2905</v>
      </c>
      <c r="D191" s="41"/>
      <c r="E191" s="41"/>
      <c r="F191" s="41"/>
      <c r="G191" s="41"/>
      <c r="H191" s="47"/>
    </row>
    <row r="192" s="2" customFormat="1" ht="16.8" customHeight="1">
      <c r="A192" s="41"/>
      <c r="B192" s="47"/>
      <c r="C192" s="304" t="s">
        <v>893</v>
      </c>
      <c r="D192" s="304" t="s">
        <v>894</v>
      </c>
      <c r="E192" s="20" t="s">
        <v>565</v>
      </c>
      <c r="F192" s="305">
        <v>1792.9369999999999</v>
      </c>
      <c r="G192" s="41"/>
      <c r="H192" s="47"/>
    </row>
    <row r="193" s="2" customFormat="1" ht="16.8" customHeight="1">
      <c r="A193" s="41"/>
      <c r="B193" s="47"/>
      <c r="C193" s="304" t="s">
        <v>919</v>
      </c>
      <c r="D193" s="304" t="s">
        <v>920</v>
      </c>
      <c r="E193" s="20" t="s">
        <v>565</v>
      </c>
      <c r="F193" s="305">
        <v>2177.9630000000002</v>
      </c>
      <c r="G193" s="41"/>
      <c r="H193" s="47"/>
    </row>
    <row r="194" s="2" customFormat="1" ht="16.8" customHeight="1">
      <c r="A194" s="41"/>
      <c r="B194" s="47"/>
      <c r="C194" s="300" t="s">
        <v>628</v>
      </c>
      <c r="D194" s="301" t="s">
        <v>629</v>
      </c>
      <c r="E194" s="302" t="s">
        <v>565</v>
      </c>
      <c r="F194" s="303">
        <v>15.705</v>
      </c>
      <c r="G194" s="41"/>
      <c r="H194" s="47"/>
    </row>
    <row r="195" s="2" customFormat="1" ht="16.8" customHeight="1">
      <c r="A195" s="41"/>
      <c r="B195" s="47"/>
      <c r="C195" s="304" t="s">
        <v>21</v>
      </c>
      <c r="D195" s="304" t="s">
        <v>868</v>
      </c>
      <c r="E195" s="20" t="s">
        <v>21</v>
      </c>
      <c r="F195" s="305">
        <v>0</v>
      </c>
      <c r="G195" s="41"/>
      <c r="H195" s="47"/>
    </row>
    <row r="196" s="2" customFormat="1" ht="16.8" customHeight="1">
      <c r="A196" s="41"/>
      <c r="B196" s="47"/>
      <c r="C196" s="304" t="s">
        <v>628</v>
      </c>
      <c r="D196" s="304" t="s">
        <v>1617</v>
      </c>
      <c r="E196" s="20" t="s">
        <v>21</v>
      </c>
      <c r="F196" s="305">
        <v>15.705</v>
      </c>
      <c r="G196" s="41"/>
      <c r="H196" s="47"/>
    </row>
    <row r="197" s="2" customFormat="1" ht="16.8" customHeight="1">
      <c r="A197" s="41"/>
      <c r="B197" s="47"/>
      <c r="C197" s="306" t="s">
        <v>2905</v>
      </c>
      <c r="D197" s="41"/>
      <c r="E197" s="41"/>
      <c r="F197" s="41"/>
      <c r="G197" s="41"/>
      <c r="H197" s="47"/>
    </row>
    <row r="198" s="2" customFormat="1" ht="16.8" customHeight="1">
      <c r="A198" s="41"/>
      <c r="B198" s="47"/>
      <c r="C198" s="304" t="s">
        <v>1610</v>
      </c>
      <c r="D198" s="304" t="s">
        <v>1611</v>
      </c>
      <c r="E198" s="20" t="s">
        <v>565</v>
      </c>
      <c r="F198" s="305">
        <v>41.909999999999997</v>
      </c>
      <c r="G198" s="41"/>
      <c r="H198" s="47"/>
    </row>
    <row r="199" s="2" customFormat="1" ht="16.8" customHeight="1">
      <c r="A199" s="41"/>
      <c r="B199" s="47"/>
      <c r="C199" s="304" t="s">
        <v>1620</v>
      </c>
      <c r="D199" s="304" t="s">
        <v>1621</v>
      </c>
      <c r="E199" s="20" t="s">
        <v>565</v>
      </c>
      <c r="F199" s="305">
        <v>140.667</v>
      </c>
      <c r="G199" s="41"/>
      <c r="H199" s="47"/>
    </row>
    <row r="200" s="2" customFormat="1" ht="16.8" customHeight="1">
      <c r="A200" s="41"/>
      <c r="B200" s="47"/>
      <c r="C200" s="304" t="s">
        <v>1857</v>
      </c>
      <c r="D200" s="304" t="s">
        <v>1858</v>
      </c>
      <c r="E200" s="20" t="s">
        <v>581</v>
      </c>
      <c r="F200" s="305">
        <v>197.42400000000001</v>
      </c>
      <c r="G200" s="41"/>
      <c r="H200" s="47"/>
    </row>
    <row r="201" s="2" customFormat="1" ht="16.8" customHeight="1">
      <c r="A201" s="41"/>
      <c r="B201" s="47"/>
      <c r="C201" s="304" t="s">
        <v>1867</v>
      </c>
      <c r="D201" s="304" t="s">
        <v>1868</v>
      </c>
      <c r="E201" s="20" t="s">
        <v>581</v>
      </c>
      <c r="F201" s="305">
        <v>98.712000000000003</v>
      </c>
      <c r="G201" s="41"/>
      <c r="H201" s="47"/>
    </row>
    <row r="202" s="2" customFormat="1" ht="16.8" customHeight="1">
      <c r="A202" s="41"/>
      <c r="B202" s="47"/>
      <c r="C202" s="300" t="s">
        <v>631</v>
      </c>
      <c r="D202" s="301" t="s">
        <v>632</v>
      </c>
      <c r="E202" s="302" t="s">
        <v>565</v>
      </c>
      <c r="F202" s="303">
        <v>20.190000000000001</v>
      </c>
      <c r="G202" s="41"/>
      <c r="H202" s="47"/>
    </row>
    <row r="203" s="2" customFormat="1" ht="16.8" customHeight="1">
      <c r="A203" s="41"/>
      <c r="B203" s="47"/>
      <c r="C203" s="304" t="s">
        <v>21</v>
      </c>
      <c r="D203" s="304" t="s">
        <v>1615</v>
      </c>
      <c r="E203" s="20" t="s">
        <v>21</v>
      </c>
      <c r="F203" s="305">
        <v>0</v>
      </c>
      <c r="G203" s="41"/>
      <c r="H203" s="47"/>
    </row>
    <row r="204" s="2" customFormat="1" ht="16.8" customHeight="1">
      <c r="A204" s="41"/>
      <c r="B204" s="47"/>
      <c r="C204" s="304" t="s">
        <v>21</v>
      </c>
      <c r="D204" s="304" t="s">
        <v>899</v>
      </c>
      <c r="E204" s="20" t="s">
        <v>21</v>
      </c>
      <c r="F204" s="305">
        <v>0</v>
      </c>
      <c r="G204" s="41"/>
      <c r="H204" s="47"/>
    </row>
    <row r="205" s="2" customFormat="1" ht="16.8" customHeight="1">
      <c r="A205" s="41"/>
      <c r="B205" s="47"/>
      <c r="C205" s="304" t="s">
        <v>631</v>
      </c>
      <c r="D205" s="304" t="s">
        <v>1616</v>
      </c>
      <c r="E205" s="20" t="s">
        <v>21</v>
      </c>
      <c r="F205" s="305">
        <v>20.190000000000001</v>
      </c>
      <c r="G205" s="41"/>
      <c r="H205" s="47"/>
    </row>
    <row r="206" s="2" customFormat="1" ht="16.8" customHeight="1">
      <c r="A206" s="41"/>
      <c r="B206" s="47"/>
      <c r="C206" s="306" t="s">
        <v>2905</v>
      </c>
      <c r="D206" s="41"/>
      <c r="E206" s="41"/>
      <c r="F206" s="41"/>
      <c r="G206" s="41"/>
      <c r="H206" s="47"/>
    </row>
    <row r="207" s="2" customFormat="1" ht="16.8" customHeight="1">
      <c r="A207" s="41"/>
      <c r="B207" s="47"/>
      <c r="C207" s="304" t="s">
        <v>1610</v>
      </c>
      <c r="D207" s="304" t="s">
        <v>1611</v>
      </c>
      <c r="E207" s="20" t="s">
        <v>565</v>
      </c>
      <c r="F207" s="305">
        <v>41.909999999999997</v>
      </c>
      <c r="G207" s="41"/>
      <c r="H207" s="47"/>
    </row>
    <row r="208" s="2" customFormat="1" ht="16.8" customHeight="1">
      <c r="A208" s="41"/>
      <c r="B208" s="47"/>
      <c r="C208" s="304" t="s">
        <v>1620</v>
      </c>
      <c r="D208" s="304" t="s">
        <v>1621</v>
      </c>
      <c r="E208" s="20" t="s">
        <v>565</v>
      </c>
      <c r="F208" s="305">
        <v>140.667</v>
      </c>
      <c r="G208" s="41"/>
      <c r="H208" s="47"/>
    </row>
    <row r="209" s="2" customFormat="1" ht="16.8" customHeight="1">
      <c r="A209" s="41"/>
      <c r="B209" s="47"/>
      <c r="C209" s="304" t="s">
        <v>1857</v>
      </c>
      <c r="D209" s="304" t="s">
        <v>1858</v>
      </c>
      <c r="E209" s="20" t="s">
        <v>581</v>
      </c>
      <c r="F209" s="305">
        <v>197.42400000000001</v>
      </c>
      <c r="G209" s="41"/>
      <c r="H209" s="47"/>
    </row>
    <row r="210" s="2" customFormat="1" ht="16.8" customHeight="1">
      <c r="A210" s="41"/>
      <c r="B210" s="47"/>
      <c r="C210" s="304" t="s">
        <v>1867</v>
      </c>
      <c r="D210" s="304" t="s">
        <v>1868</v>
      </c>
      <c r="E210" s="20" t="s">
        <v>581</v>
      </c>
      <c r="F210" s="305">
        <v>98.712000000000003</v>
      </c>
      <c r="G210" s="41"/>
      <c r="H210" s="47"/>
    </row>
    <row r="211" s="2" customFormat="1" ht="16.8" customHeight="1">
      <c r="A211" s="41"/>
      <c r="B211" s="47"/>
      <c r="C211" s="300" t="s">
        <v>634</v>
      </c>
      <c r="D211" s="301" t="s">
        <v>635</v>
      </c>
      <c r="E211" s="302" t="s">
        <v>565</v>
      </c>
      <c r="F211" s="303">
        <v>35.895000000000003</v>
      </c>
      <c r="G211" s="41"/>
      <c r="H211" s="47"/>
    </row>
    <row r="212" s="2" customFormat="1" ht="16.8" customHeight="1">
      <c r="A212" s="41"/>
      <c r="B212" s="47"/>
      <c r="C212" s="304" t="s">
        <v>21</v>
      </c>
      <c r="D212" s="304" t="s">
        <v>1615</v>
      </c>
      <c r="E212" s="20" t="s">
        <v>21</v>
      </c>
      <c r="F212" s="305">
        <v>0</v>
      </c>
      <c r="G212" s="41"/>
      <c r="H212" s="47"/>
    </row>
    <row r="213" s="2" customFormat="1" ht="16.8" customHeight="1">
      <c r="A213" s="41"/>
      <c r="B213" s="47"/>
      <c r="C213" s="304" t="s">
        <v>21</v>
      </c>
      <c r="D213" s="304" t="s">
        <v>899</v>
      </c>
      <c r="E213" s="20" t="s">
        <v>21</v>
      </c>
      <c r="F213" s="305">
        <v>0</v>
      </c>
      <c r="G213" s="41"/>
      <c r="H213" s="47"/>
    </row>
    <row r="214" s="2" customFormat="1" ht="16.8" customHeight="1">
      <c r="A214" s="41"/>
      <c r="B214" s="47"/>
      <c r="C214" s="304" t="s">
        <v>631</v>
      </c>
      <c r="D214" s="304" t="s">
        <v>1616</v>
      </c>
      <c r="E214" s="20" t="s">
        <v>21</v>
      </c>
      <c r="F214" s="305">
        <v>20.190000000000001</v>
      </c>
      <c r="G214" s="41"/>
      <c r="H214" s="47"/>
    </row>
    <row r="215" s="2" customFormat="1" ht="16.8" customHeight="1">
      <c r="A215" s="41"/>
      <c r="B215" s="47"/>
      <c r="C215" s="304" t="s">
        <v>21</v>
      </c>
      <c r="D215" s="304" t="s">
        <v>868</v>
      </c>
      <c r="E215" s="20" t="s">
        <v>21</v>
      </c>
      <c r="F215" s="305">
        <v>0</v>
      </c>
      <c r="G215" s="41"/>
      <c r="H215" s="47"/>
    </row>
    <row r="216" s="2" customFormat="1" ht="16.8" customHeight="1">
      <c r="A216" s="41"/>
      <c r="B216" s="47"/>
      <c r="C216" s="304" t="s">
        <v>628</v>
      </c>
      <c r="D216" s="304" t="s">
        <v>1617</v>
      </c>
      <c r="E216" s="20" t="s">
        <v>21</v>
      </c>
      <c r="F216" s="305">
        <v>15.705</v>
      </c>
      <c r="G216" s="41"/>
      <c r="H216" s="47"/>
    </row>
    <row r="217" s="2" customFormat="1" ht="16.8" customHeight="1">
      <c r="A217" s="41"/>
      <c r="B217" s="47"/>
      <c r="C217" s="304" t="s">
        <v>634</v>
      </c>
      <c r="D217" s="304" t="s">
        <v>888</v>
      </c>
      <c r="E217" s="20" t="s">
        <v>21</v>
      </c>
      <c r="F217" s="305">
        <v>35.895000000000003</v>
      </c>
      <c r="G217" s="41"/>
      <c r="H217" s="47"/>
    </row>
    <row r="218" s="2" customFormat="1" ht="16.8" customHeight="1">
      <c r="A218" s="41"/>
      <c r="B218" s="47"/>
      <c r="C218" s="306" t="s">
        <v>2905</v>
      </c>
      <c r="D218" s="41"/>
      <c r="E218" s="41"/>
      <c r="F218" s="41"/>
      <c r="G218" s="41"/>
      <c r="H218" s="47"/>
    </row>
    <row r="219" s="2" customFormat="1" ht="16.8" customHeight="1">
      <c r="A219" s="41"/>
      <c r="B219" s="47"/>
      <c r="C219" s="304" t="s">
        <v>1610</v>
      </c>
      <c r="D219" s="304" t="s">
        <v>1611</v>
      </c>
      <c r="E219" s="20" t="s">
        <v>565</v>
      </c>
      <c r="F219" s="305">
        <v>41.909999999999997</v>
      </c>
      <c r="G219" s="41"/>
      <c r="H219" s="47"/>
    </row>
    <row r="220" s="2" customFormat="1" ht="16.8" customHeight="1">
      <c r="A220" s="41"/>
      <c r="B220" s="47"/>
      <c r="C220" s="304" t="s">
        <v>1105</v>
      </c>
      <c r="D220" s="304" t="s">
        <v>1106</v>
      </c>
      <c r="E220" s="20" t="s">
        <v>565</v>
      </c>
      <c r="F220" s="305">
        <v>35.895000000000003</v>
      </c>
      <c r="G220" s="41"/>
      <c r="H220" s="47"/>
    </row>
    <row r="221" s="2" customFormat="1" ht="16.8" customHeight="1">
      <c r="A221" s="41"/>
      <c r="B221" s="47"/>
      <c r="C221" s="304" t="s">
        <v>1339</v>
      </c>
      <c r="D221" s="304" t="s">
        <v>1340</v>
      </c>
      <c r="E221" s="20" t="s">
        <v>475</v>
      </c>
      <c r="F221" s="305">
        <v>3112.3699999999999</v>
      </c>
      <c r="G221" s="41"/>
      <c r="H221" s="47"/>
    </row>
    <row r="222" s="2" customFormat="1" ht="16.8" customHeight="1">
      <c r="A222" s="41"/>
      <c r="B222" s="47"/>
      <c r="C222" s="304" t="s">
        <v>1352</v>
      </c>
      <c r="D222" s="304" t="s">
        <v>1353</v>
      </c>
      <c r="E222" s="20" t="s">
        <v>475</v>
      </c>
      <c r="F222" s="305">
        <v>3112.3699999999999</v>
      </c>
      <c r="G222" s="41"/>
      <c r="H222" s="47"/>
    </row>
    <row r="223" s="2" customFormat="1" ht="16.8" customHeight="1">
      <c r="A223" s="41"/>
      <c r="B223" s="47"/>
      <c r="C223" s="304" t="s">
        <v>1751</v>
      </c>
      <c r="D223" s="304" t="s">
        <v>1752</v>
      </c>
      <c r="E223" s="20" t="s">
        <v>210</v>
      </c>
      <c r="F223" s="305">
        <v>1346.0920000000001</v>
      </c>
      <c r="G223" s="41"/>
      <c r="H223" s="47"/>
    </row>
    <row r="224" s="2" customFormat="1" ht="16.8" customHeight="1">
      <c r="A224" s="41"/>
      <c r="B224" s="47"/>
      <c r="C224" s="304" t="s">
        <v>1876</v>
      </c>
      <c r="D224" s="304" t="s">
        <v>1877</v>
      </c>
      <c r="E224" s="20" t="s">
        <v>581</v>
      </c>
      <c r="F224" s="305">
        <v>50.387</v>
      </c>
      <c r="G224" s="41"/>
      <c r="H224" s="47"/>
    </row>
    <row r="225" s="2" customFormat="1" ht="16.8" customHeight="1">
      <c r="A225" s="41"/>
      <c r="B225" s="47"/>
      <c r="C225" s="304" t="s">
        <v>1763</v>
      </c>
      <c r="D225" s="304" t="s">
        <v>1764</v>
      </c>
      <c r="E225" s="20" t="s">
        <v>581</v>
      </c>
      <c r="F225" s="305">
        <v>2.048</v>
      </c>
      <c r="G225" s="41"/>
      <c r="H225" s="47"/>
    </row>
    <row r="226" s="2" customFormat="1" ht="16.8" customHeight="1">
      <c r="A226" s="41"/>
      <c r="B226" s="47"/>
      <c r="C226" s="304" t="s">
        <v>1111</v>
      </c>
      <c r="D226" s="304" t="s">
        <v>1112</v>
      </c>
      <c r="E226" s="20" t="s">
        <v>565</v>
      </c>
      <c r="F226" s="305">
        <v>5.3840000000000003</v>
      </c>
      <c r="G226" s="41"/>
      <c r="H226" s="47"/>
    </row>
    <row r="227" s="2" customFormat="1" ht="16.8" customHeight="1">
      <c r="A227" s="41"/>
      <c r="B227" s="47"/>
      <c r="C227" s="300" t="s">
        <v>640</v>
      </c>
      <c r="D227" s="301" t="s">
        <v>641</v>
      </c>
      <c r="E227" s="302" t="s">
        <v>565</v>
      </c>
      <c r="F227" s="303">
        <v>6.0149999999999997</v>
      </c>
      <c r="G227" s="41"/>
      <c r="H227" s="47"/>
    </row>
    <row r="228" s="2" customFormat="1" ht="16.8" customHeight="1">
      <c r="A228" s="41"/>
      <c r="B228" s="47"/>
      <c r="C228" s="304" t="s">
        <v>640</v>
      </c>
      <c r="D228" s="304" t="s">
        <v>1618</v>
      </c>
      <c r="E228" s="20" t="s">
        <v>21</v>
      </c>
      <c r="F228" s="305">
        <v>6.0149999999999997</v>
      </c>
      <c r="G228" s="41"/>
      <c r="H228" s="47"/>
    </row>
    <row r="229" s="2" customFormat="1" ht="16.8" customHeight="1">
      <c r="A229" s="41"/>
      <c r="B229" s="47"/>
      <c r="C229" s="306" t="s">
        <v>2905</v>
      </c>
      <c r="D229" s="41"/>
      <c r="E229" s="41"/>
      <c r="F229" s="41"/>
      <c r="G229" s="41"/>
      <c r="H229" s="47"/>
    </row>
    <row r="230" s="2" customFormat="1" ht="16.8" customHeight="1">
      <c r="A230" s="41"/>
      <c r="B230" s="47"/>
      <c r="C230" s="304" t="s">
        <v>1610</v>
      </c>
      <c r="D230" s="304" t="s">
        <v>1611</v>
      </c>
      <c r="E230" s="20" t="s">
        <v>565</v>
      </c>
      <c r="F230" s="305">
        <v>41.909999999999997</v>
      </c>
      <c r="G230" s="41"/>
      <c r="H230" s="47"/>
    </row>
    <row r="231" s="2" customFormat="1" ht="16.8" customHeight="1">
      <c r="A231" s="41"/>
      <c r="B231" s="47"/>
      <c r="C231" s="304" t="s">
        <v>1876</v>
      </c>
      <c r="D231" s="304" t="s">
        <v>1877</v>
      </c>
      <c r="E231" s="20" t="s">
        <v>581</v>
      </c>
      <c r="F231" s="305">
        <v>50.387</v>
      </c>
      <c r="G231" s="41"/>
      <c r="H231" s="47"/>
    </row>
    <row r="232" s="2" customFormat="1" ht="16.8" customHeight="1">
      <c r="A232" s="41"/>
      <c r="B232" s="47"/>
      <c r="C232" s="300" t="s">
        <v>643</v>
      </c>
      <c r="D232" s="301" t="s">
        <v>644</v>
      </c>
      <c r="E232" s="302" t="s">
        <v>565</v>
      </c>
      <c r="F232" s="303">
        <v>9.1199999999999992</v>
      </c>
      <c r="G232" s="41"/>
      <c r="H232" s="47"/>
    </row>
    <row r="233" s="2" customFormat="1" ht="16.8" customHeight="1">
      <c r="A233" s="41"/>
      <c r="B233" s="47"/>
      <c r="C233" s="304" t="s">
        <v>643</v>
      </c>
      <c r="D233" s="304" t="s">
        <v>1573</v>
      </c>
      <c r="E233" s="20" t="s">
        <v>21</v>
      </c>
      <c r="F233" s="305">
        <v>9.1199999999999992</v>
      </c>
      <c r="G233" s="41"/>
      <c r="H233" s="47"/>
    </row>
    <row r="234" s="2" customFormat="1" ht="16.8" customHeight="1">
      <c r="A234" s="41"/>
      <c r="B234" s="47"/>
      <c r="C234" s="306" t="s">
        <v>2905</v>
      </c>
      <c r="D234" s="41"/>
      <c r="E234" s="41"/>
      <c r="F234" s="41"/>
      <c r="G234" s="41"/>
      <c r="H234" s="47"/>
    </row>
    <row r="235" s="2" customFormat="1" ht="16.8" customHeight="1">
      <c r="A235" s="41"/>
      <c r="B235" s="47"/>
      <c r="C235" s="304" t="s">
        <v>1568</v>
      </c>
      <c r="D235" s="304" t="s">
        <v>1569</v>
      </c>
      <c r="E235" s="20" t="s">
        <v>565</v>
      </c>
      <c r="F235" s="305">
        <v>9.1199999999999992</v>
      </c>
      <c r="G235" s="41"/>
      <c r="H235" s="47"/>
    </row>
    <row r="236" s="2" customFormat="1" ht="16.8" customHeight="1">
      <c r="A236" s="41"/>
      <c r="B236" s="47"/>
      <c r="C236" s="304" t="s">
        <v>1575</v>
      </c>
      <c r="D236" s="304" t="s">
        <v>1576</v>
      </c>
      <c r="E236" s="20" t="s">
        <v>565</v>
      </c>
      <c r="F236" s="305">
        <v>273.60000000000002</v>
      </c>
      <c r="G236" s="41"/>
      <c r="H236" s="47"/>
    </row>
    <row r="237" s="2" customFormat="1" ht="16.8" customHeight="1">
      <c r="A237" s="41"/>
      <c r="B237" s="47"/>
      <c r="C237" s="304" t="s">
        <v>1582</v>
      </c>
      <c r="D237" s="304" t="s">
        <v>1583</v>
      </c>
      <c r="E237" s="20" t="s">
        <v>565</v>
      </c>
      <c r="F237" s="305">
        <v>9.1199999999999992</v>
      </c>
      <c r="G237" s="41"/>
      <c r="H237" s="47"/>
    </row>
    <row r="238" s="2" customFormat="1" ht="16.8" customHeight="1">
      <c r="A238" s="41"/>
      <c r="B238" s="47"/>
      <c r="C238" s="300" t="s">
        <v>646</v>
      </c>
      <c r="D238" s="301" t="s">
        <v>647</v>
      </c>
      <c r="E238" s="302" t="s">
        <v>475</v>
      </c>
      <c r="F238" s="303">
        <v>1153.0999999999999</v>
      </c>
      <c r="G238" s="41"/>
      <c r="H238" s="47"/>
    </row>
    <row r="239" s="2" customFormat="1" ht="16.8" customHeight="1">
      <c r="A239" s="41"/>
      <c r="B239" s="47"/>
      <c r="C239" s="304" t="s">
        <v>21</v>
      </c>
      <c r="D239" s="304" t="s">
        <v>1552</v>
      </c>
      <c r="E239" s="20" t="s">
        <v>21</v>
      </c>
      <c r="F239" s="305">
        <v>176.88</v>
      </c>
      <c r="G239" s="41"/>
      <c r="H239" s="47"/>
    </row>
    <row r="240" s="2" customFormat="1" ht="16.8" customHeight="1">
      <c r="A240" s="41"/>
      <c r="B240" s="47"/>
      <c r="C240" s="304" t="s">
        <v>21</v>
      </c>
      <c r="D240" s="304" t="s">
        <v>1553</v>
      </c>
      <c r="E240" s="20" t="s">
        <v>21</v>
      </c>
      <c r="F240" s="305">
        <v>976.22000000000003</v>
      </c>
      <c r="G240" s="41"/>
      <c r="H240" s="47"/>
    </row>
    <row r="241" s="2" customFormat="1" ht="16.8" customHeight="1">
      <c r="A241" s="41"/>
      <c r="B241" s="47"/>
      <c r="C241" s="304" t="s">
        <v>646</v>
      </c>
      <c r="D241" s="304" t="s">
        <v>830</v>
      </c>
      <c r="E241" s="20" t="s">
        <v>21</v>
      </c>
      <c r="F241" s="305">
        <v>1153.0999999999999</v>
      </c>
      <c r="G241" s="41"/>
      <c r="H241" s="47"/>
    </row>
    <row r="242" s="2" customFormat="1" ht="16.8" customHeight="1">
      <c r="A242" s="41"/>
      <c r="B242" s="47"/>
      <c r="C242" s="306" t="s">
        <v>2905</v>
      </c>
      <c r="D242" s="41"/>
      <c r="E242" s="41"/>
      <c r="F242" s="41"/>
      <c r="G242" s="41"/>
      <c r="H242" s="47"/>
    </row>
    <row r="243" s="2" customFormat="1" ht="16.8" customHeight="1">
      <c r="A243" s="41"/>
      <c r="B243" s="47"/>
      <c r="C243" s="304" t="s">
        <v>1547</v>
      </c>
      <c r="D243" s="304" t="s">
        <v>1548</v>
      </c>
      <c r="E243" s="20" t="s">
        <v>475</v>
      </c>
      <c r="F243" s="305">
        <v>1153.0999999999999</v>
      </c>
      <c r="G243" s="41"/>
      <c r="H243" s="47"/>
    </row>
    <row r="244" s="2" customFormat="1" ht="16.8" customHeight="1">
      <c r="A244" s="41"/>
      <c r="B244" s="47"/>
      <c r="C244" s="304" t="s">
        <v>1555</v>
      </c>
      <c r="D244" s="304" t="s">
        <v>1556</v>
      </c>
      <c r="E244" s="20" t="s">
        <v>475</v>
      </c>
      <c r="F244" s="305">
        <v>103779</v>
      </c>
      <c r="G244" s="41"/>
      <c r="H244" s="47"/>
    </row>
    <row r="245" s="2" customFormat="1" ht="16.8" customHeight="1">
      <c r="A245" s="41"/>
      <c r="B245" s="47"/>
      <c r="C245" s="304" t="s">
        <v>1562</v>
      </c>
      <c r="D245" s="304" t="s">
        <v>1563</v>
      </c>
      <c r="E245" s="20" t="s">
        <v>475</v>
      </c>
      <c r="F245" s="305">
        <v>1153.0999999999999</v>
      </c>
      <c r="G245" s="41"/>
      <c r="H245" s="47"/>
    </row>
    <row r="246" s="2" customFormat="1" ht="16.8" customHeight="1">
      <c r="A246" s="41"/>
      <c r="B246" s="47"/>
      <c r="C246" s="300" t="s">
        <v>649</v>
      </c>
      <c r="D246" s="301" t="s">
        <v>650</v>
      </c>
      <c r="E246" s="302" t="s">
        <v>141</v>
      </c>
      <c r="F246" s="303">
        <v>33.399999999999999</v>
      </c>
      <c r="G246" s="41"/>
      <c r="H246" s="47"/>
    </row>
    <row r="247" s="2" customFormat="1" ht="16.8" customHeight="1">
      <c r="A247" s="41"/>
      <c r="B247" s="47"/>
      <c r="C247" s="304" t="s">
        <v>649</v>
      </c>
      <c r="D247" s="304" t="s">
        <v>1977</v>
      </c>
      <c r="E247" s="20" t="s">
        <v>21</v>
      </c>
      <c r="F247" s="305">
        <v>33.399999999999999</v>
      </c>
      <c r="G247" s="41"/>
      <c r="H247" s="47"/>
    </row>
    <row r="248" s="2" customFormat="1" ht="16.8" customHeight="1">
      <c r="A248" s="41"/>
      <c r="B248" s="47"/>
      <c r="C248" s="306" t="s">
        <v>2905</v>
      </c>
      <c r="D248" s="41"/>
      <c r="E248" s="41"/>
      <c r="F248" s="41"/>
      <c r="G248" s="41"/>
      <c r="H248" s="47"/>
    </row>
    <row r="249" s="2" customFormat="1" ht="16.8" customHeight="1">
      <c r="A249" s="41"/>
      <c r="B249" s="47"/>
      <c r="C249" s="304" t="s">
        <v>1972</v>
      </c>
      <c r="D249" s="304" t="s">
        <v>1973</v>
      </c>
      <c r="E249" s="20" t="s">
        <v>141</v>
      </c>
      <c r="F249" s="305">
        <v>33.399999999999999</v>
      </c>
      <c r="G249" s="41"/>
      <c r="H249" s="47"/>
    </row>
    <row r="250" s="2" customFormat="1" ht="16.8" customHeight="1">
      <c r="A250" s="41"/>
      <c r="B250" s="47"/>
      <c r="C250" s="304" t="s">
        <v>1966</v>
      </c>
      <c r="D250" s="304" t="s">
        <v>1967</v>
      </c>
      <c r="E250" s="20" t="s">
        <v>141</v>
      </c>
      <c r="F250" s="305">
        <v>33.399999999999999</v>
      </c>
      <c r="G250" s="41"/>
      <c r="H250" s="47"/>
    </row>
    <row r="251" s="2" customFormat="1" ht="16.8" customHeight="1">
      <c r="A251" s="41"/>
      <c r="B251" s="47"/>
      <c r="C251" s="300" t="s">
        <v>773</v>
      </c>
      <c r="D251" s="301" t="s">
        <v>774</v>
      </c>
      <c r="E251" s="302" t="s">
        <v>565</v>
      </c>
      <c r="F251" s="303">
        <v>185.488</v>
      </c>
      <c r="G251" s="41"/>
      <c r="H251" s="47"/>
    </row>
    <row r="252" s="2" customFormat="1" ht="16.8" customHeight="1">
      <c r="A252" s="41"/>
      <c r="B252" s="47"/>
      <c r="C252" s="304" t="s">
        <v>21</v>
      </c>
      <c r="D252" s="304" t="s">
        <v>1153</v>
      </c>
      <c r="E252" s="20" t="s">
        <v>21</v>
      </c>
      <c r="F252" s="305">
        <v>0</v>
      </c>
      <c r="G252" s="41"/>
      <c r="H252" s="47"/>
    </row>
    <row r="253" s="2" customFormat="1" ht="16.8" customHeight="1">
      <c r="A253" s="41"/>
      <c r="B253" s="47"/>
      <c r="C253" s="304" t="s">
        <v>21</v>
      </c>
      <c r="D253" s="304" t="s">
        <v>1154</v>
      </c>
      <c r="E253" s="20" t="s">
        <v>21</v>
      </c>
      <c r="F253" s="305">
        <v>165.66399999999999</v>
      </c>
      <c r="G253" s="41"/>
      <c r="H253" s="47"/>
    </row>
    <row r="254" s="2" customFormat="1" ht="16.8" customHeight="1">
      <c r="A254" s="41"/>
      <c r="B254" s="47"/>
      <c r="C254" s="304" t="s">
        <v>21</v>
      </c>
      <c r="D254" s="304" t="s">
        <v>1155</v>
      </c>
      <c r="E254" s="20" t="s">
        <v>21</v>
      </c>
      <c r="F254" s="305">
        <v>18.263999999999999</v>
      </c>
      <c r="G254" s="41"/>
      <c r="H254" s="47"/>
    </row>
    <row r="255" s="2" customFormat="1" ht="16.8" customHeight="1">
      <c r="A255" s="41"/>
      <c r="B255" s="47"/>
      <c r="C255" s="304" t="s">
        <v>21</v>
      </c>
      <c r="D255" s="304" t="s">
        <v>1156</v>
      </c>
      <c r="E255" s="20" t="s">
        <v>21</v>
      </c>
      <c r="F255" s="305">
        <v>1.5600000000000001</v>
      </c>
      <c r="G255" s="41"/>
      <c r="H255" s="47"/>
    </row>
    <row r="256" s="2" customFormat="1" ht="16.8" customHeight="1">
      <c r="A256" s="41"/>
      <c r="B256" s="47"/>
      <c r="C256" s="304" t="s">
        <v>773</v>
      </c>
      <c r="D256" s="304" t="s">
        <v>888</v>
      </c>
      <c r="E256" s="20" t="s">
        <v>21</v>
      </c>
      <c r="F256" s="305">
        <v>185.488</v>
      </c>
      <c r="G256" s="41"/>
      <c r="H256" s="47"/>
    </row>
    <row r="257" s="2" customFormat="1" ht="16.8" customHeight="1">
      <c r="A257" s="41"/>
      <c r="B257" s="47"/>
      <c r="C257" s="306" t="s">
        <v>2905</v>
      </c>
      <c r="D257" s="41"/>
      <c r="E257" s="41"/>
      <c r="F257" s="41"/>
      <c r="G257" s="41"/>
      <c r="H257" s="47"/>
    </row>
    <row r="258" s="2" customFormat="1" ht="16.8" customHeight="1">
      <c r="A258" s="41"/>
      <c r="B258" s="47"/>
      <c r="C258" s="304" t="s">
        <v>1125</v>
      </c>
      <c r="D258" s="304" t="s">
        <v>1126</v>
      </c>
      <c r="E258" s="20" t="s">
        <v>565</v>
      </c>
      <c r="F258" s="305">
        <v>423.11700000000002</v>
      </c>
      <c r="G258" s="41"/>
      <c r="H258" s="47"/>
    </row>
    <row r="259" s="2" customFormat="1" ht="16.8" customHeight="1">
      <c r="A259" s="41"/>
      <c r="B259" s="47"/>
      <c r="C259" s="304" t="s">
        <v>1188</v>
      </c>
      <c r="D259" s="304" t="s">
        <v>1189</v>
      </c>
      <c r="E259" s="20" t="s">
        <v>581</v>
      </c>
      <c r="F259" s="305">
        <v>28.309999999999999</v>
      </c>
      <c r="G259" s="41"/>
      <c r="H259" s="47"/>
    </row>
    <row r="260" s="2" customFormat="1" ht="16.8" customHeight="1">
      <c r="A260" s="41"/>
      <c r="B260" s="47"/>
      <c r="C260" s="300" t="s">
        <v>807</v>
      </c>
      <c r="D260" s="301" t="s">
        <v>807</v>
      </c>
      <c r="E260" s="302" t="s">
        <v>565</v>
      </c>
      <c r="F260" s="303">
        <v>166.17699999999999</v>
      </c>
      <c r="G260" s="41"/>
      <c r="H260" s="47"/>
    </row>
    <row r="261" s="2" customFormat="1" ht="16.8" customHeight="1">
      <c r="A261" s="41"/>
      <c r="B261" s="47"/>
      <c r="C261" s="304" t="s">
        <v>21</v>
      </c>
      <c r="D261" s="304" t="s">
        <v>1149</v>
      </c>
      <c r="E261" s="20" t="s">
        <v>21</v>
      </c>
      <c r="F261" s="305">
        <v>0</v>
      </c>
      <c r="G261" s="41"/>
      <c r="H261" s="47"/>
    </row>
    <row r="262" s="2" customFormat="1" ht="16.8" customHeight="1">
      <c r="A262" s="41"/>
      <c r="B262" s="47"/>
      <c r="C262" s="304" t="s">
        <v>21</v>
      </c>
      <c r="D262" s="304" t="s">
        <v>1150</v>
      </c>
      <c r="E262" s="20" t="s">
        <v>21</v>
      </c>
      <c r="F262" s="305">
        <v>0</v>
      </c>
      <c r="G262" s="41"/>
      <c r="H262" s="47"/>
    </row>
    <row r="263" s="2" customFormat="1" ht="16.8" customHeight="1">
      <c r="A263" s="41"/>
      <c r="B263" s="47"/>
      <c r="C263" s="304" t="s">
        <v>21</v>
      </c>
      <c r="D263" s="304" t="s">
        <v>1151</v>
      </c>
      <c r="E263" s="20" t="s">
        <v>21</v>
      </c>
      <c r="F263" s="305">
        <v>165.137</v>
      </c>
      <c r="G263" s="41"/>
      <c r="H263" s="47"/>
    </row>
    <row r="264" s="2" customFormat="1" ht="16.8" customHeight="1">
      <c r="A264" s="41"/>
      <c r="B264" s="47"/>
      <c r="C264" s="304" t="s">
        <v>21</v>
      </c>
      <c r="D264" s="304" t="s">
        <v>1152</v>
      </c>
      <c r="E264" s="20" t="s">
        <v>21</v>
      </c>
      <c r="F264" s="305">
        <v>1.04</v>
      </c>
      <c r="G264" s="41"/>
      <c r="H264" s="47"/>
    </row>
    <row r="265" s="2" customFormat="1" ht="16.8" customHeight="1">
      <c r="A265" s="41"/>
      <c r="B265" s="47"/>
      <c r="C265" s="304" t="s">
        <v>807</v>
      </c>
      <c r="D265" s="304" t="s">
        <v>888</v>
      </c>
      <c r="E265" s="20" t="s">
        <v>21</v>
      </c>
      <c r="F265" s="305">
        <v>166.17699999999999</v>
      </c>
      <c r="G265" s="41"/>
      <c r="H265" s="47"/>
    </row>
    <row r="266" s="2" customFormat="1" ht="16.8" customHeight="1">
      <c r="A266" s="41"/>
      <c r="B266" s="47"/>
      <c r="C266" s="306" t="s">
        <v>2905</v>
      </c>
      <c r="D266" s="41"/>
      <c r="E266" s="41"/>
      <c r="F266" s="41"/>
      <c r="G266" s="41"/>
      <c r="H266" s="47"/>
    </row>
    <row r="267" s="2" customFormat="1" ht="16.8" customHeight="1">
      <c r="A267" s="41"/>
      <c r="B267" s="47"/>
      <c r="C267" s="304" t="s">
        <v>1125</v>
      </c>
      <c r="D267" s="304" t="s">
        <v>1126</v>
      </c>
      <c r="E267" s="20" t="s">
        <v>565</v>
      </c>
      <c r="F267" s="305">
        <v>423.11700000000002</v>
      </c>
      <c r="G267" s="41"/>
      <c r="H267" s="47"/>
    </row>
    <row r="268" s="2" customFormat="1" ht="16.8" customHeight="1">
      <c r="A268" s="41"/>
      <c r="B268" s="47"/>
      <c r="C268" s="304" t="s">
        <v>1188</v>
      </c>
      <c r="D268" s="304" t="s">
        <v>1189</v>
      </c>
      <c r="E268" s="20" t="s">
        <v>581</v>
      </c>
      <c r="F268" s="305">
        <v>28.309999999999999</v>
      </c>
      <c r="G268" s="41"/>
      <c r="H268" s="47"/>
    </row>
    <row r="269" s="2" customFormat="1" ht="16.8" customHeight="1">
      <c r="A269" s="41"/>
      <c r="B269" s="47"/>
      <c r="C269" s="300" t="s">
        <v>577</v>
      </c>
      <c r="D269" s="301" t="s">
        <v>578</v>
      </c>
      <c r="E269" s="302" t="s">
        <v>565</v>
      </c>
      <c r="F269" s="303">
        <v>4.7999999999999998</v>
      </c>
      <c r="G269" s="41"/>
      <c r="H269" s="47"/>
    </row>
    <row r="270" s="2" customFormat="1" ht="16.8" customHeight="1">
      <c r="A270" s="41"/>
      <c r="B270" s="47"/>
      <c r="C270" s="304" t="s">
        <v>577</v>
      </c>
      <c r="D270" s="304" t="s">
        <v>1428</v>
      </c>
      <c r="E270" s="20" t="s">
        <v>21</v>
      </c>
      <c r="F270" s="305">
        <v>4.7999999999999998</v>
      </c>
      <c r="G270" s="41"/>
      <c r="H270" s="47"/>
    </row>
    <row r="271" s="2" customFormat="1" ht="16.8" customHeight="1">
      <c r="A271" s="41"/>
      <c r="B271" s="47"/>
      <c r="C271" s="306" t="s">
        <v>2905</v>
      </c>
      <c r="D271" s="41"/>
      <c r="E271" s="41"/>
      <c r="F271" s="41"/>
      <c r="G271" s="41"/>
      <c r="H271" s="47"/>
    </row>
    <row r="272" s="2" customFormat="1" ht="16.8" customHeight="1">
      <c r="A272" s="41"/>
      <c r="B272" s="47"/>
      <c r="C272" s="304" t="s">
        <v>1424</v>
      </c>
      <c r="D272" s="304" t="s">
        <v>1425</v>
      </c>
      <c r="E272" s="20" t="s">
        <v>565</v>
      </c>
      <c r="F272" s="305">
        <v>4.7999999999999998</v>
      </c>
      <c r="G272" s="41"/>
      <c r="H272" s="47"/>
    </row>
    <row r="273" s="2" customFormat="1" ht="16.8" customHeight="1">
      <c r="A273" s="41"/>
      <c r="B273" s="47"/>
      <c r="C273" s="304" t="s">
        <v>1905</v>
      </c>
      <c r="D273" s="304" t="s">
        <v>1906</v>
      </c>
      <c r="E273" s="20" t="s">
        <v>565</v>
      </c>
      <c r="F273" s="305">
        <v>1593.1500000000001</v>
      </c>
      <c r="G273" s="41"/>
      <c r="H273" s="47"/>
    </row>
    <row r="274" s="2" customFormat="1" ht="16.8" customHeight="1">
      <c r="A274" s="41"/>
      <c r="B274" s="47"/>
      <c r="C274" s="300" t="s">
        <v>574</v>
      </c>
      <c r="D274" s="301" t="s">
        <v>575</v>
      </c>
      <c r="E274" s="302" t="s">
        <v>565</v>
      </c>
      <c r="F274" s="303">
        <v>1.1599999999999999</v>
      </c>
      <c r="G274" s="41"/>
      <c r="H274" s="47"/>
    </row>
    <row r="275" s="2" customFormat="1" ht="16.8" customHeight="1">
      <c r="A275" s="41"/>
      <c r="B275" s="47"/>
      <c r="C275" s="304" t="s">
        <v>21</v>
      </c>
      <c r="D275" s="304" t="s">
        <v>1434</v>
      </c>
      <c r="E275" s="20" t="s">
        <v>21</v>
      </c>
      <c r="F275" s="305">
        <v>0</v>
      </c>
      <c r="G275" s="41"/>
      <c r="H275" s="47"/>
    </row>
    <row r="276" s="2" customFormat="1" ht="16.8" customHeight="1">
      <c r="A276" s="41"/>
      <c r="B276" s="47"/>
      <c r="C276" s="304" t="s">
        <v>21</v>
      </c>
      <c r="D276" s="304" t="s">
        <v>1435</v>
      </c>
      <c r="E276" s="20" t="s">
        <v>21</v>
      </c>
      <c r="F276" s="305">
        <v>1.1599999999999999</v>
      </c>
      <c r="G276" s="41"/>
      <c r="H276" s="47"/>
    </row>
    <row r="277" s="2" customFormat="1" ht="16.8" customHeight="1">
      <c r="A277" s="41"/>
      <c r="B277" s="47"/>
      <c r="C277" s="304" t="s">
        <v>574</v>
      </c>
      <c r="D277" s="304" t="s">
        <v>830</v>
      </c>
      <c r="E277" s="20" t="s">
        <v>21</v>
      </c>
      <c r="F277" s="305">
        <v>1.1599999999999999</v>
      </c>
      <c r="G277" s="41"/>
      <c r="H277" s="47"/>
    </row>
    <row r="278" s="2" customFormat="1" ht="16.8" customHeight="1">
      <c r="A278" s="41"/>
      <c r="B278" s="47"/>
      <c r="C278" s="306" t="s">
        <v>2905</v>
      </c>
      <c r="D278" s="41"/>
      <c r="E278" s="41"/>
      <c r="F278" s="41"/>
      <c r="G278" s="41"/>
      <c r="H278" s="47"/>
    </row>
    <row r="279" s="2" customFormat="1" ht="16.8" customHeight="1">
      <c r="A279" s="41"/>
      <c r="B279" s="47"/>
      <c r="C279" s="304" t="s">
        <v>1429</v>
      </c>
      <c r="D279" s="304" t="s">
        <v>1430</v>
      </c>
      <c r="E279" s="20" t="s">
        <v>565</v>
      </c>
      <c r="F279" s="305">
        <v>1.1599999999999999</v>
      </c>
      <c r="G279" s="41"/>
      <c r="H279" s="47"/>
    </row>
    <row r="280" s="2" customFormat="1" ht="16.8" customHeight="1">
      <c r="A280" s="41"/>
      <c r="B280" s="47"/>
      <c r="C280" s="304" t="s">
        <v>1905</v>
      </c>
      <c r="D280" s="304" t="s">
        <v>1906</v>
      </c>
      <c r="E280" s="20" t="s">
        <v>565</v>
      </c>
      <c r="F280" s="305">
        <v>1593.1500000000001</v>
      </c>
      <c r="G280" s="41"/>
      <c r="H280" s="47"/>
    </row>
    <row r="281" s="2" customFormat="1" ht="16.8" customHeight="1">
      <c r="A281" s="41"/>
      <c r="B281" s="47"/>
      <c r="C281" s="300" t="s">
        <v>652</v>
      </c>
      <c r="D281" s="301" t="s">
        <v>653</v>
      </c>
      <c r="E281" s="302" t="s">
        <v>210</v>
      </c>
      <c r="F281" s="303">
        <v>353.19999999999999</v>
      </c>
      <c r="G281" s="41"/>
      <c r="H281" s="47"/>
    </row>
    <row r="282" s="2" customFormat="1" ht="16.8" customHeight="1">
      <c r="A282" s="41"/>
      <c r="B282" s="47"/>
      <c r="C282" s="304" t="s">
        <v>21</v>
      </c>
      <c r="D282" s="304" t="s">
        <v>1463</v>
      </c>
      <c r="E282" s="20" t="s">
        <v>21</v>
      </c>
      <c r="F282" s="305">
        <v>0</v>
      </c>
      <c r="G282" s="41"/>
      <c r="H282" s="47"/>
    </row>
    <row r="283" s="2" customFormat="1" ht="16.8" customHeight="1">
      <c r="A283" s="41"/>
      <c r="B283" s="47"/>
      <c r="C283" s="304" t="s">
        <v>21</v>
      </c>
      <c r="D283" s="304" t="s">
        <v>1464</v>
      </c>
      <c r="E283" s="20" t="s">
        <v>21</v>
      </c>
      <c r="F283" s="305">
        <v>259.89999999999998</v>
      </c>
      <c r="G283" s="41"/>
      <c r="H283" s="47"/>
    </row>
    <row r="284" s="2" customFormat="1" ht="16.8" customHeight="1">
      <c r="A284" s="41"/>
      <c r="B284" s="47"/>
      <c r="C284" s="304" t="s">
        <v>21</v>
      </c>
      <c r="D284" s="304" t="s">
        <v>1465</v>
      </c>
      <c r="E284" s="20" t="s">
        <v>21</v>
      </c>
      <c r="F284" s="305">
        <v>93.299999999999997</v>
      </c>
      <c r="G284" s="41"/>
      <c r="H284" s="47"/>
    </row>
    <row r="285" s="2" customFormat="1" ht="16.8" customHeight="1">
      <c r="A285" s="41"/>
      <c r="B285" s="47"/>
      <c r="C285" s="304" t="s">
        <v>652</v>
      </c>
      <c r="D285" s="304" t="s">
        <v>830</v>
      </c>
      <c r="E285" s="20" t="s">
        <v>21</v>
      </c>
      <c r="F285" s="305">
        <v>353.19999999999999</v>
      </c>
      <c r="G285" s="41"/>
      <c r="H285" s="47"/>
    </row>
    <row r="286" s="2" customFormat="1" ht="16.8" customHeight="1">
      <c r="A286" s="41"/>
      <c r="B286" s="47"/>
      <c r="C286" s="306" t="s">
        <v>2905</v>
      </c>
      <c r="D286" s="41"/>
      <c r="E286" s="41"/>
      <c r="F286" s="41"/>
      <c r="G286" s="41"/>
      <c r="H286" s="47"/>
    </row>
    <row r="287" s="2" customFormat="1" ht="16.8" customHeight="1">
      <c r="A287" s="41"/>
      <c r="B287" s="47"/>
      <c r="C287" s="304" t="s">
        <v>1460</v>
      </c>
      <c r="D287" s="304" t="s">
        <v>1461</v>
      </c>
      <c r="E287" s="20" t="s">
        <v>210</v>
      </c>
      <c r="F287" s="305">
        <v>353.19999999999999</v>
      </c>
      <c r="G287" s="41"/>
      <c r="H287" s="47"/>
    </row>
    <row r="288" s="2" customFormat="1" ht="16.8" customHeight="1">
      <c r="A288" s="41"/>
      <c r="B288" s="47"/>
      <c r="C288" s="304" t="s">
        <v>1455</v>
      </c>
      <c r="D288" s="304" t="s">
        <v>1456</v>
      </c>
      <c r="E288" s="20" t="s">
        <v>210</v>
      </c>
      <c r="F288" s="305">
        <v>353.19999999999999</v>
      </c>
      <c r="G288" s="41"/>
      <c r="H288" s="47"/>
    </row>
    <row r="289" s="2" customFormat="1" ht="16.8" customHeight="1">
      <c r="A289" s="41"/>
      <c r="B289" s="47"/>
      <c r="C289" s="300" t="s">
        <v>804</v>
      </c>
      <c r="D289" s="301" t="s">
        <v>805</v>
      </c>
      <c r="E289" s="302" t="s">
        <v>565</v>
      </c>
      <c r="F289" s="303">
        <v>196.91499999999999</v>
      </c>
      <c r="G289" s="41"/>
      <c r="H289" s="47"/>
    </row>
    <row r="290" s="2" customFormat="1" ht="16.8" customHeight="1">
      <c r="A290" s="41"/>
      <c r="B290" s="47"/>
      <c r="C290" s="304" t="s">
        <v>21</v>
      </c>
      <c r="D290" s="304" t="s">
        <v>847</v>
      </c>
      <c r="E290" s="20" t="s">
        <v>21</v>
      </c>
      <c r="F290" s="305">
        <v>0</v>
      </c>
      <c r="G290" s="41"/>
      <c r="H290" s="47"/>
    </row>
    <row r="291" s="2" customFormat="1" ht="16.8" customHeight="1">
      <c r="A291" s="41"/>
      <c r="B291" s="47"/>
      <c r="C291" s="304" t="s">
        <v>804</v>
      </c>
      <c r="D291" s="304" t="s">
        <v>848</v>
      </c>
      <c r="E291" s="20" t="s">
        <v>21</v>
      </c>
      <c r="F291" s="305">
        <v>196.91499999999999</v>
      </c>
      <c r="G291" s="41"/>
      <c r="H291" s="47"/>
    </row>
    <row r="292" s="2" customFormat="1" ht="16.8" customHeight="1">
      <c r="A292" s="41"/>
      <c r="B292" s="47"/>
      <c r="C292" s="306" t="s">
        <v>2905</v>
      </c>
      <c r="D292" s="41"/>
      <c r="E292" s="41"/>
      <c r="F292" s="41"/>
      <c r="G292" s="41"/>
      <c r="H292" s="47"/>
    </row>
    <row r="293" s="2" customFormat="1" ht="16.8" customHeight="1">
      <c r="A293" s="41"/>
      <c r="B293" s="47"/>
      <c r="C293" s="304" t="s">
        <v>842</v>
      </c>
      <c r="D293" s="304" t="s">
        <v>843</v>
      </c>
      <c r="E293" s="20" t="s">
        <v>565</v>
      </c>
      <c r="F293" s="305">
        <v>196.91499999999999</v>
      </c>
      <c r="G293" s="41"/>
      <c r="H293" s="47"/>
    </row>
    <row r="294" s="2" customFormat="1" ht="16.8" customHeight="1">
      <c r="A294" s="41"/>
      <c r="B294" s="47"/>
      <c r="C294" s="304" t="s">
        <v>939</v>
      </c>
      <c r="D294" s="304" t="s">
        <v>940</v>
      </c>
      <c r="E294" s="20" t="s">
        <v>581</v>
      </c>
      <c r="F294" s="305">
        <v>4098.8199999999997</v>
      </c>
      <c r="G294" s="41"/>
      <c r="H294" s="47"/>
    </row>
    <row r="295" s="2" customFormat="1" ht="16.8" customHeight="1">
      <c r="A295" s="41"/>
      <c r="B295" s="47"/>
      <c r="C295" s="300" t="s">
        <v>655</v>
      </c>
      <c r="D295" s="301" t="s">
        <v>656</v>
      </c>
      <c r="E295" s="302" t="s">
        <v>475</v>
      </c>
      <c r="F295" s="303">
        <v>5948.8999999999996</v>
      </c>
      <c r="G295" s="41"/>
      <c r="H295" s="47"/>
    </row>
    <row r="296" s="2" customFormat="1" ht="16.8" customHeight="1">
      <c r="A296" s="41"/>
      <c r="B296" s="47"/>
      <c r="C296" s="304" t="s">
        <v>21</v>
      </c>
      <c r="D296" s="304" t="s">
        <v>868</v>
      </c>
      <c r="E296" s="20" t="s">
        <v>21</v>
      </c>
      <c r="F296" s="305">
        <v>0</v>
      </c>
      <c r="G296" s="41"/>
      <c r="H296" s="47"/>
    </row>
    <row r="297" s="2" customFormat="1" ht="16.8" customHeight="1">
      <c r="A297" s="41"/>
      <c r="B297" s="47"/>
      <c r="C297" s="304" t="s">
        <v>658</v>
      </c>
      <c r="D297" s="304" t="s">
        <v>982</v>
      </c>
      <c r="E297" s="20" t="s">
        <v>21</v>
      </c>
      <c r="F297" s="305">
        <v>489.25</v>
      </c>
      <c r="G297" s="41"/>
      <c r="H297" s="47"/>
    </row>
    <row r="298" s="2" customFormat="1" ht="16.8" customHeight="1">
      <c r="A298" s="41"/>
      <c r="B298" s="47"/>
      <c r="C298" s="304" t="s">
        <v>21</v>
      </c>
      <c r="D298" s="304" t="s">
        <v>865</v>
      </c>
      <c r="E298" s="20" t="s">
        <v>21</v>
      </c>
      <c r="F298" s="305">
        <v>0</v>
      </c>
      <c r="G298" s="41"/>
      <c r="H298" s="47"/>
    </row>
    <row r="299" s="2" customFormat="1" ht="16.8" customHeight="1">
      <c r="A299" s="41"/>
      <c r="B299" s="47"/>
      <c r="C299" s="304" t="s">
        <v>21</v>
      </c>
      <c r="D299" s="304" t="s">
        <v>983</v>
      </c>
      <c r="E299" s="20" t="s">
        <v>21</v>
      </c>
      <c r="F299" s="305">
        <v>5459.6499999999996</v>
      </c>
      <c r="G299" s="41"/>
      <c r="H299" s="47"/>
    </row>
    <row r="300" s="2" customFormat="1" ht="16.8" customHeight="1">
      <c r="A300" s="41"/>
      <c r="B300" s="47"/>
      <c r="C300" s="304" t="s">
        <v>655</v>
      </c>
      <c r="D300" s="304" t="s">
        <v>830</v>
      </c>
      <c r="E300" s="20" t="s">
        <v>21</v>
      </c>
      <c r="F300" s="305">
        <v>5948.8999999999996</v>
      </c>
      <c r="G300" s="41"/>
      <c r="H300" s="47"/>
    </row>
    <row r="301" s="2" customFormat="1" ht="16.8" customHeight="1">
      <c r="A301" s="41"/>
      <c r="B301" s="47"/>
      <c r="C301" s="306" t="s">
        <v>2905</v>
      </c>
      <c r="D301" s="41"/>
      <c r="E301" s="41"/>
      <c r="F301" s="41"/>
      <c r="G301" s="41"/>
      <c r="H301" s="47"/>
    </row>
    <row r="302" s="2" customFormat="1" ht="16.8" customHeight="1">
      <c r="A302" s="41"/>
      <c r="B302" s="47"/>
      <c r="C302" s="304" t="s">
        <v>976</v>
      </c>
      <c r="D302" s="304" t="s">
        <v>977</v>
      </c>
      <c r="E302" s="20" t="s">
        <v>475</v>
      </c>
      <c r="F302" s="305">
        <v>5948.8999999999996</v>
      </c>
      <c r="G302" s="41"/>
      <c r="H302" s="47"/>
    </row>
    <row r="303" s="2" customFormat="1" ht="16.8" customHeight="1">
      <c r="A303" s="41"/>
      <c r="B303" s="47"/>
      <c r="C303" s="304" t="s">
        <v>984</v>
      </c>
      <c r="D303" s="304" t="s">
        <v>985</v>
      </c>
      <c r="E303" s="20" t="s">
        <v>475</v>
      </c>
      <c r="F303" s="305">
        <v>5948.8999999999996</v>
      </c>
      <c r="G303" s="41"/>
      <c r="H303" s="47"/>
    </row>
    <row r="304" s="2" customFormat="1" ht="16.8" customHeight="1">
      <c r="A304" s="41"/>
      <c r="B304" s="47"/>
      <c r="C304" s="304" t="s">
        <v>1002</v>
      </c>
      <c r="D304" s="304" t="s">
        <v>1003</v>
      </c>
      <c r="E304" s="20" t="s">
        <v>475</v>
      </c>
      <c r="F304" s="305">
        <v>5948.8999999999996</v>
      </c>
      <c r="G304" s="41"/>
      <c r="H304" s="47"/>
    </row>
    <row r="305" s="2" customFormat="1" ht="16.8" customHeight="1">
      <c r="A305" s="41"/>
      <c r="B305" s="47"/>
      <c r="C305" s="304" t="s">
        <v>1025</v>
      </c>
      <c r="D305" s="304" t="s">
        <v>1026</v>
      </c>
      <c r="E305" s="20" t="s">
        <v>475</v>
      </c>
      <c r="F305" s="305">
        <v>5948.8999999999996</v>
      </c>
      <c r="G305" s="41"/>
      <c r="H305" s="47"/>
    </row>
    <row r="306" s="2" customFormat="1" ht="16.8" customHeight="1">
      <c r="A306" s="41"/>
      <c r="B306" s="47"/>
      <c r="C306" s="304" t="s">
        <v>1035</v>
      </c>
      <c r="D306" s="304" t="s">
        <v>1036</v>
      </c>
      <c r="E306" s="20" t="s">
        <v>565</v>
      </c>
      <c r="F306" s="305">
        <v>206.136</v>
      </c>
      <c r="G306" s="41"/>
      <c r="H306" s="47"/>
    </row>
    <row r="307" s="2" customFormat="1" ht="16.8" customHeight="1">
      <c r="A307" s="41"/>
      <c r="B307" s="47"/>
      <c r="C307" s="304" t="s">
        <v>989</v>
      </c>
      <c r="D307" s="304" t="s">
        <v>990</v>
      </c>
      <c r="E307" s="20" t="s">
        <v>141</v>
      </c>
      <c r="F307" s="305">
        <v>178.46700000000001</v>
      </c>
      <c r="G307" s="41"/>
      <c r="H307" s="47"/>
    </row>
    <row r="308" s="2" customFormat="1" ht="16.8" customHeight="1">
      <c r="A308" s="41"/>
      <c r="B308" s="47"/>
      <c r="C308" s="300" t="s">
        <v>658</v>
      </c>
      <c r="D308" s="301" t="s">
        <v>659</v>
      </c>
      <c r="E308" s="302" t="s">
        <v>475</v>
      </c>
      <c r="F308" s="303">
        <v>489.25</v>
      </c>
      <c r="G308" s="41"/>
      <c r="H308" s="47"/>
    </row>
    <row r="309" s="2" customFormat="1" ht="16.8" customHeight="1">
      <c r="A309" s="41"/>
      <c r="B309" s="47"/>
      <c r="C309" s="304" t="s">
        <v>21</v>
      </c>
      <c r="D309" s="304" t="s">
        <v>868</v>
      </c>
      <c r="E309" s="20" t="s">
        <v>21</v>
      </c>
      <c r="F309" s="305">
        <v>0</v>
      </c>
      <c r="G309" s="41"/>
      <c r="H309" s="47"/>
    </row>
    <row r="310" s="2" customFormat="1" ht="16.8" customHeight="1">
      <c r="A310" s="41"/>
      <c r="B310" s="47"/>
      <c r="C310" s="304" t="s">
        <v>658</v>
      </c>
      <c r="D310" s="304" t="s">
        <v>982</v>
      </c>
      <c r="E310" s="20" t="s">
        <v>21</v>
      </c>
      <c r="F310" s="305">
        <v>489.25</v>
      </c>
      <c r="G310" s="41"/>
      <c r="H310" s="47"/>
    </row>
    <row r="311" s="2" customFormat="1" ht="16.8" customHeight="1">
      <c r="A311" s="41"/>
      <c r="B311" s="47"/>
      <c r="C311" s="306" t="s">
        <v>2905</v>
      </c>
      <c r="D311" s="41"/>
      <c r="E311" s="41"/>
      <c r="F311" s="41"/>
      <c r="G311" s="41"/>
      <c r="H311" s="47"/>
    </row>
    <row r="312" s="2" customFormat="1" ht="16.8" customHeight="1">
      <c r="A312" s="41"/>
      <c r="B312" s="47"/>
      <c r="C312" s="304" t="s">
        <v>976</v>
      </c>
      <c r="D312" s="304" t="s">
        <v>977</v>
      </c>
      <c r="E312" s="20" t="s">
        <v>475</v>
      </c>
      <c r="F312" s="305">
        <v>5948.8999999999996</v>
      </c>
      <c r="G312" s="41"/>
      <c r="H312" s="47"/>
    </row>
    <row r="313" s="2" customFormat="1" ht="16.8" customHeight="1">
      <c r="A313" s="41"/>
      <c r="B313" s="47"/>
      <c r="C313" s="304" t="s">
        <v>919</v>
      </c>
      <c r="D313" s="304" t="s">
        <v>920</v>
      </c>
      <c r="E313" s="20" t="s">
        <v>565</v>
      </c>
      <c r="F313" s="305">
        <v>2177.9630000000002</v>
      </c>
      <c r="G313" s="41"/>
      <c r="H313" s="47"/>
    </row>
    <row r="314" s="2" customFormat="1" ht="16.8" customHeight="1">
      <c r="A314" s="41"/>
      <c r="B314" s="47"/>
      <c r="C314" s="304" t="s">
        <v>930</v>
      </c>
      <c r="D314" s="304" t="s">
        <v>931</v>
      </c>
      <c r="E314" s="20" t="s">
        <v>565</v>
      </c>
      <c r="F314" s="305">
        <v>1510.4000000000001</v>
      </c>
      <c r="G314" s="41"/>
      <c r="H314" s="47"/>
    </row>
    <row r="315" s="2" customFormat="1" ht="16.8" customHeight="1">
      <c r="A315" s="41"/>
      <c r="B315" s="47"/>
      <c r="C315" s="300" t="s">
        <v>661</v>
      </c>
      <c r="D315" s="301" t="s">
        <v>662</v>
      </c>
      <c r="E315" s="302" t="s">
        <v>475</v>
      </c>
      <c r="F315" s="303">
        <v>922.29399999999998</v>
      </c>
      <c r="G315" s="41"/>
      <c r="H315" s="47"/>
    </row>
    <row r="316" s="2" customFormat="1" ht="16.8" customHeight="1">
      <c r="A316" s="41"/>
      <c r="B316" s="47"/>
      <c r="C316" s="304" t="s">
        <v>21</v>
      </c>
      <c r="D316" s="304" t="s">
        <v>1023</v>
      </c>
      <c r="E316" s="20" t="s">
        <v>21</v>
      </c>
      <c r="F316" s="305">
        <v>0</v>
      </c>
      <c r="G316" s="41"/>
      <c r="H316" s="47"/>
    </row>
    <row r="317" s="2" customFormat="1" ht="16.8" customHeight="1">
      <c r="A317" s="41"/>
      <c r="B317" s="47"/>
      <c r="C317" s="304" t="s">
        <v>661</v>
      </c>
      <c r="D317" s="304" t="s">
        <v>1024</v>
      </c>
      <c r="E317" s="20" t="s">
        <v>21</v>
      </c>
      <c r="F317" s="305">
        <v>922.29399999999998</v>
      </c>
      <c r="G317" s="41"/>
      <c r="H317" s="47"/>
    </row>
    <row r="318" s="2" customFormat="1" ht="16.8" customHeight="1">
      <c r="A318" s="41"/>
      <c r="B318" s="47"/>
      <c r="C318" s="306" t="s">
        <v>2905</v>
      </c>
      <c r="D318" s="41"/>
      <c r="E318" s="41"/>
      <c r="F318" s="41"/>
      <c r="G318" s="41"/>
      <c r="H318" s="47"/>
    </row>
    <row r="319" s="2" customFormat="1" ht="16.8" customHeight="1">
      <c r="A319" s="41"/>
      <c r="B319" s="47"/>
      <c r="C319" s="304" t="s">
        <v>1018</v>
      </c>
      <c r="D319" s="304" t="s">
        <v>1019</v>
      </c>
      <c r="E319" s="20" t="s">
        <v>475</v>
      </c>
      <c r="F319" s="305">
        <v>922.29399999999998</v>
      </c>
      <c r="G319" s="41"/>
      <c r="H319" s="47"/>
    </row>
    <row r="320" s="2" customFormat="1" ht="16.8" customHeight="1">
      <c r="A320" s="41"/>
      <c r="B320" s="47"/>
      <c r="C320" s="304" t="s">
        <v>919</v>
      </c>
      <c r="D320" s="304" t="s">
        <v>920</v>
      </c>
      <c r="E320" s="20" t="s">
        <v>565</v>
      </c>
      <c r="F320" s="305">
        <v>2177.9630000000002</v>
      </c>
      <c r="G320" s="41"/>
      <c r="H320" s="47"/>
    </row>
    <row r="321" s="2" customFormat="1" ht="16.8" customHeight="1">
      <c r="A321" s="41"/>
      <c r="B321" s="47"/>
      <c r="C321" s="304" t="s">
        <v>930</v>
      </c>
      <c r="D321" s="304" t="s">
        <v>931</v>
      </c>
      <c r="E321" s="20" t="s">
        <v>565</v>
      </c>
      <c r="F321" s="305">
        <v>1510.4000000000001</v>
      </c>
      <c r="G321" s="41"/>
      <c r="H321" s="47"/>
    </row>
    <row r="322" s="2" customFormat="1" ht="16.8" customHeight="1">
      <c r="A322" s="41"/>
      <c r="B322" s="47"/>
      <c r="C322" s="304" t="s">
        <v>993</v>
      </c>
      <c r="D322" s="304" t="s">
        <v>994</v>
      </c>
      <c r="E322" s="20" t="s">
        <v>475</v>
      </c>
      <c r="F322" s="305">
        <v>922.29399999999998</v>
      </c>
      <c r="G322" s="41"/>
      <c r="H322" s="47"/>
    </row>
    <row r="323" s="2" customFormat="1" ht="16.8" customHeight="1">
      <c r="A323" s="41"/>
      <c r="B323" s="47"/>
      <c r="C323" s="304" t="s">
        <v>1013</v>
      </c>
      <c r="D323" s="304" t="s">
        <v>1014</v>
      </c>
      <c r="E323" s="20" t="s">
        <v>475</v>
      </c>
      <c r="F323" s="305">
        <v>922.29399999999998</v>
      </c>
      <c r="G323" s="41"/>
      <c r="H323" s="47"/>
    </row>
    <row r="324" s="2" customFormat="1" ht="16.8" customHeight="1">
      <c r="A324" s="41"/>
      <c r="B324" s="47"/>
      <c r="C324" s="304" t="s">
        <v>1030</v>
      </c>
      <c r="D324" s="304" t="s">
        <v>1031</v>
      </c>
      <c r="E324" s="20" t="s">
        <v>475</v>
      </c>
      <c r="F324" s="305">
        <v>922.29399999999998</v>
      </c>
      <c r="G324" s="41"/>
      <c r="H324" s="47"/>
    </row>
    <row r="325" s="2" customFormat="1" ht="16.8" customHeight="1">
      <c r="A325" s="41"/>
      <c r="B325" s="47"/>
      <c r="C325" s="304" t="s">
        <v>1035</v>
      </c>
      <c r="D325" s="304" t="s">
        <v>1036</v>
      </c>
      <c r="E325" s="20" t="s">
        <v>565</v>
      </c>
      <c r="F325" s="305">
        <v>206.136</v>
      </c>
      <c r="G325" s="41"/>
      <c r="H325" s="47"/>
    </row>
    <row r="326" s="2" customFormat="1" ht="16.8" customHeight="1">
      <c r="A326" s="41"/>
      <c r="B326" s="47"/>
      <c r="C326" s="304" t="s">
        <v>998</v>
      </c>
      <c r="D326" s="304" t="s">
        <v>999</v>
      </c>
      <c r="E326" s="20" t="s">
        <v>141</v>
      </c>
      <c r="F326" s="305">
        <v>27.669</v>
      </c>
      <c r="G326" s="41"/>
      <c r="H326" s="47"/>
    </row>
    <row r="327" s="2" customFormat="1" ht="16.8" customHeight="1">
      <c r="A327" s="41"/>
      <c r="B327" s="47"/>
      <c r="C327" s="300" t="s">
        <v>687</v>
      </c>
      <c r="D327" s="301" t="s">
        <v>687</v>
      </c>
      <c r="E327" s="302" t="s">
        <v>475</v>
      </c>
      <c r="F327" s="303">
        <v>261.15499999999997</v>
      </c>
      <c r="G327" s="41"/>
      <c r="H327" s="47"/>
    </row>
    <row r="328" s="2" customFormat="1" ht="16.8" customHeight="1">
      <c r="A328" s="41"/>
      <c r="B328" s="47"/>
      <c r="C328" s="304" t="s">
        <v>21</v>
      </c>
      <c r="D328" s="304" t="s">
        <v>864</v>
      </c>
      <c r="E328" s="20" t="s">
        <v>21</v>
      </c>
      <c r="F328" s="305">
        <v>0</v>
      </c>
      <c r="G328" s="41"/>
      <c r="H328" s="47"/>
    </row>
    <row r="329" s="2" customFormat="1" ht="16.8" customHeight="1">
      <c r="A329" s="41"/>
      <c r="B329" s="47"/>
      <c r="C329" s="304" t="s">
        <v>21</v>
      </c>
      <c r="D329" s="304" t="s">
        <v>865</v>
      </c>
      <c r="E329" s="20" t="s">
        <v>21</v>
      </c>
      <c r="F329" s="305">
        <v>0</v>
      </c>
      <c r="G329" s="41"/>
      <c r="H329" s="47"/>
    </row>
    <row r="330" s="2" customFormat="1" ht="16.8" customHeight="1">
      <c r="A330" s="41"/>
      <c r="B330" s="47"/>
      <c r="C330" s="304" t="s">
        <v>21</v>
      </c>
      <c r="D330" s="304" t="s">
        <v>866</v>
      </c>
      <c r="E330" s="20" t="s">
        <v>21</v>
      </c>
      <c r="F330" s="305">
        <v>6.1600000000000001</v>
      </c>
      <c r="G330" s="41"/>
      <c r="H330" s="47"/>
    </row>
    <row r="331" s="2" customFormat="1" ht="16.8" customHeight="1">
      <c r="A331" s="41"/>
      <c r="B331" s="47"/>
      <c r="C331" s="304" t="s">
        <v>21</v>
      </c>
      <c r="D331" s="304" t="s">
        <v>867</v>
      </c>
      <c r="E331" s="20" t="s">
        <v>21</v>
      </c>
      <c r="F331" s="305">
        <v>42.640000000000001</v>
      </c>
      <c r="G331" s="41"/>
      <c r="H331" s="47"/>
    </row>
    <row r="332" s="2" customFormat="1" ht="16.8" customHeight="1">
      <c r="A332" s="41"/>
      <c r="B332" s="47"/>
      <c r="C332" s="304" t="s">
        <v>21</v>
      </c>
      <c r="D332" s="304" t="s">
        <v>868</v>
      </c>
      <c r="E332" s="20" t="s">
        <v>21</v>
      </c>
      <c r="F332" s="305">
        <v>0</v>
      </c>
      <c r="G332" s="41"/>
      <c r="H332" s="47"/>
    </row>
    <row r="333" s="2" customFormat="1" ht="16.8" customHeight="1">
      <c r="A333" s="41"/>
      <c r="B333" s="47"/>
      <c r="C333" s="304" t="s">
        <v>21</v>
      </c>
      <c r="D333" s="304" t="s">
        <v>869</v>
      </c>
      <c r="E333" s="20" t="s">
        <v>21</v>
      </c>
      <c r="F333" s="305">
        <v>189.47999999999999</v>
      </c>
      <c r="G333" s="41"/>
      <c r="H333" s="47"/>
    </row>
    <row r="334" s="2" customFormat="1" ht="16.8" customHeight="1">
      <c r="A334" s="41"/>
      <c r="B334" s="47"/>
      <c r="C334" s="304" t="s">
        <v>21</v>
      </c>
      <c r="D334" s="304" t="s">
        <v>870</v>
      </c>
      <c r="E334" s="20" t="s">
        <v>21</v>
      </c>
      <c r="F334" s="305">
        <v>18.975000000000001</v>
      </c>
      <c r="G334" s="41"/>
      <c r="H334" s="47"/>
    </row>
    <row r="335" s="2" customFormat="1" ht="16.8" customHeight="1">
      <c r="A335" s="41"/>
      <c r="B335" s="47"/>
      <c r="C335" s="304" t="s">
        <v>21</v>
      </c>
      <c r="D335" s="304" t="s">
        <v>871</v>
      </c>
      <c r="E335" s="20" t="s">
        <v>21</v>
      </c>
      <c r="F335" s="305">
        <v>3.8999999999999999</v>
      </c>
      <c r="G335" s="41"/>
      <c r="H335" s="47"/>
    </row>
    <row r="336" s="2" customFormat="1" ht="16.8" customHeight="1">
      <c r="A336" s="41"/>
      <c r="B336" s="47"/>
      <c r="C336" s="304" t="s">
        <v>687</v>
      </c>
      <c r="D336" s="304" t="s">
        <v>830</v>
      </c>
      <c r="E336" s="20" t="s">
        <v>21</v>
      </c>
      <c r="F336" s="305">
        <v>261.15499999999997</v>
      </c>
      <c r="G336" s="41"/>
      <c r="H336" s="47"/>
    </row>
    <row r="337" s="2" customFormat="1" ht="16.8" customHeight="1">
      <c r="A337" s="41"/>
      <c r="B337" s="47"/>
      <c r="C337" s="306" t="s">
        <v>2905</v>
      </c>
      <c r="D337" s="41"/>
      <c r="E337" s="41"/>
      <c r="F337" s="41"/>
      <c r="G337" s="41"/>
      <c r="H337" s="47"/>
    </row>
    <row r="338" s="2" customFormat="1" ht="16.8" customHeight="1">
      <c r="A338" s="41"/>
      <c r="B338" s="47"/>
      <c r="C338" s="304" t="s">
        <v>859</v>
      </c>
      <c r="D338" s="304" t="s">
        <v>860</v>
      </c>
      <c r="E338" s="20" t="s">
        <v>475</v>
      </c>
      <c r="F338" s="305">
        <v>261.15499999999997</v>
      </c>
      <c r="G338" s="41"/>
      <c r="H338" s="47"/>
    </row>
    <row r="339" s="2" customFormat="1" ht="16.8" customHeight="1">
      <c r="A339" s="41"/>
      <c r="B339" s="47"/>
      <c r="C339" s="304" t="s">
        <v>849</v>
      </c>
      <c r="D339" s="304" t="s">
        <v>850</v>
      </c>
      <c r="E339" s="20" t="s">
        <v>475</v>
      </c>
      <c r="F339" s="305">
        <v>261.15499999999997</v>
      </c>
      <c r="G339" s="41"/>
      <c r="H339" s="47"/>
    </row>
    <row r="340" s="2" customFormat="1" ht="16.8" customHeight="1">
      <c r="A340" s="41"/>
      <c r="B340" s="47"/>
      <c r="C340" s="304" t="s">
        <v>854</v>
      </c>
      <c r="D340" s="304" t="s">
        <v>855</v>
      </c>
      <c r="E340" s="20" t="s">
        <v>475</v>
      </c>
      <c r="F340" s="305">
        <v>261.15499999999997</v>
      </c>
      <c r="G340" s="41"/>
      <c r="H340" s="47"/>
    </row>
    <row r="341" s="2" customFormat="1" ht="16.8" customHeight="1">
      <c r="A341" s="41"/>
      <c r="B341" s="47"/>
      <c r="C341" s="300" t="s">
        <v>692</v>
      </c>
      <c r="D341" s="301" t="s">
        <v>693</v>
      </c>
      <c r="E341" s="302" t="s">
        <v>141</v>
      </c>
      <c r="F341" s="303">
        <v>21576.291000000001</v>
      </c>
      <c r="G341" s="41"/>
      <c r="H341" s="47"/>
    </row>
    <row r="342" s="2" customFormat="1" ht="16.8" customHeight="1">
      <c r="A342" s="41"/>
      <c r="B342" s="47"/>
      <c r="C342" s="304" t="s">
        <v>692</v>
      </c>
      <c r="D342" s="304" t="s">
        <v>2008</v>
      </c>
      <c r="E342" s="20" t="s">
        <v>21</v>
      </c>
      <c r="F342" s="305">
        <v>21576.291000000001</v>
      </c>
      <c r="G342" s="41"/>
      <c r="H342" s="47"/>
    </row>
    <row r="343" s="2" customFormat="1" ht="16.8" customHeight="1">
      <c r="A343" s="41"/>
      <c r="B343" s="47"/>
      <c r="C343" s="306" t="s">
        <v>2905</v>
      </c>
      <c r="D343" s="41"/>
      <c r="E343" s="41"/>
      <c r="F343" s="41"/>
      <c r="G343" s="41"/>
      <c r="H343" s="47"/>
    </row>
    <row r="344" s="2" customFormat="1" ht="16.8" customHeight="1">
      <c r="A344" s="41"/>
      <c r="B344" s="47"/>
      <c r="C344" s="304" t="s">
        <v>2004</v>
      </c>
      <c r="D344" s="304" t="s">
        <v>2005</v>
      </c>
      <c r="E344" s="20" t="s">
        <v>141</v>
      </c>
      <c r="F344" s="305">
        <v>21576.291000000001</v>
      </c>
      <c r="G344" s="41"/>
      <c r="H344" s="47"/>
    </row>
    <row r="345" s="2" customFormat="1" ht="16.8" customHeight="1">
      <c r="A345" s="41"/>
      <c r="B345" s="47"/>
      <c r="C345" s="304" t="s">
        <v>1991</v>
      </c>
      <c r="D345" s="304" t="s">
        <v>1992</v>
      </c>
      <c r="E345" s="20" t="s">
        <v>141</v>
      </c>
      <c r="F345" s="305">
        <v>63494.411</v>
      </c>
      <c r="G345" s="41"/>
      <c r="H345" s="47"/>
    </row>
    <row r="346" s="2" customFormat="1" ht="16.8" customHeight="1">
      <c r="A346" s="41"/>
      <c r="B346" s="47"/>
      <c r="C346" s="300" t="s">
        <v>666</v>
      </c>
      <c r="D346" s="301" t="s">
        <v>667</v>
      </c>
      <c r="E346" s="302" t="s">
        <v>141</v>
      </c>
      <c r="F346" s="303">
        <v>1190.6400000000001</v>
      </c>
      <c r="G346" s="41"/>
      <c r="H346" s="47"/>
    </row>
    <row r="347" s="2" customFormat="1" ht="16.8" customHeight="1">
      <c r="A347" s="41"/>
      <c r="B347" s="47"/>
      <c r="C347" s="304" t="s">
        <v>666</v>
      </c>
      <c r="D347" s="304" t="s">
        <v>2050</v>
      </c>
      <c r="E347" s="20" t="s">
        <v>21</v>
      </c>
      <c r="F347" s="305">
        <v>1190.6400000000001</v>
      </c>
      <c r="G347" s="41"/>
      <c r="H347" s="47"/>
    </row>
    <row r="348" s="2" customFormat="1" ht="16.8" customHeight="1">
      <c r="A348" s="41"/>
      <c r="B348" s="47"/>
      <c r="C348" s="306" t="s">
        <v>2905</v>
      </c>
      <c r="D348" s="41"/>
      <c r="E348" s="41"/>
      <c r="F348" s="41"/>
      <c r="G348" s="41"/>
      <c r="H348" s="47"/>
    </row>
    <row r="349" s="2" customFormat="1" ht="16.8" customHeight="1">
      <c r="A349" s="41"/>
      <c r="B349" s="47"/>
      <c r="C349" s="304" t="s">
        <v>2046</v>
      </c>
      <c r="D349" s="304" t="s">
        <v>2047</v>
      </c>
      <c r="E349" s="20" t="s">
        <v>141</v>
      </c>
      <c r="F349" s="305">
        <v>1190.6400000000001</v>
      </c>
      <c r="G349" s="41"/>
      <c r="H349" s="47"/>
    </row>
    <row r="350" s="2" customFormat="1" ht="16.8" customHeight="1">
      <c r="A350" s="41"/>
      <c r="B350" s="47"/>
      <c r="C350" s="304" t="s">
        <v>2040</v>
      </c>
      <c r="D350" s="304" t="s">
        <v>2041</v>
      </c>
      <c r="E350" s="20" t="s">
        <v>141</v>
      </c>
      <c r="F350" s="305">
        <v>1190.6400000000001</v>
      </c>
      <c r="G350" s="41"/>
      <c r="H350" s="47"/>
    </row>
    <row r="351" s="2" customFormat="1" ht="16.8" customHeight="1">
      <c r="A351" s="41"/>
      <c r="B351" s="47"/>
      <c r="C351" s="300" t="s">
        <v>664</v>
      </c>
      <c r="D351" s="301" t="s">
        <v>664</v>
      </c>
      <c r="E351" s="302" t="s">
        <v>141</v>
      </c>
      <c r="F351" s="303">
        <v>119.90000000000001</v>
      </c>
      <c r="G351" s="41"/>
      <c r="H351" s="47"/>
    </row>
    <row r="352" s="2" customFormat="1" ht="16.8" customHeight="1">
      <c r="A352" s="41"/>
      <c r="B352" s="47"/>
      <c r="C352" s="304" t="s">
        <v>664</v>
      </c>
      <c r="D352" s="304" t="s">
        <v>2002</v>
      </c>
      <c r="E352" s="20" t="s">
        <v>21</v>
      </c>
      <c r="F352" s="305">
        <v>119.90000000000001</v>
      </c>
      <c r="G352" s="41"/>
      <c r="H352" s="47"/>
    </row>
    <row r="353" s="2" customFormat="1" ht="16.8" customHeight="1">
      <c r="A353" s="41"/>
      <c r="B353" s="47"/>
      <c r="C353" s="306" t="s">
        <v>2905</v>
      </c>
      <c r="D353" s="41"/>
      <c r="E353" s="41"/>
      <c r="F353" s="41"/>
      <c r="G353" s="41"/>
      <c r="H353" s="47"/>
    </row>
    <row r="354" s="2" customFormat="1" ht="16.8" customHeight="1">
      <c r="A354" s="41"/>
      <c r="B354" s="47"/>
      <c r="C354" s="304" t="s">
        <v>1998</v>
      </c>
      <c r="D354" s="304" t="s">
        <v>1999</v>
      </c>
      <c r="E354" s="20" t="s">
        <v>141</v>
      </c>
      <c r="F354" s="305">
        <v>119.90000000000001</v>
      </c>
      <c r="G354" s="41"/>
      <c r="H354" s="47"/>
    </row>
    <row r="355" s="2" customFormat="1" ht="16.8" customHeight="1">
      <c r="A355" s="41"/>
      <c r="B355" s="47"/>
      <c r="C355" s="304" t="s">
        <v>1991</v>
      </c>
      <c r="D355" s="304" t="s">
        <v>1992</v>
      </c>
      <c r="E355" s="20" t="s">
        <v>141</v>
      </c>
      <c r="F355" s="305">
        <v>63494.411</v>
      </c>
      <c r="G355" s="41"/>
      <c r="H355" s="47"/>
    </row>
    <row r="356" s="2" customFormat="1" ht="16.8" customHeight="1">
      <c r="A356" s="41"/>
      <c r="B356" s="47"/>
      <c r="C356" s="300" t="s">
        <v>669</v>
      </c>
      <c r="D356" s="301" t="s">
        <v>670</v>
      </c>
      <c r="E356" s="302" t="s">
        <v>141</v>
      </c>
      <c r="F356" s="303">
        <v>6702.2399999999998</v>
      </c>
      <c r="G356" s="41"/>
      <c r="H356" s="47"/>
    </row>
    <row r="357" s="2" customFormat="1" ht="16.8" customHeight="1">
      <c r="A357" s="41"/>
      <c r="B357" s="47"/>
      <c r="C357" s="304" t="s">
        <v>21</v>
      </c>
      <c r="D357" s="304" t="s">
        <v>2038</v>
      </c>
      <c r="E357" s="20" t="s">
        <v>21</v>
      </c>
      <c r="F357" s="305">
        <v>6702.2399999999998</v>
      </c>
      <c r="G357" s="41"/>
      <c r="H357" s="47"/>
    </row>
    <row r="358" s="2" customFormat="1" ht="16.8" customHeight="1">
      <c r="A358" s="41"/>
      <c r="B358" s="47"/>
      <c r="C358" s="304" t="s">
        <v>669</v>
      </c>
      <c r="D358" s="304" t="s">
        <v>830</v>
      </c>
      <c r="E358" s="20" t="s">
        <v>21</v>
      </c>
      <c r="F358" s="305">
        <v>6702.2399999999998</v>
      </c>
      <c r="G358" s="41"/>
      <c r="H358" s="47"/>
    </row>
    <row r="359" s="2" customFormat="1" ht="16.8" customHeight="1">
      <c r="A359" s="41"/>
      <c r="B359" s="47"/>
      <c r="C359" s="306" t="s">
        <v>2905</v>
      </c>
      <c r="D359" s="41"/>
      <c r="E359" s="41"/>
      <c r="F359" s="41"/>
      <c r="G359" s="41"/>
      <c r="H359" s="47"/>
    </row>
    <row r="360" s="2" customFormat="1" ht="16.8" customHeight="1">
      <c r="A360" s="41"/>
      <c r="B360" s="47"/>
      <c r="C360" s="304" t="s">
        <v>2034</v>
      </c>
      <c r="D360" s="304" t="s">
        <v>2035</v>
      </c>
      <c r="E360" s="20" t="s">
        <v>141</v>
      </c>
      <c r="F360" s="305">
        <v>6702.2399999999998</v>
      </c>
      <c r="G360" s="41"/>
      <c r="H360" s="47"/>
    </row>
    <row r="361" s="2" customFormat="1" ht="16.8" customHeight="1">
      <c r="A361" s="41"/>
      <c r="B361" s="47"/>
      <c r="C361" s="304" t="s">
        <v>2028</v>
      </c>
      <c r="D361" s="304" t="s">
        <v>2029</v>
      </c>
      <c r="E361" s="20" t="s">
        <v>141</v>
      </c>
      <c r="F361" s="305">
        <v>6702.2399999999998</v>
      </c>
      <c r="G361" s="41"/>
      <c r="H361" s="47"/>
    </row>
    <row r="362" s="2" customFormat="1" ht="16.8" customHeight="1">
      <c r="A362" s="41"/>
      <c r="B362" s="47"/>
      <c r="C362" s="300" t="s">
        <v>672</v>
      </c>
      <c r="D362" s="301" t="s">
        <v>673</v>
      </c>
      <c r="E362" s="302" t="s">
        <v>141</v>
      </c>
      <c r="F362" s="303">
        <v>275.48000000000002</v>
      </c>
      <c r="G362" s="41"/>
      <c r="H362" s="47"/>
    </row>
    <row r="363" s="2" customFormat="1" ht="16.8" customHeight="1">
      <c r="A363" s="41"/>
      <c r="B363" s="47"/>
      <c r="C363" s="304" t="s">
        <v>672</v>
      </c>
      <c r="D363" s="304" t="s">
        <v>2020</v>
      </c>
      <c r="E363" s="20" t="s">
        <v>21</v>
      </c>
      <c r="F363" s="305">
        <v>275.48000000000002</v>
      </c>
      <c r="G363" s="41"/>
      <c r="H363" s="47"/>
    </row>
    <row r="364" s="2" customFormat="1" ht="16.8" customHeight="1">
      <c r="A364" s="41"/>
      <c r="B364" s="47"/>
      <c r="C364" s="306" t="s">
        <v>2905</v>
      </c>
      <c r="D364" s="41"/>
      <c r="E364" s="41"/>
      <c r="F364" s="41"/>
      <c r="G364" s="41"/>
      <c r="H364" s="47"/>
    </row>
    <row r="365" s="2" customFormat="1" ht="16.8" customHeight="1">
      <c r="A365" s="41"/>
      <c r="B365" s="47"/>
      <c r="C365" s="304" t="s">
        <v>2016</v>
      </c>
      <c r="D365" s="304" t="s">
        <v>2017</v>
      </c>
      <c r="E365" s="20" t="s">
        <v>141</v>
      </c>
      <c r="F365" s="305">
        <v>275.48000000000002</v>
      </c>
      <c r="G365" s="41"/>
      <c r="H365" s="47"/>
    </row>
    <row r="366" s="2" customFormat="1" ht="16.8" customHeight="1">
      <c r="A366" s="41"/>
      <c r="B366" s="47"/>
      <c r="C366" s="304" t="s">
        <v>1991</v>
      </c>
      <c r="D366" s="304" t="s">
        <v>1992</v>
      </c>
      <c r="E366" s="20" t="s">
        <v>141</v>
      </c>
      <c r="F366" s="305">
        <v>63494.411</v>
      </c>
      <c r="G366" s="41"/>
      <c r="H366" s="47"/>
    </row>
    <row r="367" s="2" customFormat="1" ht="16.8" customHeight="1">
      <c r="A367" s="41"/>
      <c r="B367" s="47"/>
      <c r="C367" s="300" t="s">
        <v>675</v>
      </c>
      <c r="D367" s="301" t="s">
        <v>676</v>
      </c>
      <c r="E367" s="302" t="s">
        <v>210</v>
      </c>
      <c r="F367" s="303">
        <v>11.6</v>
      </c>
      <c r="G367" s="41"/>
      <c r="H367" s="47"/>
    </row>
    <row r="368" s="2" customFormat="1" ht="16.8" customHeight="1">
      <c r="A368" s="41"/>
      <c r="B368" s="47"/>
      <c r="C368" s="304" t="s">
        <v>21</v>
      </c>
      <c r="D368" s="304" t="s">
        <v>1387</v>
      </c>
      <c r="E368" s="20" t="s">
        <v>21</v>
      </c>
      <c r="F368" s="305">
        <v>0</v>
      </c>
      <c r="G368" s="41"/>
      <c r="H368" s="47"/>
    </row>
    <row r="369" s="2" customFormat="1" ht="16.8" customHeight="1">
      <c r="A369" s="41"/>
      <c r="B369" s="47"/>
      <c r="C369" s="304" t="s">
        <v>21</v>
      </c>
      <c r="D369" s="304" t="s">
        <v>1388</v>
      </c>
      <c r="E369" s="20" t="s">
        <v>21</v>
      </c>
      <c r="F369" s="305">
        <v>4.4000000000000004</v>
      </c>
      <c r="G369" s="41"/>
      <c r="H369" s="47"/>
    </row>
    <row r="370" s="2" customFormat="1" ht="16.8" customHeight="1">
      <c r="A370" s="41"/>
      <c r="B370" s="47"/>
      <c r="C370" s="304" t="s">
        <v>21</v>
      </c>
      <c r="D370" s="304" t="s">
        <v>1389</v>
      </c>
      <c r="E370" s="20" t="s">
        <v>21</v>
      </c>
      <c r="F370" s="305">
        <v>7.2000000000000002</v>
      </c>
      <c r="G370" s="41"/>
      <c r="H370" s="47"/>
    </row>
    <row r="371" s="2" customFormat="1" ht="16.8" customHeight="1">
      <c r="A371" s="41"/>
      <c r="B371" s="47"/>
      <c r="C371" s="304" t="s">
        <v>675</v>
      </c>
      <c r="D371" s="304" t="s">
        <v>830</v>
      </c>
      <c r="E371" s="20" t="s">
        <v>21</v>
      </c>
      <c r="F371" s="305">
        <v>11.6</v>
      </c>
      <c r="G371" s="41"/>
      <c r="H371" s="47"/>
    </row>
    <row r="372" s="2" customFormat="1" ht="16.8" customHeight="1">
      <c r="A372" s="41"/>
      <c r="B372" s="47"/>
      <c r="C372" s="306" t="s">
        <v>2905</v>
      </c>
      <c r="D372" s="41"/>
      <c r="E372" s="41"/>
      <c r="F372" s="41"/>
      <c r="G372" s="41"/>
      <c r="H372" s="47"/>
    </row>
    <row r="373" s="2" customFormat="1" ht="16.8" customHeight="1">
      <c r="A373" s="41"/>
      <c r="B373" s="47"/>
      <c r="C373" s="304" t="s">
        <v>1382</v>
      </c>
      <c r="D373" s="304" t="s">
        <v>1383</v>
      </c>
      <c r="E373" s="20" t="s">
        <v>210</v>
      </c>
      <c r="F373" s="305">
        <v>11.6</v>
      </c>
      <c r="G373" s="41"/>
      <c r="H373" s="47"/>
    </row>
    <row r="374" s="2" customFormat="1" ht="16.8" customHeight="1">
      <c r="A374" s="41"/>
      <c r="B374" s="47"/>
      <c r="C374" s="304" t="s">
        <v>1429</v>
      </c>
      <c r="D374" s="304" t="s">
        <v>1430</v>
      </c>
      <c r="E374" s="20" t="s">
        <v>565</v>
      </c>
      <c r="F374" s="305">
        <v>1.1599999999999999</v>
      </c>
      <c r="G374" s="41"/>
      <c r="H374" s="47"/>
    </row>
    <row r="375" s="2" customFormat="1" ht="16.8" customHeight="1">
      <c r="A375" s="41"/>
      <c r="B375" s="47"/>
      <c r="C375" s="304" t="s">
        <v>1443</v>
      </c>
      <c r="D375" s="304" t="s">
        <v>1444</v>
      </c>
      <c r="E375" s="20" t="s">
        <v>475</v>
      </c>
      <c r="F375" s="305">
        <v>7.4240000000000004</v>
      </c>
      <c r="G375" s="41"/>
      <c r="H375" s="47"/>
    </row>
    <row r="376" s="2" customFormat="1" ht="16.8" customHeight="1">
      <c r="A376" s="41"/>
      <c r="B376" s="47"/>
      <c r="C376" s="304" t="s">
        <v>1390</v>
      </c>
      <c r="D376" s="304" t="s">
        <v>1391</v>
      </c>
      <c r="E376" s="20" t="s">
        <v>210</v>
      </c>
      <c r="F376" s="305">
        <v>12.18</v>
      </c>
      <c r="G376" s="41"/>
      <c r="H376" s="47"/>
    </row>
    <row r="377" s="2" customFormat="1" ht="16.8" customHeight="1">
      <c r="A377" s="41"/>
      <c r="B377" s="47"/>
      <c r="C377" s="300" t="s">
        <v>929</v>
      </c>
      <c r="D377" s="301" t="s">
        <v>929</v>
      </c>
      <c r="E377" s="302" t="s">
        <v>565</v>
      </c>
      <c r="F377" s="303">
        <v>800.26400000000001</v>
      </c>
      <c r="G377" s="41"/>
      <c r="H377" s="47"/>
    </row>
    <row r="378" s="2" customFormat="1" ht="16.8" customHeight="1">
      <c r="A378" s="41"/>
      <c r="B378" s="47"/>
      <c r="C378" s="304" t="s">
        <v>21</v>
      </c>
      <c r="D378" s="304" t="s">
        <v>927</v>
      </c>
      <c r="E378" s="20" t="s">
        <v>21</v>
      </c>
      <c r="F378" s="305">
        <v>0</v>
      </c>
      <c r="G378" s="41"/>
      <c r="H378" s="47"/>
    </row>
    <row r="379" s="2" customFormat="1" ht="16.8" customHeight="1">
      <c r="A379" s="41"/>
      <c r="B379" s="47"/>
      <c r="C379" s="304" t="s">
        <v>21</v>
      </c>
      <c r="D379" s="304" t="s">
        <v>757</v>
      </c>
      <c r="E379" s="20" t="s">
        <v>21</v>
      </c>
      <c r="F379" s="305">
        <v>192.517</v>
      </c>
      <c r="G379" s="41"/>
      <c r="H379" s="47"/>
    </row>
    <row r="380" s="2" customFormat="1" ht="16.8" customHeight="1">
      <c r="A380" s="41"/>
      <c r="B380" s="47"/>
      <c r="C380" s="304" t="s">
        <v>21</v>
      </c>
      <c r="D380" s="304" t="s">
        <v>928</v>
      </c>
      <c r="E380" s="20" t="s">
        <v>21</v>
      </c>
      <c r="F380" s="305">
        <v>607.74699999999996</v>
      </c>
      <c r="G380" s="41"/>
      <c r="H380" s="47"/>
    </row>
    <row r="381" s="2" customFormat="1" ht="16.8" customHeight="1">
      <c r="A381" s="41"/>
      <c r="B381" s="47"/>
      <c r="C381" s="304" t="s">
        <v>929</v>
      </c>
      <c r="D381" s="304" t="s">
        <v>888</v>
      </c>
      <c r="E381" s="20" t="s">
        <v>21</v>
      </c>
      <c r="F381" s="305">
        <v>800.26400000000001</v>
      </c>
      <c r="G381" s="41"/>
      <c r="H381" s="47"/>
    </row>
    <row r="382" s="2" customFormat="1" ht="16.8" customHeight="1">
      <c r="A382" s="41"/>
      <c r="B382" s="47"/>
      <c r="C382" s="300" t="s">
        <v>678</v>
      </c>
      <c r="D382" s="301" t="s">
        <v>679</v>
      </c>
      <c r="E382" s="302" t="s">
        <v>565</v>
      </c>
      <c r="F382" s="303">
        <v>569.78999999999996</v>
      </c>
      <c r="G382" s="41"/>
      <c r="H382" s="47"/>
    </row>
    <row r="383" s="2" customFormat="1" ht="16.8" customHeight="1">
      <c r="A383" s="41"/>
      <c r="B383" s="47"/>
      <c r="C383" s="304" t="s">
        <v>21</v>
      </c>
      <c r="D383" s="304" t="s">
        <v>965</v>
      </c>
      <c r="E383" s="20" t="s">
        <v>21</v>
      </c>
      <c r="F383" s="305">
        <v>0</v>
      </c>
      <c r="G383" s="41"/>
      <c r="H383" s="47"/>
    </row>
    <row r="384" s="2" customFormat="1" ht="16.8" customHeight="1">
      <c r="A384" s="41"/>
      <c r="B384" s="47"/>
      <c r="C384" s="304" t="s">
        <v>21</v>
      </c>
      <c r="D384" s="304" t="s">
        <v>899</v>
      </c>
      <c r="E384" s="20" t="s">
        <v>21</v>
      </c>
      <c r="F384" s="305">
        <v>0</v>
      </c>
      <c r="G384" s="41"/>
      <c r="H384" s="47"/>
    </row>
    <row r="385" s="2" customFormat="1" ht="16.8" customHeight="1">
      <c r="A385" s="41"/>
      <c r="B385" s="47"/>
      <c r="C385" s="304" t="s">
        <v>21</v>
      </c>
      <c r="D385" s="304" t="s">
        <v>904</v>
      </c>
      <c r="E385" s="20" t="s">
        <v>21</v>
      </c>
      <c r="F385" s="305">
        <v>134.61000000000001</v>
      </c>
      <c r="G385" s="41"/>
      <c r="H385" s="47"/>
    </row>
    <row r="386" s="2" customFormat="1" ht="16.8" customHeight="1">
      <c r="A386" s="41"/>
      <c r="B386" s="47"/>
      <c r="C386" s="304" t="s">
        <v>21</v>
      </c>
      <c r="D386" s="304" t="s">
        <v>966</v>
      </c>
      <c r="E386" s="20" t="s">
        <v>21</v>
      </c>
      <c r="F386" s="305">
        <v>252.19999999999999</v>
      </c>
      <c r="G386" s="41"/>
      <c r="H386" s="47"/>
    </row>
    <row r="387" s="2" customFormat="1" ht="16.8" customHeight="1">
      <c r="A387" s="41"/>
      <c r="B387" s="47"/>
      <c r="C387" s="304" t="s">
        <v>21</v>
      </c>
      <c r="D387" s="304" t="s">
        <v>868</v>
      </c>
      <c r="E387" s="20" t="s">
        <v>21</v>
      </c>
      <c r="F387" s="305">
        <v>0</v>
      </c>
      <c r="G387" s="41"/>
      <c r="H387" s="47"/>
    </row>
    <row r="388" s="2" customFormat="1" ht="16.8" customHeight="1">
      <c r="A388" s="41"/>
      <c r="B388" s="47"/>
      <c r="C388" s="304" t="s">
        <v>21</v>
      </c>
      <c r="D388" s="304" t="s">
        <v>967</v>
      </c>
      <c r="E388" s="20" t="s">
        <v>21</v>
      </c>
      <c r="F388" s="305">
        <v>69.778000000000006</v>
      </c>
      <c r="G388" s="41"/>
      <c r="H388" s="47"/>
    </row>
    <row r="389" s="2" customFormat="1" ht="16.8" customHeight="1">
      <c r="A389" s="41"/>
      <c r="B389" s="47"/>
      <c r="C389" s="304" t="s">
        <v>21</v>
      </c>
      <c r="D389" s="304" t="s">
        <v>968</v>
      </c>
      <c r="E389" s="20" t="s">
        <v>21</v>
      </c>
      <c r="F389" s="305">
        <v>8.3599999999999994</v>
      </c>
      <c r="G389" s="41"/>
      <c r="H389" s="47"/>
    </row>
    <row r="390" s="2" customFormat="1" ht="16.8" customHeight="1">
      <c r="A390" s="41"/>
      <c r="B390" s="47"/>
      <c r="C390" s="304" t="s">
        <v>21</v>
      </c>
      <c r="D390" s="304" t="s">
        <v>969</v>
      </c>
      <c r="E390" s="20" t="s">
        <v>21</v>
      </c>
      <c r="F390" s="305">
        <v>40.609999999999999</v>
      </c>
      <c r="G390" s="41"/>
      <c r="H390" s="47"/>
    </row>
    <row r="391" s="2" customFormat="1" ht="16.8" customHeight="1">
      <c r="A391" s="41"/>
      <c r="B391" s="47"/>
      <c r="C391" s="304" t="s">
        <v>21</v>
      </c>
      <c r="D391" s="304" t="s">
        <v>970</v>
      </c>
      <c r="E391" s="20" t="s">
        <v>21</v>
      </c>
      <c r="F391" s="305">
        <v>20.620999999999999</v>
      </c>
      <c r="G391" s="41"/>
      <c r="H391" s="47"/>
    </row>
    <row r="392" s="2" customFormat="1" ht="16.8" customHeight="1">
      <c r="A392" s="41"/>
      <c r="B392" s="47"/>
      <c r="C392" s="304" t="s">
        <v>21</v>
      </c>
      <c r="D392" s="304" t="s">
        <v>913</v>
      </c>
      <c r="E392" s="20" t="s">
        <v>21</v>
      </c>
      <c r="F392" s="305">
        <v>87.344999999999999</v>
      </c>
      <c r="G392" s="41"/>
      <c r="H392" s="47"/>
    </row>
    <row r="393" s="2" customFormat="1" ht="16.8" customHeight="1">
      <c r="A393" s="41"/>
      <c r="B393" s="47"/>
      <c r="C393" s="304" t="s">
        <v>21</v>
      </c>
      <c r="D393" s="304" t="s">
        <v>971</v>
      </c>
      <c r="E393" s="20" t="s">
        <v>21</v>
      </c>
      <c r="F393" s="305">
        <v>16.117999999999999</v>
      </c>
      <c r="G393" s="41"/>
      <c r="H393" s="47"/>
    </row>
    <row r="394" s="2" customFormat="1" ht="16.8" customHeight="1">
      <c r="A394" s="41"/>
      <c r="B394" s="47"/>
      <c r="C394" s="304" t="s">
        <v>21</v>
      </c>
      <c r="D394" s="304" t="s">
        <v>972</v>
      </c>
      <c r="E394" s="20" t="s">
        <v>21</v>
      </c>
      <c r="F394" s="305">
        <v>21.553000000000001</v>
      </c>
      <c r="G394" s="41"/>
      <c r="H394" s="47"/>
    </row>
    <row r="395" s="2" customFormat="1" ht="16.8" customHeight="1">
      <c r="A395" s="41"/>
      <c r="B395" s="47"/>
      <c r="C395" s="304" t="s">
        <v>21</v>
      </c>
      <c r="D395" s="304" t="s">
        <v>973</v>
      </c>
      <c r="E395" s="20" t="s">
        <v>21</v>
      </c>
      <c r="F395" s="305">
        <v>18.559999999999999</v>
      </c>
      <c r="G395" s="41"/>
      <c r="H395" s="47"/>
    </row>
    <row r="396" s="2" customFormat="1" ht="16.8" customHeight="1">
      <c r="A396" s="41"/>
      <c r="B396" s="47"/>
      <c r="C396" s="304" t="s">
        <v>21</v>
      </c>
      <c r="D396" s="304" t="s">
        <v>917</v>
      </c>
      <c r="E396" s="20" t="s">
        <v>21</v>
      </c>
      <c r="F396" s="305">
        <v>64.034999999999997</v>
      </c>
      <c r="G396" s="41"/>
      <c r="H396" s="47"/>
    </row>
    <row r="397" s="2" customFormat="1" ht="16.8" customHeight="1">
      <c r="A397" s="41"/>
      <c r="B397" s="47"/>
      <c r="C397" s="304" t="s">
        <v>21</v>
      </c>
      <c r="D397" s="304" t="s">
        <v>974</v>
      </c>
      <c r="E397" s="20" t="s">
        <v>21</v>
      </c>
      <c r="F397" s="305">
        <v>0</v>
      </c>
      <c r="G397" s="41"/>
      <c r="H397" s="47"/>
    </row>
    <row r="398" s="2" customFormat="1" ht="16.8" customHeight="1">
      <c r="A398" s="41"/>
      <c r="B398" s="47"/>
      <c r="C398" s="304" t="s">
        <v>689</v>
      </c>
      <c r="D398" s="304" t="s">
        <v>975</v>
      </c>
      <c r="E398" s="20" t="s">
        <v>21</v>
      </c>
      <c r="F398" s="305">
        <v>-164</v>
      </c>
      <c r="G398" s="41"/>
      <c r="H398" s="47"/>
    </row>
    <row r="399" s="2" customFormat="1" ht="16.8" customHeight="1">
      <c r="A399" s="41"/>
      <c r="B399" s="47"/>
      <c r="C399" s="304" t="s">
        <v>678</v>
      </c>
      <c r="D399" s="304" t="s">
        <v>830</v>
      </c>
      <c r="E399" s="20" t="s">
        <v>21</v>
      </c>
      <c r="F399" s="305">
        <v>569.78999999999996</v>
      </c>
      <c r="G399" s="41"/>
      <c r="H399" s="47"/>
    </row>
    <row r="400" s="2" customFormat="1" ht="16.8" customHeight="1">
      <c r="A400" s="41"/>
      <c r="B400" s="47"/>
      <c r="C400" s="306" t="s">
        <v>2905</v>
      </c>
      <c r="D400" s="41"/>
      <c r="E400" s="41"/>
      <c r="F400" s="41"/>
      <c r="G400" s="41"/>
      <c r="H400" s="47"/>
    </row>
    <row r="401" s="2" customFormat="1" ht="16.8" customHeight="1">
      <c r="A401" s="41"/>
      <c r="B401" s="47"/>
      <c r="C401" s="304" t="s">
        <v>962</v>
      </c>
      <c r="D401" s="304" t="s">
        <v>953</v>
      </c>
      <c r="E401" s="20" t="s">
        <v>565</v>
      </c>
      <c r="F401" s="305">
        <v>569.78999999999996</v>
      </c>
      <c r="G401" s="41"/>
      <c r="H401" s="47"/>
    </row>
    <row r="402" s="2" customFormat="1" ht="16.8" customHeight="1">
      <c r="A402" s="41"/>
      <c r="B402" s="47"/>
      <c r="C402" s="304" t="s">
        <v>1840</v>
      </c>
      <c r="D402" s="304" t="s">
        <v>1841</v>
      </c>
      <c r="E402" s="20" t="s">
        <v>581</v>
      </c>
      <c r="F402" s="305">
        <v>2064.7620000000002</v>
      </c>
      <c r="G402" s="41"/>
      <c r="H402" s="47"/>
    </row>
    <row r="403" s="2" customFormat="1" ht="16.8" customHeight="1">
      <c r="A403" s="41"/>
      <c r="B403" s="47"/>
      <c r="C403" s="304" t="s">
        <v>1887</v>
      </c>
      <c r="D403" s="304" t="s">
        <v>1888</v>
      </c>
      <c r="E403" s="20" t="s">
        <v>581</v>
      </c>
      <c r="F403" s="305">
        <v>109.383</v>
      </c>
      <c r="G403" s="41"/>
      <c r="H403" s="47"/>
    </row>
    <row r="404" s="2" customFormat="1" ht="16.8" customHeight="1">
      <c r="A404" s="41"/>
      <c r="B404" s="47"/>
      <c r="C404" s="300" t="s">
        <v>580</v>
      </c>
      <c r="D404" s="301" t="s">
        <v>580</v>
      </c>
      <c r="E404" s="302" t="s">
        <v>581</v>
      </c>
      <c r="F404" s="303">
        <v>2174.145</v>
      </c>
      <c r="G404" s="41"/>
      <c r="H404" s="47"/>
    </row>
    <row r="405" s="2" customFormat="1" ht="16.8" customHeight="1">
      <c r="A405" s="41"/>
      <c r="B405" s="47"/>
      <c r="C405" s="304" t="s">
        <v>21</v>
      </c>
      <c r="D405" s="304" t="s">
        <v>1829</v>
      </c>
      <c r="E405" s="20" t="s">
        <v>21</v>
      </c>
      <c r="F405" s="305">
        <v>0</v>
      </c>
      <c r="G405" s="41"/>
      <c r="H405" s="47"/>
    </row>
    <row r="406" s="2" customFormat="1" ht="16.8" customHeight="1">
      <c r="A406" s="41"/>
      <c r="B406" s="47"/>
      <c r="C406" s="304" t="s">
        <v>21</v>
      </c>
      <c r="D406" s="304" t="s">
        <v>1150</v>
      </c>
      <c r="E406" s="20" t="s">
        <v>21</v>
      </c>
      <c r="F406" s="305">
        <v>0</v>
      </c>
      <c r="G406" s="41"/>
      <c r="H406" s="47"/>
    </row>
    <row r="407" s="2" customFormat="1" ht="16.8" customHeight="1">
      <c r="A407" s="41"/>
      <c r="B407" s="47"/>
      <c r="C407" s="304" t="s">
        <v>21</v>
      </c>
      <c r="D407" s="304" t="s">
        <v>1830</v>
      </c>
      <c r="E407" s="20" t="s">
        <v>21</v>
      </c>
      <c r="F407" s="305">
        <v>1.7629999999999999</v>
      </c>
      <c r="G407" s="41"/>
      <c r="H407" s="47"/>
    </row>
    <row r="408" s="2" customFormat="1" ht="16.8" customHeight="1">
      <c r="A408" s="41"/>
      <c r="B408" s="47"/>
      <c r="C408" s="304" t="s">
        <v>21</v>
      </c>
      <c r="D408" s="304" t="s">
        <v>1831</v>
      </c>
      <c r="E408" s="20" t="s">
        <v>21</v>
      </c>
      <c r="F408" s="305">
        <v>34.454999999999998</v>
      </c>
      <c r="G408" s="41"/>
      <c r="H408" s="47"/>
    </row>
    <row r="409" s="2" customFormat="1" ht="16.8" customHeight="1">
      <c r="A409" s="41"/>
      <c r="B409" s="47"/>
      <c r="C409" s="304" t="s">
        <v>21</v>
      </c>
      <c r="D409" s="304" t="s">
        <v>1832</v>
      </c>
      <c r="E409" s="20" t="s">
        <v>21</v>
      </c>
      <c r="F409" s="305">
        <v>884.07899999999995</v>
      </c>
      <c r="G409" s="41"/>
      <c r="H409" s="47"/>
    </row>
    <row r="410" s="2" customFormat="1" ht="16.8" customHeight="1">
      <c r="A410" s="41"/>
      <c r="B410" s="47"/>
      <c r="C410" s="304" t="s">
        <v>21</v>
      </c>
      <c r="D410" s="304" t="s">
        <v>1833</v>
      </c>
      <c r="E410" s="20" t="s">
        <v>21</v>
      </c>
      <c r="F410" s="305">
        <v>216.84800000000001</v>
      </c>
      <c r="G410" s="41"/>
      <c r="H410" s="47"/>
    </row>
    <row r="411" s="2" customFormat="1" ht="16.8" customHeight="1">
      <c r="A411" s="41"/>
      <c r="B411" s="47"/>
      <c r="C411" s="304" t="s">
        <v>21</v>
      </c>
      <c r="D411" s="304" t="s">
        <v>1153</v>
      </c>
      <c r="E411" s="20" t="s">
        <v>21</v>
      </c>
      <c r="F411" s="305">
        <v>0</v>
      </c>
      <c r="G411" s="41"/>
      <c r="H411" s="47"/>
    </row>
    <row r="412" s="2" customFormat="1" ht="16.8" customHeight="1">
      <c r="A412" s="41"/>
      <c r="B412" s="47"/>
      <c r="C412" s="304" t="s">
        <v>21</v>
      </c>
      <c r="D412" s="304" t="s">
        <v>1834</v>
      </c>
      <c r="E412" s="20" t="s">
        <v>21</v>
      </c>
      <c r="F412" s="305">
        <v>25.074999999999999</v>
      </c>
      <c r="G412" s="41"/>
      <c r="H412" s="47"/>
    </row>
    <row r="413" s="2" customFormat="1" ht="16.8" customHeight="1">
      <c r="A413" s="41"/>
      <c r="B413" s="47"/>
      <c r="C413" s="304" t="s">
        <v>21</v>
      </c>
      <c r="D413" s="304" t="s">
        <v>1835</v>
      </c>
      <c r="E413" s="20" t="s">
        <v>21</v>
      </c>
      <c r="F413" s="305">
        <v>784.98000000000002</v>
      </c>
      <c r="G413" s="41"/>
      <c r="H413" s="47"/>
    </row>
    <row r="414" s="2" customFormat="1" ht="16.8" customHeight="1">
      <c r="A414" s="41"/>
      <c r="B414" s="47"/>
      <c r="C414" s="304" t="s">
        <v>21</v>
      </c>
      <c r="D414" s="304" t="s">
        <v>1836</v>
      </c>
      <c r="E414" s="20" t="s">
        <v>21</v>
      </c>
      <c r="F414" s="305">
        <v>127.364</v>
      </c>
      <c r="G414" s="41"/>
      <c r="H414" s="47"/>
    </row>
    <row r="415" s="2" customFormat="1" ht="16.8" customHeight="1">
      <c r="A415" s="41"/>
      <c r="B415" s="47"/>
      <c r="C415" s="304" t="s">
        <v>21</v>
      </c>
      <c r="D415" s="304" t="s">
        <v>1837</v>
      </c>
      <c r="E415" s="20" t="s">
        <v>21</v>
      </c>
      <c r="F415" s="305">
        <v>0</v>
      </c>
      <c r="G415" s="41"/>
      <c r="H415" s="47"/>
    </row>
    <row r="416" s="2" customFormat="1" ht="16.8" customHeight="1">
      <c r="A416" s="41"/>
      <c r="B416" s="47"/>
      <c r="C416" s="304" t="s">
        <v>21</v>
      </c>
      <c r="D416" s="304" t="s">
        <v>1838</v>
      </c>
      <c r="E416" s="20" t="s">
        <v>21</v>
      </c>
      <c r="F416" s="305">
        <v>99.581000000000003</v>
      </c>
      <c r="G416" s="41"/>
      <c r="H416" s="47"/>
    </row>
    <row r="417" s="2" customFormat="1" ht="16.8" customHeight="1">
      <c r="A417" s="41"/>
      <c r="B417" s="47"/>
      <c r="C417" s="304" t="s">
        <v>580</v>
      </c>
      <c r="D417" s="304" t="s">
        <v>830</v>
      </c>
      <c r="E417" s="20" t="s">
        <v>21</v>
      </c>
      <c r="F417" s="305">
        <v>2174.145</v>
      </c>
      <c r="G417" s="41"/>
      <c r="H417" s="47"/>
    </row>
    <row r="418" s="2" customFormat="1" ht="16.8" customHeight="1">
      <c r="A418" s="41"/>
      <c r="B418" s="47"/>
      <c r="C418" s="306" t="s">
        <v>2905</v>
      </c>
      <c r="D418" s="41"/>
      <c r="E418" s="41"/>
      <c r="F418" s="41"/>
      <c r="G418" s="41"/>
      <c r="H418" s="47"/>
    </row>
    <row r="419" s="2" customFormat="1" ht="16.8" customHeight="1">
      <c r="A419" s="41"/>
      <c r="B419" s="47"/>
      <c r="C419" s="304" t="s">
        <v>1824</v>
      </c>
      <c r="D419" s="304" t="s">
        <v>1825</v>
      </c>
      <c r="E419" s="20" t="s">
        <v>581</v>
      </c>
      <c r="F419" s="305">
        <v>2174.145</v>
      </c>
      <c r="G419" s="41"/>
      <c r="H419" s="47"/>
    </row>
    <row r="420" s="2" customFormat="1" ht="16.8" customHeight="1">
      <c r="A420" s="41"/>
      <c r="B420" s="47"/>
      <c r="C420" s="304" t="s">
        <v>1807</v>
      </c>
      <c r="D420" s="304" t="s">
        <v>1808</v>
      </c>
      <c r="E420" s="20" t="s">
        <v>581</v>
      </c>
      <c r="F420" s="305">
        <v>2174.145</v>
      </c>
      <c r="G420" s="41"/>
      <c r="H420" s="47"/>
    </row>
    <row r="421" s="2" customFormat="1" ht="16.8" customHeight="1">
      <c r="A421" s="41"/>
      <c r="B421" s="47"/>
      <c r="C421" s="304" t="s">
        <v>1813</v>
      </c>
      <c r="D421" s="304" t="s">
        <v>1814</v>
      </c>
      <c r="E421" s="20" t="s">
        <v>581</v>
      </c>
      <c r="F421" s="305">
        <v>2174.145</v>
      </c>
      <c r="G421" s="41"/>
      <c r="H421" s="47"/>
    </row>
    <row r="422" s="2" customFormat="1" ht="16.8" customHeight="1">
      <c r="A422" s="41"/>
      <c r="B422" s="47"/>
      <c r="C422" s="304" t="s">
        <v>1819</v>
      </c>
      <c r="D422" s="304" t="s">
        <v>1820</v>
      </c>
      <c r="E422" s="20" t="s">
        <v>581</v>
      </c>
      <c r="F422" s="305">
        <v>2174.145</v>
      </c>
      <c r="G422" s="41"/>
      <c r="H422" s="47"/>
    </row>
    <row r="423" s="2" customFormat="1" ht="16.8" customHeight="1">
      <c r="A423" s="41"/>
      <c r="B423" s="47"/>
      <c r="C423" s="304" t="s">
        <v>1887</v>
      </c>
      <c r="D423" s="304" t="s">
        <v>1888</v>
      </c>
      <c r="E423" s="20" t="s">
        <v>581</v>
      </c>
      <c r="F423" s="305">
        <v>109.383</v>
      </c>
      <c r="G423" s="41"/>
      <c r="H423" s="47"/>
    </row>
    <row r="424" s="2" customFormat="1" ht="16.8" customHeight="1">
      <c r="A424" s="41"/>
      <c r="B424" s="47"/>
      <c r="C424" s="300" t="s">
        <v>787</v>
      </c>
      <c r="D424" s="301" t="s">
        <v>788</v>
      </c>
      <c r="E424" s="302" t="s">
        <v>565</v>
      </c>
      <c r="F424" s="303">
        <v>7.5</v>
      </c>
      <c r="G424" s="41"/>
      <c r="H424" s="47"/>
    </row>
    <row r="425" s="2" customFormat="1" ht="16.8" customHeight="1">
      <c r="A425" s="41"/>
      <c r="B425" s="47"/>
      <c r="C425" s="304" t="s">
        <v>21</v>
      </c>
      <c r="D425" s="304" t="s">
        <v>1047</v>
      </c>
      <c r="E425" s="20" t="s">
        <v>21</v>
      </c>
      <c r="F425" s="305">
        <v>0</v>
      </c>
      <c r="G425" s="41"/>
      <c r="H425" s="47"/>
    </row>
    <row r="426" s="2" customFormat="1" ht="16.8" customHeight="1">
      <c r="A426" s="41"/>
      <c r="B426" s="47"/>
      <c r="C426" s="304" t="s">
        <v>21</v>
      </c>
      <c r="D426" s="304" t="s">
        <v>1048</v>
      </c>
      <c r="E426" s="20" t="s">
        <v>21</v>
      </c>
      <c r="F426" s="305">
        <v>9</v>
      </c>
      <c r="G426" s="41"/>
      <c r="H426" s="47"/>
    </row>
    <row r="427" s="2" customFormat="1" ht="16.8" customHeight="1">
      <c r="A427" s="41"/>
      <c r="B427" s="47"/>
      <c r="C427" s="304" t="s">
        <v>21</v>
      </c>
      <c r="D427" s="304" t="s">
        <v>1049</v>
      </c>
      <c r="E427" s="20" t="s">
        <v>21</v>
      </c>
      <c r="F427" s="305">
        <v>-1.5</v>
      </c>
      <c r="G427" s="41"/>
      <c r="H427" s="47"/>
    </row>
    <row r="428" s="2" customFormat="1" ht="16.8" customHeight="1">
      <c r="A428" s="41"/>
      <c r="B428" s="47"/>
      <c r="C428" s="304" t="s">
        <v>787</v>
      </c>
      <c r="D428" s="304" t="s">
        <v>830</v>
      </c>
      <c r="E428" s="20" t="s">
        <v>21</v>
      </c>
      <c r="F428" s="305">
        <v>7.5</v>
      </c>
      <c r="G428" s="41"/>
      <c r="H428" s="47"/>
    </row>
    <row r="429" s="2" customFormat="1" ht="16.8" customHeight="1">
      <c r="A429" s="41"/>
      <c r="B429" s="47"/>
      <c r="C429" s="306" t="s">
        <v>2905</v>
      </c>
      <c r="D429" s="41"/>
      <c r="E429" s="41"/>
      <c r="F429" s="41"/>
      <c r="G429" s="41"/>
      <c r="H429" s="47"/>
    </row>
    <row r="430" s="2" customFormat="1" ht="16.8" customHeight="1">
      <c r="A430" s="41"/>
      <c r="B430" s="47"/>
      <c r="C430" s="304" t="s">
        <v>1042</v>
      </c>
      <c r="D430" s="304" t="s">
        <v>1043</v>
      </c>
      <c r="E430" s="20" t="s">
        <v>565</v>
      </c>
      <c r="F430" s="305">
        <v>7.5</v>
      </c>
      <c r="G430" s="41"/>
      <c r="H430" s="47"/>
    </row>
    <row r="431" s="2" customFormat="1" ht="16.8" customHeight="1">
      <c r="A431" s="41"/>
      <c r="B431" s="47"/>
      <c r="C431" s="304" t="s">
        <v>1840</v>
      </c>
      <c r="D431" s="304" t="s">
        <v>1841</v>
      </c>
      <c r="E431" s="20" t="s">
        <v>581</v>
      </c>
      <c r="F431" s="305">
        <v>2064.7620000000002</v>
      </c>
      <c r="G431" s="41"/>
      <c r="H431" s="47"/>
    </row>
    <row r="432" s="2" customFormat="1" ht="16.8" customHeight="1">
      <c r="A432" s="41"/>
      <c r="B432" s="47"/>
      <c r="C432" s="304" t="s">
        <v>1887</v>
      </c>
      <c r="D432" s="304" t="s">
        <v>1888</v>
      </c>
      <c r="E432" s="20" t="s">
        <v>581</v>
      </c>
      <c r="F432" s="305">
        <v>109.383</v>
      </c>
      <c r="G432" s="41"/>
      <c r="H432" s="47"/>
    </row>
    <row r="433" s="2" customFormat="1" ht="16.8" customHeight="1">
      <c r="A433" s="41"/>
      <c r="B433" s="47"/>
      <c r="C433" s="300" t="s">
        <v>790</v>
      </c>
      <c r="D433" s="301" t="s">
        <v>791</v>
      </c>
      <c r="E433" s="302" t="s">
        <v>475</v>
      </c>
      <c r="F433" s="303">
        <v>1098.838</v>
      </c>
      <c r="G433" s="41"/>
      <c r="H433" s="47"/>
    </row>
    <row r="434" s="2" customFormat="1" ht="16.8" customHeight="1">
      <c r="A434" s="41"/>
      <c r="B434" s="47"/>
      <c r="C434" s="304" t="s">
        <v>21</v>
      </c>
      <c r="D434" s="304" t="s">
        <v>1301</v>
      </c>
      <c r="E434" s="20" t="s">
        <v>21</v>
      </c>
      <c r="F434" s="305">
        <v>0</v>
      </c>
      <c r="G434" s="41"/>
      <c r="H434" s="47"/>
    </row>
    <row r="435" s="2" customFormat="1" ht="16.8" customHeight="1">
      <c r="A435" s="41"/>
      <c r="B435" s="47"/>
      <c r="C435" s="304" t="s">
        <v>21</v>
      </c>
      <c r="D435" s="304" t="s">
        <v>1302</v>
      </c>
      <c r="E435" s="20" t="s">
        <v>21</v>
      </c>
      <c r="F435" s="305">
        <v>416.80000000000001</v>
      </c>
      <c r="G435" s="41"/>
      <c r="H435" s="47"/>
    </row>
    <row r="436" s="2" customFormat="1" ht="16.8" customHeight="1">
      <c r="A436" s="41"/>
      <c r="B436" s="47"/>
      <c r="C436" s="304" t="s">
        <v>21</v>
      </c>
      <c r="D436" s="304" t="s">
        <v>1303</v>
      </c>
      <c r="E436" s="20" t="s">
        <v>21</v>
      </c>
      <c r="F436" s="305">
        <v>416.80000000000001</v>
      </c>
      <c r="G436" s="41"/>
      <c r="H436" s="47"/>
    </row>
    <row r="437" s="2" customFormat="1" ht="16.8" customHeight="1">
      <c r="A437" s="41"/>
      <c r="B437" s="47"/>
      <c r="C437" s="304" t="s">
        <v>21</v>
      </c>
      <c r="D437" s="304" t="s">
        <v>1304</v>
      </c>
      <c r="E437" s="20" t="s">
        <v>21</v>
      </c>
      <c r="F437" s="305">
        <v>265.238</v>
      </c>
      <c r="G437" s="41"/>
      <c r="H437" s="47"/>
    </row>
    <row r="438" s="2" customFormat="1" ht="16.8" customHeight="1">
      <c r="A438" s="41"/>
      <c r="B438" s="47"/>
      <c r="C438" s="304" t="s">
        <v>790</v>
      </c>
      <c r="D438" s="304" t="s">
        <v>830</v>
      </c>
      <c r="E438" s="20" t="s">
        <v>21</v>
      </c>
      <c r="F438" s="305">
        <v>1098.838</v>
      </c>
      <c r="G438" s="41"/>
      <c r="H438" s="47"/>
    </row>
    <row r="439" s="2" customFormat="1" ht="16.8" customHeight="1">
      <c r="A439" s="41"/>
      <c r="B439" s="47"/>
      <c r="C439" s="306" t="s">
        <v>2905</v>
      </c>
      <c r="D439" s="41"/>
      <c r="E439" s="41"/>
      <c r="F439" s="41"/>
      <c r="G439" s="41"/>
      <c r="H439" s="47"/>
    </row>
    <row r="440" s="2" customFormat="1" ht="16.8" customHeight="1">
      <c r="A440" s="41"/>
      <c r="B440" s="47"/>
      <c r="C440" s="304" t="s">
        <v>1297</v>
      </c>
      <c r="D440" s="304" t="s">
        <v>1298</v>
      </c>
      <c r="E440" s="20" t="s">
        <v>475</v>
      </c>
      <c r="F440" s="305">
        <v>1098.838</v>
      </c>
      <c r="G440" s="41"/>
      <c r="H440" s="47"/>
    </row>
    <row r="441" s="2" customFormat="1" ht="16.8" customHeight="1">
      <c r="A441" s="41"/>
      <c r="B441" s="47"/>
      <c r="C441" s="304" t="s">
        <v>1840</v>
      </c>
      <c r="D441" s="304" t="s">
        <v>1841</v>
      </c>
      <c r="E441" s="20" t="s">
        <v>581</v>
      </c>
      <c r="F441" s="305">
        <v>2064.7620000000002</v>
      </c>
      <c r="G441" s="41"/>
      <c r="H441" s="47"/>
    </row>
    <row r="442" s="2" customFormat="1" ht="16.8" customHeight="1">
      <c r="A442" s="41"/>
      <c r="B442" s="47"/>
      <c r="C442" s="304" t="s">
        <v>1887</v>
      </c>
      <c r="D442" s="304" t="s">
        <v>1888</v>
      </c>
      <c r="E442" s="20" t="s">
        <v>581</v>
      </c>
      <c r="F442" s="305">
        <v>109.383</v>
      </c>
      <c r="G442" s="41"/>
      <c r="H442" s="47"/>
    </row>
    <row r="443" s="2" customFormat="1" ht="16.8" customHeight="1">
      <c r="A443" s="41"/>
      <c r="B443" s="47"/>
      <c r="C443" s="300" t="s">
        <v>793</v>
      </c>
      <c r="D443" s="301" t="s">
        <v>794</v>
      </c>
      <c r="E443" s="302" t="s">
        <v>475</v>
      </c>
      <c r="F443" s="303">
        <v>1969.1500000000001</v>
      </c>
      <c r="G443" s="41"/>
      <c r="H443" s="47"/>
    </row>
    <row r="444" s="2" customFormat="1" ht="16.8" customHeight="1">
      <c r="A444" s="41"/>
      <c r="B444" s="47"/>
      <c r="C444" s="304" t="s">
        <v>21</v>
      </c>
      <c r="D444" s="304" t="s">
        <v>1309</v>
      </c>
      <c r="E444" s="20" t="s">
        <v>21</v>
      </c>
      <c r="F444" s="305">
        <v>0</v>
      </c>
      <c r="G444" s="41"/>
      <c r="H444" s="47"/>
    </row>
    <row r="445" s="2" customFormat="1" ht="16.8" customHeight="1">
      <c r="A445" s="41"/>
      <c r="B445" s="47"/>
      <c r="C445" s="304" t="s">
        <v>21</v>
      </c>
      <c r="D445" s="304" t="s">
        <v>1310</v>
      </c>
      <c r="E445" s="20" t="s">
        <v>21</v>
      </c>
      <c r="F445" s="305">
        <v>0</v>
      </c>
      <c r="G445" s="41"/>
      <c r="H445" s="47"/>
    </row>
    <row r="446" s="2" customFormat="1" ht="16.8" customHeight="1">
      <c r="A446" s="41"/>
      <c r="B446" s="47"/>
      <c r="C446" s="304" t="s">
        <v>793</v>
      </c>
      <c r="D446" s="304" t="s">
        <v>1311</v>
      </c>
      <c r="E446" s="20" t="s">
        <v>21</v>
      </c>
      <c r="F446" s="305">
        <v>1969.1500000000001</v>
      </c>
      <c r="G446" s="41"/>
      <c r="H446" s="47"/>
    </row>
    <row r="447" s="2" customFormat="1" ht="16.8" customHeight="1">
      <c r="A447" s="41"/>
      <c r="B447" s="47"/>
      <c r="C447" s="306" t="s">
        <v>2905</v>
      </c>
      <c r="D447" s="41"/>
      <c r="E447" s="41"/>
      <c r="F447" s="41"/>
      <c r="G447" s="41"/>
      <c r="H447" s="47"/>
    </row>
    <row r="448" s="2" customFormat="1" ht="16.8" customHeight="1">
      <c r="A448" s="41"/>
      <c r="B448" s="47"/>
      <c r="C448" s="304" t="s">
        <v>1305</v>
      </c>
      <c r="D448" s="304" t="s">
        <v>1306</v>
      </c>
      <c r="E448" s="20" t="s">
        <v>475</v>
      </c>
      <c r="F448" s="305">
        <v>1969.1500000000001</v>
      </c>
      <c r="G448" s="41"/>
      <c r="H448" s="47"/>
    </row>
    <row r="449" s="2" customFormat="1" ht="16.8" customHeight="1">
      <c r="A449" s="41"/>
      <c r="B449" s="47"/>
      <c r="C449" s="304" t="s">
        <v>1840</v>
      </c>
      <c r="D449" s="304" t="s">
        <v>1841</v>
      </c>
      <c r="E449" s="20" t="s">
        <v>581</v>
      </c>
      <c r="F449" s="305">
        <v>2064.7620000000002</v>
      </c>
      <c r="G449" s="41"/>
      <c r="H449" s="47"/>
    </row>
    <row r="450" s="2" customFormat="1" ht="16.8" customHeight="1">
      <c r="A450" s="41"/>
      <c r="B450" s="47"/>
      <c r="C450" s="304" t="s">
        <v>1887</v>
      </c>
      <c r="D450" s="304" t="s">
        <v>1888</v>
      </c>
      <c r="E450" s="20" t="s">
        <v>581</v>
      </c>
      <c r="F450" s="305">
        <v>109.383</v>
      </c>
      <c r="G450" s="41"/>
      <c r="H450" s="47"/>
    </row>
    <row r="451" s="2" customFormat="1" ht="16.8" customHeight="1">
      <c r="A451" s="41"/>
      <c r="B451" s="47"/>
      <c r="C451" s="300" t="s">
        <v>796</v>
      </c>
      <c r="D451" s="301" t="s">
        <v>797</v>
      </c>
      <c r="E451" s="302" t="s">
        <v>581</v>
      </c>
      <c r="F451" s="303">
        <v>2064.7620000000002</v>
      </c>
      <c r="G451" s="41"/>
      <c r="H451" s="47"/>
    </row>
    <row r="452" s="2" customFormat="1" ht="16.8" customHeight="1">
      <c r="A452" s="41"/>
      <c r="B452" s="47"/>
      <c r="C452" s="304" t="s">
        <v>21</v>
      </c>
      <c r="D452" s="304" t="s">
        <v>950</v>
      </c>
      <c r="E452" s="20" t="s">
        <v>21</v>
      </c>
      <c r="F452" s="305">
        <v>0</v>
      </c>
      <c r="G452" s="41"/>
      <c r="H452" s="47"/>
    </row>
    <row r="453" s="2" customFormat="1" ht="16.8" customHeight="1">
      <c r="A453" s="41"/>
      <c r="B453" s="47"/>
      <c r="C453" s="304" t="s">
        <v>21</v>
      </c>
      <c r="D453" s="304" t="s">
        <v>1845</v>
      </c>
      <c r="E453" s="20" t="s">
        <v>21</v>
      </c>
      <c r="F453" s="305">
        <v>1082.6010000000001</v>
      </c>
      <c r="G453" s="41"/>
      <c r="H453" s="47"/>
    </row>
    <row r="454" s="2" customFormat="1" ht="16.8" customHeight="1">
      <c r="A454" s="41"/>
      <c r="B454" s="47"/>
      <c r="C454" s="304" t="s">
        <v>21</v>
      </c>
      <c r="D454" s="304" t="s">
        <v>1846</v>
      </c>
      <c r="E454" s="20" t="s">
        <v>21</v>
      </c>
      <c r="F454" s="305">
        <v>14.25</v>
      </c>
      <c r="G454" s="41"/>
      <c r="H454" s="47"/>
    </row>
    <row r="455" s="2" customFormat="1" ht="16.8" customHeight="1">
      <c r="A455" s="41"/>
      <c r="B455" s="47"/>
      <c r="C455" s="304" t="s">
        <v>21</v>
      </c>
      <c r="D455" s="304" t="s">
        <v>1847</v>
      </c>
      <c r="E455" s="20" t="s">
        <v>21</v>
      </c>
      <c r="F455" s="305">
        <v>313.16899999999998</v>
      </c>
      <c r="G455" s="41"/>
      <c r="H455" s="47"/>
    </row>
    <row r="456" s="2" customFormat="1" ht="16.8" customHeight="1">
      <c r="A456" s="41"/>
      <c r="B456" s="47"/>
      <c r="C456" s="304" t="s">
        <v>21</v>
      </c>
      <c r="D456" s="304" t="s">
        <v>1848</v>
      </c>
      <c r="E456" s="20" t="s">
        <v>21</v>
      </c>
      <c r="F456" s="305">
        <v>654.74199999999996</v>
      </c>
      <c r="G456" s="41"/>
      <c r="H456" s="47"/>
    </row>
    <row r="457" s="2" customFormat="1" ht="16.8" customHeight="1">
      <c r="A457" s="41"/>
      <c r="B457" s="47"/>
      <c r="C457" s="304" t="s">
        <v>796</v>
      </c>
      <c r="D457" s="304" t="s">
        <v>830</v>
      </c>
      <c r="E457" s="20" t="s">
        <v>21</v>
      </c>
      <c r="F457" s="305">
        <v>2064.7620000000002</v>
      </c>
      <c r="G457" s="41"/>
      <c r="H457" s="47"/>
    </row>
    <row r="458" s="2" customFormat="1" ht="16.8" customHeight="1">
      <c r="A458" s="41"/>
      <c r="B458" s="47"/>
      <c r="C458" s="306" t="s">
        <v>2905</v>
      </c>
      <c r="D458" s="41"/>
      <c r="E458" s="41"/>
      <c r="F458" s="41"/>
      <c r="G458" s="41"/>
      <c r="H458" s="47"/>
    </row>
    <row r="459" s="2" customFormat="1" ht="16.8" customHeight="1">
      <c r="A459" s="41"/>
      <c r="B459" s="47"/>
      <c r="C459" s="304" t="s">
        <v>1840</v>
      </c>
      <c r="D459" s="304" t="s">
        <v>1841</v>
      </c>
      <c r="E459" s="20" t="s">
        <v>581</v>
      </c>
      <c r="F459" s="305">
        <v>2064.7620000000002</v>
      </c>
      <c r="G459" s="41"/>
      <c r="H459" s="47"/>
    </row>
    <row r="460" s="2" customFormat="1" ht="16.8" customHeight="1">
      <c r="A460" s="41"/>
      <c r="B460" s="47"/>
      <c r="C460" s="304" t="s">
        <v>1850</v>
      </c>
      <c r="D460" s="304" t="s">
        <v>1851</v>
      </c>
      <c r="E460" s="20" t="s">
        <v>581</v>
      </c>
      <c r="F460" s="305">
        <v>2064.7620000000002</v>
      </c>
      <c r="G460" s="41"/>
      <c r="H460" s="47"/>
    </row>
    <row r="461" s="2" customFormat="1" ht="16.8" customHeight="1">
      <c r="A461" s="41"/>
      <c r="B461" s="47"/>
      <c r="C461" s="300" t="s">
        <v>2906</v>
      </c>
      <c r="D461" s="301" t="s">
        <v>2907</v>
      </c>
      <c r="E461" s="302" t="s">
        <v>581</v>
      </c>
      <c r="F461" s="303">
        <v>-1838.8309999999999</v>
      </c>
      <c r="G461" s="41"/>
      <c r="H461" s="47"/>
    </row>
    <row r="462" s="2" customFormat="1" ht="16.8" customHeight="1">
      <c r="A462" s="41"/>
      <c r="B462" s="47"/>
      <c r="C462" s="300" t="s">
        <v>681</v>
      </c>
      <c r="D462" s="301" t="s">
        <v>682</v>
      </c>
      <c r="E462" s="302" t="s">
        <v>475</v>
      </c>
      <c r="F462" s="303">
        <v>967.29999999999995</v>
      </c>
      <c r="G462" s="41"/>
      <c r="H462" s="47"/>
    </row>
    <row r="463" s="2" customFormat="1" ht="16.8" customHeight="1">
      <c r="A463" s="41"/>
      <c r="B463" s="47"/>
      <c r="C463" s="304" t="s">
        <v>21</v>
      </c>
      <c r="D463" s="304" t="s">
        <v>1321</v>
      </c>
      <c r="E463" s="20" t="s">
        <v>21</v>
      </c>
      <c r="F463" s="305">
        <v>0</v>
      </c>
      <c r="G463" s="41"/>
      <c r="H463" s="47"/>
    </row>
    <row r="464" s="2" customFormat="1" ht="16.8" customHeight="1">
      <c r="A464" s="41"/>
      <c r="B464" s="47"/>
      <c r="C464" s="304" t="s">
        <v>21</v>
      </c>
      <c r="D464" s="304" t="s">
        <v>1322</v>
      </c>
      <c r="E464" s="20" t="s">
        <v>21</v>
      </c>
      <c r="F464" s="305">
        <v>0</v>
      </c>
      <c r="G464" s="41"/>
      <c r="H464" s="47"/>
    </row>
    <row r="465" s="2" customFormat="1" ht="16.8" customHeight="1">
      <c r="A465" s="41"/>
      <c r="B465" s="47"/>
      <c r="C465" s="304" t="s">
        <v>21</v>
      </c>
      <c r="D465" s="304" t="s">
        <v>1323</v>
      </c>
      <c r="E465" s="20" t="s">
        <v>21</v>
      </c>
      <c r="F465" s="305">
        <v>209.94999999999999</v>
      </c>
      <c r="G465" s="41"/>
      <c r="H465" s="47"/>
    </row>
    <row r="466" s="2" customFormat="1" ht="16.8" customHeight="1">
      <c r="A466" s="41"/>
      <c r="B466" s="47"/>
      <c r="C466" s="304" t="s">
        <v>21</v>
      </c>
      <c r="D466" s="304" t="s">
        <v>1324</v>
      </c>
      <c r="E466" s="20" t="s">
        <v>21</v>
      </c>
      <c r="F466" s="305">
        <v>757.35000000000002</v>
      </c>
      <c r="G466" s="41"/>
      <c r="H466" s="47"/>
    </row>
    <row r="467" s="2" customFormat="1" ht="16.8" customHeight="1">
      <c r="A467" s="41"/>
      <c r="B467" s="47"/>
      <c r="C467" s="304" t="s">
        <v>681</v>
      </c>
      <c r="D467" s="304" t="s">
        <v>888</v>
      </c>
      <c r="E467" s="20" t="s">
        <v>21</v>
      </c>
      <c r="F467" s="305">
        <v>967.29999999999995</v>
      </c>
      <c r="G467" s="41"/>
      <c r="H467" s="47"/>
    </row>
    <row r="468" s="2" customFormat="1" ht="16.8" customHeight="1">
      <c r="A468" s="41"/>
      <c r="B468" s="47"/>
      <c r="C468" s="306" t="s">
        <v>2905</v>
      </c>
      <c r="D468" s="41"/>
      <c r="E468" s="41"/>
      <c r="F468" s="41"/>
      <c r="G468" s="41"/>
      <c r="H468" s="47"/>
    </row>
    <row r="469" s="2" customFormat="1" ht="16.8" customHeight="1">
      <c r="A469" s="41"/>
      <c r="B469" s="47"/>
      <c r="C469" s="304" t="s">
        <v>1317</v>
      </c>
      <c r="D469" s="304" t="s">
        <v>1318</v>
      </c>
      <c r="E469" s="20" t="s">
        <v>475</v>
      </c>
      <c r="F469" s="305">
        <v>3212.3499999999999</v>
      </c>
      <c r="G469" s="41"/>
      <c r="H469" s="47"/>
    </row>
    <row r="470" s="2" customFormat="1" ht="16.8" customHeight="1">
      <c r="A470" s="41"/>
      <c r="B470" s="47"/>
      <c r="C470" s="304" t="s">
        <v>1339</v>
      </c>
      <c r="D470" s="304" t="s">
        <v>1340</v>
      </c>
      <c r="E470" s="20" t="s">
        <v>475</v>
      </c>
      <c r="F470" s="305">
        <v>3112.3699999999999</v>
      </c>
      <c r="G470" s="41"/>
      <c r="H470" s="47"/>
    </row>
    <row r="471" s="2" customFormat="1" ht="16.8" customHeight="1">
      <c r="A471" s="41"/>
      <c r="B471" s="47"/>
      <c r="C471" s="304" t="s">
        <v>1352</v>
      </c>
      <c r="D471" s="304" t="s">
        <v>1353</v>
      </c>
      <c r="E471" s="20" t="s">
        <v>475</v>
      </c>
      <c r="F471" s="305">
        <v>3112.3699999999999</v>
      </c>
      <c r="G471" s="41"/>
      <c r="H471" s="47"/>
    </row>
    <row r="472" s="2" customFormat="1" ht="16.8" customHeight="1">
      <c r="A472" s="41"/>
      <c r="B472" s="47"/>
      <c r="C472" s="304" t="s">
        <v>1362</v>
      </c>
      <c r="D472" s="304" t="s">
        <v>1363</v>
      </c>
      <c r="E472" s="20" t="s">
        <v>581</v>
      </c>
      <c r="F472" s="305">
        <v>102.327</v>
      </c>
      <c r="G472" s="41"/>
      <c r="H472" s="47"/>
    </row>
    <row r="473" s="2" customFormat="1" ht="16.8" customHeight="1">
      <c r="A473" s="41"/>
      <c r="B473" s="47"/>
      <c r="C473" s="304" t="s">
        <v>1723</v>
      </c>
      <c r="D473" s="304" t="s">
        <v>1724</v>
      </c>
      <c r="E473" s="20" t="s">
        <v>475</v>
      </c>
      <c r="F473" s="305">
        <v>1243.2000000000001</v>
      </c>
      <c r="G473" s="41"/>
      <c r="H473" s="47"/>
    </row>
    <row r="474" s="2" customFormat="1" ht="16.8" customHeight="1">
      <c r="A474" s="41"/>
      <c r="B474" s="47"/>
      <c r="C474" s="304" t="s">
        <v>1751</v>
      </c>
      <c r="D474" s="304" t="s">
        <v>1752</v>
      </c>
      <c r="E474" s="20" t="s">
        <v>210</v>
      </c>
      <c r="F474" s="305">
        <v>1346.0920000000001</v>
      </c>
      <c r="G474" s="41"/>
      <c r="H474" s="47"/>
    </row>
    <row r="475" s="2" customFormat="1" ht="16.8" customHeight="1">
      <c r="A475" s="41"/>
      <c r="B475" s="47"/>
      <c r="C475" s="304" t="s">
        <v>1763</v>
      </c>
      <c r="D475" s="304" t="s">
        <v>1764</v>
      </c>
      <c r="E475" s="20" t="s">
        <v>581</v>
      </c>
      <c r="F475" s="305">
        <v>2.048</v>
      </c>
      <c r="G475" s="41"/>
      <c r="H475" s="47"/>
    </row>
    <row r="476" s="2" customFormat="1" ht="16.8" customHeight="1">
      <c r="A476" s="41"/>
      <c r="B476" s="47"/>
      <c r="C476" s="300" t="s">
        <v>684</v>
      </c>
      <c r="D476" s="301" t="s">
        <v>685</v>
      </c>
      <c r="E476" s="302" t="s">
        <v>475</v>
      </c>
      <c r="F476" s="303">
        <v>1751.6500000000001</v>
      </c>
      <c r="G476" s="41"/>
      <c r="H476" s="47"/>
    </row>
    <row r="477" s="2" customFormat="1" ht="16.8" customHeight="1">
      <c r="A477" s="41"/>
      <c r="B477" s="47"/>
      <c r="C477" s="304" t="s">
        <v>21</v>
      </c>
      <c r="D477" s="304" t="s">
        <v>1325</v>
      </c>
      <c r="E477" s="20" t="s">
        <v>21</v>
      </c>
      <c r="F477" s="305">
        <v>0</v>
      </c>
      <c r="G477" s="41"/>
      <c r="H477" s="47"/>
    </row>
    <row r="478" s="2" customFormat="1" ht="16.8" customHeight="1">
      <c r="A478" s="41"/>
      <c r="B478" s="47"/>
      <c r="C478" s="304" t="s">
        <v>21</v>
      </c>
      <c r="D478" s="304" t="s">
        <v>1326</v>
      </c>
      <c r="E478" s="20" t="s">
        <v>21</v>
      </c>
      <c r="F478" s="305">
        <v>614.79999999999995</v>
      </c>
      <c r="G478" s="41"/>
      <c r="H478" s="47"/>
    </row>
    <row r="479" s="2" customFormat="1" ht="16.8" customHeight="1">
      <c r="A479" s="41"/>
      <c r="B479" s="47"/>
      <c r="C479" s="304" t="s">
        <v>584</v>
      </c>
      <c r="D479" s="304" t="s">
        <v>1327</v>
      </c>
      <c r="E479" s="20" t="s">
        <v>21</v>
      </c>
      <c r="F479" s="305">
        <v>416.80000000000001</v>
      </c>
      <c r="G479" s="41"/>
      <c r="H479" s="47"/>
    </row>
    <row r="480" s="2" customFormat="1" ht="16.8" customHeight="1">
      <c r="A480" s="41"/>
      <c r="B480" s="47"/>
      <c r="C480" s="304" t="s">
        <v>21</v>
      </c>
      <c r="D480" s="304" t="s">
        <v>1328</v>
      </c>
      <c r="E480" s="20" t="s">
        <v>21</v>
      </c>
      <c r="F480" s="305">
        <v>720.04999999999995</v>
      </c>
      <c r="G480" s="41"/>
      <c r="H480" s="47"/>
    </row>
    <row r="481" s="2" customFormat="1" ht="16.8" customHeight="1">
      <c r="A481" s="41"/>
      <c r="B481" s="47"/>
      <c r="C481" s="304" t="s">
        <v>684</v>
      </c>
      <c r="D481" s="304" t="s">
        <v>888</v>
      </c>
      <c r="E481" s="20" t="s">
        <v>21</v>
      </c>
      <c r="F481" s="305">
        <v>1751.6500000000001</v>
      </c>
      <c r="G481" s="41"/>
      <c r="H481" s="47"/>
    </row>
    <row r="482" s="2" customFormat="1" ht="16.8" customHeight="1">
      <c r="A482" s="41"/>
      <c r="B482" s="47"/>
      <c r="C482" s="306" t="s">
        <v>2905</v>
      </c>
      <c r="D482" s="41"/>
      <c r="E482" s="41"/>
      <c r="F482" s="41"/>
      <c r="G482" s="41"/>
      <c r="H482" s="47"/>
    </row>
    <row r="483" s="2" customFormat="1" ht="16.8" customHeight="1">
      <c r="A483" s="41"/>
      <c r="B483" s="47"/>
      <c r="C483" s="304" t="s">
        <v>1317</v>
      </c>
      <c r="D483" s="304" t="s">
        <v>1318</v>
      </c>
      <c r="E483" s="20" t="s">
        <v>475</v>
      </c>
      <c r="F483" s="305">
        <v>3212.3499999999999</v>
      </c>
      <c r="G483" s="41"/>
      <c r="H483" s="47"/>
    </row>
    <row r="484" s="2" customFormat="1" ht="16.8" customHeight="1">
      <c r="A484" s="41"/>
      <c r="B484" s="47"/>
      <c r="C484" s="304" t="s">
        <v>842</v>
      </c>
      <c r="D484" s="304" t="s">
        <v>843</v>
      </c>
      <c r="E484" s="20" t="s">
        <v>565</v>
      </c>
      <c r="F484" s="305">
        <v>196.91499999999999</v>
      </c>
      <c r="G484" s="41"/>
      <c r="H484" s="47"/>
    </row>
    <row r="485" s="2" customFormat="1" ht="16.8" customHeight="1">
      <c r="A485" s="41"/>
      <c r="B485" s="47"/>
      <c r="C485" s="304" t="s">
        <v>1007</v>
      </c>
      <c r="D485" s="304" t="s">
        <v>1008</v>
      </c>
      <c r="E485" s="20" t="s">
        <v>475</v>
      </c>
      <c r="F485" s="305">
        <v>1969.1500000000001</v>
      </c>
      <c r="G485" s="41"/>
      <c r="H485" s="47"/>
    </row>
    <row r="486" s="2" customFormat="1" ht="16.8" customHeight="1">
      <c r="A486" s="41"/>
      <c r="B486" s="47"/>
      <c r="C486" s="304" t="s">
        <v>1305</v>
      </c>
      <c r="D486" s="304" t="s">
        <v>1306</v>
      </c>
      <c r="E486" s="20" t="s">
        <v>475</v>
      </c>
      <c r="F486" s="305">
        <v>1969.1500000000001</v>
      </c>
      <c r="G486" s="41"/>
      <c r="H486" s="47"/>
    </row>
    <row r="487" s="2" customFormat="1" ht="16.8" customHeight="1">
      <c r="A487" s="41"/>
      <c r="B487" s="47"/>
      <c r="C487" s="304" t="s">
        <v>1339</v>
      </c>
      <c r="D487" s="304" t="s">
        <v>1340</v>
      </c>
      <c r="E487" s="20" t="s">
        <v>475</v>
      </c>
      <c r="F487" s="305">
        <v>3112.3699999999999</v>
      </c>
      <c r="G487" s="41"/>
      <c r="H487" s="47"/>
    </row>
    <row r="488" s="2" customFormat="1" ht="16.8" customHeight="1">
      <c r="A488" s="41"/>
      <c r="B488" s="47"/>
      <c r="C488" s="304" t="s">
        <v>1352</v>
      </c>
      <c r="D488" s="304" t="s">
        <v>1353</v>
      </c>
      <c r="E488" s="20" t="s">
        <v>475</v>
      </c>
      <c r="F488" s="305">
        <v>3112.3699999999999</v>
      </c>
      <c r="G488" s="41"/>
      <c r="H488" s="47"/>
    </row>
    <row r="489" s="2" customFormat="1" ht="16.8" customHeight="1">
      <c r="A489" s="41"/>
      <c r="B489" s="47"/>
      <c r="C489" s="304" t="s">
        <v>1362</v>
      </c>
      <c r="D489" s="304" t="s">
        <v>1363</v>
      </c>
      <c r="E489" s="20" t="s">
        <v>581</v>
      </c>
      <c r="F489" s="305">
        <v>102.327</v>
      </c>
      <c r="G489" s="41"/>
      <c r="H489" s="47"/>
    </row>
    <row r="490" s="2" customFormat="1" ht="16.8" customHeight="1">
      <c r="A490" s="41"/>
      <c r="B490" s="47"/>
      <c r="C490" s="300" t="s">
        <v>695</v>
      </c>
      <c r="D490" s="301" t="s">
        <v>696</v>
      </c>
      <c r="E490" s="302" t="s">
        <v>475</v>
      </c>
      <c r="F490" s="303">
        <v>217.5</v>
      </c>
      <c r="G490" s="41"/>
      <c r="H490" s="47"/>
    </row>
    <row r="491" s="2" customFormat="1" ht="16.8" customHeight="1">
      <c r="A491" s="41"/>
      <c r="B491" s="47"/>
      <c r="C491" s="304" t="s">
        <v>21</v>
      </c>
      <c r="D491" s="304" t="s">
        <v>1329</v>
      </c>
      <c r="E491" s="20" t="s">
        <v>21</v>
      </c>
      <c r="F491" s="305">
        <v>0</v>
      </c>
      <c r="G491" s="41"/>
      <c r="H491" s="47"/>
    </row>
    <row r="492" s="2" customFormat="1" ht="16.8" customHeight="1">
      <c r="A492" s="41"/>
      <c r="B492" s="47"/>
      <c r="C492" s="304" t="s">
        <v>21</v>
      </c>
      <c r="D492" s="304" t="s">
        <v>1330</v>
      </c>
      <c r="E492" s="20" t="s">
        <v>21</v>
      </c>
      <c r="F492" s="305">
        <v>217.5</v>
      </c>
      <c r="G492" s="41"/>
      <c r="H492" s="47"/>
    </row>
    <row r="493" s="2" customFormat="1" ht="16.8" customHeight="1">
      <c r="A493" s="41"/>
      <c r="B493" s="47"/>
      <c r="C493" s="304" t="s">
        <v>695</v>
      </c>
      <c r="D493" s="304" t="s">
        <v>888</v>
      </c>
      <c r="E493" s="20" t="s">
        <v>21</v>
      </c>
      <c r="F493" s="305">
        <v>217.5</v>
      </c>
      <c r="G493" s="41"/>
      <c r="H493" s="47"/>
    </row>
    <row r="494" s="2" customFormat="1" ht="16.8" customHeight="1">
      <c r="A494" s="41"/>
      <c r="B494" s="47"/>
      <c r="C494" s="306" t="s">
        <v>2905</v>
      </c>
      <c r="D494" s="41"/>
      <c r="E494" s="41"/>
      <c r="F494" s="41"/>
      <c r="G494" s="41"/>
      <c r="H494" s="47"/>
    </row>
    <row r="495" s="2" customFormat="1" ht="16.8" customHeight="1">
      <c r="A495" s="41"/>
      <c r="B495" s="47"/>
      <c r="C495" s="304" t="s">
        <v>1317</v>
      </c>
      <c r="D495" s="304" t="s">
        <v>1318</v>
      </c>
      <c r="E495" s="20" t="s">
        <v>475</v>
      </c>
      <c r="F495" s="305">
        <v>3212.3499999999999</v>
      </c>
      <c r="G495" s="41"/>
      <c r="H495" s="47"/>
    </row>
    <row r="496" s="2" customFormat="1" ht="16.8" customHeight="1">
      <c r="A496" s="41"/>
      <c r="B496" s="47"/>
      <c r="C496" s="304" t="s">
        <v>842</v>
      </c>
      <c r="D496" s="304" t="s">
        <v>843</v>
      </c>
      <c r="E496" s="20" t="s">
        <v>565</v>
      </c>
      <c r="F496" s="305">
        <v>196.91499999999999</v>
      </c>
      <c r="G496" s="41"/>
      <c r="H496" s="47"/>
    </row>
    <row r="497" s="2" customFormat="1" ht="16.8" customHeight="1">
      <c r="A497" s="41"/>
      <c r="B497" s="47"/>
      <c r="C497" s="304" t="s">
        <v>1007</v>
      </c>
      <c r="D497" s="304" t="s">
        <v>1008</v>
      </c>
      <c r="E497" s="20" t="s">
        <v>475</v>
      </c>
      <c r="F497" s="305">
        <v>1969.1500000000001</v>
      </c>
      <c r="G497" s="41"/>
      <c r="H497" s="47"/>
    </row>
    <row r="498" s="2" customFormat="1" ht="16.8" customHeight="1">
      <c r="A498" s="41"/>
      <c r="B498" s="47"/>
      <c r="C498" s="304" t="s">
        <v>1356</v>
      </c>
      <c r="D498" s="304" t="s">
        <v>1357</v>
      </c>
      <c r="E498" s="20" t="s">
        <v>581</v>
      </c>
      <c r="F498" s="305">
        <v>20.131</v>
      </c>
      <c r="G498" s="41"/>
      <c r="H498" s="47"/>
    </row>
    <row r="499" s="2" customFormat="1" ht="16.8" customHeight="1">
      <c r="A499" s="41"/>
      <c r="B499" s="47"/>
      <c r="C499" s="304" t="s">
        <v>1305</v>
      </c>
      <c r="D499" s="304" t="s">
        <v>1306</v>
      </c>
      <c r="E499" s="20" t="s">
        <v>475</v>
      </c>
      <c r="F499" s="305">
        <v>1969.1500000000001</v>
      </c>
      <c r="G499" s="41"/>
      <c r="H499" s="47"/>
    </row>
    <row r="500" s="2" customFormat="1" ht="16.8" customHeight="1">
      <c r="A500" s="41"/>
      <c r="B500" s="47"/>
      <c r="C500" s="304" t="s">
        <v>1333</v>
      </c>
      <c r="D500" s="304" t="s">
        <v>1334</v>
      </c>
      <c r="E500" s="20" t="s">
        <v>565</v>
      </c>
      <c r="F500" s="305">
        <v>493.39999999999998</v>
      </c>
      <c r="G500" s="41"/>
      <c r="H500" s="47"/>
    </row>
    <row r="501" s="2" customFormat="1" ht="16.8" customHeight="1">
      <c r="A501" s="41"/>
      <c r="B501" s="47"/>
      <c r="C501" s="304" t="s">
        <v>1339</v>
      </c>
      <c r="D501" s="304" t="s">
        <v>1340</v>
      </c>
      <c r="E501" s="20" t="s">
        <v>475</v>
      </c>
      <c r="F501" s="305">
        <v>3112.3699999999999</v>
      </c>
      <c r="G501" s="41"/>
      <c r="H501" s="47"/>
    </row>
    <row r="502" s="2" customFormat="1" ht="16.8" customHeight="1">
      <c r="A502" s="41"/>
      <c r="B502" s="47"/>
      <c r="C502" s="304" t="s">
        <v>1352</v>
      </c>
      <c r="D502" s="304" t="s">
        <v>1353</v>
      </c>
      <c r="E502" s="20" t="s">
        <v>475</v>
      </c>
      <c r="F502" s="305">
        <v>3112.3699999999999</v>
      </c>
      <c r="G502" s="41"/>
      <c r="H502" s="47"/>
    </row>
    <row r="503" s="2" customFormat="1" ht="16.8" customHeight="1">
      <c r="A503" s="41"/>
      <c r="B503" s="47"/>
      <c r="C503" s="304" t="s">
        <v>1362</v>
      </c>
      <c r="D503" s="304" t="s">
        <v>1363</v>
      </c>
      <c r="E503" s="20" t="s">
        <v>581</v>
      </c>
      <c r="F503" s="305">
        <v>102.327</v>
      </c>
      <c r="G503" s="41"/>
      <c r="H503" s="47"/>
    </row>
    <row r="504" s="2" customFormat="1" ht="16.8" customHeight="1">
      <c r="A504" s="41"/>
      <c r="B504" s="47"/>
      <c r="C504" s="300" t="s">
        <v>698</v>
      </c>
      <c r="D504" s="301" t="s">
        <v>699</v>
      </c>
      <c r="E504" s="302" t="s">
        <v>475</v>
      </c>
      <c r="F504" s="303">
        <v>275.89999999999998</v>
      </c>
      <c r="G504" s="41"/>
      <c r="H504" s="47"/>
    </row>
    <row r="505" s="2" customFormat="1" ht="16.8" customHeight="1">
      <c r="A505" s="41"/>
      <c r="B505" s="47"/>
      <c r="C505" s="304" t="s">
        <v>21</v>
      </c>
      <c r="D505" s="304" t="s">
        <v>1331</v>
      </c>
      <c r="E505" s="20" t="s">
        <v>21</v>
      </c>
      <c r="F505" s="305">
        <v>0</v>
      </c>
      <c r="G505" s="41"/>
      <c r="H505" s="47"/>
    </row>
    <row r="506" s="2" customFormat="1" ht="16.8" customHeight="1">
      <c r="A506" s="41"/>
      <c r="B506" s="47"/>
      <c r="C506" s="304" t="s">
        <v>21</v>
      </c>
      <c r="D506" s="304" t="s">
        <v>1332</v>
      </c>
      <c r="E506" s="20" t="s">
        <v>21</v>
      </c>
      <c r="F506" s="305">
        <v>275.89999999999998</v>
      </c>
      <c r="G506" s="41"/>
      <c r="H506" s="47"/>
    </row>
    <row r="507" s="2" customFormat="1" ht="16.8" customHeight="1">
      <c r="A507" s="41"/>
      <c r="B507" s="47"/>
      <c r="C507" s="304" t="s">
        <v>698</v>
      </c>
      <c r="D507" s="304" t="s">
        <v>888</v>
      </c>
      <c r="E507" s="20" t="s">
        <v>21</v>
      </c>
      <c r="F507" s="305">
        <v>275.89999999999998</v>
      </c>
      <c r="G507" s="41"/>
      <c r="H507" s="47"/>
    </row>
    <row r="508" s="2" customFormat="1" ht="16.8" customHeight="1">
      <c r="A508" s="41"/>
      <c r="B508" s="47"/>
      <c r="C508" s="306" t="s">
        <v>2905</v>
      </c>
      <c r="D508" s="41"/>
      <c r="E508" s="41"/>
      <c r="F508" s="41"/>
      <c r="G508" s="41"/>
      <c r="H508" s="47"/>
    </row>
    <row r="509" s="2" customFormat="1" ht="16.8" customHeight="1">
      <c r="A509" s="41"/>
      <c r="B509" s="47"/>
      <c r="C509" s="304" t="s">
        <v>1317</v>
      </c>
      <c r="D509" s="304" t="s">
        <v>1318</v>
      </c>
      <c r="E509" s="20" t="s">
        <v>475</v>
      </c>
      <c r="F509" s="305">
        <v>3212.3499999999999</v>
      </c>
      <c r="G509" s="41"/>
      <c r="H509" s="47"/>
    </row>
    <row r="510" s="2" customFormat="1" ht="16.8" customHeight="1">
      <c r="A510" s="41"/>
      <c r="B510" s="47"/>
      <c r="C510" s="304" t="s">
        <v>1356</v>
      </c>
      <c r="D510" s="304" t="s">
        <v>1357</v>
      </c>
      <c r="E510" s="20" t="s">
        <v>581</v>
      </c>
      <c r="F510" s="305">
        <v>20.131</v>
      </c>
      <c r="G510" s="41"/>
      <c r="H510" s="47"/>
    </row>
    <row r="511" s="2" customFormat="1" ht="16.8" customHeight="1">
      <c r="A511" s="41"/>
      <c r="B511" s="47"/>
      <c r="C511" s="304" t="s">
        <v>1333</v>
      </c>
      <c r="D511" s="304" t="s">
        <v>1334</v>
      </c>
      <c r="E511" s="20" t="s">
        <v>565</v>
      </c>
      <c r="F511" s="305">
        <v>493.39999999999998</v>
      </c>
      <c r="G511" s="41"/>
      <c r="H511" s="47"/>
    </row>
    <row r="512" s="2" customFormat="1" ht="16.8" customHeight="1">
      <c r="A512" s="41"/>
      <c r="B512" s="47"/>
      <c r="C512" s="304" t="s">
        <v>1339</v>
      </c>
      <c r="D512" s="304" t="s">
        <v>1340</v>
      </c>
      <c r="E512" s="20" t="s">
        <v>475</v>
      </c>
      <c r="F512" s="305">
        <v>3112.3699999999999</v>
      </c>
      <c r="G512" s="41"/>
      <c r="H512" s="47"/>
    </row>
    <row r="513" s="2" customFormat="1" ht="16.8" customHeight="1">
      <c r="A513" s="41"/>
      <c r="B513" s="47"/>
      <c r="C513" s="304" t="s">
        <v>1352</v>
      </c>
      <c r="D513" s="304" t="s">
        <v>1353</v>
      </c>
      <c r="E513" s="20" t="s">
        <v>475</v>
      </c>
      <c r="F513" s="305">
        <v>3112.3699999999999</v>
      </c>
      <c r="G513" s="41"/>
      <c r="H513" s="47"/>
    </row>
    <row r="514" s="2" customFormat="1" ht="16.8" customHeight="1">
      <c r="A514" s="41"/>
      <c r="B514" s="47"/>
      <c r="C514" s="304" t="s">
        <v>1362</v>
      </c>
      <c r="D514" s="304" t="s">
        <v>1363</v>
      </c>
      <c r="E514" s="20" t="s">
        <v>581</v>
      </c>
      <c r="F514" s="305">
        <v>102.327</v>
      </c>
      <c r="G514" s="41"/>
      <c r="H514" s="47"/>
    </row>
    <row r="515" s="2" customFormat="1" ht="16.8" customHeight="1">
      <c r="A515" s="41"/>
      <c r="B515" s="47"/>
      <c r="C515" s="304" t="s">
        <v>1723</v>
      </c>
      <c r="D515" s="304" t="s">
        <v>1724</v>
      </c>
      <c r="E515" s="20" t="s">
        <v>475</v>
      </c>
      <c r="F515" s="305">
        <v>1243.2000000000001</v>
      </c>
      <c r="G515" s="41"/>
      <c r="H515" s="47"/>
    </row>
    <row r="516" s="2" customFormat="1" ht="16.8" customHeight="1">
      <c r="A516" s="41"/>
      <c r="B516" s="47"/>
      <c r="C516" s="304" t="s">
        <v>1751</v>
      </c>
      <c r="D516" s="304" t="s">
        <v>1752</v>
      </c>
      <c r="E516" s="20" t="s">
        <v>210</v>
      </c>
      <c r="F516" s="305">
        <v>1346.0920000000001</v>
      </c>
      <c r="G516" s="41"/>
      <c r="H516" s="47"/>
    </row>
    <row r="517" s="2" customFormat="1" ht="16.8" customHeight="1">
      <c r="A517" s="41"/>
      <c r="B517" s="47"/>
      <c r="C517" s="304" t="s">
        <v>1763</v>
      </c>
      <c r="D517" s="304" t="s">
        <v>1764</v>
      </c>
      <c r="E517" s="20" t="s">
        <v>581</v>
      </c>
      <c r="F517" s="305">
        <v>2.048</v>
      </c>
      <c r="G517" s="41"/>
      <c r="H517" s="47"/>
    </row>
    <row r="518" s="2" customFormat="1" ht="16.8" customHeight="1">
      <c r="A518" s="41"/>
      <c r="B518" s="47"/>
      <c r="C518" s="300" t="s">
        <v>701</v>
      </c>
      <c r="D518" s="301" t="s">
        <v>702</v>
      </c>
      <c r="E518" s="302" t="s">
        <v>141</v>
      </c>
      <c r="F518" s="303">
        <v>142.59999999999999</v>
      </c>
      <c r="G518" s="41"/>
      <c r="H518" s="47"/>
    </row>
    <row r="519" s="2" customFormat="1" ht="16.8" customHeight="1">
      <c r="A519" s="41"/>
      <c r="B519" s="47"/>
      <c r="C519" s="304" t="s">
        <v>701</v>
      </c>
      <c r="D519" s="304" t="s">
        <v>2026</v>
      </c>
      <c r="E519" s="20" t="s">
        <v>21</v>
      </c>
      <c r="F519" s="305">
        <v>142.59999999999999</v>
      </c>
      <c r="G519" s="41"/>
      <c r="H519" s="47"/>
    </row>
    <row r="520" s="2" customFormat="1" ht="16.8" customHeight="1">
      <c r="A520" s="41"/>
      <c r="B520" s="47"/>
      <c r="C520" s="306" t="s">
        <v>2905</v>
      </c>
      <c r="D520" s="41"/>
      <c r="E520" s="41"/>
      <c r="F520" s="41"/>
      <c r="G520" s="41"/>
      <c r="H520" s="47"/>
    </row>
    <row r="521" s="2" customFormat="1" ht="16.8" customHeight="1">
      <c r="A521" s="41"/>
      <c r="B521" s="47"/>
      <c r="C521" s="304" t="s">
        <v>2022</v>
      </c>
      <c r="D521" s="304" t="s">
        <v>2023</v>
      </c>
      <c r="E521" s="20" t="s">
        <v>141</v>
      </c>
      <c r="F521" s="305">
        <v>142.59999999999999</v>
      </c>
      <c r="G521" s="41"/>
      <c r="H521" s="47"/>
    </row>
    <row r="522" s="2" customFormat="1" ht="16.8" customHeight="1">
      <c r="A522" s="41"/>
      <c r="B522" s="47"/>
      <c r="C522" s="304" t="s">
        <v>1991</v>
      </c>
      <c r="D522" s="304" t="s">
        <v>1992</v>
      </c>
      <c r="E522" s="20" t="s">
        <v>141</v>
      </c>
      <c r="F522" s="305">
        <v>63494.411</v>
      </c>
      <c r="G522" s="41"/>
      <c r="H522" s="47"/>
    </row>
    <row r="523" s="2" customFormat="1" ht="16.8" customHeight="1">
      <c r="A523" s="41"/>
      <c r="B523" s="47"/>
      <c r="C523" s="300" t="s">
        <v>812</v>
      </c>
      <c r="D523" s="301" t="s">
        <v>812</v>
      </c>
      <c r="E523" s="302" t="s">
        <v>475</v>
      </c>
      <c r="F523" s="303">
        <v>35</v>
      </c>
      <c r="G523" s="41"/>
      <c r="H523" s="47"/>
    </row>
    <row r="524" s="2" customFormat="1" ht="16.8" customHeight="1">
      <c r="A524" s="41"/>
      <c r="B524" s="47"/>
      <c r="C524" s="304" t="s">
        <v>21</v>
      </c>
      <c r="D524" s="304" t="s">
        <v>1489</v>
      </c>
      <c r="E524" s="20" t="s">
        <v>21</v>
      </c>
      <c r="F524" s="305">
        <v>0</v>
      </c>
      <c r="G524" s="41"/>
      <c r="H524" s="47"/>
    </row>
    <row r="525" s="2" customFormat="1" ht="16.8" customHeight="1">
      <c r="A525" s="41"/>
      <c r="B525" s="47"/>
      <c r="C525" s="304" t="s">
        <v>812</v>
      </c>
      <c r="D525" s="304" t="s">
        <v>1715</v>
      </c>
      <c r="E525" s="20" t="s">
        <v>21</v>
      </c>
      <c r="F525" s="305">
        <v>35</v>
      </c>
      <c r="G525" s="41"/>
      <c r="H525" s="47"/>
    </row>
    <row r="526" s="2" customFormat="1" ht="16.8" customHeight="1">
      <c r="A526" s="41"/>
      <c r="B526" s="47"/>
      <c r="C526" s="306" t="s">
        <v>2905</v>
      </c>
      <c r="D526" s="41"/>
      <c r="E526" s="41"/>
      <c r="F526" s="41"/>
      <c r="G526" s="41"/>
      <c r="H526" s="47"/>
    </row>
    <row r="527" s="2" customFormat="1" ht="16.8" customHeight="1">
      <c r="A527" s="41"/>
      <c r="B527" s="47"/>
      <c r="C527" s="304" t="s">
        <v>1710</v>
      </c>
      <c r="D527" s="304" t="s">
        <v>1711</v>
      </c>
      <c r="E527" s="20" t="s">
        <v>475</v>
      </c>
      <c r="F527" s="305">
        <v>35</v>
      </c>
      <c r="G527" s="41"/>
      <c r="H527" s="47"/>
    </row>
    <row r="528" s="2" customFormat="1" ht="16.8" customHeight="1">
      <c r="A528" s="41"/>
      <c r="B528" s="47"/>
      <c r="C528" s="304" t="s">
        <v>1717</v>
      </c>
      <c r="D528" s="304" t="s">
        <v>1718</v>
      </c>
      <c r="E528" s="20" t="s">
        <v>475</v>
      </c>
      <c r="F528" s="305">
        <v>35</v>
      </c>
      <c r="G528" s="41"/>
      <c r="H528" s="47"/>
    </row>
    <row r="529" s="2" customFormat="1" ht="16.8" customHeight="1">
      <c r="A529" s="41"/>
      <c r="B529" s="47"/>
      <c r="C529" s="304" t="s">
        <v>1738</v>
      </c>
      <c r="D529" s="304" t="s">
        <v>1739</v>
      </c>
      <c r="E529" s="20" t="s">
        <v>475</v>
      </c>
      <c r="F529" s="305">
        <v>35</v>
      </c>
      <c r="G529" s="41"/>
      <c r="H529" s="47"/>
    </row>
    <row r="530" s="2" customFormat="1" ht="16.8" customHeight="1">
      <c r="A530" s="41"/>
      <c r="B530" s="47"/>
      <c r="C530" s="304" t="s">
        <v>1745</v>
      </c>
      <c r="D530" s="304" t="s">
        <v>1746</v>
      </c>
      <c r="E530" s="20" t="s">
        <v>475</v>
      </c>
      <c r="F530" s="305">
        <v>35</v>
      </c>
      <c r="G530" s="41"/>
      <c r="H530" s="47"/>
    </row>
    <row r="531" s="2" customFormat="1" ht="16.8" customHeight="1">
      <c r="A531" s="41"/>
      <c r="B531" s="47"/>
      <c r="C531" s="300" t="s">
        <v>704</v>
      </c>
      <c r="D531" s="301" t="s">
        <v>705</v>
      </c>
      <c r="E531" s="302" t="s">
        <v>565</v>
      </c>
      <c r="F531" s="303">
        <v>5463.1890000000003</v>
      </c>
      <c r="G531" s="41"/>
      <c r="H531" s="47"/>
    </row>
    <row r="532" s="2" customFormat="1" ht="16.8" customHeight="1">
      <c r="A532" s="41"/>
      <c r="B532" s="47"/>
      <c r="C532" s="304" t="s">
        <v>21</v>
      </c>
      <c r="D532" s="304" t="s">
        <v>884</v>
      </c>
      <c r="E532" s="20" t="s">
        <v>21</v>
      </c>
      <c r="F532" s="305">
        <v>0</v>
      </c>
      <c r="G532" s="41"/>
      <c r="H532" s="47"/>
    </row>
    <row r="533" s="2" customFormat="1" ht="16.8" customHeight="1">
      <c r="A533" s="41"/>
      <c r="B533" s="47"/>
      <c r="C533" s="304" t="s">
        <v>21</v>
      </c>
      <c r="D533" s="304" t="s">
        <v>868</v>
      </c>
      <c r="E533" s="20" t="s">
        <v>21</v>
      </c>
      <c r="F533" s="305">
        <v>0</v>
      </c>
      <c r="G533" s="41"/>
      <c r="H533" s="47"/>
    </row>
    <row r="534" s="2" customFormat="1" ht="16.8" customHeight="1">
      <c r="A534" s="41"/>
      <c r="B534" s="47"/>
      <c r="C534" s="304" t="s">
        <v>21</v>
      </c>
      <c r="D534" s="304" t="s">
        <v>885</v>
      </c>
      <c r="E534" s="20" t="s">
        <v>21</v>
      </c>
      <c r="F534" s="305">
        <v>1263.9000000000001</v>
      </c>
      <c r="G534" s="41"/>
      <c r="H534" s="47"/>
    </row>
    <row r="535" s="2" customFormat="1" ht="16.8" customHeight="1">
      <c r="A535" s="41"/>
      <c r="B535" s="47"/>
      <c r="C535" s="304" t="s">
        <v>21</v>
      </c>
      <c r="D535" s="304" t="s">
        <v>886</v>
      </c>
      <c r="E535" s="20" t="s">
        <v>21</v>
      </c>
      <c r="F535" s="305">
        <v>20.673999999999999</v>
      </c>
      <c r="G535" s="41"/>
      <c r="H535" s="47"/>
    </row>
    <row r="536" s="2" customFormat="1" ht="16.8" customHeight="1">
      <c r="A536" s="41"/>
      <c r="B536" s="47"/>
      <c r="C536" s="304" t="s">
        <v>21</v>
      </c>
      <c r="D536" s="304" t="s">
        <v>887</v>
      </c>
      <c r="E536" s="20" t="s">
        <v>21</v>
      </c>
      <c r="F536" s="305">
        <v>1000.2190000000001</v>
      </c>
      <c r="G536" s="41"/>
      <c r="H536" s="47"/>
    </row>
    <row r="537" s="2" customFormat="1" ht="16.8" customHeight="1">
      <c r="A537" s="41"/>
      <c r="B537" s="47"/>
      <c r="C537" s="304" t="s">
        <v>21</v>
      </c>
      <c r="D537" s="304" t="s">
        <v>865</v>
      </c>
      <c r="E537" s="20" t="s">
        <v>21</v>
      </c>
      <c r="F537" s="305">
        <v>0</v>
      </c>
      <c r="G537" s="41"/>
      <c r="H537" s="47"/>
    </row>
    <row r="538" s="2" customFormat="1" ht="16.8" customHeight="1">
      <c r="A538" s="41"/>
      <c r="B538" s="47"/>
      <c r="C538" s="304" t="s">
        <v>21</v>
      </c>
      <c r="D538" s="304" t="s">
        <v>889</v>
      </c>
      <c r="E538" s="20" t="s">
        <v>21</v>
      </c>
      <c r="F538" s="305">
        <v>121.5</v>
      </c>
      <c r="G538" s="41"/>
      <c r="H538" s="47"/>
    </row>
    <row r="539" s="2" customFormat="1" ht="16.8" customHeight="1">
      <c r="A539" s="41"/>
      <c r="B539" s="47"/>
      <c r="C539" s="304" t="s">
        <v>21</v>
      </c>
      <c r="D539" s="304" t="s">
        <v>890</v>
      </c>
      <c r="E539" s="20" t="s">
        <v>21</v>
      </c>
      <c r="F539" s="305">
        <v>469</v>
      </c>
      <c r="G539" s="41"/>
      <c r="H539" s="47"/>
    </row>
    <row r="540" s="2" customFormat="1" ht="16.8" customHeight="1">
      <c r="A540" s="41"/>
      <c r="B540" s="47"/>
      <c r="C540" s="304" t="s">
        <v>21</v>
      </c>
      <c r="D540" s="304" t="s">
        <v>891</v>
      </c>
      <c r="E540" s="20" t="s">
        <v>21</v>
      </c>
      <c r="F540" s="305">
        <v>2534.8000000000002</v>
      </c>
      <c r="G540" s="41"/>
      <c r="H540" s="47"/>
    </row>
    <row r="541" s="2" customFormat="1" ht="16.8" customHeight="1">
      <c r="A541" s="41"/>
      <c r="B541" s="47"/>
      <c r="C541" s="304" t="s">
        <v>21</v>
      </c>
      <c r="D541" s="304" t="s">
        <v>892</v>
      </c>
      <c r="E541" s="20" t="s">
        <v>21</v>
      </c>
      <c r="F541" s="305">
        <v>53.095999999999997</v>
      </c>
      <c r="G541" s="41"/>
      <c r="H541" s="47"/>
    </row>
    <row r="542" s="2" customFormat="1" ht="16.8" customHeight="1">
      <c r="A542" s="41"/>
      <c r="B542" s="47"/>
      <c r="C542" s="304" t="s">
        <v>704</v>
      </c>
      <c r="D542" s="304" t="s">
        <v>830</v>
      </c>
      <c r="E542" s="20" t="s">
        <v>21</v>
      </c>
      <c r="F542" s="305">
        <v>5463.1890000000003</v>
      </c>
      <c r="G542" s="41"/>
      <c r="H542" s="47"/>
    </row>
    <row r="543" s="2" customFormat="1" ht="16.8" customHeight="1">
      <c r="A543" s="41"/>
      <c r="B543" s="47"/>
      <c r="C543" s="306" t="s">
        <v>2905</v>
      </c>
      <c r="D543" s="41"/>
      <c r="E543" s="41"/>
      <c r="F543" s="41"/>
      <c r="G543" s="41"/>
      <c r="H543" s="47"/>
    </row>
    <row r="544" s="2" customFormat="1" ht="16.8" customHeight="1">
      <c r="A544" s="41"/>
      <c r="B544" s="47"/>
      <c r="C544" s="304" t="s">
        <v>879</v>
      </c>
      <c r="D544" s="304" t="s">
        <v>880</v>
      </c>
      <c r="E544" s="20" t="s">
        <v>475</v>
      </c>
      <c r="F544" s="305">
        <v>5463.1890000000003</v>
      </c>
      <c r="G544" s="41"/>
      <c r="H544" s="47"/>
    </row>
    <row r="545" s="2" customFormat="1" ht="16.8" customHeight="1">
      <c r="A545" s="41"/>
      <c r="B545" s="47"/>
      <c r="C545" s="304" t="s">
        <v>919</v>
      </c>
      <c r="D545" s="304" t="s">
        <v>920</v>
      </c>
      <c r="E545" s="20" t="s">
        <v>565</v>
      </c>
      <c r="F545" s="305">
        <v>2177.9630000000002</v>
      </c>
      <c r="G545" s="41"/>
      <c r="H545" s="47"/>
    </row>
    <row r="546" s="2" customFormat="1" ht="16.8" customHeight="1">
      <c r="A546" s="41"/>
      <c r="B546" s="47"/>
      <c r="C546" s="304" t="s">
        <v>945</v>
      </c>
      <c r="D546" s="304" t="s">
        <v>946</v>
      </c>
      <c r="E546" s="20" t="s">
        <v>565</v>
      </c>
      <c r="F546" s="305">
        <v>1239.9469999999999</v>
      </c>
      <c r="G546" s="41"/>
      <c r="H546" s="47"/>
    </row>
    <row r="547" s="2" customFormat="1" ht="16.8" customHeight="1">
      <c r="A547" s="41"/>
      <c r="B547" s="47"/>
      <c r="C547" s="300" t="s">
        <v>707</v>
      </c>
      <c r="D547" s="301" t="s">
        <v>708</v>
      </c>
      <c r="E547" s="302" t="s">
        <v>565</v>
      </c>
      <c r="F547" s="303">
        <v>2284.7930000000001</v>
      </c>
      <c r="G547" s="41"/>
      <c r="H547" s="47"/>
    </row>
    <row r="548" s="2" customFormat="1" ht="16.8" customHeight="1">
      <c r="A548" s="41"/>
      <c r="B548" s="47"/>
      <c r="C548" s="304" t="s">
        <v>21</v>
      </c>
      <c r="D548" s="304" t="s">
        <v>884</v>
      </c>
      <c r="E548" s="20" t="s">
        <v>21</v>
      </c>
      <c r="F548" s="305">
        <v>0</v>
      </c>
      <c r="G548" s="41"/>
      <c r="H548" s="47"/>
    </row>
    <row r="549" s="2" customFormat="1" ht="16.8" customHeight="1">
      <c r="A549" s="41"/>
      <c r="B549" s="47"/>
      <c r="C549" s="304" t="s">
        <v>21</v>
      </c>
      <c r="D549" s="304" t="s">
        <v>868</v>
      </c>
      <c r="E549" s="20" t="s">
        <v>21</v>
      </c>
      <c r="F549" s="305">
        <v>0</v>
      </c>
      <c r="G549" s="41"/>
      <c r="H549" s="47"/>
    </row>
    <row r="550" s="2" customFormat="1" ht="16.8" customHeight="1">
      <c r="A550" s="41"/>
      <c r="B550" s="47"/>
      <c r="C550" s="304" t="s">
        <v>21</v>
      </c>
      <c r="D550" s="304" t="s">
        <v>885</v>
      </c>
      <c r="E550" s="20" t="s">
        <v>21</v>
      </c>
      <c r="F550" s="305">
        <v>1263.9000000000001</v>
      </c>
      <c r="G550" s="41"/>
      <c r="H550" s="47"/>
    </row>
    <row r="551" s="2" customFormat="1" ht="16.8" customHeight="1">
      <c r="A551" s="41"/>
      <c r="B551" s="47"/>
      <c r="C551" s="304" t="s">
        <v>21</v>
      </c>
      <c r="D551" s="304" t="s">
        <v>886</v>
      </c>
      <c r="E551" s="20" t="s">
        <v>21</v>
      </c>
      <c r="F551" s="305">
        <v>20.673999999999999</v>
      </c>
      <c r="G551" s="41"/>
      <c r="H551" s="47"/>
    </row>
    <row r="552" s="2" customFormat="1" ht="16.8" customHeight="1">
      <c r="A552" s="41"/>
      <c r="B552" s="47"/>
      <c r="C552" s="304" t="s">
        <v>21</v>
      </c>
      <c r="D552" s="304" t="s">
        <v>887</v>
      </c>
      <c r="E552" s="20" t="s">
        <v>21</v>
      </c>
      <c r="F552" s="305">
        <v>1000.2190000000001</v>
      </c>
      <c r="G552" s="41"/>
      <c r="H552" s="47"/>
    </row>
    <row r="553" s="2" customFormat="1" ht="16.8" customHeight="1">
      <c r="A553" s="41"/>
      <c r="B553" s="47"/>
      <c r="C553" s="304" t="s">
        <v>707</v>
      </c>
      <c r="D553" s="304" t="s">
        <v>888</v>
      </c>
      <c r="E553" s="20" t="s">
        <v>21</v>
      </c>
      <c r="F553" s="305">
        <v>2284.7930000000001</v>
      </c>
      <c r="G553" s="41"/>
      <c r="H553" s="47"/>
    </row>
    <row r="554" s="2" customFormat="1" ht="16.8" customHeight="1">
      <c r="A554" s="41"/>
      <c r="B554" s="47"/>
      <c r="C554" s="306" t="s">
        <v>2905</v>
      </c>
      <c r="D554" s="41"/>
      <c r="E554" s="41"/>
      <c r="F554" s="41"/>
      <c r="G554" s="41"/>
      <c r="H554" s="47"/>
    </row>
    <row r="555" s="2" customFormat="1" ht="16.8" customHeight="1">
      <c r="A555" s="41"/>
      <c r="B555" s="47"/>
      <c r="C555" s="304" t="s">
        <v>879</v>
      </c>
      <c r="D555" s="304" t="s">
        <v>880</v>
      </c>
      <c r="E555" s="20" t="s">
        <v>475</v>
      </c>
      <c r="F555" s="305">
        <v>5463.1890000000003</v>
      </c>
      <c r="G555" s="41"/>
      <c r="H555" s="47"/>
    </row>
    <row r="556" s="2" customFormat="1" ht="16.8" customHeight="1">
      <c r="A556" s="41"/>
      <c r="B556" s="47"/>
      <c r="C556" s="304" t="s">
        <v>930</v>
      </c>
      <c r="D556" s="304" t="s">
        <v>931</v>
      </c>
      <c r="E556" s="20" t="s">
        <v>565</v>
      </c>
      <c r="F556" s="305">
        <v>1510.4000000000001</v>
      </c>
      <c r="G556" s="41"/>
      <c r="H556" s="47"/>
    </row>
    <row r="557" s="2" customFormat="1" ht="16.8" customHeight="1">
      <c r="A557" s="41"/>
      <c r="B557" s="47"/>
      <c r="C557" s="300" t="s">
        <v>637</v>
      </c>
      <c r="D557" s="301" t="s">
        <v>638</v>
      </c>
      <c r="E557" s="302" t="s">
        <v>475</v>
      </c>
      <c r="F557" s="303">
        <v>3178.3960000000002</v>
      </c>
      <c r="G557" s="41"/>
      <c r="H557" s="47"/>
    </row>
    <row r="558" s="2" customFormat="1" ht="16.8" customHeight="1">
      <c r="A558" s="41"/>
      <c r="B558" s="47"/>
      <c r="C558" s="304" t="s">
        <v>21</v>
      </c>
      <c r="D558" s="304" t="s">
        <v>865</v>
      </c>
      <c r="E558" s="20" t="s">
        <v>21</v>
      </c>
      <c r="F558" s="305">
        <v>0</v>
      </c>
      <c r="G558" s="41"/>
      <c r="H558" s="47"/>
    </row>
    <row r="559" s="2" customFormat="1" ht="16.8" customHeight="1">
      <c r="A559" s="41"/>
      <c r="B559" s="47"/>
      <c r="C559" s="304" t="s">
        <v>21</v>
      </c>
      <c r="D559" s="304" t="s">
        <v>889</v>
      </c>
      <c r="E559" s="20" t="s">
        <v>21</v>
      </c>
      <c r="F559" s="305">
        <v>121.5</v>
      </c>
      <c r="G559" s="41"/>
      <c r="H559" s="47"/>
    </row>
    <row r="560" s="2" customFormat="1" ht="16.8" customHeight="1">
      <c r="A560" s="41"/>
      <c r="B560" s="47"/>
      <c r="C560" s="304" t="s">
        <v>21</v>
      </c>
      <c r="D560" s="304" t="s">
        <v>890</v>
      </c>
      <c r="E560" s="20" t="s">
        <v>21</v>
      </c>
      <c r="F560" s="305">
        <v>469</v>
      </c>
      <c r="G560" s="41"/>
      <c r="H560" s="47"/>
    </row>
    <row r="561" s="2" customFormat="1" ht="16.8" customHeight="1">
      <c r="A561" s="41"/>
      <c r="B561" s="47"/>
      <c r="C561" s="304" t="s">
        <v>21</v>
      </c>
      <c r="D561" s="304" t="s">
        <v>891</v>
      </c>
      <c r="E561" s="20" t="s">
        <v>21</v>
      </c>
      <c r="F561" s="305">
        <v>2534.8000000000002</v>
      </c>
      <c r="G561" s="41"/>
      <c r="H561" s="47"/>
    </row>
    <row r="562" s="2" customFormat="1" ht="16.8" customHeight="1">
      <c r="A562" s="41"/>
      <c r="B562" s="47"/>
      <c r="C562" s="304" t="s">
        <v>21</v>
      </c>
      <c r="D562" s="304" t="s">
        <v>892</v>
      </c>
      <c r="E562" s="20" t="s">
        <v>21</v>
      </c>
      <c r="F562" s="305">
        <v>53.095999999999997</v>
      </c>
      <c r="G562" s="41"/>
      <c r="H562" s="47"/>
    </row>
    <row r="563" s="2" customFormat="1" ht="16.8" customHeight="1">
      <c r="A563" s="41"/>
      <c r="B563" s="47"/>
      <c r="C563" s="304" t="s">
        <v>637</v>
      </c>
      <c r="D563" s="304" t="s">
        <v>888</v>
      </c>
      <c r="E563" s="20" t="s">
        <v>21</v>
      </c>
      <c r="F563" s="305">
        <v>3178.3960000000002</v>
      </c>
      <c r="G563" s="41"/>
      <c r="H563" s="47"/>
    </row>
    <row r="564" s="2" customFormat="1" ht="16.8" customHeight="1">
      <c r="A564" s="41"/>
      <c r="B564" s="47"/>
      <c r="C564" s="306" t="s">
        <v>2905</v>
      </c>
      <c r="D564" s="41"/>
      <c r="E564" s="41"/>
      <c r="F564" s="41"/>
      <c r="G564" s="41"/>
      <c r="H564" s="47"/>
    </row>
    <row r="565" s="2" customFormat="1" ht="16.8" customHeight="1">
      <c r="A565" s="41"/>
      <c r="B565" s="47"/>
      <c r="C565" s="304" t="s">
        <v>879</v>
      </c>
      <c r="D565" s="304" t="s">
        <v>880</v>
      </c>
      <c r="E565" s="20" t="s">
        <v>475</v>
      </c>
      <c r="F565" s="305">
        <v>5463.1890000000003</v>
      </c>
      <c r="G565" s="41"/>
      <c r="H565" s="47"/>
    </row>
    <row r="566" s="2" customFormat="1" ht="16.8" customHeight="1">
      <c r="A566" s="41"/>
      <c r="B566" s="47"/>
      <c r="C566" s="304" t="s">
        <v>919</v>
      </c>
      <c r="D566" s="304" t="s">
        <v>920</v>
      </c>
      <c r="E566" s="20" t="s">
        <v>565</v>
      </c>
      <c r="F566" s="305">
        <v>2177.9630000000002</v>
      </c>
      <c r="G566" s="41"/>
      <c r="H566" s="47"/>
    </row>
    <row r="567" s="2" customFormat="1" ht="16.8" customHeight="1">
      <c r="A567" s="41"/>
      <c r="B567" s="47"/>
      <c r="C567" s="300" t="s">
        <v>710</v>
      </c>
      <c r="D567" s="301" t="s">
        <v>710</v>
      </c>
      <c r="E567" s="302" t="s">
        <v>565</v>
      </c>
      <c r="F567" s="303">
        <v>3.3999999999999999</v>
      </c>
      <c r="G567" s="41"/>
      <c r="H567" s="47"/>
    </row>
    <row r="568" s="2" customFormat="1" ht="16.8" customHeight="1">
      <c r="A568" s="41"/>
      <c r="B568" s="47"/>
      <c r="C568" s="304" t="s">
        <v>21</v>
      </c>
      <c r="D568" s="304" t="s">
        <v>1145</v>
      </c>
      <c r="E568" s="20" t="s">
        <v>21</v>
      </c>
      <c r="F568" s="305">
        <v>0</v>
      </c>
      <c r="G568" s="41"/>
      <c r="H568" s="47"/>
    </row>
    <row r="569" s="2" customFormat="1" ht="16.8" customHeight="1">
      <c r="A569" s="41"/>
      <c r="B569" s="47"/>
      <c r="C569" s="304" t="s">
        <v>710</v>
      </c>
      <c r="D569" s="304" t="s">
        <v>1146</v>
      </c>
      <c r="E569" s="20" t="s">
        <v>21</v>
      </c>
      <c r="F569" s="305">
        <v>3.3999999999999999</v>
      </c>
      <c r="G569" s="41"/>
      <c r="H569" s="47"/>
    </row>
    <row r="570" s="2" customFormat="1" ht="16.8" customHeight="1">
      <c r="A570" s="41"/>
      <c r="B570" s="47"/>
      <c r="C570" s="306" t="s">
        <v>2905</v>
      </c>
      <c r="D570" s="41"/>
      <c r="E570" s="41"/>
      <c r="F570" s="41"/>
      <c r="G570" s="41"/>
      <c r="H570" s="47"/>
    </row>
    <row r="571" s="2" customFormat="1" ht="16.8" customHeight="1">
      <c r="A571" s="41"/>
      <c r="B571" s="47"/>
      <c r="C571" s="304" t="s">
        <v>1125</v>
      </c>
      <c r="D571" s="304" t="s">
        <v>1126</v>
      </c>
      <c r="E571" s="20" t="s">
        <v>565</v>
      </c>
      <c r="F571" s="305">
        <v>423.11700000000002</v>
      </c>
      <c r="G571" s="41"/>
      <c r="H571" s="47"/>
    </row>
    <row r="572" s="2" customFormat="1" ht="16.8" customHeight="1">
      <c r="A572" s="41"/>
      <c r="B572" s="47"/>
      <c r="C572" s="304" t="s">
        <v>1188</v>
      </c>
      <c r="D572" s="304" t="s">
        <v>1189</v>
      </c>
      <c r="E572" s="20" t="s">
        <v>581</v>
      </c>
      <c r="F572" s="305">
        <v>28.309999999999999</v>
      </c>
      <c r="G572" s="41"/>
      <c r="H572" s="47"/>
    </row>
    <row r="573" s="2" customFormat="1" ht="16.8" customHeight="1">
      <c r="A573" s="41"/>
      <c r="B573" s="47"/>
      <c r="C573" s="300" t="s">
        <v>712</v>
      </c>
      <c r="D573" s="301" t="s">
        <v>713</v>
      </c>
      <c r="E573" s="302" t="s">
        <v>565</v>
      </c>
      <c r="F573" s="303">
        <v>3</v>
      </c>
      <c r="G573" s="41"/>
      <c r="H573" s="47"/>
    </row>
    <row r="574" s="2" customFormat="1" ht="16.8" customHeight="1">
      <c r="A574" s="41"/>
      <c r="B574" s="47"/>
      <c r="C574" s="304" t="s">
        <v>21</v>
      </c>
      <c r="D574" s="304" t="s">
        <v>1122</v>
      </c>
      <c r="E574" s="20" t="s">
        <v>21</v>
      </c>
      <c r="F574" s="305">
        <v>0</v>
      </c>
      <c r="G574" s="41"/>
      <c r="H574" s="47"/>
    </row>
    <row r="575" s="2" customFormat="1" ht="16.8" customHeight="1">
      <c r="A575" s="41"/>
      <c r="B575" s="47"/>
      <c r="C575" s="304" t="s">
        <v>712</v>
      </c>
      <c r="D575" s="304" t="s">
        <v>1245</v>
      </c>
      <c r="E575" s="20" t="s">
        <v>21</v>
      </c>
      <c r="F575" s="305">
        <v>3</v>
      </c>
      <c r="G575" s="41"/>
      <c r="H575" s="47"/>
    </row>
    <row r="576" s="2" customFormat="1" ht="16.8" customHeight="1">
      <c r="A576" s="41"/>
      <c r="B576" s="47"/>
      <c r="C576" s="306" t="s">
        <v>2905</v>
      </c>
      <c r="D576" s="41"/>
      <c r="E576" s="41"/>
      <c r="F576" s="41"/>
      <c r="G576" s="41"/>
      <c r="H576" s="47"/>
    </row>
    <row r="577" s="2" customFormat="1" ht="16.8" customHeight="1">
      <c r="A577" s="41"/>
      <c r="B577" s="47"/>
      <c r="C577" s="304" t="s">
        <v>1239</v>
      </c>
      <c r="D577" s="304" t="s">
        <v>1240</v>
      </c>
      <c r="E577" s="20" t="s">
        <v>565</v>
      </c>
      <c r="F577" s="305">
        <v>3</v>
      </c>
      <c r="G577" s="41"/>
      <c r="H577" s="47"/>
    </row>
    <row r="578" s="2" customFormat="1" ht="16.8" customHeight="1">
      <c r="A578" s="41"/>
      <c r="B578" s="47"/>
      <c r="C578" s="304" t="s">
        <v>1246</v>
      </c>
      <c r="D578" s="304" t="s">
        <v>1247</v>
      </c>
      <c r="E578" s="20" t="s">
        <v>581</v>
      </c>
      <c r="F578" s="305">
        <v>0.27000000000000002</v>
      </c>
      <c r="G578" s="41"/>
      <c r="H578" s="47"/>
    </row>
    <row r="579" s="2" customFormat="1" ht="16.8" customHeight="1">
      <c r="A579" s="41"/>
      <c r="B579" s="47"/>
      <c r="C579" s="304" t="s">
        <v>1905</v>
      </c>
      <c r="D579" s="304" t="s">
        <v>1906</v>
      </c>
      <c r="E579" s="20" t="s">
        <v>565</v>
      </c>
      <c r="F579" s="305">
        <v>1593.1500000000001</v>
      </c>
      <c r="G579" s="41"/>
      <c r="H579" s="47"/>
    </row>
    <row r="580" s="2" customFormat="1" ht="16.8" customHeight="1">
      <c r="A580" s="41"/>
      <c r="B580" s="47"/>
      <c r="C580" s="300" t="s">
        <v>714</v>
      </c>
      <c r="D580" s="301" t="s">
        <v>715</v>
      </c>
      <c r="E580" s="302" t="s">
        <v>259</v>
      </c>
      <c r="F580" s="303">
        <v>4534</v>
      </c>
      <c r="G580" s="41"/>
      <c r="H580" s="47"/>
    </row>
    <row r="581" s="2" customFormat="1" ht="16.8" customHeight="1">
      <c r="A581" s="41"/>
      <c r="B581" s="47"/>
      <c r="C581" s="304" t="s">
        <v>21</v>
      </c>
      <c r="D581" s="304" t="s">
        <v>1071</v>
      </c>
      <c r="E581" s="20" t="s">
        <v>21</v>
      </c>
      <c r="F581" s="305">
        <v>4534</v>
      </c>
      <c r="G581" s="41"/>
      <c r="H581" s="47"/>
    </row>
    <row r="582" s="2" customFormat="1" ht="16.8" customHeight="1">
      <c r="A582" s="41"/>
      <c r="B582" s="47"/>
      <c r="C582" s="304" t="s">
        <v>714</v>
      </c>
      <c r="D582" s="304" t="s">
        <v>830</v>
      </c>
      <c r="E582" s="20" t="s">
        <v>21</v>
      </c>
      <c r="F582" s="305">
        <v>4534</v>
      </c>
      <c r="G582" s="41"/>
      <c r="H582" s="47"/>
    </row>
    <row r="583" s="2" customFormat="1" ht="16.8" customHeight="1">
      <c r="A583" s="41"/>
      <c r="B583" s="47"/>
      <c r="C583" s="306" t="s">
        <v>2905</v>
      </c>
      <c r="D583" s="41"/>
      <c r="E583" s="41"/>
      <c r="F583" s="41"/>
      <c r="G583" s="41"/>
      <c r="H583" s="47"/>
    </row>
    <row r="584" s="2" customFormat="1" ht="16.8" customHeight="1">
      <c r="A584" s="41"/>
      <c r="B584" s="47"/>
      <c r="C584" s="304" t="s">
        <v>1067</v>
      </c>
      <c r="D584" s="304" t="s">
        <v>1068</v>
      </c>
      <c r="E584" s="20" t="s">
        <v>259</v>
      </c>
      <c r="F584" s="305">
        <v>9068</v>
      </c>
      <c r="G584" s="41"/>
      <c r="H584" s="47"/>
    </row>
    <row r="585" s="2" customFormat="1" ht="16.8" customHeight="1">
      <c r="A585" s="41"/>
      <c r="B585" s="47"/>
      <c r="C585" s="304" t="s">
        <v>1073</v>
      </c>
      <c r="D585" s="304" t="s">
        <v>1074</v>
      </c>
      <c r="E585" s="20" t="s">
        <v>1075</v>
      </c>
      <c r="F585" s="305">
        <v>1360.2000000000001</v>
      </c>
      <c r="G585" s="41"/>
      <c r="H585" s="47"/>
    </row>
    <row r="586" s="2" customFormat="1" ht="16.8" customHeight="1">
      <c r="A586" s="41"/>
      <c r="B586" s="47"/>
      <c r="C586" s="304" t="s">
        <v>1088</v>
      </c>
      <c r="D586" s="304" t="s">
        <v>1089</v>
      </c>
      <c r="E586" s="20" t="s">
        <v>1075</v>
      </c>
      <c r="F586" s="305">
        <v>408.06</v>
      </c>
      <c r="G586" s="41"/>
      <c r="H586" s="47"/>
    </row>
    <row r="587" s="2" customFormat="1" ht="16.8" customHeight="1">
      <c r="A587" s="41"/>
      <c r="B587" s="47"/>
      <c r="C587" s="304" t="s">
        <v>1100</v>
      </c>
      <c r="D587" s="304" t="s">
        <v>1101</v>
      </c>
      <c r="E587" s="20" t="s">
        <v>259</v>
      </c>
      <c r="F587" s="305">
        <v>9068</v>
      </c>
      <c r="G587" s="41"/>
      <c r="H587" s="47"/>
    </row>
    <row r="588" s="2" customFormat="1" ht="16.8" customHeight="1">
      <c r="A588" s="41"/>
      <c r="B588" s="47"/>
      <c r="C588" s="304" t="s">
        <v>1095</v>
      </c>
      <c r="D588" s="304" t="s">
        <v>1096</v>
      </c>
      <c r="E588" s="20" t="s">
        <v>141</v>
      </c>
      <c r="F588" s="305">
        <v>2720.4000000000001</v>
      </c>
      <c r="G588" s="41"/>
      <c r="H588" s="47"/>
    </row>
    <row r="589" s="2" customFormat="1" ht="16.8" customHeight="1">
      <c r="A589" s="41"/>
      <c r="B589" s="47"/>
      <c r="C589" s="304" t="s">
        <v>1080</v>
      </c>
      <c r="D589" s="304" t="s">
        <v>1081</v>
      </c>
      <c r="E589" s="20" t="s">
        <v>581</v>
      </c>
      <c r="F589" s="305">
        <v>27.204000000000001</v>
      </c>
      <c r="G589" s="41"/>
      <c r="H589" s="47"/>
    </row>
    <row r="590" s="2" customFormat="1" ht="16.8" customHeight="1">
      <c r="A590" s="41"/>
      <c r="B590" s="47"/>
      <c r="C590" s="300" t="s">
        <v>584</v>
      </c>
      <c r="D590" s="301" t="s">
        <v>585</v>
      </c>
      <c r="E590" s="302" t="s">
        <v>475</v>
      </c>
      <c r="F590" s="303">
        <v>416.80000000000001</v>
      </c>
      <c r="G590" s="41"/>
      <c r="H590" s="47"/>
    </row>
    <row r="591" s="2" customFormat="1" ht="16.8" customHeight="1">
      <c r="A591" s="41"/>
      <c r="B591" s="47"/>
      <c r="C591" s="304" t="s">
        <v>584</v>
      </c>
      <c r="D591" s="304" t="s">
        <v>1327</v>
      </c>
      <c r="E591" s="20" t="s">
        <v>21</v>
      </c>
      <c r="F591" s="305">
        <v>416.80000000000001</v>
      </c>
      <c r="G591" s="41"/>
      <c r="H591" s="47"/>
    </row>
    <row r="592" s="2" customFormat="1" ht="16.8" customHeight="1">
      <c r="A592" s="41"/>
      <c r="B592" s="47"/>
      <c r="C592" s="306" t="s">
        <v>2905</v>
      </c>
      <c r="D592" s="41"/>
      <c r="E592" s="41"/>
      <c r="F592" s="41"/>
      <c r="G592" s="41"/>
      <c r="H592" s="47"/>
    </row>
    <row r="593" s="2" customFormat="1" ht="16.8" customHeight="1">
      <c r="A593" s="41"/>
      <c r="B593" s="47"/>
      <c r="C593" s="304" t="s">
        <v>1317</v>
      </c>
      <c r="D593" s="304" t="s">
        <v>1318</v>
      </c>
      <c r="E593" s="20" t="s">
        <v>475</v>
      </c>
      <c r="F593" s="305">
        <v>3212.3499999999999</v>
      </c>
      <c r="G593" s="41"/>
      <c r="H593" s="47"/>
    </row>
    <row r="594" s="2" customFormat="1" ht="16.8" customHeight="1">
      <c r="A594" s="41"/>
      <c r="B594" s="47"/>
      <c r="C594" s="304" t="s">
        <v>1297</v>
      </c>
      <c r="D594" s="304" t="s">
        <v>1298</v>
      </c>
      <c r="E594" s="20" t="s">
        <v>475</v>
      </c>
      <c r="F594" s="305">
        <v>1098.838</v>
      </c>
      <c r="G594" s="41"/>
      <c r="H594" s="47"/>
    </row>
    <row r="595" s="2" customFormat="1" ht="16.8" customHeight="1">
      <c r="A595" s="41"/>
      <c r="B595" s="47"/>
      <c r="C595" s="300" t="s">
        <v>570</v>
      </c>
      <c r="D595" s="301" t="s">
        <v>570</v>
      </c>
      <c r="E595" s="302" t="s">
        <v>565</v>
      </c>
      <c r="F595" s="303">
        <v>30.637</v>
      </c>
      <c r="G595" s="41"/>
      <c r="H595" s="47"/>
    </row>
    <row r="596" s="2" customFormat="1" ht="16.8" customHeight="1">
      <c r="A596" s="41"/>
      <c r="B596" s="47"/>
      <c r="C596" s="304" t="s">
        <v>21</v>
      </c>
      <c r="D596" s="304" t="s">
        <v>1149</v>
      </c>
      <c r="E596" s="20" t="s">
        <v>21</v>
      </c>
      <c r="F596" s="305">
        <v>0</v>
      </c>
      <c r="G596" s="41"/>
      <c r="H596" s="47"/>
    </row>
    <row r="597" s="2" customFormat="1" ht="16.8" customHeight="1">
      <c r="A597" s="41"/>
      <c r="B597" s="47"/>
      <c r="C597" s="304" t="s">
        <v>21</v>
      </c>
      <c r="D597" s="304" t="s">
        <v>1150</v>
      </c>
      <c r="E597" s="20" t="s">
        <v>21</v>
      </c>
      <c r="F597" s="305">
        <v>0</v>
      </c>
      <c r="G597" s="41"/>
      <c r="H597" s="47"/>
    </row>
    <row r="598" s="2" customFormat="1" ht="16.8" customHeight="1">
      <c r="A598" s="41"/>
      <c r="B598" s="47"/>
      <c r="C598" s="304" t="s">
        <v>21</v>
      </c>
      <c r="D598" s="304" t="s">
        <v>1279</v>
      </c>
      <c r="E598" s="20" t="s">
        <v>21</v>
      </c>
      <c r="F598" s="305">
        <v>14.394</v>
      </c>
      <c r="G598" s="41"/>
      <c r="H598" s="47"/>
    </row>
    <row r="599" s="2" customFormat="1" ht="16.8" customHeight="1">
      <c r="A599" s="41"/>
      <c r="B599" s="47"/>
      <c r="C599" s="304" t="s">
        <v>21</v>
      </c>
      <c r="D599" s="304" t="s">
        <v>1153</v>
      </c>
      <c r="E599" s="20" t="s">
        <v>21</v>
      </c>
      <c r="F599" s="305">
        <v>0</v>
      </c>
      <c r="G599" s="41"/>
      <c r="H599" s="47"/>
    </row>
    <row r="600" s="2" customFormat="1" ht="16.8" customHeight="1">
      <c r="A600" s="41"/>
      <c r="B600" s="47"/>
      <c r="C600" s="304" t="s">
        <v>21</v>
      </c>
      <c r="D600" s="304" t="s">
        <v>1280</v>
      </c>
      <c r="E600" s="20" t="s">
        <v>21</v>
      </c>
      <c r="F600" s="305">
        <v>16.242999999999999</v>
      </c>
      <c r="G600" s="41"/>
      <c r="H600" s="47"/>
    </row>
    <row r="601" s="2" customFormat="1" ht="16.8" customHeight="1">
      <c r="A601" s="41"/>
      <c r="B601" s="47"/>
      <c r="C601" s="304" t="s">
        <v>570</v>
      </c>
      <c r="D601" s="304" t="s">
        <v>830</v>
      </c>
      <c r="E601" s="20" t="s">
        <v>21</v>
      </c>
      <c r="F601" s="305">
        <v>30.637</v>
      </c>
      <c r="G601" s="41"/>
      <c r="H601" s="47"/>
    </row>
    <row r="602" s="2" customFormat="1" ht="16.8" customHeight="1">
      <c r="A602" s="41"/>
      <c r="B602" s="47"/>
      <c r="C602" s="306" t="s">
        <v>2905</v>
      </c>
      <c r="D602" s="41"/>
      <c r="E602" s="41"/>
      <c r="F602" s="41"/>
      <c r="G602" s="41"/>
      <c r="H602" s="47"/>
    </row>
    <row r="603" s="2" customFormat="1" ht="16.8" customHeight="1">
      <c r="A603" s="41"/>
      <c r="B603" s="47"/>
      <c r="C603" s="304" t="s">
        <v>1274</v>
      </c>
      <c r="D603" s="304" t="s">
        <v>1275</v>
      </c>
      <c r="E603" s="20" t="s">
        <v>565</v>
      </c>
      <c r="F603" s="305">
        <v>30.637</v>
      </c>
      <c r="G603" s="41"/>
      <c r="H603" s="47"/>
    </row>
    <row r="604" s="2" customFormat="1" ht="16.8" customHeight="1">
      <c r="A604" s="41"/>
      <c r="B604" s="47"/>
      <c r="C604" s="304" t="s">
        <v>1905</v>
      </c>
      <c r="D604" s="304" t="s">
        <v>1906</v>
      </c>
      <c r="E604" s="20" t="s">
        <v>565</v>
      </c>
      <c r="F604" s="305">
        <v>1593.1500000000001</v>
      </c>
      <c r="G604" s="41"/>
      <c r="H604" s="47"/>
    </row>
    <row r="605" s="2" customFormat="1" ht="16.8" customHeight="1">
      <c r="A605" s="41"/>
      <c r="B605" s="47"/>
      <c r="C605" s="300" t="s">
        <v>717</v>
      </c>
      <c r="D605" s="301" t="s">
        <v>718</v>
      </c>
      <c r="E605" s="302" t="s">
        <v>210</v>
      </c>
      <c r="F605" s="303">
        <v>596.29999999999995</v>
      </c>
      <c r="G605" s="41"/>
      <c r="H605" s="47"/>
    </row>
    <row r="606" s="2" customFormat="1" ht="16.8" customHeight="1">
      <c r="A606" s="41"/>
      <c r="B606" s="47"/>
      <c r="C606" s="304" t="s">
        <v>21</v>
      </c>
      <c r="D606" s="304" t="s">
        <v>1337</v>
      </c>
      <c r="E606" s="20" t="s">
        <v>21</v>
      </c>
      <c r="F606" s="305">
        <v>0</v>
      </c>
      <c r="G606" s="41"/>
      <c r="H606" s="47"/>
    </row>
    <row r="607" s="2" customFormat="1" ht="16.8" customHeight="1">
      <c r="A607" s="41"/>
      <c r="B607" s="47"/>
      <c r="C607" s="304" t="s">
        <v>21</v>
      </c>
      <c r="D607" s="304" t="s">
        <v>1471</v>
      </c>
      <c r="E607" s="20" t="s">
        <v>21</v>
      </c>
      <c r="F607" s="305">
        <v>270.69999999999999</v>
      </c>
      <c r="G607" s="41"/>
      <c r="H607" s="47"/>
    </row>
    <row r="608" s="2" customFormat="1" ht="16.8" customHeight="1">
      <c r="A608" s="41"/>
      <c r="B608" s="47"/>
      <c r="C608" s="304" t="s">
        <v>21</v>
      </c>
      <c r="D608" s="304" t="s">
        <v>1472</v>
      </c>
      <c r="E608" s="20" t="s">
        <v>21</v>
      </c>
      <c r="F608" s="305">
        <v>325.60000000000002</v>
      </c>
      <c r="G608" s="41"/>
      <c r="H608" s="47"/>
    </row>
    <row r="609" s="2" customFormat="1" ht="16.8" customHeight="1">
      <c r="A609" s="41"/>
      <c r="B609" s="47"/>
      <c r="C609" s="304" t="s">
        <v>717</v>
      </c>
      <c r="D609" s="304" t="s">
        <v>830</v>
      </c>
      <c r="E609" s="20" t="s">
        <v>21</v>
      </c>
      <c r="F609" s="305">
        <v>596.29999999999995</v>
      </c>
      <c r="G609" s="41"/>
      <c r="H609" s="47"/>
    </row>
    <row r="610" s="2" customFormat="1" ht="16.8" customHeight="1">
      <c r="A610" s="41"/>
      <c r="B610" s="47"/>
      <c r="C610" s="306" t="s">
        <v>2905</v>
      </c>
      <c r="D610" s="41"/>
      <c r="E610" s="41"/>
      <c r="F610" s="41"/>
      <c r="G610" s="41"/>
      <c r="H610" s="47"/>
    </row>
    <row r="611" s="2" customFormat="1" ht="16.8" customHeight="1">
      <c r="A611" s="41"/>
      <c r="B611" s="47"/>
      <c r="C611" s="304" t="s">
        <v>1466</v>
      </c>
      <c r="D611" s="304" t="s">
        <v>1467</v>
      </c>
      <c r="E611" s="20" t="s">
        <v>210</v>
      </c>
      <c r="F611" s="305">
        <v>596.29999999999995</v>
      </c>
      <c r="G611" s="41"/>
      <c r="H611" s="47"/>
    </row>
    <row r="612" s="2" customFormat="1" ht="16.8" customHeight="1">
      <c r="A612" s="41"/>
      <c r="B612" s="47"/>
      <c r="C612" s="304" t="s">
        <v>1473</v>
      </c>
      <c r="D612" s="304" t="s">
        <v>1474</v>
      </c>
      <c r="E612" s="20" t="s">
        <v>210</v>
      </c>
      <c r="F612" s="305">
        <v>596.29999999999995</v>
      </c>
      <c r="G612" s="41"/>
      <c r="H612" s="47"/>
    </row>
    <row r="613" s="2" customFormat="1" ht="16.8" customHeight="1">
      <c r="A613" s="41"/>
      <c r="B613" s="47"/>
      <c r="C613" s="300" t="s">
        <v>720</v>
      </c>
      <c r="D613" s="301" t="s">
        <v>721</v>
      </c>
      <c r="E613" s="302" t="s">
        <v>259</v>
      </c>
      <c r="F613" s="303">
        <v>20.5</v>
      </c>
      <c r="G613" s="41"/>
      <c r="H613" s="47"/>
    </row>
    <row r="614" s="2" customFormat="1" ht="16.8" customHeight="1">
      <c r="A614" s="41"/>
      <c r="B614" s="47"/>
      <c r="C614" s="304" t="s">
        <v>21</v>
      </c>
      <c r="D614" s="304" t="s">
        <v>1657</v>
      </c>
      <c r="E614" s="20" t="s">
        <v>21</v>
      </c>
      <c r="F614" s="305">
        <v>0</v>
      </c>
      <c r="G614" s="41"/>
      <c r="H614" s="47"/>
    </row>
    <row r="615" s="2" customFormat="1" ht="16.8" customHeight="1">
      <c r="A615" s="41"/>
      <c r="B615" s="47"/>
      <c r="C615" s="304" t="s">
        <v>21</v>
      </c>
      <c r="D615" s="304" t="s">
        <v>1658</v>
      </c>
      <c r="E615" s="20" t="s">
        <v>21</v>
      </c>
      <c r="F615" s="305">
        <v>20.5</v>
      </c>
      <c r="G615" s="41"/>
      <c r="H615" s="47"/>
    </row>
    <row r="616" s="2" customFormat="1" ht="16.8" customHeight="1">
      <c r="A616" s="41"/>
      <c r="B616" s="47"/>
      <c r="C616" s="304" t="s">
        <v>720</v>
      </c>
      <c r="D616" s="304" t="s">
        <v>830</v>
      </c>
      <c r="E616" s="20" t="s">
        <v>21</v>
      </c>
      <c r="F616" s="305">
        <v>20.5</v>
      </c>
      <c r="G616" s="41"/>
      <c r="H616" s="47"/>
    </row>
    <row r="617" s="2" customFormat="1" ht="16.8" customHeight="1">
      <c r="A617" s="41"/>
      <c r="B617" s="47"/>
      <c r="C617" s="306" t="s">
        <v>2905</v>
      </c>
      <c r="D617" s="41"/>
      <c r="E617" s="41"/>
      <c r="F617" s="41"/>
      <c r="G617" s="41"/>
      <c r="H617" s="47"/>
    </row>
    <row r="618" s="2" customFormat="1" ht="16.8" customHeight="1">
      <c r="A618" s="41"/>
      <c r="B618" s="47"/>
      <c r="C618" s="304" t="s">
        <v>1651</v>
      </c>
      <c r="D618" s="304" t="s">
        <v>1652</v>
      </c>
      <c r="E618" s="20" t="s">
        <v>259</v>
      </c>
      <c r="F618" s="305">
        <v>20.5</v>
      </c>
      <c r="G618" s="41"/>
      <c r="H618" s="47"/>
    </row>
    <row r="619" s="2" customFormat="1" ht="16.8" customHeight="1">
      <c r="A619" s="41"/>
      <c r="B619" s="47"/>
      <c r="C619" s="304" t="s">
        <v>1824</v>
      </c>
      <c r="D619" s="304" t="s">
        <v>1825</v>
      </c>
      <c r="E619" s="20" t="s">
        <v>581</v>
      </c>
      <c r="F619" s="305">
        <v>2174.145</v>
      </c>
      <c r="G619" s="41"/>
      <c r="H619" s="47"/>
    </row>
    <row r="620" s="2" customFormat="1" ht="16.8" customHeight="1">
      <c r="A620" s="41"/>
      <c r="B620" s="47"/>
      <c r="C620" s="300" t="s">
        <v>723</v>
      </c>
      <c r="D620" s="301" t="s">
        <v>724</v>
      </c>
      <c r="E620" s="302" t="s">
        <v>259</v>
      </c>
      <c r="F620" s="303">
        <v>316.10000000000002</v>
      </c>
      <c r="G620" s="41"/>
      <c r="H620" s="47"/>
    </row>
    <row r="621" s="2" customFormat="1" ht="16.8" customHeight="1">
      <c r="A621" s="41"/>
      <c r="B621" s="47"/>
      <c r="C621" s="304" t="s">
        <v>21</v>
      </c>
      <c r="D621" s="304" t="s">
        <v>1657</v>
      </c>
      <c r="E621" s="20" t="s">
        <v>21</v>
      </c>
      <c r="F621" s="305">
        <v>0</v>
      </c>
      <c r="G621" s="41"/>
      <c r="H621" s="47"/>
    </row>
    <row r="622" s="2" customFormat="1" ht="16.8" customHeight="1">
      <c r="A622" s="41"/>
      <c r="B622" s="47"/>
      <c r="C622" s="304" t="s">
        <v>21</v>
      </c>
      <c r="D622" s="304" t="s">
        <v>1666</v>
      </c>
      <c r="E622" s="20" t="s">
        <v>21</v>
      </c>
      <c r="F622" s="305">
        <v>316.10000000000002</v>
      </c>
      <c r="G622" s="41"/>
      <c r="H622" s="47"/>
    </row>
    <row r="623" s="2" customFormat="1" ht="16.8" customHeight="1">
      <c r="A623" s="41"/>
      <c r="B623" s="47"/>
      <c r="C623" s="304" t="s">
        <v>723</v>
      </c>
      <c r="D623" s="304" t="s">
        <v>830</v>
      </c>
      <c r="E623" s="20" t="s">
        <v>21</v>
      </c>
      <c r="F623" s="305">
        <v>316.10000000000002</v>
      </c>
      <c r="G623" s="41"/>
      <c r="H623" s="47"/>
    </row>
    <row r="624" s="2" customFormat="1" ht="16.8" customHeight="1">
      <c r="A624" s="41"/>
      <c r="B624" s="47"/>
      <c r="C624" s="306" t="s">
        <v>2905</v>
      </c>
      <c r="D624" s="41"/>
      <c r="E624" s="41"/>
      <c r="F624" s="41"/>
      <c r="G624" s="41"/>
      <c r="H624" s="47"/>
    </row>
    <row r="625" s="2" customFormat="1" ht="16.8" customHeight="1">
      <c r="A625" s="41"/>
      <c r="B625" s="47"/>
      <c r="C625" s="304" t="s">
        <v>1660</v>
      </c>
      <c r="D625" s="304" t="s">
        <v>1661</v>
      </c>
      <c r="E625" s="20" t="s">
        <v>259</v>
      </c>
      <c r="F625" s="305">
        <v>316.10000000000002</v>
      </c>
      <c r="G625" s="41"/>
      <c r="H625" s="47"/>
    </row>
    <row r="626" s="2" customFormat="1" ht="16.8" customHeight="1">
      <c r="A626" s="41"/>
      <c r="B626" s="47"/>
      <c r="C626" s="304" t="s">
        <v>1824</v>
      </c>
      <c r="D626" s="304" t="s">
        <v>1825</v>
      </c>
      <c r="E626" s="20" t="s">
        <v>581</v>
      </c>
      <c r="F626" s="305">
        <v>2174.145</v>
      </c>
      <c r="G626" s="41"/>
      <c r="H626" s="47"/>
    </row>
    <row r="627" s="2" customFormat="1" ht="16.8" customHeight="1">
      <c r="A627" s="41"/>
      <c r="B627" s="47"/>
      <c r="C627" s="300" t="s">
        <v>727</v>
      </c>
      <c r="D627" s="301" t="s">
        <v>728</v>
      </c>
      <c r="E627" s="302" t="s">
        <v>475</v>
      </c>
      <c r="F627" s="303">
        <v>59</v>
      </c>
      <c r="G627" s="41"/>
      <c r="H627" s="47"/>
    </row>
    <row r="628" s="2" customFormat="1" ht="16.8" customHeight="1">
      <c r="A628" s="41"/>
      <c r="B628" s="47"/>
      <c r="C628" s="304" t="s">
        <v>727</v>
      </c>
      <c r="D628" s="304" t="s">
        <v>821</v>
      </c>
      <c r="E628" s="20" t="s">
        <v>21</v>
      </c>
      <c r="F628" s="305">
        <v>59</v>
      </c>
      <c r="G628" s="41"/>
      <c r="H628" s="47"/>
    </row>
    <row r="629" s="2" customFormat="1" ht="16.8" customHeight="1">
      <c r="A629" s="41"/>
      <c r="B629" s="47"/>
      <c r="C629" s="306" t="s">
        <v>2905</v>
      </c>
      <c r="D629" s="41"/>
      <c r="E629" s="41"/>
      <c r="F629" s="41"/>
      <c r="G629" s="41"/>
      <c r="H629" s="47"/>
    </row>
    <row r="630" s="2" customFormat="1" ht="16.8" customHeight="1">
      <c r="A630" s="41"/>
      <c r="B630" s="47"/>
      <c r="C630" s="304" t="s">
        <v>816</v>
      </c>
      <c r="D630" s="304" t="s">
        <v>817</v>
      </c>
      <c r="E630" s="20" t="s">
        <v>475</v>
      </c>
      <c r="F630" s="305">
        <v>59</v>
      </c>
      <c r="G630" s="41"/>
      <c r="H630" s="47"/>
    </row>
    <row r="631" s="2" customFormat="1" ht="16.8" customHeight="1">
      <c r="A631" s="41"/>
      <c r="B631" s="47"/>
      <c r="C631" s="304" t="s">
        <v>1824</v>
      </c>
      <c r="D631" s="304" t="s">
        <v>1825</v>
      </c>
      <c r="E631" s="20" t="s">
        <v>581</v>
      </c>
      <c r="F631" s="305">
        <v>2174.145</v>
      </c>
      <c r="G631" s="41"/>
      <c r="H631" s="47"/>
    </row>
    <row r="632" s="2" customFormat="1" ht="16.8" customHeight="1">
      <c r="A632" s="41"/>
      <c r="B632" s="47"/>
      <c r="C632" s="300" t="s">
        <v>784</v>
      </c>
      <c r="D632" s="301" t="s">
        <v>785</v>
      </c>
      <c r="E632" s="302" t="s">
        <v>565</v>
      </c>
      <c r="F632" s="303">
        <v>52.048999999999999</v>
      </c>
      <c r="G632" s="41"/>
      <c r="H632" s="47"/>
    </row>
    <row r="633" s="2" customFormat="1" ht="16.8" customHeight="1">
      <c r="A633" s="41"/>
      <c r="B633" s="47"/>
      <c r="C633" s="304" t="s">
        <v>21</v>
      </c>
      <c r="D633" s="304" t="s">
        <v>1636</v>
      </c>
      <c r="E633" s="20" t="s">
        <v>21</v>
      </c>
      <c r="F633" s="305">
        <v>0</v>
      </c>
      <c r="G633" s="41"/>
      <c r="H633" s="47"/>
    </row>
    <row r="634" s="2" customFormat="1" ht="16.8" customHeight="1">
      <c r="A634" s="41"/>
      <c r="B634" s="47"/>
      <c r="C634" s="304" t="s">
        <v>21</v>
      </c>
      <c r="D634" s="304" t="s">
        <v>1637</v>
      </c>
      <c r="E634" s="20" t="s">
        <v>21</v>
      </c>
      <c r="F634" s="305">
        <v>21.251999999999999</v>
      </c>
      <c r="G634" s="41"/>
      <c r="H634" s="47"/>
    </row>
    <row r="635" s="2" customFormat="1" ht="16.8" customHeight="1">
      <c r="A635" s="41"/>
      <c r="B635" s="47"/>
      <c r="C635" s="304" t="s">
        <v>21</v>
      </c>
      <c r="D635" s="304" t="s">
        <v>1638</v>
      </c>
      <c r="E635" s="20" t="s">
        <v>21</v>
      </c>
      <c r="F635" s="305">
        <v>15.337999999999999</v>
      </c>
      <c r="G635" s="41"/>
      <c r="H635" s="47"/>
    </row>
    <row r="636" s="2" customFormat="1" ht="16.8" customHeight="1">
      <c r="A636" s="41"/>
      <c r="B636" s="47"/>
      <c r="C636" s="304" t="s">
        <v>21</v>
      </c>
      <c r="D636" s="304" t="s">
        <v>1639</v>
      </c>
      <c r="E636" s="20" t="s">
        <v>21</v>
      </c>
      <c r="F636" s="305">
        <v>1.486</v>
      </c>
      <c r="G636" s="41"/>
      <c r="H636" s="47"/>
    </row>
    <row r="637" s="2" customFormat="1" ht="16.8" customHeight="1">
      <c r="A637" s="41"/>
      <c r="B637" s="47"/>
      <c r="C637" s="304" t="s">
        <v>21</v>
      </c>
      <c r="D637" s="304" t="s">
        <v>1640</v>
      </c>
      <c r="E637" s="20" t="s">
        <v>21</v>
      </c>
      <c r="F637" s="305">
        <v>0.23999999999999999</v>
      </c>
      <c r="G637" s="41"/>
      <c r="H637" s="47"/>
    </row>
    <row r="638" s="2" customFormat="1" ht="16.8" customHeight="1">
      <c r="A638" s="41"/>
      <c r="B638" s="47"/>
      <c r="C638" s="304" t="s">
        <v>21</v>
      </c>
      <c r="D638" s="304" t="s">
        <v>1628</v>
      </c>
      <c r="E638" s="20" t="s">
        <v>21</v>
      </c>
      <c r="F638" s="305">
        <v>0.024</v>
      </c>
      <c r="G638" s="41"/>
      <c r="H638" s="47"/>
    </row>
    <row r="639" s="2" customFormat="1" ht="16.8" customHeight="1">
      <c r="A639" s="41"/>
      <c r="B639" s="47"/>
      <c r="C639" s="304" t="s">
        <v>21</v>
      </c>
      <c r="D639" s="304" t="s">
        <v>1641</v>
      </c>
      <c r="E639" s="20" t="s">
        <v>21</v>
      </c>
      <c r="F639" s="305">
        <v>4.032</v>
      </c>
      <c r="G639" s="41"/>
      <c r="H639" s="47"/>
    </row>
    <row r="640" s="2" customFormat="1" ht="16.8" customHeight="1">
      <c r="A640" s="41"/>
      <c r="B640" s="47"/>
      <c r="C640" s="304" t="s">
        <v>21</v>
      </c>
      <c r="D640" s="304" t="s">
        <v>1629</v>
      </c>
      <c r="E640" s="20" t="s">
        <v>21</v>
      </c>
      <c r="F640" s="305">
        <v>1.2</v>
      </c>
      <c r="G640" s="41"/>
      <c r="H640" s="47"/>
    </row>
    <row r="641" s="2" customFormat="1" ht="16.8" customHeight="1">
      <c r="A641" s="41"/>
      <c r="B641" s="47"/>
      <c r="C641" s="304" t="s">
        <v>21</v>
      </c>
      <c r="D641" s="304" t="s">
        <v>1134</v>
      </c>
      <c r="E641" s="20" t="s">
        <v>21</v>
      </c>
      <c r="F641" s="305">
        <v>0</v>
      </c>
      <c r="G641" s="41"/>
      <c r="H641" s="47"/>
    </row>
    <row r="642" s="2" customFormat="1" ht="16.8" customHeight="1">
      <c r="A642" s="41"/>
      <c r="B642" s="47"/>
      <c r="C642" s="304" t="s">
        <v>21</v>
      </c>
      <c r="D642" s="304" t="s">
        <v>1135</v>
      </c>
      <c r="E642" s="20" t="s">
        <v>21</v>
      </c>
      <c r="F642" s="305">
        <v>0</v>
      </c>
      <c r="G642" s="41"/>
      <c r="H642" s="47"/>
    </row>
    <row r="643" s="2" customFormat="1" ht="16.8" customHeight="1">
      <c r="A643" s="41"/>
      <c r="B643" s="47"/>
      <c r="C643" s="304" t="s">
        <v>21</v>
      </c>
      <c r="D643" s="304" t="s">
        <v>1630</v>
      </c>
      <c r="E643" s="20" t="s">
        <v>21</v>
      </c>
      <c r="F643" s="305">
        <v>2.0049999999999999</v>
      </c>
      <c r="G643" s="41"/>
      <c r="H643" s="47"/>
    </row>
    <row r="644" s="2" customFormat="1" ht="16.8" customHeight="1">
      <c r="A644" s="41"/>
      <c r="B644" s="47"/>
      <c r="C644" s="304" t="s">
        <v>21</v>
      </c>
      <c r="D644" s="304" t="s">
        <v>1138</v>
      </c>
      <c r="E644" s="20" t="s">
        <v>21</v>
      </c>
      <c r="F644" s="305">
        <v>0</v>
      </c>
      <c r="G644" s="41"/>
      <c r="H644" s="47"/>
    </row>
    <row r="645" s="2" customFormat="1" ht="16.8" customHeight="1">
      <c r="A645" s="41"/>
      <c r="B645" s="47"/>
      <c r="C645" s="304" t="s">
        <v>21</v>
      </c>
      <c r="D645" s="304" t="s">
        <v>1631</v>
      </c>
      <c r="E645" s="20" t="s">
        <v>21</v>
      </c>
      <c r="F645" s="305">
        <v>0.56999999999999995</v>
      </c>
      <c r="G645" s="41"/>
      <c r="H645" s="47"/>
    </row>
    <row r="646" s="2" customFormat="1" ht="16.8" customHeight="1">
      <c r="A646" s="41"/>
      <c r="B646" s="47"/>
      <c r="C646" s="304" t="s">
        <v>21</v>
      </c>
      <c r="D646" s="304" t="s">
        <v>1140</v>
      </c>
      <c r="E646" s="20" t="s">
        <v>21</v>
      </c>
      <c r="F646" s="305">
        <v>0</v>
      </c>
      <c r="G646" s="41"/>
      <c r="H646" s="47"/>
    </row>
    <row r="647" s="2" customFormat="1" ht="16.8" customHeight="1">
      <c r="A647" s="41"/>
      <c r="B647" s="47"/>
      <c r="C647" s="304" t="s">
        <v>21</v>
      </c>
      <c r="D647" s="304" t="s">
        <v>1632</v>
      </c>
      <c r="E647" s="20" t="s">
        <v>21</v>
      </c>
      <c r="F647" s="305">
        <v>0.66700000000000004</v>
      </c>
      <c r="G647" s="41"/>
      <c r="H647" s="47"/>
    </row>
    <row r="648" s="2" customFormat="1" ht="16.8" customHeight="1">
      <c r="A648" s="41"/>
      <c r="B648" s="47"/>
      <c r="C648" s="304" t="s">
        <v>21</v>
      </c>
      <c r="D648" s="304" t="s">
        <v>1633</v>
      </c>
      <c r="E648" s="20" t="s">
        <v>21</v>
      </c>
      <c r="F648" s="305">
        <v>0</v>
      </c>
      <c r="G648" s="41"/>
      <c r="H648" s="47"/>
    </row>
    <row r="649" s="2" customFormat="1" ht="16.8" customHeight="1">
      <c r="A649" s="41"/>
      <c r="B649" s="47"/>
      <c r="C649" s="304" t="s">
        <v>21</v>
      </c>
      <c r="D649" s="304" t="s">
        <v>1642</v>
      </c>
      <c r="E649" s="20" t="s">
        <v>21</v>
      </c>
      <c r="F649" s="305">
        <v>5.2350000000000003</v>
      </c>
      <c r="G649" s="41"/>
      <c r="H649" s="47"/>
    </row>
    <row r="650" s="2" customFormat="1" ht="16.8" customHeight="1">
      <c r="A650" s="41"/>
      <c r="B650" s="47"/>
      <c r="C650" s="304" t="s">
        <v>784</v>
      </c>
      <c r="D650" s="304" t="s">
        <v>888</v>
      </c>
      <c r="E650" s="20" t="s">
        <v>21</v>
      </c>
      <c r="F650" s="305">
        <v>52.048999999999999</v>
      </c>
      <c r="G650" s="41"/>
      <c r="H650" s="47"/>
    </row>
    <row r="651" s="2" customFormat="1" ht="16.8" customHeight="1">
      <c r="A651" s="41"/>
      <c r="B651" s="47"/>
      <c r="C651" s="306" t="s">
        <v>2905</v>
      </c>
      <c r="D651" s="41"/>
      <c r="E651" s="41"/>
      <c r="F651" s="41"/>
      <c r="G651" s="41"/>
      <c r="H651" s="47"/>
    </row>
    <row r="652" s="2" customFormat="1" ht="16.8" customHeight="1">
      <c r="A652" s="41"/>
      <c r="B652" s="47"/>
      <c r="C652" s="304" t="s">
        <v>1620</v>
      </c>
      <c r="D652" s="304" t="s">
        <v>1621</v>
      </c>
      <c r="E652" s="20" t="s">
        <v>565</v>
      </c>
      <c r="F652" s="305">
        <v>140.667</v>
      </c>
      <c r="G652" s="41"/>
      <c r="H652" s="47"/>
    </row>
    <row r="653" s="2" customFormat="1" ht="16.8" customHeight="1">
      <c r="A653" s="41"/>
      <c r="B653" s="47"/>
      <c r="C653" s="304" t="s">
        <v>1824</v>
      </c>
      <c r="D653" s="304" t="s">
        <v>1825</v>
      </c>
      <c r="E653" s="20" t="s">
        <v>581</v>
      </c>
      <c r="F653" s="305">
        <v>2174.145</v>
      </c>
      <c r="G653" s="41"/>
      <c r="H653" s="47"/>
    </row>
    <row r="654" s="2" customFormat="1" ht="16.8" customHeight="1">
      <c r="A654" s="41"/>
      <c r="B654" s="47"/>
      <c r="C654" s="300" t="s">
        <v>769</v>
      </c>
      <c r="D654" s="301" t="s">
        <v>770</v>
      </c>
      <c r="E654" s="302" t="s">
        <v>565</v>
      </c>
      <c r="F654" s="303">
        <v>88.617999999999995</v>
      </c>
      <c r="G654" s="41"/>
      <c r="H654" s="47"/>
    </row>
    <row r="655" s="2" customFormat="1" ht="16.8" customHeight="1">
      <c r="A655" s="41"/>
      <c r="B655" s="47"/>
      <c r="C655" s="304" t="s">
        <v>21</v>
      </c>
      <c r="D655" s="304" t="s">
        <v>1624</v>
      </c>
      <c r="E655" s="20" t="s">
        <v>21</v>
      </c>
      <c r="F655" s="305">
        <v>0</v>
      </c>
      <c r="G655" s="41"/>
      <c r="H655" s="47"/>
    </row>
    <row r="656" s="2" customFormat="1" ht="16.8" customHeight="1">
      <c r="A656" s="41"/>
      <c r="B656" s="47"/>
      <c r="C656" s="304" t="s">
        <v>21</v>
      </c>
      <c r="D656" s="304" t="s">
        <v>865</v>
      </c>
      <c r="E656" s="20" t="s">
        <v>21</v>
      </c>
      <c r="F656" s="305">
        <v>0</v>
      </c>
      <c r="G656" s="41"/>
      <c r="H656" s="47"/>
    </row>
    <row r="657" s="2" customFormat="1" ht="16.8" customHeight="1">
      <c r="A657" s="41"/>
      <c r="B657" s="47"/>
      <c r="C657" s="304" t="s">
        <v>21</v>
      </c>
      <c r="D657" s="304" t="s">
        <v>1625</v>
      </c>
      <c r="E657" s="20" t="s">
        <v>21</v>
      </c>
      <c r="F657" s="305">
        <v>45.143999999999998</v>
      </c>
      <c r="G657" s="41"/>
      <c r="H657" s="47"/>
    </row>
    <row r="658" s="2" customFormat="1" ht="16.8" customHeight="1">
      <c r="A658" s="41"/>
      <c r="B658" s="47"/>
      <c r="C658" s="304" t="s">
        <v>21</v>
      </c>
      <c r="D658" s="304" t="s">
        <v>1626</v>
      </c>
      <c r="E658" s="20" t="s">
        <v>21</v>
      </c>
      <c r="F658" s="305">
        <v>25.117999999999999</v>
      </c>
      <c r="G658" s="41"/>
      <c r="H658" s="47"/>
    </row>
    <row r="659" s="2" customFormat="1" ht="16.8" customHeight="1">
      <c r="A659" s="41"/>
      <c r="B659" s="47"/>
      <c r="C659" s="304" t="s">
        <v>21</v>
      </c>
      <c r="D659" s="304" t="s">
        <v>1627</v>
      </c>
      <c r="E659" s="20" t="s">
        <v>21</v>
      </c>
      <c r="F659" s="305">
        <v>6.2599999999999998</v>
      </c>
      <c r="G659" s="41"/>
      <c r="H659" s="47"/>
    </row>
    <row r="660" s="2" customFormat="1" ht="16.8" customHeight="1">
      <c r="A660" s="41"/>
      <c r="B660" s="47"/>
      <c r="C660" s="304" t="s">
        <v>21</v>
      </c>
      <c r="D660" s="304" t="s">
        <v>1628</v>
      </c>
      <c r="E660" s="20" t="s">
        <v>21</v>
      </c>
      <c r="F660" s="305">
        <v>0.024</v>
      </c>
      <c r="G660" s="41"/>
      <c r="H660" s="47"/>
    </row>
    <row r="661" s="2" customFormat="1" ht="16.8" customHeight="1">
      <c r="A661" s="41"/>
      <c r="B661" s="47"/>
      <c r="C661" s="304" t="s">
        <v>21</v>
      </c>
      <c r="D661" s="304" t="s">
        <v>1629</v>
      </c>
      <c r="E661" s="20" t="s">
        <v>21</v>
      </c>
      <c r="F661" s="305">
        <v>1.2</v>
      </c>
      <c r="G661" s="41"/>
      <c r="H661" s="47"/>
    </row>
    <row r="662" s="2" customFormat="1" ht="16.8" customHeight="1">
      <c r="A662" s="41"/>
      <c r="B662" s="47"/>
      <c r="C662" s="304" t="s">
        <v>21</v>
      </c>
      <c r="D662" s="304" t="s">
        <v>1134</v>
      </c>
      <c r="E662" s="20" t="s">
        <v>21</v>
      </c>
      <c r="F662" s="305">
        <v>0</v>
      </c>
      <c r="G662" s="41"/>
      <c r="H662" s="47"/>
    </row>
    <row r="663" s="2" customFormat="1" ht="16.8" customHeight="1">
      <c r="A663" s="41"/>
      <c r="B663" s="47"/>
      <c r="C663" s="304" t="s">
        <v>21</v>
      </c>
      <c r="D663" s="304" t="s">
        <v>1135</v>
      </c>
      <c r="E663" s="20" t="s">
        <v>21</v>
      </c>
      <c r="F663" s="305">
        <v>0</v>
      </c>
      <c r="G663" s="41"/>
      <c r="H663" s="47"/>
    </row>
    <row r="664" s="2" customFormat="1" ht="16.8" customHeight="1">
      <c r="A664" s="41"/>
      <c r="B664" s="47"/>
      <c r="C664" s="304" t="s">
        <v>21</v>
      </c>
      <c r="D664" s="304" t="s">
        <v>1630</v>
      </c>
      <c r="E664" s="20" t="s">
        <v>21</v>
      </c>
      <c r="F664" s="305">
        <v>2.0049999999999999</v>
      </c>
      <c r="G664" s="41"/>
      <c r="H664" s="47"/>
    </row>
    <row r="665" s="2" customFormat="1" ht="16.8" customHeight="1">
      <c r="A665" s="41"/>
      <c r="B665" s="47"/>
      <c r="C665" s="304" t="s">
        <v>21</v>
      </c>
      <c r="D665" s="304" t="s">
        <v>1138</v>
      </c>
      <c r="E665" s="20" t="s">
        <v>21</v>
      </c>
      <c r="F665" s="305">
        <v>0</v>
      </c>
      <c r="G665" s="41"/>
      <c r="H665" s="47"/>
    </row>
    <row r="666" s="2" customFormat="1" ht="16.8" customHeight="1">
      <c r="A666" s="41"/>
      <c r="B666" s="47"/>
      <c r="C666" s="304" t="s">
        <v>21</v>
      </c>
      <c r="D666" s="304" t="s">
        <v>1631</v>
      </c>
      <c r="E666" s="20" t="s">
        <v>21</v>
      </c>
      <c r="F666" s="305">
        <v>0.56999999999999995</v>
      </c>
      <c r="G666" s="41"/>
      <c r="H666" s="47"/>
    </row>
    <row r="667" s="2" customFormat="1" ht="16.8" customHeight="1">
      <c r="A667" s="41"/>
      <c r="B667" s="47"/>
      <c r="C667" s="304" t="s">
        <v>21</v>
      </c>
      <c r="D667" s="304" t="s">
        <v>1140</v>
      </c>
      <c r="E667" s="20" t="s">
        <v>21</v>
      </c>
      <c r="F667" s="305">
        <v>0</v>
      </c>
      <c r="G667" s="41"/>
      <c r="H667" s="47"/>
    </row>
    <row r="668" s="2" customFormat="1" ht="16.8" customHeight="1">
      <c r="A668" s="41"/>
      <c r="B668" s="47"/>
      <c r="C668" s="304" t="s">
        <v>21</v>
      </c>
      <c r="D668" s="304" t="s">
        <v>1632</v>
      </c>
      <c r="E668" s="20" t="s">
        <v>21</v>
      </c>
      <c r="F668" s="305">
        <v>0.66700000000000004</v>
      </c>
      <c r="G668" s="41"/>
      <c r="H668" s="47"/>
    </row>
    <row r="669" s="2" customFormat="1" ht="16.8" customHeight="1">
      <c r="A669" s="41"/>
      <c r="B669" s="47"/>
      <c r="C669" s="304" t="s">
        <v>21</v>
      </c>
      <c r="D669" s="304" t="s">
        <v>1633</v>
      </c>
      <c r="E669" s="20" t="s">
        <v>21</v>
      </c>
      <c r="F669" s="305">
        <v>0</v>
      </c>
      <c r="G669" s="41"/>
      <c r="H669" s="47"/>
    </row>
    <row r="670" s="2" customFormat="1" ht="16.8" customHeight="1">
      <c r="A670" s="41"/>
      <c r="B670" s="47"/>
      <c r="C670" s="304" t="s">
        <v>21</v>
      </c>
      <c r="D670" s="304" t="s">
        <v>1634</v>
      </c>
      <c r="E670" s="20" t="s">
        <v>21</v>
      </c>
      <c r="F670" s="305">
        <v>6.7300000000000004</v>
      </c>
      <c r="G670" s="41"/>
      <c r="H670" s="47"/>
    </row>
    <row r="671" s="2" customFormat="1" ht="16.8" customHeight="1">
      <c r="A671" s="41"/>
      <c r="B671" s="47"/>
      <c r="C671" s="304" t="s">
        <v>21</v>
      </c>
      <c r="D671" s="304" t="s">
        <v>1123</v>
      </c>
      <c r="E671" s="20" t="s">
        <v>21</v>
      </c>
      <c r="F671" s="305">
        <v>0</v>
      </c>
      <c r="G671" s="41"/>
      <c r="H671" s="47"/>
    </row>
    <row r="672" s="2" customFormat="1" ht="16.8" customHeight="1">
      <c r="A672" s="41"/>
      <c r="B672" s="47"/>
      <c r="C672" s="304" t="s">
        <v>21</v>
      </c>
      <c r="D672" s="304" t="s">
        <v>1635</v>
      </c>
      <c r="E672" s="20" t="s">
        <v>21</v>
      </c>
      <c r="F672" s="305">
        <v>0.90000000000000002</v>
      </c>
      <c r="G672" s="41"/>
      <c r="H672" s="47"/>
    </row>
    <row r="673" s="2" customFormat="1" ht="16.8" customHeight="1">
      <c r="A673" s="41"/>
      <c r="B673" s="47"/>
      <c r="C673" s="304" t="s">
        <v>769</v>
      </c>
      <c r="D673" s="304" t="s">
        <v>888</v>
      </c>
      <c r="E673" s="20" t="s">
        <v>21</v>
      </c>
      <c r="F673" s="305">
        <v>88.617999999999995</v>
      </c>
      <c r="G673" s="41"/>
      <c r="H673" s="47"/>
    </row>
    <row r="674" s="2" customFormat="1" ht="16.8" customHeight="1">
      <c r="A674" s="41"/>
      <c r="B674" s="47"/>
      <c r="C674" s="306" t="s">
        <v>2905</v>
      </c>
      <c r="D674" s="41"/>
      <c r="E674" s="41"/>
      <c r="F674" s="41"/>
      <c r="G674" s="41"/>
      <c r="H674" s="47"/>
    </row>
    <row r="675" s="2" customFormat="1" ht="16.8" customHeight="1">
      <c r="A675" s="41"/>
      <c r="B675" s="47"/>
      <c r="C675" s="304" t="s">
        <v>1620</v>
      </c>
      <c r="D675" s="304" t="s">
        <v>1621</v>
      </c>
      <c r="E675" s="20" t="s">
        <v>565</v>
      </c>
      <c r="F675" s="305">
        <v>140.667</v>
      </c>
      <c r="G675" s="41"/>
      <c r="H675" s="47"/>
    </row>
    <row r="676" s="2" customFormat="1" ht="16.8" customHeight="1">
      <c r="A676" s="41"/>
      <c r="B676" s="47"/>
      <c r="C676" s="304" t="s">
        <v>1824</v>
      </c>
      <c r="D676" s="304" t="s">
        <v>1825</v>
      </c>
      <c r="E676" s="20" t="s">
        <v>581</v>
      </c>
      <c r="F676" s="305">
        <v>2174.145</v>
      </c>
      <c r="G676" s="41"/>
      <c r="H676" s="47"/>
    </row>
    <row r="677" s="2" customFormat="1" ht="16.8" customHeight="1">
      <c r="A677" s="41"/>
      <c r="B677" s="47"/>
      <c r="C677" s="300" t="s">
        <v>730</v>
      </c>
      <c r="D677" s="301" t="s">
        <v>731</v>
      </c>
      <c r="E677" s="302" t="s">
        <v>141</v>
      </c>
      <c r="F677" s="303">
        <v>159.12000000000001</v>
      </c>
      <c r="G677" s="41"/>
      <c r="H677" s="47"/>
    </row>
    <row r="678" s="2" customFormat="1" ht="16.8" customHeight="1">
      <c r="A678" s="41"/>
      <c r="B678" s="47"/>
      <c r="C678" s="304" t="s">
        <v>730</v>
      </c>
      <c r="D678" s="304" t="s">
        <v>1989</v>
      </c>
      <c r="E678" s="20" t="s">
        <v>21</v>
      </c>
      <c r="F678" s="305">
        <v>159.12000000000001</v>
      </c>
      <c r="G678" s="41"/>
      <c r="H678" s="47"/>
    </row>
    <row r="679" s="2" customFormat="1" ht="16.8" customHeight="1">
      <c r="A679" s="41"/>
      <c r="B679" s="47"/>
      <c r="C679" s="306" t="s">
        <v>2905</v>
      </c>
      <c r="D679" s="41"/>
      <c r="E679" s="41"/>
      <c r="F679" s="41"/>
      <c r="G679" s="41"/>
      <c r="H679" s="47"/>
    </row>
    <row r="680" s="2" customFormat="1" ht="16.8" customHeight="1">
      <c r="A680" s="41"/>
      <c r="B680" s="47"/>
      <c r="C680" s="304" t="s">
        <v>1985</v>
      </c>
      <c r="D680" s="304" t="s">
        <v>1986</v>
      </c>
      <c r="E680" s="20" t="s">
        <v>141</v>
      </c>
      <c r="F680" s="305">
        <v>159.12000000000001</v>
      </c>
      <c r="G680" s="41"/>
      <c r="H680" s="47"/>
    </row>
    <row r="681" s="2" customFormat="1" ht="16.8" customHeight="1">
      <c r="A681" s="41"/>
      <c r="B681" s="47"/>
      <c r="C681" s="304" t="s">
        <v>1979</v>
      </c>
      <c r="D681" s="304" t="s">
        <v>1980</v>
      </c>
      <c r="E681" s="20" t="s">
        <v>141</v>
      </c>
      <c r="F681" s="305">
        <v>159.12000000000001</v>
      </c>
      <c r="G681" s="41"/>
      <c r="H681" s="47"/>
    </row>
    <row r="682" s="2" customFormat="1" ht="16.8" customHeight="1">
      <c r="A682" s="41"/>
      <c r="B682" s="47"/>
      <c r="C682" s="300" t="s">
        <v>734</v>
      </c>
      <c r="D682" s="301" t="s">
        <v>735</v>
      </c>
      <c r="E682" s="302" t="s">
        <v>141</v>
      </c>
      <c r="F682" s="303">
        <v>176.63999999999999</v>
      </c>
      <c r="G682" s="41"/>
      <c r="H682" s="47"/>
    </row>
    <row r="683" s="2" customFormat="1" ht="16.8" customHeight="1">
      <c r="A683" s="41"/>
      <c r="B683" s="47"/>
      <c r="C683" s="304" t="s">
        <v>734</v>
      </c>
      <c r="D683" s="304" t="s">
        <v>1964</v>
      </c>
      <c r="E683" s="20" t="s">
        <v>21</v>
      </c>
      <c r="F683" s="305">
        <v>176.63999999999999</v>
      </c>
      <c r="G683" s="41"/>
      <c r="H683" s="47"/>
    </row>
    <row r="684" s="2" customFormat="1" ht="16.8" customHeight="1">
      <c r="A684" s="41"/>
      <c r="B684" s="47"/>
      <c r="C684" s="306" t="s">
        <v>2905</v>
      </c>
      <c r="D684" s="41"/>
      <c r="E684" s="41"/>
      <c r="F684" s="41"/>
      <c r="G684" s="41"/>
      <c r="H684" s="47"/>
    </row>
    <row r="685" s="2" customFormat="1" ht="16.8" customHeight="1">
      <c r="A685" s="41"/>
      <c r="B685" s="47"/>
      <c r="C685" s="304" t="s">
        <v>1960</v>
      </c>
      <c r="D685" s="304" t="s">
        <v>1961</v>
      </c>
      <c r="E685" s="20" t="s">
        <v>141</v>
      </c>
      <c r="F685" s="305">
        <v>176.63999999999999</v>
      </c>
      <c r="G685" s="41"/>
      <c r="H685" s="47"/>
    </row>
    <row r="686" s="2" customFormat="1" ht="16.8" customHeight="1">
      <c r="A686" s="41"/>
      <c r="B686" s="47"/>
      <c r="C686" s="304" t="s">
        <v>1954</v>
      </c>
      <c r="D686" s="304" t="s">
        <v>1955</v>
      </c>
      <c r="E686" s="20" t="s">
        <v>141</v>
      </c>
      <c r="F686" s="305">
        <v>176.63999999999999</v>
      </c>
      <c r="G686" s="41"/>
      <c r="H686" s="47"/>
    </row>
    <row r="687" s="2" customFormat="1" ht="16.8" customHeight="1">
      <c r="A687" s="41"/>
      <c r="B687" s="47"/>
      <c r="C687" s="300" t="s">
        <v>809</v>
      </c>
      <c r="D687" s="301" t="s">
        <v>810</v>
      </c>
      <c r="E687" s="302" t="s">
        <v>210</v>
      </c>
      <c r="F687" s="303">
        <v>217.80000000000001</v>
      </c>
      <c r="G687" s="41"/>
      <c r="H687" s="47"/>
    </row>
    <row r="688" s="2" customFormat="1" ht="16.8" customHeight="1">
      <c r="A688" s="41"/>
      <c r="B688" s="47"/>
      <c r="C688" s="304" t="s">
        <v>21</v>
      </c>
      <c r="D688" s="304" t="s">
        <v>1489</v>
      </c>
      <c r="E688" s="20" t="s">
        <v>21</v>
      </c>
      <c r="F688" s="305">
        <v>0</v>
      </c>
      <c r="G688" s="41"/>
      <c r="H688" s="47"/>
    </row>
    <row r="689" s="2" customFormat="1" ht="16.8" customHeight="1">
      <c r="A689" s="41"/>
      <c r="B689" s="47"/>
      <c r="C689" s="304" t="s">
        <v>21</v>
      </c>
      <c r="D689" s="304" t="s">
        <v>1490</v>
      </c>
      <c r="E689" s="20" t="s">
        <v>21</v>
      </c>
      <c r="F689" s="305">
        <v>217.80000000000001</v>
      </c>
      <c r="G689" s="41"/>
      <c r="H689" s="47"/>
    </row>
    <row r="690" s="2" customFormat="1" ht="16.8" customHeight="1">
      <c r="A690" s="41"/>
      <c r="B690" s="47"/>
      <c r="C690" s="304" t="s">
        <v>809</v>
      </c>
      <c r="D690" s="304" t="s">
        <v>830</v>
      </c>
      <c r="E690" s="20" t="s">
        <v>21</v>
      </c>
      <c r="F690" s="305">
        <v>217.80000000000001</v>
      </c>
      <c r="G690" s="41"/>
      <c r="H690" s="47"/>
    </row>
    <row r="691" s="2" customFormat="1" ht="16.8" customHeight="1">
      <c r="A691" s="41"/>
      <c r="B691" s="47"/>
      <c r="C691" s="306" t="s">
        <v>2905</v>
      </c>
      <c r="D691" s="41"/>
      <c r="E691" s="41"/>
      <c r="F691" s="41"/>
      <c r="G691" s="41"/>
      <c r="H691" s="47"/>
    </row>
    <row r="692" s="2" customFormat="1" ht="16.8" customHeight="1">
      <c r="A692" s="41"/>
      <c r="B692" s="47"/>
      <c r="C692" s="304" t="s">
        <v>1484</v>
      </c>
      <c r="D692" s="304" t="s">
        <v>1485</v>
      </c>
      <c r="E692" s="20" t="s">
        <v>210</v>
      </c>
      <c r="F692" s="305">
        <v>217.80000000000001</v>
      </c>
      <c r="G692" s="41"/>
      <c r="H692" s="47"/>
    </row>
    <row r="693" s="2" customFormat="1" ht="16.8" customHeight="1">
      <c r="A693" s="41"/>
      <c r="B693" s="47"/>
      <c r="C693" s="304" t="s">
        <v>1492</v>
      </c>
      <c r="D693" s="304" t="s">
        <v>1493</v>
      </c>
      <c r="E693" s="20" t="s">
        <v>210</v>
      </c>
      <c r="F693" s="305">
        <v>217.80000000000001</v>
      </c>
      <c r="G693" s="41"/>
      <c r="H693" s="47"/>
    </row>
    <row r="694" s="2" customFormat="1" ht="16.8" customHeight="1">
      <c r="A694" s="41"/>
      <c r="B694" s="47"/>
      <c r="C694" s="300" t="s">
        <v>738</v>
      </c>
      <c r="D694" s="301" t="s">
        <v>739</v>
      </c>
      <c r="E694" s="302" t="s">
        <v>565</v>
      </c>
      <c r="F694" s="303">
        <v>3.2400000000000002</v>
      </c>
      <c r="G694" s="41"/>
      <c r="H694" s="47"/>
    </row>
    <row r="695" s="2" customFormat="1" ht="16.8" customHeight="1">
      <c r="A695" s="41"/>
      <c r="B695" s="47"/>
      <c r="C695" s="304" t="s">
        <v>738</v>
      </c>
      <c r="D695" s="304" t="s">
        <v>1137</v>
      </c>
      <c r="E695" s="20" t="s">
        <v>21</v>
      </c>
      <c r="F695" s="305">
        <v>3.2400000000000002</v>
      </c>
      <c r="G695" s="41"/>
      <c r="H695" s="47"/>
    </row>
    <row r="696" s="2" customFormat="1" ht="16.8" customHeight="1">
      <c r="A696" s="41"/>
      <c r="B696" s="47"/>
      <c r="C696" s="306" t="s">
        <v>2905</v>
      </c>
      <c r="D696" s="41"/>
      <c r="E696" s="41"/>
      <c r="F696" s="41"/>
      <c r="G696" s="41"/>
      <c r="H696" s="47"/>
    </row>
    <row r="697" s="2" customFormat="1" ht="16.8" customHeight="1">
      <c r="A697" s="41"/>
      <c r="B697" s="47"/>
      <c r="C697" s="304" t="s">
        <v>1125</v>
      </c>
      <c r="D697" s="304" t="s">
        <v>1126</v>
      </c>
      <c r="E697" s="20" t="s">
        <v>565</v>
      </c>
      <c r="F697" s="305">
        <v>423.11700000000002</v>
      </c>
      <c r="G697" s="41"/>
      <c r="H697" s="47"/>
    </row>
    <row r="698" s="2" customFormat="1" ht="16.8" customHeight="1">
      <c r="A698" s="41"/>
      <c r="B698" s="47"/>
      <c r="C698" s="304" t="s">
        <v>1188</v>
      </c>
      <c r="D698" s="304" t="s">
        <v>1189</v>
      </c>
      <c r="E698" s="20" t="s">
        <v>581</v>
      </c>
      <c r="F698" s="305">
        <v>28.309999999999999</v>
      </c>
      <c r="G698" s="41"/>
      <c r="H698" s="47"/>
    </row>
    <row r="699" s="2" customFormat="1" ht="16.8" customHeight="1">
      <c r="A699" s="41"/>
      <c r="B699" s="47"/>
      <c r="C699" s="300" t="s">
        <v>742</v>
      </c>
      <c r="D699" s="301" t="s">
        <v>743</v>
      </c>
      <c r="E699" s="302" t="s">
        <v>210</v>
      </c>
      <c r="F699" s="303">
        <v>6.96</v>
      </c>
      <c r="G699" s="41"/>
      <c r="H699" s="47"/>
    </row>
    <row r="700" s="2" customFormat="1" ht="16.8" customHeight="1">
      <c r="A700" s="41"/>
      <c r="B700" s="47"/>
      <c r="C700" s="304" t="s">
        <v>21</v>
      </c>
      <c r="D700" s="304" t="s">
        <v>1701</v>
      </c>
      <c r="E700" s="20" t="s">
        <v>21</v>
      </c>
      <c r="F700" s="305">
        <v>0</v>
      </c>
      <c r="G700" s="41"/>
      <c r="H700" s="47"/>
    </row>
    <row r="701" s="2" customFormat="1" ht="16.8" customHeight="1">
      <c r="A701" s="41"/>
      <c r="B701" s="47"/>
      <c r="C701" s="304" t="s">
        <v>742</v>
      </c>
      <c r="D701" s="304" t="s">
        <v>1702</v>
      </c>
      <c r="E701" s="20" t="s">
        <v>21</v>
      </c>
      <c r="F701" s="305">
        <v>6.96</v>
      </c>
      <c r="G701" s="41"/>
      <c r="H701" s="47"/>
    </row>
    <row r="702" s="2" customFormat="1" ht="16.8" customHeight="1">
      <c r="A702" s="41"/>
      <c r="B702" s="47"/>
      <c r="C702" s="306" t="s">
        <v>2905</v>
      </c>
      <c r="D702" s="41"/>
      <c r="E702" s="41"/>
      <c r="F702" s="41"/>
      <c r="G702" s="41"/>
      <c r="H702" s="47"/>
    </row>
    <row r="703" s="2" customFormat="1" ht="16.8" customHeight="1">
      <c r="A703" s="41"/>
      <c r="B703" s="47"/>
      <c r="C703" s="304" t="s">
        <v>1696</v>
      </c>
      <c r="D703" s="304" t="s">
        <v>1697</v>
      </c>
      <c r="E703" s="20" t="s">
        <v>210</v>
      </c>
      <c r="F703" s="305">
        <v>6.96</v>
      </c>
      <c r="G703" s="41"/>
      <c r="H703" s="47"/>
    </row>
    <row r="704" s="2" customFormat="1" ht="16.8" customHeight="1">
      <c r="A704" s="41"/>
      <c r="B704" s="47"/>
      <c r="C704" s="304" t="s">
        <v>1704</v>
      </c>
      <c r="D704" s="304" t="s">
        <v>1705</v>
      </c>
      <c r="E704" s="20" t="s">
        <v>210</v>
      </c>
      <c r="F704" s="305">
        <v>6.96</v>
      </c>
      <c r="G704" s="41"/>
      <c r="H704" s="47"/>
    </row>
    <row r="705" s="2" customFormat="1" ht="16.8" customHeight="1">
      <c r="A705" s="41"/>
      <c r="B705" s="47"/>
      <c r="C705" s="304" t="s">
        <v>1876</v>
      </c>
      <c r="D705" s="304" t="s">
        <v>1877</v>
      </c>
      <c r="E705" s="20" t="s">
        <v>581</v>
      </c>
      <c r="F705" s="305">
        <v>50.387</v>
      </c>
      <c r="G705" s="41"/>
      <c r="H705" s="47"/>
    </row>
    <row r="706" s="2" customFormat="1" ht="16.8" customHeight="1">
      <c r="A706" s="41"/>
      <c r="B706" s="47"/>
      <c r="C706" s="300" t="s">
        <v>801</v>
      </c>
      <c r="D706" s="301" t="s">
        <v>802</v>
      </c>
      <c r="E706" s="302" t="s">
        <v>565</v>
      </c>
      <c r="F706" s="303">
        <v>50.145000000000003</v>
      </c>
      <c r="G706" s="41"/>
      <c r="H706" s="47"/>
    </row>
    <row r="707" s="2" customFormat="1" ht="16.8" customHeight="1">
      <c r="A707" s="41"/>
      <c r="B707" s="47"/>
      <c r="C707" s="304" t="s">
        <v>21</v>
      </c>
      <c r="D707" s="304" t="s">
        <v>1256</v>
      </c>
      <c r="E707" s="20" t="s">
        <v>21</v>
      </c>
      <c r="F707" s="305">
        <v>0</v>
      </c>
      <c r="G707" s="41"/>
      <c r="H707" s="47"/>
    </row>
    <row r="708" s="2" customFormat="1" ht="16.8" customHeight="1">
      <c r="A708" s="41"/>
      <c r="B708" s="47"/>
      <c r="C708" s="304" t="s">
        <v>21</v>
      </c>
      <c r="D708" s="304" t="s">
        <v>865</v>
      </c>
      <c r="E708" s="20" t="s">
        <v>21</v>
      </c>
      <c r="F708" s="305">
        <v>0</v>
      </c>
      <c r="G708" s="41"/>
      <c r="H708" s="47"/>
    </row>
    <row r="709" s="2" customFormat="1" ht="16.8" customHeight="1">
      <c r="A709" s="41"/>
      <c r="B709" s="47"/>
      <c r="C709" s="304" t="s">
        <v>21</v>
      </c>
      <c r="D709" s="304" t="s">
        <v>1257</v>
      </c>
      <c r="E709" s="20" t="s">
        <v>21</v>
      </c>
      <c r="F709" s="305">
        <v>2.4129999999999998</v>
      </c>
      <c r="G709" s="41"/>
      <c r="H709" s="47"/>
    </row>
    <row r="710" s="2" customFormat="1" ht="16.8" customHeight="1">
      <c r="A710" s="41"/>
      <c r="B710" s="47"/>
      <c r="C710" s="304" t="s">
        <v>21</v>
      </c>
      <c r="D710" s="304" t="s">
        <v>868</v>
      </c>
      <c r="E710" s="20" t="s">
        <v>21</v>
      </c>
      <c r="F710" s="305">
        <v>0</v>
      </c>
      <c r="G710" s="41"/>
      <c r="H710" s="47"/>
    </row>
    <row r="711" s="2" customFormat="1" ht="16.8" customHeight="1">
      <c r="A711" s="41"/>
      <c r="B711" s="47"/>
      <c r="C711" s="304" t="s">
        <v>21</v>
      </c>
      <c r="D711" s="304" t="s">
        <v>1258</v>
      </c>
      <c r="E711" s="20" t="s">
        <v>21</v>
      </c>
      <c r="F711" s="305">
        <v>40.859999999999999</v>
      </c>
      <c r="G711" s="41"/>
      <c r="H711" s="47"/>
    </row>
    <row r="712" s="2" customFormat="1" ht="16.8" customHeight="1">
      <c r="A712" s="41"/>
      <c r="B712" s="47"/>
      <c r="C712" s="304" t="s">
        <v>21</v>
      </c>
      <c r="D712" s="304" t="s">
        <v>1259</v>
      </c>
      <c r="E712" s="20" t="s">
        <v>21</v>
      </c>
      <c r="F712" s="305">
        <v>6.0499999999999998</v>
      </c>
      <c r="G712" s="41"/>
      <c r="H712" s="47"/>
    </row>
    <row r="713" s="2" customFormat="1" ht="16.8" customHeight="1">
      <c r="A713" s="41"/>
      <c r="B713" s="47"/>
      <c r="C713" s="304" t="s">
        <v>21</v>
      </c>
      <c r="D713" s="304" t="s">
        <v>1260</v>
      </c>
      <c r="E713" s="20" t="s">
        <v>21</v>
      </c>
      <c r="F713" s="305">
        <v>0.82199999999999995</v>
      </c>
      <c r="G713" s="41"/>
      <c r="H713" s="47"/>
    </row>
    <row r="714" s="2" customFormat="1" ht="16.8" customHeight="1">
      <c r="A714" s="41"/>
      <c r="B714" s="47"/>
      <c r="C714" s="304" t="s">
        <v>801</v>
      </c>
      <c r="D714" s="304" t="s">
        <v>830</v>
      </c>
      <c r="E714" s="20" t="s">
        <v>21</v>
      </c>
      <c r="F714" s="305">
        <v>50.145000000000003</v>
      </c>
      <c r="G714" s="41"/>
      <c r="H714" s="47"/>
    </row>
    <row r="715" s="2" customFormat="1" ht="16.8" customHeight="1">
      <c r="A715" s="41"/>
      <c r="B715" s="47"/>
      <c r="C715" s="306" t="s">
        <v>2905</v>
      </c>
      <c r="D715" s="41"/>
      <c r="E715" s="41"/>
      <c r="F715" s="41"/>
      <c r="G715" s="41"/>
      <c r="H715" s="47"/>
    </row>
    <row r="716" s="2" customFormat="1" ht="16.8" customHeight="1">
      <c r="A716" s="41"/>
      <c r="B716" s="47"/>
      <c r="C716" s="304" t="s">
        <v>1252</v>
      </c>
      <c r="D716" s="304" t="s">
        <v>1253</v>
      </c>
      <c r="E716" s="20" t="s">
        <v>565</v>
      </c>
      <c r="F716" s="305">
        <v>50.145000000000003</v>
      </c>
      <c r="G716" s="41"/>
      <c r="H716" s="47"/>
    </row>
    <row r="717" s="2" customFormat="1" ht="16.8" customHeight="1">
      <c r="A717" s="41"/>
      <c r="B717" s="47"/>
      <c r="C717" s="304" t="s">
        <v>1905</v>
      </c>
      <c r="D717" s="304" t="s">
        <v>1906</v>
      </c>
      <c r="E717" s="20" t="s">
        <v>565</v>
      </c>
      <c r="F717" s="305">
        <v>1593.1500000000001</v>
      </c>
      <c r="G717" s="41"/>
      <c r="H717" s="47"/>
    </row>
    <row r="718" s="2" customFormat="1" ht="16.8" customHeight="1">
      <c r="A718" s="41"/>
      <c r="B718" s="47"/>
      <c r="C718" s="300" t="s">
        <v>746</v>
      </c>
      <c r="D718" s="301" t="s">
        <v>746</v>
      </c>
      <c r="E718" s="302" t="s">
        <v>565</v>
      </c>
      <c r="F718" s="303">
        <v>420.46899999999999</v>
      </c>
      <c r="G718" s="41"/>
      <c r="H718" s="47"/>
    </row>
    <row r="719" s="2" customFormat="1" ht="16.8" customHeight="1">
      <c r="A719" s="41"/>
      <c r="B719" s="47"/>
      <c r="C719" s="304" t="s">
        <v>21</v>
      </c>
      <c r="D719" s="304" t="s">
        <v>899</v>
      </c>
      <c r="E719" s="20" t="s">
        <v>21</v>
      </c>
      <c r="F719" s="305">
        <v>0</v>
      </c>
      <c r="G719" s="41"/>
      <c r="H719" s="47"/>
    </row>
    <row r="720" s="2" customFormat="1" ht="16.8" customHeight="1">
      <c r="A720" s="41"/>
      <c r="B720" s="47"/>
      <c r="C720" s="304" t="s">
        <v>21</v>
      </c>
      <c r="D720" s="304" t="s">
        <v>957</v>
      </c>
      <c r="E720" s="20" t="s">
        <v>21</v>
      </c>
      <c r="F720" s="305">
        <v>38.674999999999997</v>
      </c>
      <c r="G720" s="41"/>
      <c r="H720" s="47"/>
    </row>
    <row r="721" s="2" customFormat="1" ht="16.8" customHeight="1">
      <c r="A721" s="41"/>
      <c r="B721" s="47"/>
      <c r="C721" s="304" t="s">
        <v>21</v>
      </c>
      <c r="D721" s="304" t="s">
        <v>958</v>
      </c>
      <c r="E721" s="20" t="s">
        <v>21</v>
      </c>
      <c r="F721" s="305">
        <v>153.84200000000001</v>
      </c>
      <c r="G721" s="41"/>
      <c r="H721" s="47"/>
    </row>
    <row r="722" s="2" customFormat="1" ht="16.8" customHeight="1">
      <c r="A722" s="41"/>
      <c r="B722" s="47"/>
      <c r="C722" s="304" t="s">
        <v>21</v>
      </c>
      <c r="D722" s="304" t="s">
        <v>906</v>
      </c>
      <c r="E722" s="20" t="s">
        <v>21</v>
      </c>
      <c r="F722" s="305">
        <v>0</v>
      </c>
      <c r="G722" s="41"/>
      <c r="H722" s="47"/>
    </row>
    <row r="723" s="2" customFormat="1" ht="16.8" customHeight="1">
      <c r="A723" s="41"/>
      <c r="B723" s="47"/>
      <c r="C723" s="304" t="s">
        <v>21</v>
      </c>
      <c r="D723" s="304" t="s">
        <v>959</v>
      </c>
      <c r="E723" s="20" t="s">
        <v>21</v>
      </c>
      <c r="F723" s="305">
        <v>53.783999999999999</v>
      </c>
      <c r="G723" s="41"/>
      <c r="H723" s="47"/>
    </row>
    <row r="724" s="2" customFormat="1" ht="16.8" customHeight="1">
      <c r="A724" s="41"/>
      <c r="B724" s="47"/>
      <c r="C724" s="304" t="s">
        <v>21</v>
      </c>
      <c r="D724" s="304" t="s">
        <v>960</v>
      </c>
      <c r="E724" s="20" t="s">
        <v>21</v>
      </c>
      <c r="F724" s="305">
        <v>10.167999999999999</v>
      </c>
      <c r="G724" s="41"/>
      <c r="H724" s="47"/>
    </row>
    <row r="725" s="2" customFormat="1" ht="16.8" customHeight="1">
      <c r="A725" s="41"/>
      <c r="B725" s="47"/>
      <c r="C725" s="304" t="s">
        <v>21</v>
      </c>
      <c r="D725" s="304" t="s">
        <v>961</v>
      </c>
      <c r="E725" s="20" t="s">
        <v>21</v>
      </c>
      <c r="F725" s="305">
        <v>164</v>
      </c>
      <c r="G725" s="41"/>
      <c r="H725" s="47"/>
    </row>
    <row r="726" s="2" customFormat="1" ht="16.8" customHeight="1">
      <c r="A726" s="41"/>
      <c r="B726" s="47"/>
      <c r="C726" s="304" t="s">
        <v>746</v>
      </c>
      <c r="D726" s="304" t="s">
        <v>830</v>
      </c>
      <c r="E726" s="20" t="s">
        <v>21</v>
      </c>
      <c r="F726" s="305">
        <v>420.46899999999999</v>
      </c>
      <c r="G726" s="41"/>
      <c r="H726" s="47"/>
    </row>
    <row r="727" s="2" customFormat="1" ht="16.8" customHeight="1">
      <c r="A727" s="41"/>
      <c r="B727" s="47"/>
      <c r="C727" s="306" t="s">
        <v>2905</v>
      </c>
      <c r="D727" s="41"/>
      <c r="E727" s="41"/>
      <c r="F727" s="41"/>
      <c r="G727" s="41"/>
      <c r="H727" s="47"/>
    </row>
    <row r="728" s="2" customFormat="1" ht="16.8" customHeight="1">
      <c r="A728" s="41"/>
      <c r="B728" s="47"/>
      <c r="C728" s="304" t="s">
        <v>952</v>
      </c>
      <c r="D728" s="304" t="s">
        <v>953</v>
      </c>
      <c r="E728" s="20" t="s">
        <v>565</v>
      </c>
      <c r="F728" s="305">
        <v>420.46899999999999</v>
      </c>
      <c r="G728" s="41"/>
      <c r="H728" s="47"/>
    </row>
    <row r="729" s="2" customFormat="1" ht="16.8" customHeight="1">
      <c r="A729" s="41"/>
      <c r="B729" s="47"/>
      <c r="C729" s="304" t="s">
        <v>939</v>
      </c>
      <c r="D729" s="304" t="s">
        <v>940</v>
      </c>
      <c r="E729" s="20" t="s">
        <v>581</v>
      </c>
      <c r="F729" s="305">
        <v>4098.8199999999997</v>
      </c>
      <c r="G729" s="41"/>
      <c r="H729" s="47"/>
    </row>
    <row r="730" s="2" customFormat="1" ht="16.8" customHeight="1">
      <c r="A730" s="41"/>
      <c r="B730" s="47"/>
      <c r="C730" s="304" t="s">
        <v>945</v>
      </c>
      <c r="D730" s="304" t="s">
        <v>946</v>
      </c>
      <c r="E730" s="20" t="s">
        <v>565</v>
      </c>
      <c r="F730" s="305">
        <v>1239.9469999999999</v>
      </c>
      <c r="G730" s="41"/>
      <c r="H730" s="47"/>
    </row>
    <row r="731" s="2" customFormat="1" ht="16.8" customHeight="1">
      <c r="A731" s="41"/>
      <c r="B731" s="47"/>
      <c r="C731" s="300" t="s">
        <v>749</v>
      </c>
      <c r="D731" s="301" t="s">
        <v>750</v>
      </c>
      <c r="E731" s="302" t="s">
        <v>565</v>
      </c>
      <c r="F731" s="303">
        <v>63.951999999999998</v>
      </c>
      <c r="G731" s="41"/>
      <c r="H731" s="47"/>
    </row>
    <row r="732" s="2" customFormat="1" ht="16.8" customHeight="1">
      <c r="A732" s="41"/>
      <c r="B732" s="47"/>
      <c r="C732" s="304" t="s">
        <v>21</v>
      </c>
      <c r="D732" s="304" t="s">
        <v>906</v>
      </c>
      <c r="E732" s="20" t="s">
        <v>21</v>
      </c>
      <c r="F732" s="305">
        <v>0</v>
      </c>
      <c r="G732" s="41"/>
      <c r="H732" s="47"/>
    </row>
    <row r="733" s="2" customFormat="1" ht="16.8" customHeight="1">
      <c r="A733" s="41"/>
      <c r="B733" s="47"/>
      <c r="C733" s="304" t="s">
        <v>21</v>
      </c>
      <c r="D733" s="304" t="s">
        <v>959</v>
      </c>
      <c r="E733" s="20" t="s">
        <v>21</v>
      </c>
      <c r="F733" s="305">
        <v>53.783999999999999</v>
      </c>
      <c r="G733" s="41"/>
      <c r="H733" s="47"/>
    </row>
    <row r="734" s="2" customFormat="1" ht="16.8" customHeight="1">
      <c r="A734" s="41"/>
      <c r="B734" s="47"/>
      <c r="C734" s="304" t="s">
        <v>21</v>
      </c>
      <c r="D734" s="304" t="s">
        <v>960</v>
      </c>
      <c r="E734" s="20" t="s">
        <v>21</v>
      </c>
      <c r="F734" s="305">
        <v>10.167999999999999</v>
      </c>
      <c r="G734" s="41"/>
      <c r="H734" s="47"/>
    </row>
    <row r="735" s="2" customFormat="1" ht="16.8" customHeight="1">
      <c r="A735" s="41"/>
      <c r="B735" s="47"/>
      <c r="C735" s="304" t="s">
        <v>749</v>
      </c>
      <c r="D735" s="304" t="s">
        <v>888</v>
      </c>
      <c r="E735" s="20" t="s">
        <v>21</v>
      </c>
      <c r="F735" s="305">
        <v>63.951999999999998</v>
      </c>
      <c r="G735" s="41"/>
      <c r="H735" s="47"/>
    </row>
    <row r="736" s="2" customFormat="1" ht="16.8" customHeight="1">
      <c r="A736" s="41"/>
      <c r="B736" s="47"/>
      <c r="C736" s="306" t="s">
        <v>2905</v>
      </c>
      <c r="D736" s="41"/>
      <c r="E736" s="41"/>
      <c r="F736" s="41"/>
      <c r="G736" s="41"/>
      <c r="H736" s="47"/>
    </row>
    <row r="737" s="2" customFormat="1" ht="16.8" customHeight="1">
      <c r="A737" s="41"/>
      <c r="B737" s="47"/>
      <c r="C737" s="304" t="s">
        <v>952</v>
      </c>
      <c r="D737" s="304" t="s">
        <v>953</v>
      </c>
      <c r="E737" s="20" t="s">
        <v>565</v>
      </c>
      <c r="F737" s="305">
        <v>420.46899999999999</v>
      </c>
      <c r="G737" s="41"/>
      <c r="H737" s="47"/>
    </row>
    <row r="738" s="2" customFormat="1" ht="16.8" customHeight="1">
      <c r="A738" s="41"/>
      <c r="B738" s="47"/>
      <c r="C738" s="304" t="s">
        <v>930</v>
      </c>
      <c r="D738" s="304" t="s">
        <v>931</v>
      </c>
      <c r="E738" s="20" t="s">
        <v>565</v>
      </c>
      <c r="F738" s="305">
        <v>1510.4000000000001</v>
      </c>
      <c r="G738" s="41"/>
      <c r="H738" s="47"/>
    </row>
    <row r="739" s="2" customFormat="1" ht="16.8" customHeight="1">
      <c r="A739" s="41"/>
      <c r="B739" s="47"/>
      <c r="C739" s="300" t="s">
        <v>757</v>
      </c>
      <c r="D739" s="301" t="s">
        <v>758</v>
      </c>
      <c r="E739" s="302" t="s">
        <v>565</v>
      </c>
      <c r="F739" s="303">
        <v>192.517</v>
      </c>
      <c r="G739" s="41"/>
      <c r="H739" s="47"/>
    </row>
    <row r="740" s="2" customFormat="1" ht="16.8" customHeight="1">
      <c r="A740" s="41"/>
      <c r="B740" s="47"/>
      <c r="C740" s="304" t="s">
        <v>21</v>
      </c>
      <c r="D740" s="304" t="s">
        <v>899</v>
      </c>
      <c r="E740" s="20" t="s">
        <v>21</v>
      </c>
      <c r="F740" s="305">
        <v>0</v>
      </c>
      <c r="G740" s="41"/>
      <c r="H740" s="47"/>
    </row>
    <row r="741" s="2" customFormat="1" ht="16.8" customHeight="1">
      <c r="A741" s="41"/>
      <c r="B741" s="47"/>
      <c r="C741" s="304" t="s">
        <v>21</v>
      </c>
      <c r="D741" s="304" t="s">
        <v>957</v>
      </c>
      <c r="E741" s="20" t="s">
        <v>21</v>
      </c>
      <c r="F741" s="305">
        <v>38.674999999999997</v>
      </c>
      <c r="G741" s="41"/>
      <c r="H741" s="47"/>
    </row>
    <row r="742" s="2" customFormat="1" ht="16.8" customHeight="1">
      <c r="A742" s="41"/>
      <c r="B742" s="47"/>
      <c r="C742" s="304" t="s">
        <v>21</v>
      </c>
      <c r="D742" s="304" t="s">
        <v>958</v>
      </c>
      <c r="E742" s="20" t="s">
        <v>21</v>
      </c>
      <c r="F742" s="305">
        <v>153.84200000000001</v>
      </c>
      <c r="G742" s="41"/>
      <c r="H742" s="47"/>
    </row>
    <row r="743" s="2" customFormat="1" ht="16.8" customHeight="1">
      <c r="A743" s="41"/>
      <c r="B743" s="47"/>
      <c r="C743" s="304" t="s">
        <v>757</v>
      </c>
      <c r="D743" s="304" t="s">
        <v>888</v>
      </c>
      <c r="E743" s="20" t="s">
        <v>21</v>
      </c>
      <c r="F743" s="305">
        <v>192.517</v>
      </c>
      <c r="G743" s="41"/>
      <c r="H743" s="47"/>
    </row>
    <row r="744" s="2" customFormat="1" ht="16.8" customHeight="1">
      <c r="A744" s="41"/>
      <c r="B744" s="47"/>
      <c r="C744" s="306" t="s">
        <v>2905</v>
      </c>
      <c r="D744" s="41"/>
      <c r="E744" s="41"/>
      <c r="F744" s="41"/>
      <c r="G744" s="41"/>
      <c r="H744" s="47"/>
    </row>
    <row r="745" s="2" customFormat="1" ht="16.8" customHeight="1">
      <c r="A745" s="41"/>
      <c r="B745" s="47"/>
      <c r="C745" s="304" t="s">
        <v>952</v>
      </c>
      <c r="D745" s="304" t="s">
        <v>953</v>
      </c>
      <c r="E745" s="20" t="s">
        <v>565</v>
      </c>
      <c r="F745" s="305">
        <v>420.46899999999999</v>
      </c>
      <c r="G745" s="41"/>
      <c r="H745" s="47"/>
    </row>
    <row r="746" s="2" customFormat="1" ht="16.8" customHeight="1">
      <c r="A746" s="41"/>
      <c r="B746" s="47"/>
      <c r="C746" s="304" t="s">
        <v>919</v>
      </c>
      <c r="D746" s="304" t="s">
        <v>920</v>
      </c>
      <c r="E746" s="20" t="s">
        <v>565</v>
      </c>
      <c r="F746" s="305">
        <v>2177.9630000000002</v>
      </c>
      <c r="G746" s="41"/>
      <c r="H746" s="47"/>
    </row>
    <row r="747" s="2" customFormat="1" ht="16.8" customHeight="1">
      <c r="A747" s="41"/>
      <c r="B747" s="47"/>
      <c r="C747" s="300" t="s">
        <v>761</v>
      </c>
      <c r="D747" s="301" t="s">
        <v>762</v>
      </c>
      <c r="E747" s="302" t="s">
        <v>475</v>
      </c>
      <c r="F747" s="303">
        <v>1246</v>
      </c>
      <c r="G747" s="41"/>
      <c r="H747" s="47"/>
    </row>
    <row r="748" s="2" customFormat="1" ht="16.8" customHeight="1">
      <c r="A748" s="41"/>
      <c r="B748" s="47"/>
      <c r="C748" s="304" t="s">
        <v>21</v>
      </c>
      <c r="D748" s="304" t="s">
        <v>827</v>
      </c>
      <c r="E748" s="20" t="s">
        <v>21</v>
      </c>
      <c r="F748" s="305">
        <v>0</v>
      </c>
      <c r="G748" s="41"/>
      <c r="H748" s="47"/>
    </row>
    <row r="749" s="2" customFormat="1" ht="16.8" customHeight="1">
      <c r="A749" s="41"/>
      <c r="B749" s="47"/>
      <c r="C749" s="304" t="s">
        <v>761</v>
      </c>
      <c r="D749" s="304" t="s">
        <v>828</v>
      </c>
      <c r="E749" s="20" t="s">
        <v>21</v>
      </c>
      <c r="F749" s="305">
        <v>1246</v>
      </c>
      <c r="G749" s="41"/>
      <c r="H749" s="47"/>
    </row>
    <row r="750" s="2" customFormat="1" ht="16.8" customHeight="1">
      <c r="A750" s="41"/>
      <c r="B750" s="47"/>
      <c r="C750" s="306" t="s">
        <v>2905</v>
      </c>
      <c r="D750" s="41"/>
      <c r="E750" s="41"/>
      <c r="F750" s="41"/>
      <c r="G750" s="41"/>
      <c r="H750" s="47"/>
    </row>
    <row r="751" s="2" customFormat="1" ht="16.8" customHeight="1">
      <c r="A751" s="41"/>
      <c r="B751" s="47"/>
      <c r="C751" s="304" t="s">
        <v>822</v>
      </c>
      <c r="D751" s="304" t="s">
        <v>823</v>
      </c>
      <c r="E751" s="20" t="s">
        <v>475</v>
      </c>
      <c r="F751" s="305">
        <v>2649.3000000000002</v>
      </c>
      <c r="G751" s="41"/>
      <c r="H751" s="47"/>
    </row>
    <row r="752" s="2" customFormat="1" ht="16.8" customHeight="1">
      <c r="A752" s="41"/>
      <c r="B752" s="47"/>
      <c r="C752" s="304" t="s">
        <v>1824</v>
      </c>
      <c r="D752" s="304" t="s">
        <v>1825</v>
      </c>
      <c r="E752" s="20" t="s">
        <v>581</v>
      </c>
      <c r="F752" s="305">
        <v>2174.145</v>
      </c>
      <c r="G752" s="41"/>
      <c r="H752" s="47"/>
    </row>
    <row r="753" s="2" customFormat="1" ht="16.8" customHeight="1">
      <c r="A753" s="41"/>
      <c r="B753" s="47"/>
      <c r="C753" s="300" t="s">
        <v>765</v>
      </c>
      <c r="D753" s="301" t="s">
        <v>766</v>
      </c>
      <c r="E753" s="302" t="s">
        <v>475</v>
      </c>
      <c r="F753" s="303">
        <v>1403.3</v>
      </c>
      <c r="G753" s="41"/>
      <c r="H753" s="47"/>
    </row>
    <row r="754" s="2" customFormat="1" ht="16.8" customHeight="1">
      <c r="A754" s="41"/>
      <c r="B754" s="47"/>
      <c r="C754" s="304" t="s">
        <v>765</v>
      </c>
      <c r="D754" s="304" t="s">
        <v>829</v>
      </c>
      <c r="E754" s="20" t="s">
        <v>21</v>
      </c>
      <c r="F754" s="305">
        <v>1403.3</v>
      </c>
      <c r="G754" s="41"/>
      <c r="H754" s="47"/>
    </row>
    <row r="755" s="2" customFormat="1" ht="16.8" customHeight="1">
      <c r="A755" s="41"/>
      <c r="B755" s="47"/>
      <c r="C755" s="306" t="s">
        <v>2905</v>
      </c>
      <c r="D755" s="41"/>
      <c r="E755" s="41"/>
      <c r="F755" s="41"/>
      <c r="G755" s="41"/>
      <c r="H755" s="47"/>
    </row>
    <row r="756" s="2" customFormat="1" ht="16.8" customHeight="1">
      <c r="A756" s="41"/>
      <c r="B756" s="47"/>
      <c r="C756" s="304" t="s">
        <v>822</v>
      </c>
      <c r="D756" s="304" t="s">
        <v>823</v>
      </c>
      <c r="E756" s="20" t="s">
        <v>475</v>
      </c>
      <c r="F756" s="305">
        <v>2649.3000000000002</v>
      </c>
      <c r="G756" s="41"/>
      <c r="H756" s="47"/>
    </row>
    <row r="757" s="2" customFormat="1" ht="16.8" customHeight="1">
      <c r="A757" s="41"/>
      <c r="B757" s="47"/>
      <c r="C757" s="304" t="s">
        <v>1824</v>
      </c>
      <c r="D757" s="304" t="s">
        <v>1825</v>
      </c>
      <c r="E757" s="20" t="s">
        <v>581</v>
      </c>
      <c r="F757" s="305">
        <v>2174.145</v>
      </c>
      <c r="G757" s="41"/>
      <c r="H757" s="47"/>
    </row>
    <row r="758" s="2" customFormat="1" ht="16.8" customHeight="1">
      <c r="A758" s="41"/>
      <c r="B758" s="47"/>
      <c r="C758" s="300" t="s">
        <v>689</v>
      </c>
      <c r="D758" s="301" t="s">
        <v>690</v>
      </c>
      <c r="E758" s="302" t="s">
        <v>565</v>
      </c>
      <c r="F758" s="303">
        <v>-164</v>
      </c>
      <c r="G758" s="41"/>
      <c r="H758" s="47"/>
    </row>
    <row r="759" s="2" customFormat="1" ht="16.8" customHeight="1">
      <c r="A759" s="41"/>
      <c r="B759" s="47"/>
      <c r="C759" s="304" t="s">
        <v>21</v>
      </c>
      <c r="D759" s="304" t="s">
        <v>974</v>
      </c>
      <c r="E759" s="20" t="s">
        <v>21</v>
      </c>
      <c r="F759" s="305">
        <v>0</v>
      </c>
      <c r="G759" s="41"/>
      <c r="H759" s="47"/>
    </row>
    <row r="760" s="2" customFormat="1" ht="16.8" customHeight="1">
      <c r="A760" s="41"/>
      <c r="B760" s="47"/>
      <c r="C760" s="304" t="s">
        <v>689</v>
      </c>
      <c r="D760" s="304" t="s">
        <v>975</v>
      </c>
      <c r="E760" s="20" t="s">
        <v>21</v>
      </c>
      <c r="F760" s="305">
        <v>-164</v>
      </c>
      <c r="G760" s="41"/>
      <c r="H760" s="47"/>
    </row>
    <row r="761" s="2" customFormat="1" ht="16.8" customHeight="1">
      <c r="A761" s="41"/>
      <c r="B761" s="47"/>
      <c r="C761" s="306" t="s">
        <v>2905</v>
      </c>
      <c r="D761" s="41"/>
      <c r="E761" s="41"/>
      <c r="F761" s="41"/>
      <c r="G761" s="41"/>
      <c r="H761" s="47"/>
    </row>
    <row r="762" s="2" customFormat="1" ht="16.8" customHeight="1">
      <c r="A762" s="41"/>
      <c r="B762" s="47"/>
      <c r="C762" s="304" t="s">
        <v>962</v>
      </c>
      <c r="D762" s="304" t="s">
        <v>953</v>
      </c>
      <c r="E762" s="20" t="s">
        <v>565</v>
      </c>
      <c r="F762" s="305">
        <v>569.78999999999996</v>
      </c>
      <c r="G762" s="41"/>
      <c r="H762" s="47"/>
    </row>
    <row r="763" s="2" customFormat="1" ht="16.8" customHeight="1">
      <c r="A763" s="41"/>
      <c r="B763" s="47"/>
      <c r="C763" s="304" t="s">
        <v>952</v>
      </c>
      <c r="D763" s="304" t="s">
        <v>953</v>
      </c>
      <c r="E763" s="20" t="s">
        <v>565</v>
      </c>
      <c r="F763" s="305">
        <v>420.46899999999999</v>
      </c>
      <c r="G763" s="41"/>
      <c r="H763" s="47"/>
    </row>
    <row r="764" s="2" customFormat="1" ht="16.8" customHeight="1">
      <c r="A764" s="41"/>
      <c r="B764" s="47"/>
      <c r="C764" s="300" t="s">
        <v>799</v>
      </c>
      <c r="D764" s="301" t="s">
        <v>799</v>
      </c>
      <c r="E764" s="302" t="s">
        <v>565</v>
      </c>
      <c r="F764" s="303">
        <v>2342.183</v>
      </c>
      <c r="G764" s="41"/>
      <c r="H764" s="47"/>
    </row>
    <row r="765" s="2" customFormat="1" ht="16.8" customHeight="1">
      <c r="A765" s="41"/>
      <c r="B765" s="47"/>
      <c r="C765" s="304" t="s">
        <v>21</v>
      </c>
      <c r="D765" s="304" t="s">
        <v>591</v>
      </c>
      <c r="E765" s="20" t="s">
        <v>21</v>
      </c>
      <c r="F765" s="305">
        <v>772.79999999999995</v>
      </c>
      <c r="G765" s="41"/>
      <c r="H765" s="47"/>
    </row>
    <row r="766" s="2" customFormat="1" ht="16.8" customHeight="1">
      <c r="A766" s="41"/>
      <c r="B766" s="47"/>
      <c r="C766" s="304" t="s">
        <v>21</v>
      </c>
      <c r="D766" s="304" t="s">
        <v>619</v>
      </c>
      <c r="E766" s="20" t="s">
        <v>21</v>
      </c>
      <c r="F766" s="305">
        <v>1792.9369999999999</v>
      </c>
      <c r="G766" s="41"/>
      <c r="H766" s="47"/>
    </row>
    <row r="767" s="2" customFormat="1" ht="16.8" customHeight="1">
      <c r="A767" s="41"/>
      <c r="B767" s="47"/>
      <c r="C767" s="304" t="s">
        <v>21</v>
      </c>
      <c r="D767" s="304" t="s">
        <v>804</v>
      </c>
      <c r="E767" s="20" t="s">
        <v>21</v>
      </c>
      <c r="F767" s="305">
        <v>196.91499999999999</v>
      </c>
      <c r="G767" s="41"/>
      <c r="H767" s="47"/>
    </row>
    <row r="768" s="2" customFormat="1" ht="16.8" customHeight="1">
      <c r="A768" s="41"/>
      <c r="B768" s="47"/>
      <c r="C768" s="304" t="s">
        <v>21</v>
      </c>
      <c r="D768" s="304" t="s">
        <v>943</v>
      </c>
      <c r="E768" s="20" t="s">
        <v>21</v>
      </c>
      <c r="F768" s="305">
        <v>-420.46899999999999</v>
      </c>
      <c r="G768" s="41"/>
      <c r="H768" s="47"/>
    </row>
    <row r="769" s="2" customFormat="1" ht="16.8" customHeight="1">
      <c r="A769" s="41"/>
      <c r="B769" s="47"/>
      <c r="C769" s="304" t="s">
        <v>799</v>
      </c>
      <c r="D769" s="304" t="s">
        <v>830</v>
      </c>
      <c r="E769" s="20" t="s">
        <v>21</v>
      </c>
      <c r="F769" s="305">
        <v>2342.183</v>
      </c>
      <c r="G769" s="41"/>
      <c r="H769" s="47"/>
    </row>
    <row r="770" s="2" customFormat="1" ht="16.8" customHeight="1">
      <c r="A770" s="41"/>
      <c r="B770" s="47"/>
      <c r="C770" s="306" t="s">
        <v>2905</v>
      </c>
      <c r="D770" s="41"/>
      <c r="E770" s="41"/>
      <c r="F770" s="41"/>
      <c r="G770" s="41"/>
      <c r="H770" s="47"/>
    </row>
    <row r="771" s="2" customFormat="1" ht="16.8" customHeight="1">
      <c r="A771" s="41"/>
      <c r="B771" s="47"/>
      <c r="C771" s="304" t="s">
        <v>939</v>
      </c>
      <c r="D771" s="304" t="s">
        <v>940</v>
      </c>
      <c r="E771" s="20" t="s">
        <v>581</v>
      </c>
      <c r="F771" s="305">
        <v>4098.8199999999997</v>
      </c>
      <c r="G771" s="41"/>
      <c r="H771" s="47"/>
    </row>
    <row r="772" s="2" customFormat="1" ht="16.8" customHeight="1">
      <c r="A772" s="41"/>
      <c r="B772" s="47"/>
      <c r="C772" s="300" t="s">
        <v>780</v>
      </c>
      <c r="D772" s="301" t="s">
        <v>781</v>
      </c>
      <c r="E772" s="302" t="s">
        <v>141</v>
      </c>
      <c r="F772" s="303">
        <v>41380.139999999999</v>
      </c>
      <c r="G772" s="41"/>
      <c r="H772" s="47"/>
    </row>
    <row r="773" s="2" customFormat="1" ht="16.8" customHeight="1">
      <c r="A773" s="41"/>
      <c r="B773" s="47"/>
      <c r="C773" s="304" t="s">
        <v>780</v>
      </c>
      <c r="D773" s="304" t="s">
        <v>2014</v>
      </c>
      <c r="E773" s="20" t="s">
        <v>21</v>
      </c>
      <c r="F773" s="305">
        <v>41380.139999999999</v>
      </c>
      <c r="G773" s="41"/>
      <c r="H773" s="47"/>
    </row>
    <row r="774" s="2" customFormat="1" ht="16.8" customHeight="1">
      <c r="A774" s="41"/>
      <c r="B774" s="47"/>
      <c r="C774" s="306" t="s">
        <v>2905</v>
      </c>
      <c r="D774" s="41"/>
      <c r="E774" s="41"/>
      <c r="F774" s="41"/>
      <c r="G774" s="41"/>
      <c r="H774" s="47"/>
    </row>
    <row r="775" s="2" customFormat="1" ht="16.8" customHeight="1">
      <c r="A775" s="41"/>
      <c r="B775" s="47"/>
      <c r="C775" s="304" t="s">
        <v>2010</v>
      </c>
      <c r="D775" s="304" t="s">
        <v>2011</v>
      </c>
      <c r="E775" s="20" t="s">
        <v>141</v>
      </c>
      <c r="F775" s="305">
        <v>41380.139999999999</v>
      </c>
      <c r="G775" s="41"/>
      <c r="H775" s="47"/>
    </row>
    <row r="776" s="2" customFormat="1" ht="16.8" customHeight="1">
      <c r="A776" s="41"/>
      <c r="B776" s="47"/>
      <c r="C776" s="304" t="s">
        <v>1991</v>
      </c>
      <c r="D776" s="304" t="s">
        <v>1992</v>
      </c>
      <c r="E776" s="20" t="s">
        <v>141</v>
      </c>
      <c r="F776" s="305">
        <v>63494.411</v>
      </c>
      <c r="G776" s="41"/>
      <c r="H776" s="47"/>
    </row>
    <row r="777" s="2" customFormat="1" ht="16.8" customHeight="1">
      <c r="A777" s="41"/>
      <c r="B777" s="47"/>
      <c r="C777" s="300" t="s">
        <v>572</v>
      </c>
      <c r="D777" s="301" t="s">
        <v>572</v>
      </c>
      <c r="E777" s="302" t="s">
        <v>475</v>
      </c>
      <c r="F777" s="303">
        <v>3212.3499999999999</v>
      </c>
      <c r="G777" s="41"/>
      <c r="H777" s="47"/>
    </row>
    <row r="778" s="2" customFormat="1" ht="16.8" customHeight="1">
      <c r="A778" s="41"/>
      <c r="B778" s="47"/>
      <c r="C778" s="304" t="s">
        <v>21</v>
      </c>
      <c r="D778" s="304" t="s">
        <v>1321</v>
      </c>
      <c r="E778" s="20" t="s">
        <v>21</v>
      </c>
      <c r="F778" s="305">
        <v>0</v>
      </c>
      <c r="G778" s="41"/>
      <c r="H778" s="47"/>
    </row>
    <row r="779" s="2" customFormat="1" ht="16.8" customHeight="1">
      <c r="A779" s="41"/>
      <c r="B779" s="47"/>
      <c r="C779" s="304" t="s">
        <v>21</v>
      </c>
      <c r="D779" s="304" t="s">
        <v>1322</v>
      </c>
      <c r="E779" s="20" t="s">
        <v>21</v>
      </c>
      <c r="F779" s="305">
        <v>0</v>
      </c>
      <c r="G779" s="41"/>
      <c r="H779" s="47"/>
    </row>
    <row r="780" s="2" customFormat="1" ht="16.8" customHeight="1">
      <c r="A780" s="41"/>
      <c r="B780" s="47"/>
      <c r="C780" s="304" t="s">
        <v>21</v>
      </c>
      <c r="D780" s="304" t="s">
        <v>1323</v>
      </c>
      <c r="E780" s="20" t="s">
        <v>21</v>
      </c>
      <c r="F780" s="305">
        <v>209.94999999999999</v>
      </c>
      <c r="G780" s="41"/>
      <c r="H780" s="47"/>
    </row>
    <row r="781" s="2" customFormat="1" ht="16.8" customHeight="1">
      <c r="A781" s="41"/>
      <c r="B781" s="47"/>
      <c r="C781" s="304" t="s">
        <v>21</v>
      </c>
      <c r="D781" s="304" t="s">
        <v>1324</v>
      </c>
      <c r="E781" s="20" t="s">
        <v>21</v>
      </c>
      <c r="F781" s="305">
        <v>757.35000000000002</v>
      </c>
      <c r="G781" s="41"/>
      <c r="H781" s="47"/>
    </row>
    <row r="782" s="2" customFormat="1" ht="16.8" customHeight="1">
      <c r="A782" s="41"/>
      <c r="B782" s="47"/>
      <c r="C782" s="304" t="s">
        <v>21</v>
      </c>
      <c r="D782" s="304" t="s">
        <v>1325</v>
      </c>
      <c r="E782" s="20" t="s">
        <v>21</v>
      </c>
      <c r="F782" s="305">
        <v>0</v>
      </c>
      <c r="G782" s="41"/>
      <c r="H782" s="47"/>
    </row>
    <row r="783" s="2" customFormat="1" ht="16.8" customHeight="1">
      <c r="A783" s="41"/>
      <c r="B783" s="47"/>
      <c r="C783" s="304" t="s">
        <v>21</v>
      </c>
      <c r="D783" s="304" t="s">
        <v>1326</v>
      </c>
      <c r="E783" s="20" t="s">
        <v>21</v>
      </c>
      <c r="F783" s="305">
        <v>614.79999999999995</v>
      </c>
      <c r="G783" s="41"/>
      <c r="H783" s="47"/>
    </row>
    <row r="784" s="2" customFormat="1" ht="16.8" customHeight="1">
      <c r="A784" s="41"/>
      <c r="B784" s="47"/>
      <c r="C784" s="304" t="s">
        <v>584</v>
      </c>
      <c r="D784" s="304" t="s">
        <v>1327</v>
      </c>
      <c r="E784" s="20" t="s">
        <v>21</v>
      </c>
      <c r="F784" s="305">
        <v>416.80000000000001</v>
      </c>
      <c r="G784" s="41"/>
      <c r="H784" s="47"/>
    </row>
    <row r="785" s="2" customFormat="1" ht="16.8" customHeight="1">
      <c r="A785" s="41"/>
      <c r="B785" s="47"/>
      <c r="C785" s="304" t="s">
        <v>21</v>
      </c>
      <c r="D785" s="304" t="s">
        <v>1328</v>
      </c>
      <c r="E785" s="20" t="s">
        <v>21</v>
      </c>
      <c r="F785" s="305">
        <v>720.04999999999995</v>
      </c>
      <c r="G785" s="41"/>
      <c r="H785" s="47"/>
    </row>
    <row r="786" s="2" customFormat="1" ht="16.8" customHeight="1">
      <c r="A786" s="41"/>
      <c r="B786" s="47"/>
      <c r="C786" s="304" t="s">
        <v>21</v>
      </c>
      <c r="D786" s="304" t="s">
        <v>1329</v>
      </c>
      <c r="E786" s="20" t="s">
        <v>21</v>
      </c>
      <c r="F786" s="305">
        <v>0</v>
      </c>
      <c r="G786" s="41"/>
      <c r="H786" s="47"/>
    </row>
    <row r="787" s="2" customFormat="1" ht="16.8" customHeight="1">
      <c r="A787" s="41"/>
      <c r="B787" s="47"/>
      <c r="C787" s="304" t="s">
        <v>21</v>
      </c>
      <c r="D787" s="304" t="s">
        <v>1330</v>
      </c>
      <c r="E787" s="20" t="s">
        <v>21</v>
      </c>
      <c r="F787" s="305">
        <v>217.5</v>
      </c>
      <c r="G787" s="41"/>
      <c r="H787" s="47"/>
    </row>
    <row r="788" s="2" customFormat="1" ht="16.8" customHeight="1">
      <c r="A788" s="41"/>
      <c r="B788" s="47"/>
      <c r="C788" s="304" t="s">
        <v>21</v>
      </c>
      <c r="D788" s="304" t="s">
        <v>1331</v>
      </c>
      <c r="E788" s="20" t="s">
        <v>21</v>
      </c>
      <c r="F788" s="305">
        <v>0</v>
      </c>
      <c r="G788" s="41"/>
      <c r="H788" s="47"/>
    </row>
    <row r="789" s="2" customFormat="1" ht="16.8" customHeight="1">
      <c r="A789" s="41"/>
      <c r="B789" s="47"/>
      <c r="C789" s="304" t="s">
        <v>21</v>
      </c>
      <c r="D789" s="304" t="s">
        <v>1332</v>
      </c>
      <c r="E789" s="20" t="s">
        <v>21</v>
      </c>
      <c r="F789" s="305">
        <v>275.89999999999998</v>
      </c>
      <c r="G789" s="41"/>
      <c r="H789" s="47"/>
    </row>
    <row r="790" s="2" customFormat="1" ht="16.8" customHeight="1">
      <c r="A790" s="41"/>
      <c r="B790" s="47"/>
      <c r="C790" s="304" t="s">
        <v>572</v>
      </c>
      <c r="D790" s="304" t="s">
        <v>830</v>
      </c>
      <c r="E790" s="20" t="s">
        <v>21</v>
      </c>
      <c r="F790" s="305">
        <v>3212.3499999999999</v>
      </c>
      <c r="G790" s="41"/>
      <c r="H790" s="47"/>
    </row>
    <row r="791" s="2" customFormat="1" ht="16.8" customHeight="1">
      <c r="A791" s="41"/>
      <c r="B791" s="47"/>
      <c r="C791" s="306" t="s">
        <v>2905</v>
      </c>
      <c r="D791" s="41"/>
      <c r="E791" s="41"/>
      <c r="F791" s="41"/>
      <c r="G791" s="41"/>
      <c r="H791" s="47"/>
    </row>
    <row r="792" s="2" customFormat="1" ht="16.8" customHeight="1">
      <c r="A792" s="41"/>
      <c r="B792" s="47"/>
      <c r="C792" s="304" t="s">
        <v>1317</v>
      </c>
      <c r="D792" s="304" t="s">
        <v>1318</v>
      </c>
      <c r="E792" s="20" t="s">
        <v>475</v>
      </c>
      <c r="F792" s="305">
        <v>3212.3499999999999</v>
      </c>
      <c r="G792" s="41"/>
      <c r="H792" s="47"/>
    </row>
    <row r="793" s="2" customFormat="1" ht="16.8" customHeight="1">
      <c r="A793" s="41"/>
      <c r="B793" s="47"/>
      <c r="C793" s="304" t="s">
        <v>1905</v>
      </c>
      <c r="D793" s="304" t="s">
        <v>1906</v>
      </c>
      <c r="E793" s="20" t="s">
        <v>565</v>
      </c>
      <c r="F793" s="305">
        <v>1593.1500000000001</v>
      </c>
      <c r="G793" s="41"/>
      <c r="H793" s="47"/>
    </row>
    <row r="794" s="2" customFormat="1" ht="16.8" customHeight="1">
      <c r="A794" s="41"/>
      <c r="B794" s="47"/>
      <c r="C794" s="300" t="s">
        <v>564</v>
      </c>
      <c r="D794" s="301" t="s">
        <v>564</v>
      </c>
      <c r="E794" s="302" t="s">
        <v>565</v>
      </c>
      <c r="F794" s="303">
        <v>423.11700000000002</v>
      </c>
      <c r="G794" s="41"/>
      <c r="H794" s="47"/>
    </row>
    <row r="795" s="2" customFormat="1" ht="16.8" customHeight="1">
      <c r="A795" s="41"/>
      <c r="B795" s="47"/>
      <c r="C795" s="304" t="s">
        <v>21</v>
      </c>
      <c r="D795" s="304" t="s">
        <v>1131</v>
      </c>
      <c r="E795" s="20" t="s">
        <v>21</v>
      </c>
      <c r="F795" s="305">
        <v>0</v>
      </c>
      <c r="G795" s="41"/>
      <c r="H795" s="47"/>
    </row>
    <row r="796" s="2" customFormat="1" ht="16.8" customHeight="1">
      <c r="A796" s="41"/>
      <c r="B796" s="47"/>
      <c r="C796" s="304" t="s">
        <v>21</v>
      </c>
      <c r="D796" s="304" t="s">
        <v>1132</v>
      </c>
      <c r="E796" s="20" t="s">
        <v>21</v>
      </c>
      <c r="F796" s="305">
        <v>0</v>
      </c>
      <c r="G796" s="41"/>
      <c r="H796" s="47"/>
    </row>
    <row r="797" s="2" customFormat="1" ht="16.8" customHeight="1">
      <c r="A797" s="41"/>
      <c r="B797" s="47"/>
      <c r="C797" s="304" t="s">
        <v>21</v>
      </c>
      <c r="D797" s="304" t="s">
        <v>1133</v>
      </c>
      <c r="E797" s="20" t="s">
        <v>21</v>
      </c>
      <c r="F797" s="305">
        <v>2.7050000000000001</v>
      </c>
      <c r="G797" s="41"/>
      <c r="H797" s="47"/>
    </row>
    <row r="798" s="2" customFormat="1" ht="16.8" customHeight="1">
      <c r="A798" s="41"/>
      <c r="B798" s="47"/>
      <c r="C798" s="304" t="s">
        <v>21</v>
      </c>
      <c r="D798" s="304" t="s">
        <v>1134</v>
      </c>
      <c r="E798" s="20" t="s">
        <v>21</v>
      </c>
      <c r="F798" s="305">
        <v>0</v>
      </c>
      <c r="G798" s="41"/>
      <c r="H798" s="47"/>
    </row>
    <row r="799" s="2" customFormat="1" ht="16.8" customHeight="1">
      <c r="A799" s="41"/>
      <c r="B799" s="47"/>
      <c r="C799" s="304" t="s">
        <v>21</v>
      </c>
      <c r="D799" s="304" t="s">
        <v>1135</v>
      </c>
      <c r="E799" s="20" t="s">
        <v>21</v>
      </c>
      <c r="F799" s="305">
        <v>0</v>
      </c>
      <c r="G799" s="41"/>
      <c r="H799" s="47"/>
    </row>
    <row r="800" s="2" customFormat="1" ht="16.8" customHeight="1">
      <c r="A800" s="41"/>
      <c r="B800" s="47"/>
      <c r="C800" s="304" t="s">
        <v>21</v>
      </c>
      <c r="D800" s="304" t="s">
        <v>1136</v>
      </c>
      <c r="E800" s="20" t="s">
        <v>21</v>
      </c>
      <c r="F800" s="305">
        <v>8.4410000000000007</v>
      </c>
      <c r="G800" s="41"/>
      <c r="H800" s="47"/>
    </row>
    <row r="801" s="2" customFormat="1" ht="16.8" customHeight="1">
      <c r="A801" s="41"/>
      <c r="B801" s="47"/>
      <c r="C801" s="304" t="s">
        <v>738</v>
      </c>
      <c r="D801" s="304" t="s">
        <v>1137</v>
      </c>
      <c r="E801" s="20" t="s">
        <v>21</v>
      </c>
      <c r="F801" s="305">
        <v>3.2400000000000002</v>
      </c>
      <c r="G801" s="41"/>
      <c r="H801" s="47"/>
    </row>
    <row r="802" s="2" customFormat="1" ht="16.8" customHeight="1">
      <c r="A802" s="41"/>
      <c r="B802" s="47"/>
      <c r="C802" s="304" t="s">
        <v>21</v>
      </c>
      <c r="D802" s="304" t="s">
        <v>1138</v>
      </c>
      <c r="E802" s="20" t="s">
        <v>21</v>
      </c>
      <c r="F802" s="305">
        <v>0</v>
      </c>
      <c r="G802" s="41"/>
      <c r="H802" s="47"/>
    </row>
    <row r="803" s="2" customFormat="1" ht="16.8" customHeight="1">
      <c r="A803" s="41"/>
      <c r="B803" s="47"/>
      <c r="C803" s="304" t="s">
        <v>21</v>
      </c>
      <c r="D803" s="304" t="s">
        <v>1139</v>
      </c>
      <c r="E803" s="20" t="s">
        <v>21</v>
      </c>
      <c r="F803" s="305">
        <v>2.3999999999999999</v>
      </c>
      <c r="G803" s="41"/>
      <c r="H803" s="47"/>
    </row>
    <row r="804" s="2" customFormat="1" ht="16.8" customHeight="1">
      <c r="A804" s="41"/>
      <c r="B804" s="47"/>
      <c r="C804" s="304" t="s">
        <v>21</v>
      </c>
      <c r="D804" s="304" t="s">
        <v>1140</v>
      </c>
      <c r="E804" s="20" t="s">
        <v>21</v>
      </c>
      <c r="F804" s="305">
        <v>0</v>
      </c>
      <c r="G804" s="41"/>
      <c r="H804" s="47"/>
    </row>
    <row r="805" s="2" customFormat="1" ht="16.8" customHeight="1">
      <c r="A805" s="41"/>
      <c r="B805" s="47"/>
      <c r="C805" s="304" t="s">
        <v>21</v>
      </c>
      <c r="D805" s="304" t="s">
        <v>1141</v>
      </c>
      <c r="E805" s="20" t="s">
        <v>21</v>
      </c>
      <c r="F805" s="305">
        <v>2.8660000000000001</v>
      </c>
      <c r="G805" s="41"/>
      <c r="H805" s="47"/>
    </row>
    <row r="806" s="2" customFormat="1" ht="16.8" customHeight="1">
      <c r="A806" s="41"/>
      <c r="B806" s="47"/>
      <c r="C806" s="304" t="s">
        <v>21</v>
      </c>
      <c r="D806" s="304" t="s">
        <v>1142</v>
      </c>
      <c r="E806" s="20" t="s">
        <v>21</v>
      </c>
      <c r="F806" s="305">
        <v>0</v>
      </c>
      <c r="G806" s="41"/>
      <c r="H806" s="47"/>
    </row>
    <row r="807" s="2" customFormat="1" ht="16.8" customHeight="1">
      <c r="A807" s="41"/>
      <c r="B807" s="47"/>
      <c r="C807" s="304" t="s">
        <v>1143</v>
      </c>
      <c r="D807" s="304" t="s">
        <v>1144</v>
      </c>
      <c r="E807" s="20" t="s">
        <v>21</v>
      </c>
      <c r="F807" s="305">
        <v>1.2</v>
      </c>
      <c r="G807" s="41"/>
      <c r="H807" s="47"/>
    </row>
    <row r="808" s="2" customFormat="1" ht="16.8" customHeight="1">
      <c r="A808" s="41"/>
      <c r="B808" s="47"/>
      <c r="C808" s="304" t="s">
        <v>21</v>
      </c>
      <c r="D808" s="304" t="s">
        <v>1145</v>
      </c>
      <c r="E808" s="20" t="s">
        <v>21</v>
      </c>
      <c r="F808" s="305">
        <v>0</v>
      </c>
      <c r="G808" s="41"/>
      <c r="H808" s="47"/>
    </row>
    <row r="809" s="2" customFormat="1" ht="16.8" customHeight="1">
      <c r="A809" s="41"/>
      <c r="B809" s="47"/>
      <c r="C809" s="304" t="s">
        <v>710</v>
      </c>
      <c r="D809" s="304" t="s">
        <v>1146</v>
      </c>
      <c r="E809" s="20" t="s">
        <v>21</v>
      </c>
      <c r="F809" s="305">
        <v>3.3999999999999999</v>
      </c>
      <c r="G809" s="41"/>
      <c r="H809" s="47"/>
    </row>
    <row r="810" s="2" customFormat="1" ht="16.8" customHeight="1">
      <c r="A810" s="41"/>
      <c r="B810" s="47"/>
      <c r="C810" s="304" t="s">
        <v>21</v>
      </c>
      <c r="D810" s="304" t="s">
        <v>1147</v>
      </c>
      <c r="E810" s="20" t="s">
        <v>21</v>
      </c>
      <c r="F810" s="305">
        <v>0</v>
      </c>
      <c r="G810" s="41"/>
      <c r="H810" s="47"/>
    </row>
    <row r="811" s="2" customFormat="1" ht="16.8" customHeight="1">
      <c r="A811" s="41"/>
      <c r="B811" s="47"/>
      <c r="C811" s="304" t="s">
        <v>21</v>
      </c>
      <c r="D811" s="304" t="s">
        <v>1148</v>
      </c>
      <c r="E811" s="20" t="s">
        <v>21</v>
      </c>
      <c r="F811" s="305">
        <v>20.199999999999999</v>
      </c>
      <c r="G811" s="41"/>
      <c r="H811" s="47"/>
    </row>
    <row r="812" s="2" customFormat="1" ht="16.8" customHeight="1">
      <c r="A812" s="41"/>
      <c r="B812" s="47"/>
      <c r="C812" s="304" t="s">
        <v>21</v>
      </c>
      <c r="D812" s="304" t="s">
        <v>1149</v>
      </c>
      <c r="E812" s="20" t="s">
        <v>21</v>
      </c>
      <c r="F812" s="305">
        <v>0</v>
      </c>
      <c r="G812" s="41"/>
      <c r="H812" s="47"/>
    </row>
    <row r="813" s="2" customFormat="1" ht="16.8" customHeight="1">
      <c r="A813" s="41"/>
      <c r="B813" s="47"/>
      <c r="C813" s="304" t="s">
        <v>21</v>
      </c>
      <c r="D813" s="304" t="s">
        <v>1150</v>
      </c>
      <c r="E813" s="20" t="s">
        <v>21</v>
      </c>
      <c r="F813" s="305">
        <v>0</v>
      </c>
      <c r="G813" s="41"/>
      <c r="H813" s="47"/>
    </row>
    <row r="814" s="2" customFormat="1" ht="16.8" customHeight="1">
      <c r="A814" s="41"/>
      <c r="B814" s="47"/>
      <c r="C814" s="304" t="s">
        <v>21</v>
      </c>
      <c r="D814" s="304" t="s">
        <v>1151</v>
      </c>
      <c r="E814" s="20" t="s">
        <v>21</v>
      </c>
      <c r="F814" s="305">
        <v>165.137</v>
      </c>
      <c r="G814" s="41"/>
      <c r="H814" s="47"/>
    </row>
    <row r="815" s="2" customFormat="1" ht="16.8" customHeight="1">
      <c r="A815" s="41"/>
      <c r="B815" s="47"/>
      <c r="C815" s="304" t="s">
        <v>21</v>
      </c>
      <c r="D815" s="304" t="s">
        <v>1152</v>
      </c>
      <c r="E815" s="20" t="s">
        <v>21</v>
      </c>
      <c r="F815" s="305">
        <v>1.04</v>
      </c>
      <c r="G815" s="41"/>
      <c r="H815" s="47"/>
    </row>
    <row r="816" s="2" customFormat="1" ht="16.8" customHeight="1">
      <c r="A816" s="41"/>
      <c r="B816" s="47"/>
      <c r="C816" s="304" t="s">
        <v>21</v>
      </c>
      <c r="D816" s="304" t="s">
        <v>1153</v>
      </c>
      <c r="E816" s="20" t="s">
        <v>21</v>
      </c>
      <c r="F816" s="305">
        <v>0</v>
      </c>
      <c r="G816" s="41"/>
      <c r="H816" s="47"/>
    </row>
    <row r="817" s="2" customFormat="1" ht="16.8" customHeight="1">
      <c r="A817" s="41"/>
      <c r="B817" s="47"/>
      <c r="C817" s="304" t="s">
        <v>21</v>
      </c>
      <c r="D817" s="304" t="s">
        <v>1154</v>
      </c>
      <c r="E817" s="20" t="s">
        <v>21</v>
      </c>
      <c r="F817" s="305">
        <v>165.66399999999999</v>
      </c>
      <c r="G817" s="41"/>
      <c r="H817" s="47"/>
    </row>
    <row r="818" s="2" customFormat="1" ht="16.8" customHeight="1">
      <c r="A818" s="41"/>
      <c r="B818" s="47"/>
      <c r="C818" s="304" t="s">
        <v>21</v>
      </c>
      <c r="D818" s="304" t="s">
        <v>1155</v>
      </c>
      <c r="E818" s="20" t="s">
        <v>21</v>
      </c>
      <c r="F818" s="305">
        <v>18.263999999999999</v>
      </c>
      <c r="G818" s="41"/>
      <c r="H818" s="47"/>
    </row>
    <row r="819" s="2" customFormat="1" ht="16.8" customHeight="1">
      <c r="A819" s="41"/>
      <c r="B819" s="47"/>
      <c r="C819" s="304" t="s">
        <v>21</v>
      </c>
      <c r="D819" s="304" t="s">
        <v>1156</v>
      </c>
      <c r="E819" s="20" t="s">
        <v>21</v>
      </c>
      <c r="F819" s="305">
        <v>1.5600000000000001</v>
      </c>
      <c r="G819" s="41"/>
      <c r="H819" s="47"/>
    </row>
    <row r="820" s="2" customFormat="1" ht="16.8" customHeight="1">
      <c r="A820" s="41"/>
      <c r="B820" s="47"/>
      <c r="C820" s="304" t="s">
        <v>21</v>
      </c>
      <c r="D820" s="304" t="s">
        <v>1157</v>
      </c>
      <c r="E820" s="20" t="s">
        <v>21</v>
      </c>
      <c r="F820" s="305">
        <v>0</v>
      </c>
      <c r="G820" s="41"/>
      <c r="H820" s="47"/>
    </row>
    <row r="821" s="2" customFormat="1" ht="16.8" customHeight="1">
      <c r="A821" s="41"/>
      <c r="B821" s="47"/>
      <c r="C821" s="304" t="s">
        <v>21</v>
      </c>
      <c r="D821" s="304" t="s">
        <v>1158</v>
      </c>
      <c r="E821" s="20" t="s">
        <v>21</v>
      </c>
      <c r="F821" s="305">
        <v>27</v>
      </c>
      <c r="G821" s="41"/>
      <c r="H821" s="47"/>
    </row>
    <row r="822" s="2" customFormat="1" ht="16.8" customHeight="1">
      <c r="A822" s="41"/>
      <c r="B822" s="47"/>
      <c r="C822" s="304" t="s">
        <v>564</v>
      </c>
      <c r="D822" s="304" t="s">
        <v>830</v>
      </c>
      <c r="E822" s="20" t="s">
        <v>21</v>
      </c>
      <c r="F822" s="305">
        <v>423.11700000000002</v>
      </c>
      <c r="G822" s="41"/>
      <c r="H822" s="47"/>
    </row>
    <row r="823" s="2" customFormat="1" ht="16.8" customHeight="1">
      <c r="A823" s="41"/>
      <c r="B823" s="47"/>
      <c r="C823" s="306" t="s">
        <v>2905</v>
      </c>
      <c r="D823" s="41"/>
      <c r="E823" s="41"/>
      <c r="F823" s="41"/>
      <c r="G823" s="41"/>
      <c r="H823" s="47"/>
    </row>
    <row r="824" s="2" customFormat="1" ht="16.8" customHeight="1">
      <c r="A824" s="41"/>
      <c r="B824" s="47"/>
      <c r="C824" s="304" t="s">
        <v>1125</v>
      </c>
      <c r="D824" s="304" t="s">
        <v>1126</v>
      </c>
      <c r="E824" s="20" t="s">
        <v>565</v>
      </c>
      <c r="F824" s="305">
        <v>423.11700000000002</v>
      </c>
      <c r="G824" s="41"/>
      <c r="H824" s="47"/>
    </row>
    <row r="825" s="2" customFormat="1" ht="16.8" customHeight="1">
      <c r="A825" s="41"/>
      <c r="B825" s="47"/>
      <c r="C825" s="304" t="s">
        <v>1905</v>
      </c>
      <c r="D825" s="304" t="s">
        <v>1906</v>
      </c>
      <c r="E825" s="20" t="s">
        <v>565</v>
      </c>
      <c r="F825" s="305">
        <v>1593.1500000000001</v>
      </c>
      <c r="G825" s="41"/>
      <c r="H825" s="47"/>
    </row>
    <row r="826" s="2" customFormat="1" ht="26.4" customHeight="1">
      <c r="A826" s="41"/>
      <c r="B826" s="47"/>
      <c r="C826" s="299" t="s">
        <v>91</v>
      </c>
      <c r="D826" s="299" t="s">
        <v>92</v>
      </c>
      <c r="E826" s="41"/>
      <c r="F826" s="41"/>
      <c r="G826" s="41"/>
      <c r="H826" s="47"/>
    </row>
    <row r="827" s="2" customFormat="1" ht="16.8" customHeight="1">
      <c r="A827" s="41"/>
      <c r="B827" s="47"/>
      <c r="C827" s="300" t="s">
        <v>2908</v>
      </c>
      <c r="D827" s="301" t="s">
        <v>2909</v>
      </c>
      <c r="E827" s="302" t="s">
        <v>565</v>
      </c>
      <c r="F827" s="303">
        <v>20.954999999999998</v>
      </c>
      <c r="G827" s="41"/>
      <c r="H827" s="47"/>
    </row>
    <row r="828" s="2" customFormat="1" ht="16.8" customHeight="1">
      <c r="A828" s="41"/>
      <c r="B828" s="47"/>
      <c r="C828" s="300" t="s">
        <v>2119</v>
      </c>
      <c r="D828" s="301" t="s">
        <v>2120</v>
      </c>
      <c r="E828" s="302" t="s">
        <v>475</v>
      </c>
      <c r="F828" s="303">
        <v>422.13999999999999</v>
      </c>
      <c r="G828" s="41"/>
      <c r="H828" s="47"/>
    </row>
    <row r="829" s="2" customFormat="1" ht="16.8" customHeight="1">
      <c r="A829" s="41"/>
      <c r="B829" s="47"/>
      <c r="C829" s="304" t="s">
        <v>21</v>
      </c>
      <c r="D829" s="304" t="s">
        <v>2362</v>
      </c>
      <c r="E829" s="20" t="s">
        <v>21</v>
      </c>
      <c r="F829" s="305">
        <v>0</v>
      </c>
      <c r="G829" s="41"/>
      <c r="H829" s="47"/>
    </row>
    <row r="830" s="2" customFormat="1" ht="16.8" customHeight="1">
      <c r="A830" s="41"/>
      <c r="B830" s="47"/>
      <c r="C830" s="304" t="s">
        <v>21</v>
      </c>
      <c r="D830" s="304" t="s">
        <v>2370</v>
      </c>
      <c r="E830" s="20" t="s">
        <v>21</v>
      </c>
      <c r="F830" s="305">
        <v>43.079999999999998</v>
      </c>
      <c r="G830" s="41"/>
      <c r="H830" s="47"/>
    </row>
    <row r="831" s="2" customFormat="1" ht="16.8" customHeight="1">
      <c r="A831" s="41"/>
      <c r="B831" s="47"/>
      <c r="C831" s="304" t="s">
        <v>21</v>
      </c>
      <c r="D831" s="304" t="s">
        <v>2365</v>
      </c>
      <c r="E831" s="20" t="s">
        <v>21</v>
      </c>
      <c r="F831" s="305">
        <v>0</v>
      </c>
      <c r="G831" s="41"/>
      <c r="H831" s="47"/>
    </row>
    <row r="832" s="2" customFormat="1" ht="16.8" customHeight="1">
      <c r="A832" s="41"/>
      <c r="B832" s="47"/>
      <c r="C832" s="304" t="s">
        <v>21</v>
      </c>
      <c r="D832" s="304" t="s">
        <v>2371</v>
      </c>
      <c r="E832" s="20" t="s">
        <v>21</v>
      </c>
      <c r="F832" s="305">
        <v>0</v>
      </c>
      <c r="G832" s="41"/>
      <c r="H832" s="47"/>
    </row>
    <row r="833" s="2" customFormat="1" ht="16.8" customHeight="1">
      <c r="A833" s="41"/>
      <c r="B833" s="47"/>
      <c r="C833" s="304" t="s">
        <v>21</v>
      </c>
      <c r="D833" s="304" t="s">
        <v>2372</v>
      </c>
      <c r="E833" s="20" t="s">
        <v>21</v>
      </c>
      <c r="F833" s="305">
        <v>0.95999999999999996</v>
      </c>
      <c r="G833" s="41"/>
      <c r="H833" s="47"/>
    </row>
    <row r="834" s="2" customFormat="1" ht="16.8" customHeight="1">
      <c r="A834" s="41"/>
      <c r="B834" s="47"/>
      <c r="C834" s="304" t="s">
        <v>21</v>
      </c>
      <c r="D834" s="304" t="s">
        <v>2373</v>
      </c>
      <c r="E834" s="20" t="s">
        <v>21</v>
      </c>
      <c r="F834" s="305">
        <v>326.39999999999998</v>
      </c>
      <c r="G834" s="41"/>
      <c r="H834" s="47"/>
    </row>
    <row r="835" s="2" customFormat="1" ht="16.8" customHeight="1">
      <c r="A835" s="41"/>
      <c r="B835" s="47"/>
      <c r="C835" s="304" t="s">
        <v>21</v>
      </c>
      <c r="D835" s="304" t="s">
        <v>2374</v>
      </c>
      <c r="E835" s="20" t="s">
        <v>21</v>
      </c>
      <c r="F835" s="305">
        <v>16.699999999999999</v>
      </c>
      <c r="G835" s="41"/>
      <c r="H835" s="47"/>
    </row>
    <row r="836" s="2" customFormat="1" ht="16.8" customHeight="1">
      <c r="A836" s="41"/>
      <c r="B836" s="47"/>
      <c r="C836" s="304" t="s">
        <v>21</v>
      </c>
      <c r="D836" s="304" t="s">
        <v>2355</v>
      </c>
      <c r="E836" s="20" t="s">
        <v>21</v>
      </c>
      <c r="F836" s="305">
        <v>0</v>
      </c>
      <c r="G836" s="41"/>
      <c r="H836" s="47"/>
    </row>
    <row r="837" s="2" customFormat="1" ht="16.8" customHeight="1">
      <c r="A837" s="41"/>
      <c r="B837" s="47"/>
      <c r="C837" s="304" t="s">
        <v>21</v>
      </c>
      <c r="D837" s="304" t="s">
        <v>2375</v>
      </c>
      <c r="E837" s="20" t="s">
        <v>21</v>
      </c>
      <c r="F837" s="305">
        <v>2</v>
      </c>
      <c r="G837" s="41"/>
      <c r="H837" s="47"/>
    </row>
    <row r="838" s="2" customFormat="1" ht="16.8" customHeight="1">
      <c r="A838" s="41"/>
      <c r="B838" s="47"/>
      <c r="C838" s="304" t="s">
        <v>21</v>
      </c>
      <c r="D838" s="304" t="s">
        <v>2376</v>
      </c>
      <c r="E838" s="20" t="s">
        <v>21</v>
      </c>
      <c r="F838" s="305">
        <v>0</v>
      </c>
      <c r="G838" s="41"/>
      <c r="H838" s="47"/>
    </row>
    <row r="839" s="2" customFormat="1" ht="16.8" customHeight="1">
      <c r="A839" s="41"/>
      <c r="B839" s="47"/>
      <c r="C839" s="304" t="s">
        <v>21</v>
      </c>
      <c r="D839" s="304" t="s">
        <v>2377</v>
      </c>
      <c r="E839" s="20" t="s">
        <v>21</v>
      </c>
      <c r="F839" s="305">
        <v>33</v>
      </c>
      <c r="G839" s="41"/>
      <c r="H839" s="47"/>
    </row>
    <row r="840" s="2" customFormat="1" ht="16.8" customHeight="1">
      <c r="A840" s="41"/>
      <c r="B840" s="47"/>
      <c r="C840" s="304" t="s">
        <v>21</v>
      </c>
      <c r="D840" s="304" t="s">
        <v>21</v>
      </c>
      <c r="E840" s="20" t="s">
        <v>21</v>
      </c>
      <c r="F840" s="305">
        <v>0</v>
      </c>
      <c r="G840" s="41"/>
      <c r="H840" s="47"/>
    </row>
    <row r="841" s="2" customFormat="1" ht="16.8" customHeight="1">
      <c r="A841" s="41"/>
      <c r="B841" s="47"/>
      <c r="C841" s="304" t="s">
        <v>2119</v>
      </c>
      <c r="D841" s="304" t="s">
        <v>830</v>
      </c>
      <c r="E841" s="20" t="s">
        <v>21</v>
      </c>
      <c r="F841" s="305">
        <v>422.13999999999999</v>
      </c>
      <c r="G841" s="41"/>
      <c r="H841" s="47"/>
    </row>
    <row r="842" s="2" customFormat="1" ht="16.8" customHeight="1">
      <c r="A842" s="41"/>
      <c r="B842" s="47"/>
      <c r="C842" s="306" t="s">
        <v>2905</v>
      </c>
      <c r="D842" s="41"/>
      <c r="E842" s="41"/>
      <c r="F842" s="41"/>
      <c r="G842" s="41"/>
      <c r="H842" s="47"/>
    </row>
    <row r="843" s="2" customFormat="1" ht="16.8" customHeight="1">
      <c r="A843" s="41"/>
      <c r="B843" s="47"/>
      <c r="C843" s="304" t="s">
        <v>1159</v>
      </c>
      <c r="D843" s="304" t="s">
        <v>1160</v>
      </c>
      <c r="E843" s="20" t="s">
        <v>475</v>
      </c>
      <c r="F843" s="305">
        <v>422.13999999999999</v>
      </c>
      <c r="G843" s="41"/>
      <c r="H843" s="47"/>
    </row>
    <row r="844" s="2" customFormat="1" ht="16.8" customHeight="1">
      <c r="A844" s="41"/>
      <c r="B844" s="47"/>
      <c r="C844" s="304" t="s">
        <v>1183</v>
      </c>
      <c r="D844" s="304" t="s">
        <v>1184</v>
      </c>
      <c r="E844" s="20" t="s">
        <v>475</v>
      </c>
      <c r="F844" s="305">
        <v>422.13999999999999</v>
      </c>
      <c r="G844" s="41"/>
      <c r="H844" s="47"/>
    </row>
    <row r="845" s="2" customFormat="1" ht="16.8" customHeight="1">
      <c r="A845" s="41"/>
      <c r="B845" s="47"/>
      <c r="C845" s="300" t="s">
        <v>2122</v>
      </c>
      <c r="D845" s="301" t="s">
        <v>2123</v>
      </c>
      <c r="E845" s="302" t="s">
        <v>475</v>
      </c>
      <c r="F845" s="303">
        <v>19.800000000000001</v>
      </c>
      <c r="G845" s="41"/>
      <c r="H845" s="47"/>
    </row>
    <row r="846" s="2" customFormat="1" ht="16.8" customHeight="1">
      <c r="A846" s="41"/>
      <c r="B846" s="47"/>
      <c r="C846" s="304" t="s">
        <v>21</v>
      </c>
      <c r="D846" s="304" t="s">
        <v>2383</v>
      </c>
      <c r="E846" s="20" t="s">
        <v>21</v>
      </c>
      <c r="F846" s="305">
        <v>0</v>
      </c>
      <c r="G846" s="41"/>
      <c r="H846" s="47"/>
    </row>
    <row r="847" s="2" customFormat="1" ht="16.8" customHeight="1">
      <c r="A847" s="41"/>
      <c r="B847" s="47"/>
      <c r="C847" s="304" t="s">
        <v>21</v>
      </c>
      <c r="D847" s="304" t="s">
        <v>2384</v>
      </c>
      <c r="E847" s="20" t="s">
        <v>21</v>
      </c>
      <c r="F847" s="305">
        <v>19.800000000000001</v>
      </c>
      <c r="G847" s="41"/>
      <c r="H847" s="47"/>
    </row>
    <row r="848" s="2" customFormat="1" ht="16.8" customHeight="1">
      <c r="A848" s="41"/>
      <c r="B848" s="47"/>
      <c r="C848" s="304" t="s">
        <v>2122</v>
      </c>
      <c r="D848" s="304" t="s">
        <v>830</v>
      </c>
      <c r="E848" s="20" t="s">
        <v>21</v>
      </c>
      <c r="F848" s="305">
        <v>19.800000000000001</v>
      </c>
      <c r="G848" s="41"/>
      <c r="H848" s="47"/>
    </row>
    <row r="849" s="2" customFormat="1" ht="16.8" customHeight="1">
      <c r="A849" s="41"/>
      <c r="B849" s="47"/>
      <c r="C849" s="306" t="s">
        <v>2905</v>
      </c>
      <c r="D849" s="41"/>
      <c r="E849" s="41"/>
      <c r="F849" s="41"/>
      <c r="G849" s="41"/>
      <c r="H849" s="47"/>
    </row>
    <row r="850" s="2" customFormat="1" ht="16.8" customHeight="1">
      <c r="A850" s="41"/>
      <c r="B850" s="47"/>
      <c r="C850" s="304" t="s">
        <v>2378</v>
      </c>
      <c r="D850" s="304" t="s">
        <v>2379</v>
      </c>
      <c r="E850" s="20" t="s">
        <v>475</v>
      </c>
      <c r="F850" s="305">
        <v>19.800000000000001</v>
      </c>
      <c r="G850" s="41"/>
      <c r="H850" s="47"/>
    </row>
    <row r="851" s="2" customFormat="1" ht="16.8" customHeight="1">
      <c r="A851" s="41"/>
      <c r="B851" s="47"/>
      <c r="C851" s="304" t="s">
        <v>2386</v>
      </c>
      <c r="D851" s="304" t="s">
        <v>2387</v>
      </c>
      <c r="E851" s="20" t="s">
        <v>475</v>
      </c>
      <c r="F851" s="305">
        <v>19.800000000000001</v>
      </c>
      <c r="G851" s="41"/>
      <c r="H851" s="47"/>
    </row>
    <row r="852" s="2" customFormat="1" ht="16.8" customHeight="1">
      <c r="A852" s="41"/>
      <c r="B852" s="47"/>
      <c r="C852" s="300" t="s">
        <v>2202</v>
      </c>
      <c r="D852" s="301" t="s">
        <v>2203</v>
      </c>
      <c r="E852" s="302" t="s">
        <v>565</v>
      </c>
      <c r="F852" s="303">
        <v>11.07</v>
      </c>
      <c r="G852" s="41"/>
      <c r="H852" s="47"/>
    </row>
    <row r="853" s="2" customFormat="1" ht="16.8" customHeight="1">
      <c r="A853" s="41"/>
      <c r="B853" s="47"/>
      <c r="C853" s="304" t="s">
        <v>21</v>
      </c>
      <c r="D853" s="304" t="s">
        <v>2355</v>
      </c>
      <c r="E853" s="20" t="s">
        <v>21</v>
      </c>
      <c r="F853" s="305">
        <v>0</v>
      </c>
      <c r="G853" s="41"/>
      <c r="H853" s="47"/>
    </row>
    <row r="854" s="2" customFormat="1" ht="16.8" customHeight="1">
      <c r="A854" s="41"/>
      <c r="B854" s="47"/>
      <c r="C854" s="304" t="s">
        <v>21</v>
      </c>
      <c r="D854" s="304" t="s">
        <v>2356</v>
      </c>
      <c r="E854" s="20" t="s">
        <v>21</v>
      </c>
      <c r="F854" s="305">
        <v>0.26000000000000001</v>
      </c>
      <c r="G854" s="41"/>
      <c r="H854" s="47"/>
    </row>
    <row r="855" s="2" customFormat="1" ht="16.8" customHeight="1">
      <c r="A855" s="41"/>
      <c r="B855" s="47"/>
      <c r="C855" s="304" t="s">
        <v>21</v>
      </c>
      <c r="D855" s="304" t="s">
        <v>2357</v>
      </c>
      <c r="E855" s="20" t="s">
        <v>21</v>
      </c>
      <c r="F855" s="305">
        <v>0</v>
      </c>
      <c r="G855" s="41"/>
      <c r="H855" s="47"/>
    </row>
    <row r="856" s="2" customFormat="1" ht="16.8" customHeight="1">
      <c r="A856" s="41"/>
      <c r="B856" s="47"/>
      <c r="C856" s="304" t="s">
        <v>2199</v>
      </c>
      <c r="D856" s="304" t="s">
        <v>2358</v>
      </c>
      <c r="E856" s="20" t="s">
        <v>21</v>
      </c>
      <c r="F856" s="305">
        <v>10.810000000000001</v>
      </c>
      <c r="G856" s="41"/>
      <c r="H856" s="47"/>
    </row>
    <row r="857" s="2" customFormat="1" ht="16.8" customHeight="1">
      <c r="A857" s="41"/>
      <c r="B857" s="47"/>
      <c r="C857" s="304" t="s">
        <v>2202</v>
      </c>
      <c r="D857" s="304" t="s">
        <v>830</v>
      </c>
      <c r="E857" s="20" t="s">
        <v>21</v>
      </c>
      <c r="F857" s="305">
        <v>11.07</v>
      </c>
      <c r="G857" s="41"/>
      <c r="H857" s="47"/>
    </row>
    <row r="858" s="2" customFormat="1" ht="16.8" customHeight="1">
      <c r="A858" s="41"/>
      <c r="B858" s="47"/>
      <c r="C858" s="306" t="s">
        <v>2905</v>
      </c>
      <c r="D858" s="41"/>
      <c r="E858" s="41"/>
      <c r="F858" s="41"/>
      <c r="G858" s="41"/>
      <c r="H858" s="47"/>
    </row>
    <row r="859" s="2" customFormat="1" ht="16.8" customHeight="1">
      <c r="A859" s="41"/>
      <c r="B859" s="47"/>
      <c r="C859" s="304" t="s">
        <v>2351</v>
      </c>
      <c r="D859" s="304" t="s">
        <v>2352</v>
      </c>
      <c r="E859" s="20" t="s">
        <v>565</v>
      </c>
      <c r="F859" s="305">
        <v>11.07</v>
      </c>
      <c r="G859" s="41"/>
      <c r="H859" s="47"/>
    </row>
    <row r="860" s="2" customFormat="1" ht="16.8" customHeight="1">
      <c r="A860" s="41"/>
      <c r="B860" s="47"/>
      <c r="C860" s="304" t="s">
        <v>1905</v>
      </c>
      <c r="D860" s="304" t="s">
        <v>1906</v>
      </c>
      <c r="E860" s="20" t="s">
        <v>565</v>
      </c>
      <c r="F860" s="305">
        <v>192.078</v>
      </c>
      <c r="G860" s="41"/>
      <c r="H860" s="47"/>
    </row>
    <row r="861" s="2" customFormat="1" ht="16.8" customHeight="1">
      <c r="A861" s="41"/>
      <c r="B861" s="47"/>
      <c r="C861" s="300" t="s">
        <v>2162</v>
      </c>
      <c r="D861" s="301" t="s">
        <v>2162</v>
      </c>
      <c r="E861" s="302" t="s">
        <v>475</v>
      </c>
      <c r="F861" s="303">
        <v>7.29</v>
      </c>
      <c r="G861" s="41"/>
      <c r="H861" s="47"/>
    </row>
    <row r="862" s="2" customFormat="1" ht="16.8" customHeight="1">
      <c r="A862" s="41"/>
      <c r="B862" s="47"/>
      <c r="C862" s="304" t="s">
        <v>21</v>
      </c>
      <c r="D862" s="304" t="s">
        <v>2408</v>
      </c>
      <c r="E862" s="20" t="s">
        <v>21</v>
      </c>
      <c r="F862" s="305">
        <v>0</v>
      </c>
      <c r="G862" s="41"/>
      <c r="H862" s="47"/>
    </row>
    <row r="863" s="2" customFormat="1" ht="16.8" customHeight="1">
      <c r="A863" s="41"/>
      <c r="B863" s="47"/>
      <c r="C863" s="304" t="s">
        <v>2162</v>
      </c>
      <c r="D863" s="304" t="s">
        <v>2409</v>
      </c>
      <c r="E863" s="20" t="s">
        <v>21</v>
      </c>
      <c r="F863" s="305">
        <v>7.29</v>
      </c>
      <c r="G863" s="41"/>
      <c r="H863" s="47"/>
    </row>
    <row r="864" s="2" customFormat="1" ht="16.8" customHeight="1">
      <c r="A864" s="41"/>
      <c r="B864" s="47"/>
      <c r="C864" s="306" t="s">
        <v>2905</v>
      </c>
      <c r="D864" s="41"/>
      <c r="E864" s="41"/>
      <c r="F864" s="41"/>
      <c r="G864" s="41"/>
      <c r="H864" s="47"/>
    </row>
    <row r="865" s="2" customFormat="1" ht="16.8" customHeight="1">
      <c r="A865" s="41"/>
      <c r="B865" s="47"/>
      <c r="C865" s="304" t="s">
        <v>1265</v>
      </c>
      <c r="D865" s="304" t="s">
        <v>1266</v>
      </c>
      <c r="E865" s="20" t="s">
        <v>475</v>
      </c>
      <c r="F865" s="305">
        <v>7.29</v>
      </c>
      <c r="G865" s="41"/>
      <c r="H865" s="47"/>
    </row>
    <row r="866" s="2" customFormat="1" ht="16.8" customHeight="1">
      <c r="A866" s="41"/>
      <c r="B866" s="47"/>
      <c r="C866" s="304" t="s">
        <v>1905</v>
      </c>
      <c r="D866" s="304" t="s">
        <v>1906</v>
      </c>
      <c r="E866" s="20" t="s">
        <v>565</v>
      </c>
      <c r="F866" s="305">
        <v>192.078</v>
      </c>
      <c r="G866" s="41"/>
      <c r="H866" s="47"/>
    </row>
    <row r="867" s="2" customFormat="1" ht="16.8" customHeight="1">
      <c r="A867" s="41"/>
      <c r="B867" s="47"/>
      <c r="C867" s="300" t="s">
        <v>2170</v>
      </c>
      <c r="D867" s="301" t="s">
        <v>2170</v>
      </c>
      <c r="E867" s="302" t="s">
        <v>475</v>
      </c>
      <c r="F867" s="303">
        <v>35.299999999999997</v>
      </c>
      <c r="G867" s="41"/>
      <c r="H867" s="47"/>
    </row>
    <row r="868" s="2" customFormat="1" ht="16.8" customHeight="1">
      <c r="A868" s="41"/>
      <c r="B868" s="47"/>
      <c r="C868" s="304" t="s">
        <v>21</v>
      </c>
      <c r="D868" s="304" t="s">
        <v>2415</v>
      </c>
      <c r="E868" s="20" t="s">
        <v>21</v>
      </c>
      <c r="F868" s="305">
        <v>0</v>
      </c>
      <c r="G868" s="41"/>
      <c r="H868" s="47"/>
    </row>
    <row r="869" s="2" customFormat="1" ht="16.8" customHeight="1">
      <c r="A869" s="41"/>
      <c r="B869" s="47"/>
      <c r="C869" s="304" t="s">
        <v>2170</v>
      </c>
      <c r="D869" s="304" t="s">
        <v>2416</v>
      </c>
      <c r="E869" s="20" t="s">
        <v>21</v>
      </c>
      <c r="F869" s="305">
        <v>35.299999999999997</v>
      </c>
      <c r="G869" s="41"/>
      <c r="H869" s="47"/>
    </row>
    <row r="870" s="2" customFormat="1" ht="16.8" customHeight="1">
      <c r="A870" s="41"/>
      <c r="B870" s="47"/>
      <c r="C870" s="306" t="s">
        <v>2905</v>
      </c>
      <c r="D870" s="41"/>
      <c r="E870" s="41"/>
      <c r="F870" s="41"/>
      <c r="G870" s="41"/>
      <c r="H870" s="47"/>
    </row>
    <row r="871" s="2" customFormat="1" ht="16.8" customHeight="1">
      <c r="A871" s="41"/>
      <c r="B871" s="47"/>
      <c r="C871" s="304" t="s">
        <v>2410</v>
      </c>
      <c r="D871" s="304" t="s">
        <v>2411</v>
      </c>
      <c r="E871" s="20" t="s">
        <v>475</v>
      </c>
      <c r="F871" s="305">
        <v>35.299999999999997</v>
      </c>
      <c r="G871" s="41"/>
      <c r="H871" s="47"/>
    </row>
    <row r="872" s="2" customFormat="1" ht="16.8" customHeight="1">
      <c r="A872" s="41"/>
      <c r="B872" s="47"/>
      <c r="C872" s="304" t="s">
        <v>1905</v>
      </c>
      <c r="D872" s="304" t="s">
        <v>1906</v>
      </c>
      <c r="E872" s="20" t="s">
        <v>565</v>
      </c>
      <c r="F872" s="305">
        <v>192.078</v>
      </c>
      <c r="G872" s="41"/>
      <c r="H872" s="47"/>
    </row>
    <row r="873" s="2" customFormat="1" ht="16.8" customHeight="1">
      <c r="A873" s="41"/>
      <c r="B873" s="47"/>
      <c r="C873" s="300" t="s">
        <v>2125</v>
      </c>
      <c r="D873" s="301" t="s">
        <v>2125</v>
      </c>
      <c r="E873" s="302" t="s">
        <v>21</v>
      </c>
      <c r="F873" s="303">
        <v>82.364000000000004</v>
      </c>
      <c r="G873" s="41"/>
      <c r="H873" s="47"/>
    </row>
    <row r="874" s="2" customFormat="1" ht="16.8" customHeight="1">
      <c r="A874" s="41"/>
      <c r="B874" s="47"/>
      <c r="C874" s="304" t="s">
        <v>21</v>
      </c>
      <c r="D874" s="304" t="s">
        <v>2361</v>
      </c>
      <c r="E874" s="20" t="s">
        <v>21</v>
      </c>
      <c r="F874" s="305">
        <v>0</v>
      </c>
      <c r="G874" s="41"/>
      <c r="H874" s="47"/>
    </row>
    <row r="875" s="2" customFormat="1" ht="16.8" customHeight="1">
      <c r="A875" s="41"/>
      <c r="B875" s="47"/>
      <c r="C875" s="304" t="s">
        <v>21</v>
      </c>
      <c r="D875" s="304" t="s">
        <v>2362</v>
      </c>
      <c r="E875" s="20" t="s">
        <v>21</v>
      </c>
      <c r="F875" s="305">
        <v>0</v>
      </c>
      <c r="G875" s="41"/>
      <c r="H875" s="47"/>
    </row>
    <row r="876" s="2" customFormat="1" ht="16.8" customHeight="1">
      <c r="A876" s="41"/>
      <c r="B876" s="47"/>
      <c r="C876" s="304" t="s">
        <v>21</v>
      </c>
      <c r="D876" s="304" t="s">
        <v>2363</v>
      </c>
      <c r="E876" s="20" t="s">
        <v>21</v>
      </c>
      <c r="F876" s="305">
        <v>13.5</v>
      </c>
      <c r="G876" s="41"/>
      <c r="H876" s="47"/>
    </row>
    <row r="877" s="2" customFormat="1" ht="16.8" customHeight="1">
      <c r="A877" s="41"/>
      <c r="B877" s="47"/>
      <c r="C877" s="304" t="s">
        <v>21</v>
      </c>
      <c r="D877" s="304" t="s">
        <v>2364</v>
      </c>
      <c r="E877" s="20" t="s">
        <v>21</v>
      </c>
      <c r="F877" s="305">
        <v>-1.8600000000000001</v>
      </c>
      <c r="G877" s="41"/>
      <c r="H877" s="47"/>
    </row>
    <row r="878" s="2" customFormat="1" ht="16.8" customHeight="1">
      <c r="A878" s="41"/>
      <c r="B878" s="47"/>
      <c r="C878" s="304" t="s">
        <v>21</v>
      </c>
      <c r="D878" s="304" t="s">
        <v>2365</v>
      </c>
      <c r="E878" s="20" t="s">
        <v>21</v>
      </c>
      <c r="F878" s="305">
        <v>0</v>
      </c>
      <c r="G878" s="41"/>
      <c r="H878" s="47"/>
    </row>
    <row r="879" s="2" customFormat="1" ht="16.8" customHeight="1">
      <c r="A879" s="41"/>
      <c r="B879" s="47"/>
      <c r="C879" s="304" t="s">
        <v>21</v>
      </c>
      <c r="D879" s="304" t="s">
        <v>2233</v>
      </c>
      <c r="E879" s="20" t="s">
        <v>21</v>
      </c>
      <c r="F879" s="305">
        <v>0</v>
      </c>
      <c r="G879" s="41"/>
      <c r="H879" s="47"/>
    </row>
    <row r="880" s="2" customFormat="1" ht="16.8" customHeight="1">
      <c r="A880" s="41"/>
      <c r="B880" s="47"/>
      <c r="C880" s="304" t="s">
        <v>21</v>
      </c>
      <c r="D880" s="304" t="s">
        <v>2366</v>
      </c>
      <c r="E880" s="20" t="s">
        <v>21</v>
      </c>
      <c r="F880" s="305">
        <v>17.584</v>
      </c>
      <c r="G880" s="41"/>
      <c r="H880" s="47"/>
    </row>
    <row r="881" s="2" customFormat="1" ht="16.8" customHeight="1">
      <c r="A881" s="41"/>
      <c r="B881" s="47"/>
      <c r="C881" s="304" t="s">
        <v>21</v>
      </c>
      <c r="D881" s="304" t="s">
        <v>2367</v>
      </c>
      <c r="E881" s="20" t="s">
        <v>21</v>
      </c>
      <c r="F881" s="305">
        <v>49.299999999999997</v>
      </c>
      <c r="G881" s="41"/>
      <c r="H881" s="47"/>
    </row>
    <row r="882" s="2" customFormat="1" ht="16.8" customHeight="1">
      <c r="A882" s="41"/>
      <c r="B882" s="47"/>
      <c r="C882" s="304" t="s">
        <v>21</v>
      </c>
      <c r="D882" s="304" t="s">
        <v>2368</v>
      </c>
      <c r="E882" s="20" t="s">
        <v>21</v>
      </c>
      <c r="F882" s="305">
        <v>3.8399999999999999</v>
      </c>
      <c r="G882" s="41"/>
      <c r="H882" s="47"/>
    </row>
    <row r="883" s="2" customFormat="1" ht="16.8" customHeight="1">
      <c r="A883" s="41"/>
      <c r="B883" s="47"/>
      <c r="C883" s="304" t="s">
        <v>2125</v>
      </c>
      <c r="D883" s="304" t="s">
        <v>830</v>
      </c>
      <c r="E883" s="20" t="s">
        <v>21</v>
      </c>
      <c r="F883" s="305">
        <v>82.364000000000004</v>
      </c>
      <c r="G883" s="41"/>
      <c r="H883" s="47"/>
    </row>
    <row r="884" s="2" customFormat="1" ht="16.8" customHeight="1">
      <c r="A884" s="41"/>
      <c r="B884" s="47"/>
      <c r="C884" s="306" t="s">
        <v>2905</v>
      </c>
      <c r="D884" s="41"/>
      <c r="E884" s="41"/>
      <c r="F884" s="41"/>
      <c r="G884" s="41"/>
      <c r="H884" s="47"/>
    </row>
    <row r="885" s="2" customFormat="1" ht="16.8" customHeight="1">
      <c r="A885" s="41"/>
      <c r="B885" s="47"/>
      <c r="C885" s="304" t="s">
        <v>1125</v>
      </c>
      <c r="D885" s="304" t="s">
        <v>1126</v>
      </c>
      <c r="E885" s="20" t="s">
        <v>565</v>
      </c>
      <c r="F885" s="305">
        <v>82.364000000000004</v>
      </c>
      <c r="G885" s="41"/>
      <c r="H885" s="47"/>
    </row>
    <row r="886" s="2" customFormat="1" ht="16.8" customHeight="1">
      <c r="A886" s="41"/>
      <c r="B886" s="47"/>
      <c r="C886" s="304" t="s">
        <v>2391</v>
      </c>
      <c r="D886" s="304" t="s">
        <v>2392</v>
      </c>
      <c r="E886" s="20" t="s">
        <v>581</v>
      </c>
      <c r="F886" s="305">
        <v>8.2360000000000007</v>
      </c>
      <c r="G886" s="41"/>
      <c r="H886" s="47"/>
    </row>
    <row r="887" s="2" customFormat="1" ht="16.8" customHeight="1">
      <c r="A887" s="41"/>
      <c r="B887" s="47"/>
      <c r="C887" s="304" t="s">
        <v>1905</v>
      </c>
      <c r="D887" s="304" t="s">
        <v>1906</v>
      </c>
      <c r="E887" s="20" t="s">
        <v>565</v>
      </c>
      <c r="F887" s="305">
        <v>192.078</v>
      </c>
      <c r="G887" s="41"/>
      <c r="H887" s="47"/>
    </row>
    <row r="888" s="2" customFormat="1" ht="16.8" customHeight="1">
      <c r="A888" s="41"/>
      <c r="B888" s="47"/>
      <c r="C888" s="300" t="s">
        <v>2910</v>
      </c>
      <c r="D888" s="301" t="s">
        <v>2125</v>
      </c>
      <c r="E888" s="302" t="s">
        <v>21</v>
      </c>
      <c r="F888" s="303">
        <v>39.283999999999999</v>
      </c>
      <c r="G888" s="41"/>
      <c r="H888" s="47"/>
    </row>
    <row r="889" s="2" customFormat="1" ht="16.8" customHeight="1">
      <c r="A889" s="41"/>
      <c r="B889" s="47"/>
      <c r="C889" s="300" t="s">
        <v>2199</v>
      </c>
      <c r="D889" s="301" t="s">
        <v>2200</v>
      </c>
      <c r="E889" s="302" t="s">
        <v>565</v>
      </c>
      <c r="F889" s="303">
        <v>10.810000000000001</v>
      </c>
      <c r="G889" s="41"/>
      <c r="H889" s="47"/>
    </row>
    <row r="890" s="2" customFormat="1" ht="16.8" customHeight="1">
      <c r="A890" s="41"/>
      <c r="B890" s="47"/>
      <c r="C890" s="304" t="s">
        <v>21</v>
      </c>
      <c r="D890" s="304" t="s">
        <v>2357</v>
      </c>
      <c r="E890" s="20" t="s">
        <v>21</v>
      </c>
      <c r="F890" s="305">
        <v>0</v>
      </c>
      <c r="G890" s="41"/>
      <c r="H890" s="47"/>
    </row>
    <row r="891" s="2" customFormat="1" ht="16.8" customHeight="1">
      <c r="A891" s="41"/>
      <c r="B891" s="47"/>
      <c r="C891" s="304" t="s">
        <v>2199</v>
      </c>
      <c r="D891" s="304" t="s">
        <v>2358</v>
      </c>
      <c r="E891" s="20" t="s">
        <v>21</v>
      </c>
      <c r="F891" s="305">
        <v>10.810000000000001</v>
      </c>
      <c r="G891" s="41"/>
      <c r="H891" s="47"/>
    </row>
    <row r="892" s="2" customFormat="1" ht="16.8" customHeight="1">
      <c r="A892" s="41"/>
      <c r="B892" s="47"/>
      <c r="C892" s="306" t="s">
        <v>2905</v>
      </c>
      <c r="D892" s="41"/>
      <c r="E892" s="41"/>
      <c r="F892" s="41"/>
      <c r="G892" s="41"/>
      <c r="H892" s="47"/>
    </row>
    <row r="893" s="2" customFormat="1" ht="16.8" customHeight="1">
      <c r="A893" s="41"/>
      <c r="B893" s="47"/>
      <c r="C893" s="304" t="s">
        <v>2351</v>
      </c>
      <c r="D893" s="304" t="s">
        <v>2352</v>
      </c>
      <c r="E893" s="20" t="s">
        <v>565</v>
      </c>
      <c r="F893" s="305">
        <v>11.07</v>
      </c>
      <c r="G893" s="41"/>
      <c r="H893" s="47"/>
    </row>
    <row r="894" s="2" customFormat="1" ht="16.8" customHeight="1">
      <c r="A894" s="41"/>
      <c r="B894" s="47"/>
      <c r="C894" s="304" t="s">
        <v>2397</v>
      </c>
      <c r="D894" s="304" t="s">
        <v>2398</v>
      </c>
      <c r="E894" s="20" t="s">
        <v>581</v>
      </c>
      <c r="F894" s="305">
        <v>1.2430000000000001</v>
      </c>
      <c r="G894" s="41"/>
      <c r="H894" s="47"/>
    </row>
    <row r="895" s="2" customFormat="1" ht="16.8" customHeight="1">
      <c r="A895" s="41"/>
      <c r="B895" s="47"/>
      <c r="C895" s="300" t="s">
        <v>2127</v>
      </c>
      <c r="D895" s="301" t="s">
        <v>2128</v>
      </c>
      <c r="E895" s="302" t="s">
        <v>141</v>
      </c>
      <c r="F895" s="303">
        <v>18163.361000000001</v>
      </c>
      <c r="G895" s="41"/>
      <c r="H895" s="47"/>
    </row>
    <row r="896" s="2" customFormat="1" ht="16.8" customHeight="1">
      <c r="A896" s="41"/>
      <c r="B896" s="47"/>
      <c r="C896" s="304" t="s">
        <v>21</v>
      </c>
      <c r="D896" s="304" t="s">
        <v>2733</v>
      </c>
      <c r="E896" s="20" t="s">
        <v>21</v>
      </c>
      <c r="F896" s="305">
        <v>1925.5409999999999</v>
      </c>
      <c r="G896" s="41"/>
      <c r="H896" s="47"/>
    </row>
    <row r="897" s="2" customFormat="1" ht="16.8" customHeight="1">
      <c r="A897" s="41"/>
      <c r="B897" s="47"/>
      <c r="C897" s="304" t="s">
        <v>21</v>
      </c>
      <c r="D897" s="304" t="s">
        <v>2734</v>
      </c>
      <c r="E897" s="20" t="s">
        <v>21</v>
      </c>
      <c r="F897" s="305">
        <v>12167.82</v>
      </c>
      <c r="G897" s="41"/>
      <c r="H897" s="47"/>
    </row>
    <row r="898" s="2" customFormat="1" ht="16.8" customHeight="1">
      <c r="A898" s="41"/>
      <c r="B898" s="47"/>
      <c r="C898" s="304" t="s">
        <v>21</v>
      </c>
      <c r="D898" s="304" t="s">
        <v>2735</v>
      </c>
      <c r="E898" s="20" t="s">
        <v>21</v>
      </c>
      <c r="F898" s="305">
        <v>0</v>
      </c>
      <c r="G898" s="41"/>
      <c r="H898" s="47"/>
    </row>
    <row r="899" s="2" customFormat="1" ht="16.8" customHeight="1">
      <c r="A899" s="41"/>
      <c r="B899" s="47"/>
      <c r="C899" s="304" t="s">
        <v>21</v>
      </c>
      <c r="D899" s="304" t="s">
        <v>2736</v>
      </c>
      <c r="E899" s="20" t="s">
        <v>21</v>
      </c>
      <c r="F899" s="305">
        <v>2610</v>
      </c>
      <c r="G899" s="41"/>
      <c r="H899" s="47"/>
    </row>
    <row r="900" s="2" customFormat="1" ht="16.8" customHeight="1">
      <c r="A900" s="41"/>
      <c r="B900" s="47"/>
      <c r="C900" s="304" t="s">
        <v>21</v>
      </c>
      <c r="D900" s="304" t="s">
        <v>2737</v>
      </c>
      <c r="E900" s="20" t="s">
        <v>21</v>
      </c>
      <c r="F900" s="305">
        <v>0</v>
      </c>
      <c r="G900" s="41"/>
      <c r="H900" s="47"/>
    </row>
    <row r="901" s="2" customFormat="1" ht="16.8" customHeight="1">
      <c r="A901" s="41"/>
      <c r="B901" s="47"/>
      <c r="C901" s="304" t="s">
        <v>21</v>
      </c>
      <c r="D901" s="304" t="s">
        <v>2738</v>
      </c>
      <c r="E901" s="20" t="s">
        <v>21</v>
      </c>
      <c r="F901" s="305">
        <v>1460</v>
      </c>
      <c r="G901" s="41"/>
      <c r="H901" s="47"/>
    </row>
    <row r="902" s="2" customFormat="1" ht="16.8" customHeight="1">
      <c r="A902" s="41"/>
      <c r="B902" s="47"/>
      <c r="C902" s="304" t="s">
        <v>2127</v>
      </c>
      <c r="D902" s="304" t="s">
        <v>830</v>
      </c>
      <c r="E902" s="20" t="s">
        <v>21</v>
      </c>
      <c r="F902" s="305">
        <v>18163.361000000001</v>
      </c>
      <c r="G902" s="41"/>
      <c r="H902" s="47"/>
    </row>
    <row r="903" s="2" customFormat="1" ht="16.8" customHeight="1">
      <c r="A903" s="41"/>
      <c r="B903" s="47"/>
      <c r="C903" s="306" t="s">
        <v>2905</v>
      </c>
      <c r="D903" s="41"/>
      <c r="E903" s="41"/>
      <c r="F903" s="41"/>
      <c r="G903" s="41"/>
      <c r="H903" s="47"/>
    </row>
    <row r="904" s="2" customFormat="1" ht="16.8" customHeight="1">
      <c r="A904" s="41"/>
      <c r="B904" s="47"/>
      <c r="C904" s="304" t="s">
        <v>2059</v>
      </c>
      <c r="D904" s="304" t="s">
        <v>2060</v>
      </c>
      <c r="E904" s="20" t="s">
        <v>141</v>
      </c>
      <c r="F904" s="305">
        <v>18163.361000000001</v>
      </c>
      <c r="G904" s="41"/>
      <c r="H904" s="47"/>
    </row>
    <row r="905" s="2" customFormat="1" ht="16.8" customHeight="1">
      <c r="A905" s="41"/>
      <c r="B905" s="47"/>
      <c r="C905" s="304" t="s">
        <v>2624</v>
      </c>
      <c r="D905" s="304" t="s">
        <v>2625</v>
      </c>
      <c r="E905" s="20" t="s">
        <v>581</v>
      </c>
      <c r="F905" s="305">
        <v>24.689</v>
      </c>
      <c r="G905" s="41"/>
      <c r="H905" s="47"/>
    </row>
    <row r="906" s="2" customFormat="1" ht="16.8" customHeight="1">
      <c r="A906" s="41"/>
      <c r="B906" s="47"/>
      <c r="C906" s="300" t="s">
        <v>2178</v>
      </c>
      <c r="D906" s="301" t="s">
        <v>2179</v>
      </c>
      <c r="E906" s="302" t="s">
        <v>581</v>
      </c>
      <c r="F906" s="303">
        <v>32.375999999999998</v>
      </c>
      <c r="G906" s="41"/>
      <c r="H906" s="47"/>
    </row>
    <row r="907" s="2" customFormat="1" ht="16.8" customHeight="1">
      <c r="A907" s="41"/>
      <c r="B907" s="47"/>
      <c r="C907" s="304" t="s">
        <v>21</v>
      </c>
      <c r="D907" s="304" t="s">
        <v>2246</v>
      </c>
      <c r="E907" s="20" t="s">
        <v>21</v>
      </c>
      <c r="F907" s="305">
        <v>0</v>
      </c>
      <c r="G907" s="41"/>
      <c r="H907" s="47"/>
    </row>
    <row r="908" s="2" customFormat="1" ht="16.8" customHeight="1">
      <c r="A908" s="41"/>
      <c r="B908" s="47"/>
      <c r="C908" s="304" t="s">
        <v>2178</v>
      </c>
      <c r="D908" s="304" t="s">
        <v>2288</v>
      </c>
      <c r="E908" s="20" t="s">
        <v>21</v>
      </c>
      <c r="F908" s="305">
        <v>32.375999999999998</v>
      </c>
      <c r="G908" s="41"/>
      <c r="H908" s="47"/>
    </row>
    <row r="909" s="2" customFormat="1" ht="16.8" customHeight="1">
      <c r="A909" s="41"/>
      <c r="B909" s="47"/>
      <c r="C909" s="306" t="s">
        <v>2905</v>
      </c>
      <c r="D909" s="41"/>
      <c r="E909" s="41"/>
      <c r="F909" s="41"/>
      <c r="G909" s="41"/>
      <c r="H909" s="47"/>
    </row>
    <row r="910" s="2" customFormat="1" ht="16.8" customHeight="1">
      <c r="A910" s="41"/>
      <c r="B910" s="47"/>
      <c r="C910" s="304" t="s">
        <v>2285</v>
      </c>
      <c r="D910" s="304" t="s">
        <v>2286</v>
      </c>
      <c r="E910" s="20" t="s">
        <v>581</v>
      </c>
      <c r="F910" s="305">
        <v>32.375999999999998</v>
      </c>
      <c r="G910" s="41"/>
      <c r="H910" s="47"/>
    </row>
    <row r="911" s="2" customFormat="1" ht="16.8" customHeight="1">
      <c r="A911" s="41"/>
      <c r="B911" s="47"/>
      <c r="C911" s="304" t="s">
        <v>2278</v>
      </c>
      <c r="D911" s="304" t="s">
        <v>2279</v>
      </c>
      <c r="E911" s="20" t="s">
        <v>141</v>
      </c>
      <c r="F911" s="305">
        <v>38851</v>
      </c>
      <c r="G911" s="41"/>
      <c r="H911" s="47"/>
    </row>
    <row r="912" s="2" customFormat="1" ht="16.8" customHeight="1">
      <c r="A912" s="41"/>
      <c r="B912" s="47"/>
      <c r="C912" s="304" t="s">
        <v>2289</v>
      </c>
      <c r="D912" s="304" t="s">
        <v>2290</v>
      </c>
      <c r="E912" s="20" t="s">
        <v>581</v>
      </c>
      <c r="F912" s="305">
        <v>6.4749999999999996</v>
      </c>
      <c r="G912" s="41"/>
      <c r="H912" s="47"/>
    </row>
    <row r="913" s="2" customFormat="1" ht="16.8" customHeight="1">
      <c r="A913" s="41"/>
      <c r="B913" s="47"/>
      <c r="C913" s="300" t="s">
        <v>619</v>
      </c>
      <c r="D913" s="301" t="s">
        <v>620</v>
      </c>
      <c r="E913" s="302" t="s">
        <v>565</v>
      </c>
      <c r="F913" s="303">
        <v>161.95500000000001</v>
      </c>
      <c r="G913" s="41"/>
      <c r="H913" s="47"/>
    </row>
    <row r="914" s="2" customFormat="1" ht="16.8" customHeight="1">
      <c r="A914" s="41"/>
      <c r="B914" s="47"/>
      <c r="C914" s="300" t="s">
        <v>2173</v>
      </c>
      <c r="D914" s="301" t="s">
        <v>2173</v>
      </c>
      <c r="E914" s="302" t="s">
        <v>565</v>
      </c>
      <c r="F914" s="303">
        <v>322.995</v>
      </c>
      <c r="G914" s="41"/>
      <c r="H914" s="47"/>
    </row>
    <row r="915" s="2" customFormat="1" ht="16.8" customHeight="1">
      <c r="A915" s="41"/>
      <c r="B915" s="47"/>
      <c r="C915" s="304" t="s">
        <v>21</v>
      </c>
      <c r="D915" s="304" t="s">
        <v>2218</v>
      </c>
      <c r="E915" s="20" t="s">
        <v>21</v>
      </c>
      <c r="F915" s="305">
        <v>0</v>
      </c>
      <c r="G915" s="41"/>
      <c r="H915" s="47"/>
    </row>
    <row r="916" s="2" customFormat="1" ht="16.8" customHeight="1">
      <c r="A916" s="41"/>
      <c r="B916" s="47"/>
      <c r="C916" s="304" t="s">
        <v>2173</v>
      </c>
      <c r="D916" s="304" t="s">
        <v>2219</v>
      </c>
      <c r="E916" s="20" t="s">
        <v>21</v>
      </c>
      <c r="F916" s="305">
        <v>322.995</v>
      </c>
      <c r="G916" s="41"/>
      <c r="H916" s="47"/>
    </row>
    <row r="917" s="2" customFormat="1" ht="16.8" customHeight="1">
      <c r="A917" s="41"/>
      <c r="B917" s="47"/>
      <c r="C917" s="306" t="s">
        <v>2905</v>
      </c>
      <c r="D917" s="41"/>
      <c r="E917" s="41"/>
      <c r="F917" s="41"/>
      <c r="G917" s="41"/>
      <c r="H917" s="47"/>
    </row>
    <row r="918" s="2" customFormat="1" ht="16.8" customHeight="1">
      <c r="A918" s="41"/>
      <c r="B918" s="47"/>
      <c r="C918" s="304" t="s">
        <v>2213</v>
      </c>
      <c r="D918" s="304" t="s">
        <v>2214</v>
      </c>
      <c r="E918" s="20" t="s">
        <v>565</v>
      </c>
      <c r="F918" s="305">
        <v>242.24600000000001</v>
      </c>
      <c r="G918" s="41"/>
      <c r="H918" s="47"/>
    </row>
    <row r="919" s="2" customFormat="1" ht="16.8" customHeight="1">
      <c r="A919" s="41"/>
      <c r="B919" s="47"/>
      <c r="C919" s="304" t="s">
        <v>2221</v>
      </c>
      <c r="D919" s="304" t="s">
        <v>2222</v>
      </c>
      <c r="E919" s="20" t="s">
        <v>565</v>
      </c>
      <c r="F919" s="305">
        <v>80.748999999999995</v>
      </c>
      <c r="G919" s="41"/>
      <c r="H919" s="47"/>
    </row>
    <row r="920" s="2" customFormat="1" ht="16.8" customHeight="1">
      <c r="A920" s="41"/>
      <c r="B920" s="47"/>
      <c r="C920" s="304" t="s">
        <v>2293</v>
      </c>
      <c r="D920" s="304" t="s">
        <v>2294</v>
      </c>
      <c r="E920" s="20" t="s">
        <v>565</v>
      </c>
      <c r="F920" s="305">
        <v>242.24600000000001</v>
      </c>
      <c r="G920" s="41"/>
      <c r="H920" s="47"/>
    </row>
    <row r="921" s="2" customFormat="1" ht="16.8" customHeight="1">
      <c r="A921" s="41"/>
      <c r="B921" s="47"/>
      <c r="C921" s="304" t="s">
        <v>2300</v>
      </c>
      <c r="D921" s="304" t="s">
        <v>2301</v>
      </c>
      <c r="E921" s="20" t="s">
        <v>565</v>
      </c>
      <c r="F921" s="305">
        <v>80.748999999999995</v>
      </c>
      <c r="G921" s="41"/>
      <c r="H921" s="47"/>
    </row>
    <row r="922" s="2" customFormat="1" ht="16.8" customHeight="1">
      <c r="A922" s="41"/>
      <c r="B922" s="47"/>
      <c r="C922" s="304" t="s">
        <v>939</v>
      </c>
      <c r="D922" s="304" t="s">
        <v>2305</v>
      </c>
      <c r="E922" s="20" t="s">
        <v>581</v>
      </c>
      <c r="F922" s="305">
        <v>565.24099999999999</v>
      </c>
      <c r="G922" s="41"/>
      <c r="H922" s="47"/>
    </row>
    <row r="923" s="2" customFormat="1" ht="16.8" customHeight="1">
      <c r="A923" s="41"/>
      <c r="B923" s="47"/>
      <c r="C923" s="300" t="s">
        <v>2911</v>
      </c>
      <c r="D923" s="301" t="s">
        <v>2911</v>
      </c>
      <c r="E923" s="302" t="s">
        <v>565</v>
      </c>
      <c r="F923" s="303">
        <v>7.3659999999999997</v>
      </c>
      <c r="G923" s="41"/>
      <c r="H923" s="47"/>
    </row>
    <row r="924" s="2" customFormat="1" ht="16.8" customHeight="1">
      <c r="A924" s="41"/>
      <c r="B924" s="47"/>
      <c r="C924" s="300" t="s">
        <v>2167</v>
      </c>
      <c r="D924" s="301" t="s">
        <v>2168</v>
      </c>
      <c r="E924" s="302" t="s">
        <v>141</v>
      </c>
      <c r="F924" s="303">
        <v>4437.8800000000001</v>
      </c>
      <c r="G924" s="41"/>
      <c r="H924" s="47"/>
    </row>
    <row r="925" s="2" customFormat="1" ht="16.8" customHeight="1">
      <c r="A925" s="41"/>
      <c r="B925" s="47"/>
      <c r="C925" s="304" t="s">
        <v>21</v>
      </c>
      <c r="D925" s="304" t="s">
        <v>2694</v>
      </c>
      <c r="E925" s="20" t="s">
        <v>21</v>
      </c>
      <c r="F925" s="305">
        <v>0</v>
      </c>
      <c r="G925" s="41"/>
      <c r="H925" s="47"/>
    </row>
    <row r="926" s="2" customFormat="1" ht="16.8" customHeight="1">
      <c r="A926" s="41"/>
      <c r="B926" s="47"/>
      <c r="C926" s="304" t="s">
        <v>2167</v>
      </c>
      <c r="D926" s="304" t="s">
        <v>2169</v>
      </c>
      <c r="E926" s="20" t="s">
        <v>21</v>
      </c>
      <c r="F926" s="305">
        <v>4437.8800000000001</v>
      </c>
      <c r="G926" s="41"/>
      <c r="H926" s="47"/>
    </row>
    <row r="927" s="2" customFormat="1" ht="16.8" customHeight="1">
      <c r="A927" s="41"/>
      <c r="B927" s="47"/>
      <c r="C927" s="306" t="s">
        <v>2905</v>
      </c>
      <c r="D927" s="41"/>
      <c r="E927" s="41"/>
      <c r="F927" s="41"/>
      <c r="G927" s="41"/>
      <c r="H927" s="47"/>
    </row>
    <row r="928" s="2" customFormat="1" ht="16.8" customHeight="1">
      <c r="A928" s="41"/>
      <c r="B928" s="47"/>
      <c r="C928" s="304" t="s">
        <v>2690</v>
      </c>
      <c r="D928" s="304" t="s">
        <v>2691</v>
      </c>
      <c r="E928" s="20" t="s">
        <v>141</v>
      </c>
      <c r="F928" s="305">
        <v>4437.8800000000001</v>
      </c>
      <c r="G928" s="41"/>
      <c r="H928" s="47"/>
    </row>
    <row r="929" s="2" customFormat="1" ht="16.8" customHeight="1">
      <c r="A929" s="41"/>
      <c r="B929" s="47"/>
      <c r="C929" s="304" t="s">
        <v>1991</v>
      </c>
      <c r="D929" s="304" t="s">
        <v>1992</v>
      </c>
      <c r="E929" s="20" t="s">
        <v>141</v>
      </c>
      <c r="F929" s="305">
        <v>20026.150000000001</v>
      </c>
      <c r="G929" s="41"/>
      <c r="H929" s="47"/>
    </row>
    <row r="930" s="2" customFormat="1" ht="16.8" customHeight="1">
      <c r="A930" s="41"/>
      <c r="B930" s="47"/>
      <c r="C930" s="300" t="s">
        <v>2511</v>
      </c>
      <c r="D930" s="301" t="s">
        <v>2912</v>
      </c>
      <c r="E930" s="302" t="s">
        <v>259</v>
      </c>
      <c r="F930" s="303">
        <v>488</v>
      </c>
      <c r="G930" s="41"/>
      <c r="H930" s="47"/>
    </row>
    <row r="931" s="2" customFormat="1" ht="16.8" customHeight="1">
      <c r="A931" s="41"/>
      <c r="B931" s="47"/>
      <c r="C931" s="304" t="s">
        <v>21</v>
      </c>
      <c r="D931" s="304" t="s">
        <v>2505</v>
      </c>
      <c r="E931" s="20" t="s">
        <v>21</v>
      </c>
      <c r="F931" s="305">
        <v>0</v>
      </c>
      <c r="G931" s="41"/>
      <c r="H931" s="47"/>
    </row>
    <row r="932" s="2" customFormat="1" ht="16.8" customHeight="1">
      <c r="A932" s="41"/>
      <c r="B932" s="47"/>
      <c r="C932" s="304" t="s">
        <v>21</v>
      </c>
      <c r="D932" s="304" t="s">
        <v>2506</v>
      </c>
      <c r="E932" s="20" t="s">
        <v>21</v>
      </c>
      <c r="F932" s="305">
        <v>16</v>
      </c>
      <c r="G932" s="41"/>
      <c r="H932" s="47"/>
    </row>
    <row r="933" s="2" customFormat="1" ht="16.8" customHeight="1">
      <c r="A933" s="41"/>
      <c r="B933" s="47"/>
      <c r="C933" s="304" t="s">
        <v>21</v>
      </c>
      <c r="D933" s="304" t="s">
        <v>2507</v>
      </c>
      <c r="E933" s="20" t="s">
        <v>21</v>
      </c>
      <c r="F933" s="305">
        <v>336</v>
      </c>
      <c r="G933" s="41"/>
      <c r="H933" s="47"/>
    </row>
    <row r="934" s="2" customFormat="1" ht="16.8" customHeight="1">
      <c r="A934" s="41"/>
      <c r="B934" s="47"/>
      <c r="C934" s="304" t="s">
        <v>21</v>
      </c>
      <c r="D934" s="304" t="s">
        <v>2508</v>
      </c>
      <c r="E934" s="20" t="s">
        <v>21</v>
      </c>
      <c r="F934" s="305">
        <v>32</v>
      </c>
      <c r="G934" s="41"/>
      <c r="H934" s="47"/>
    </row>
    <row r="935" s="2" customFormat="1" ht="16.8" customHeight="1">
      <c r="A935" s="41"/>
      <c r="B935" s="47"/>
      <c r="C935" s="304" t="s">
        <v>21</v>
      </c>
      <c r="D935" s="304" t="s">
        <v>2509</v>
      </c>
      <c r="E935" s="20" t="s">
        <v>21</v>
      </c>
      <c r="F935" s="305">
        <v>48</v>
      </c>
      <c r="G935" s="41"/>
      <c r="H935" s="47"/>
    </row>
    <row r="936" s="2" customFormat="1" ht="16.8" customHeight="1">
      <c r="A936" s="41"/>
      <c r="B936" s="47"/>
      <c r="C936" s="304" t="s">
        <v>21</v>
      </c>
      <c r="D936" s="304" t="s">
        <v>2510</v>
      </c>
      <c r="E936" s="20" t="s">
        <v>21</v>
      </c>
      <c r="F936" s="305">
        <v>56</v>
      </c>
      <c r="G936" s="41"/>
      <c r="H936" s="47"/>
    </row>
    <row r="937" s="2" customFormat="1" ht="16.8" customHeight="1">
      <c r="A937" s="41"/>
      <c r="B937" s="47"/>
      <c r="C937" s="304" t="s">
        <v>2511</v>
      </c>
      <c r="D937" s="304" t="s">
        <v>830</v>
      </c>
      <c r="E937" s="20" t="s">
        <v>21</v>
      </c>
      <c r="F937" s="305">
        <v>488</v>
      </c>
      <c r="G937" s="41"/>
      <c r="H937" s="47"/>
    </row>
    <row r="938" s="2" customFormat="1" ht="16.8" customHeight="1">
      <c r="A938" s="41"/>
      <c r="B938" s="47"/>
      <c r="C938" s="300" t="s">
        <v>2130</v>
      </c>
      <c r="D938" s="301" t="s">
        <v>2131</v>
      </c>
      <c r="E938" s="302" t="s">
        <v>141</v>
      </c>
      <c r="F938" s="303">
        <v>13519.799999999999</v>
      </c>
      <c r="G938" s="41"/>
      <c r="H938" s="47"/>
    </row>
    <row r="939" s="2" customFormat="1" ht="16.8" customHeight="1">
      <c r="A939" s="41"/>
      <c r="B939" s="47"/>
      <c r="C939" s="304" t="s">
        <v>21</v>
      </c>
      <c r="D939" s="304" t="s">
        <v>2678</v>
      </c>
      <c r="E939" s="20" t="s">
        <v>21</v>
      </c>
      <c r="F939" s="305">
        <v>6821.8500000000004</v>
      </c>
      <c r="G939" s="41"/>
      <c r="H939" s="47"/>
    </row>
    <row r="940" s="2" customFormat="1" ht="16.8" customHeight="1">
      <c r="A940" s="41"/>
      <c r="B940" s="47"/>
      <c r="C940" s="304" t="s">
        <v>21</v>
      </c>
      <c r="D940" s="304" t="s">
        <v>2679</v>
      </c>
      <c r="E940" s="20" t="s">
        <v>21</v>
      </c>
      <c r="F940" s="305">
        <v>6697.9499999999998</v>
      </c>
      <c r="G940" s="41"/>
      <c r="H940" s="47"/>
    </row>
    <row r="941" s="2" customFormat="1" ht="16.8" customHeight="1">
      <c r="A941" s="41"/>
      <c r="B941" s="47"/>
      <c r="C941" s="304" t="s">
        <v>2130</v>
      </c>
      <c r="D941" s="304" t="s">
        <v>830</v>
      </c>
      <c r="E941" s="20" t="s">
        <v>21</v>
      </c>
      <c r="F941" s="305">
        <v>13519.799999999999</v>
      </c>
      <c r="G941" s="41"/>
      <c r="H941" s="47"/>
    </row>
    <row r="942" s="2" customFormat="1" ht="16.8" customHeight="1">
      <c r="A942" s="41"/>
      <c r="B942" s="47"/>
      <c r="C942" s="306" t="s">
        <v>2905</v>
      </c>
      <c r="D942" s="41"/>
      <c r="E942" s="41"/>
      <c r="F942" s="41"/>
      <c r="G942" s="41"/>
      <c r="H942" s="47"/>
    </row>
    <row r="943" s="2" customFormat="1" ht="16.8" customHeight="1">
      <c r="A943" s="41"/>
      <c r="B943" s="47"/>
      <c r="C943" s="304" t="s">
        <v>2004</v>
      </c>
      <c r="D943" s="304" t="s">
        <v>2675</v>
      </c>
      <c r="E943" s="20" t="s">
        <v>141</v>
      </c>
      <c r="F943" s="305">
        <v>13519.799999999999</v>
      </c>
      <c r="G943" s="41"/>
      <c r="H943" s="47"/>
    </row>
    <row r="944" s="2" customFormat="1" ht="16.8" customHeight="1">
      <c r="A944" s="41"/>
      <c r="B944" s="47"/>
      <c r="C944" s="304" t="s">
        <v>1991</v>
      </c>
      <c r="D944" s="304" t="s">
        <v>1992</v>
      </c>
      <c r="E944" s="20" t="s">
        <v>141</v>
      </c>
      <c r="F944" s="305">
        <v>20026.150000000001</v>
      </c>
      <c r="G944" s="41"/>
      <c r="H944" s="47"/>
    </row>
    <row r="945" s="2" customFormat="1" ht="16.8" customHeight="1">
      <c r="A945" s="41"/>
      <c r="B945" s="47"/>
      <c r="C945" s="304" t="s">
        <v>2059</v>
      </c>
      <c r="D945" s="304" t="s">
        <v>2060</v>
      </c>
      <c r="E945" s="20" t="s">
        <v>141</v>
      </c>
      <c r="F945" s="305">
        <v>18163.361000000001</v>
      </c>
      <c r="G945" s="41"/>
      <c r="H945" s="47"/>
    </row>
    <row r="946" s="2" customFormat="1" ht="16.8" customHeight="1">
      <c r="A946" s="41"/>
      <c r="B946" s="47"/>
      <c r="C946" s="300" t="s">
        <v>2631</v>
      </c>
      <c r="D946" s="301" t="s">
        <v>2913</v>
      </c>
      <c r="E946" s="302" t="s">
        <v>581</v>
      </c>
      <c r="F946" s="303">
        <v>24.689</v>
      </c>
      <c r="G946" s="41"/>
      <c r="H946" s="47"/>
    </row>
    <row r="947" s="2" customFormat="1" ht="16.8" customHeight="1">
      <c r="A947" s="41"/>
      <c r="B947" s="47"/>
      <c r="C947" s="304" t="s">
        <v>21</v>
      </c>
      <c r="D947" s="304" t="s">
        <v>2627</v>
      </c>
      <c r="E947" s="20" t="s">
        <v>21</v>
      </c>
      <c r="F947" s="305">
        <v>18.163</v>
      </c>
      <c r="G947" s="41"/>
      <c r="H947" s="47"/>
    </row>
    <row r="948" s="2" customFormat="1" ht="16.8" customHeight="1">
      <c r="A948" s="41"/>
      <c r="B948" s="47"/>
      <c r="C948" s="304" t="s">
        <v>21</v>
      </c>
      <c r="D948" s="304" t="s">
        <v>2628</v>
      </c>
      <c r="E948" s="20" t="s">
        <v>21</v>
      </c>
      <c r="F948" s="305">
        <v>1.23</v>
      </c>
      <c r="G948" s="41"/>
      <c r="H948" s="47"/>
    </row>
    <row r="949" s="2" customFormat="1" ht="16.8" customHeight="1">
      <c r="A949" s="41"/>
      <c r="B949" s="47"/>
      <c r="C949" s="304" t="s">
        <v>21</v>
      </c>
      <c r="D949" s="304" t="s">
        <v>2629</v>
      </c>
      <c r="E949" s="20" t="s">
        <v>21</v>
      </c>
      <c r="F949" s="305">
        <v>0</v>
      </c>
      <c r="G949" s="41"/>
      <c r="H949" s="47"/>
    </row>
    <row r="950" s="2" customFormat="1" ht="16.8" customHeight="1">
      <c r="A950" s="41"/>
      <c r="B950" s="47"/>
      <c r="C950" s="304" t="s">
        <v>21</v>
      </c>
      <c r="D950" s="304" t="s">
        <v>2630</v>
      </c>
      <c r="E950" s="20" t="s">
        <v>21</v>
      </c>
      <c r="F950" s="305">
        <v>5.2960000000000003</v>
      </c>
      <c r="G950" s="41"/>
      <c r="H950" s="47"/>
    </row>
    <row r="951" s="2" customFormat="1" ht="16.8" customHeight="1">
      <c r="A951" s="41"/>
      <c r="B951" s="47"/>
      <c r="C951" s="304" t="s">
        <v>2631</v>
      </c>
      <c r="D951" s="304" t="s">
        <v>830</v>
      </c>
      <c r="E951" s="20" t="s">
        <v>21</v>
      </c>
      <c r="F951" s="305">
        <v>24.689</v>
      </c>
      <c r="G951" s="41"/>
      <c r="H951" s="47"/>
    </row>
    <row r="952" s="2" customFormat="1" ht="16.8" customHeight="1">
      <c r="A952" s="41"/>
      <c r="B952" s="47"/>
      <c r="C952" s="300" t="s">
        <v>2164</v>
      </c>
      <c r="D952" s="301" t="s">
        <v>2165</v>
      </c>
      <c r="E952" s="302" t="s">
        <v>141</v>
      </c>
      <c r="F952" s="303">
        <v>105.95999999999999</v>
      </c>
      <c r="G952" s="41"/>
      <c r="H952" s="47"/>
    </row>
    <row r="953" s="2" customFormat="1" ht="16.8" customHeight="1">
      <c r="A953" s="41"/>
      <c r="B953" s="47"/>
      <c r="C953" s="304" t="s">
        <v>21</v>
      </c>
      <c r="D953" s="304" t="s">
        <v>2425</v>
      </c>
      <c r="E953" s="20" t="s">
        <v>21</v>
      </c>
      <c r="F953" s="305">
        <v>0</v>
      </c>
      <c r="G953" s="41"/>
      <c r="H953" s="47"/>
    </row>
    <row r="954" s="2" customFormat="1" ht="16.8" customHeight="1">
      <c r="A954" s="41"/>
      <c r="B954" s="47"/>
      <c r="C954" s="304" t="s">
        <v>2164</v>
      </c>
      <c r="D954" s="304" t="s">
        <v>2699</v>
      </c>
      <c r="E954" s="20" t="s">
        <v>21</v>
      </c>
      <c r="F954" s="305">
        <v>105.95999999999999</v>
      </c>
      <c r="G954" s="41"/>
      <c r="H954" s="47"/>
    </row>
    <row r="955" s="2" customFormat="1" ht="16.8" customHeight="1">
      <c r="A955" s="41"/>
      <c r="B955" s="47"/>
      <c r="C955" s="306" t="s">
        <v>2905</v>
      </c>
      <c r="D955" s="41"/>
      <c r="E955" s="41"/>
      <c r="F955" s="41"/>
      <c r="G955" s="41"/>
      <c r="H955" s="47"/>
    </row>
    <row r="956" s="2" customFormat="1" ht="16.8" customHeight="1">
      <c r="A956" s="41"/>
      <c r="B956" s="47"/>
      <c r="C956" s="304" t="s">
        <v>2695</v>
      </c>
      <c r="D956" s="304" t="s">
        <v>2696</v>
      </c>
      <c r="E956" s="20" t="s">
        <v>141</v>
      </c>
      <c r="F956" s="305">
        <v>105.95999999999999</v>
      </c>
      <c r="G956" s="41"/>
      <c r="H956" s="47"/>
    </row>
    <row r="957" s="2" customFormat="1" ht="16.8" customHeight="1">
      <c r="A957" s="41"/>
      <c r="B957" s="47"/>
      <c r="C957" s="304" t="s">
        <v>1991</v>
      </c>
      <c r="D957" s="304" t="s">
        <v>1992</v>
      </c>
      <c r="E957" s="20" t="s">
        <v>141</v>
      </c>
      <c r="F957" s="305">
        <v>20026.150000000001</v>
      </c>
      <c r="G957" s="41"/>
      <c r="H957" s="47"/>
    </row>
    <row r="958" s="2" customFormat="1" ht="16.8" customHeight="1">
      <c r="A958" s="41"/>
      <c r="B958" s="47"/>
      <c r="C958" s="300" t="s">
        <v>2195</v>
      </c>
      <c r="D958" s="301" t="s">
        <v>2196</v>
      </c>
      <c r="E958" s="302" t="s">
        <v>141</v>
      </c>
      <c r="F958" s="303">
        <v>117.66</v>
      </c>
      <c r="G958" s="41"/>
      <c r="H958" s="47"/>
    </row>
    <row r="959" s="2" customFormat="1" ht="16.8" customHeight="1">
      <c r="A959" s="41"/>
      <c r="B959" s="47"/>
      <c r="C959" s="304" t="s">
        <v>21</v>
      </c>
      <c r="D959" s="304" t="s">
        <v>2425</v>
      </c>
      <c r="E959" s="20" t="s">
        <v>21</v>
      </c>
      <c r="F959" s="305">
        <v>0</v>
      </c>
      <c r="G959" s="41"/>
      <c r="H959" s="47"/>
    </row>
    <row r="960" s="2" customFormat="1" ht="16.8" customHeight="1">
      <c r="A960" s="41"/>
      <c r="B960" s="47"/>
      <c r="C960" s="304" t="s">
        <v>2195</v>
      </c>
      <c r="D960" s="304" t="s">
        <v>2703</v>
      </c>
      <c r="E960" s="20" t="s">
        <v>21</v>
      </c>
      <c r="F960" s="305">
        <v>117.66</v>
      </c>
      <c r="G960" s="41"/>
      <c r="H960" s="47"/>
    </row>
    <row r="961" s="2" customFormat="1" ht="16.8" customHeight="1">
      <c r="A961" s="41"/>
      <c r="B961" s="47"/>
      <c r="C961" s="306" t="s">
        <v>2905</v>
      </c>
      <c r="D961" s="41"/>
      <c r="E961" s="41"/>
      <c r="F961" s="41"/>
      <c r="G961" s="41"/>
      <c r="H961" s="47"/>
    </row>
    <row r="962" s="2" customFormat="1" ht="16.8" customHeight="1">
      <c r="A962" s="41"/>
      <c r="B962" s="47"/>
      <c r="C962" s="304" t="s">
        <v>1985</v>
      </c>
      <c r="D962" s="304" t="s">
        <v>2700</v>
      </c>
      <c r="E962" s="20" t="s">
        <v>141</v>
      </c>
      <c r="F962" s="305">
        <v>117.66</v>
      </c>
      <c r="G962" s="41"/>
      <c r="H962" s="47"/>
    </row>
    <row r="963" s="2" customFormat="1" ht="16.8" customHeight="1">
      <c r="A963" s="41"/>
      <c r="B963" s="47"/>
      <c r="C963" s="304" t="s">
        <v>1991</v>
      </c>
      <c r="D963" s="304" t="s">
        <v>1992</v>
      </c>
      <c r="E963" s="20" t="s">
        <v>141</v>
      </c>
      <c r="F963" s="305">
        <v>20026.150000000001</v>
      </c>
      <c r="G963" s="41"/>
      <c r="H963" s="47"/>
    </row>
    <row r="964" s="2" customFormat="1" ht="16.8" customHeight="1">
      <c r="A964" s="41"/>
      <c r="B964" s="47"/>
      <c r="C964" s="300" t="s">
        <v>2914</v>
      </c>
      <c r="D964" s="301" t="s">
        <v>2915</v>
      </c>
      <c r="E964" s="302" t="s">
        <v>141</v>
      </c>
      <c r="F964" s="303">
        <v>2293.1300000000001</v>
      </c>
      <c r="G964" s="41"/>
      <c r="H964" s="47"/>
    </row>
    <row r="965" s="2" customFormat="1" ht="16.8" customHeight="1">
      <c r="A965" s="41"/>
      <c r="B965" s="47"/>
      <c r="C965" s="300" t="s">
        <v>2133</v>
      </c>
      <c r="D965" s="301" t="s">
        <v>2134</v>
      </c>
      <c r="E965" s="302" t="s">
        <v>141</v>
      </c>
      <c r="F965" s="303">
        <v>1842.52</v>
      </c>
      <c r="G965" s="41"/>
      <c r="H965" s="47"/>
    </row>
    <row r="966" s="2" customFormat="1" ht="16.8" customHeight="1">
      <c r="A966" s="41"/>
      <c r="B966" s="47"/>
      <c r="C966" s="304" t="s">
        <v>21</v>
      </c>
      <c r="D966" s="304" t="s">
        <v>2684</v>
      </c>
      <c r="E966" s="20" t="s">
        <v>21</v>
      </c>
      <c r="F966" s="305">
        <v>0</v>
      </c>
      <c r="G966" s="41"/>
      <c r="H966" s="47"/>
    </row>
    <row r="967" s="2" customFormat="1" ht="16.8" customHeight="1">
      <c r="A967" s="41"/>
      <c r="B967" s="47"/>
      <c r="C967" s="304" t="s">
        <v>21</v>
      </c>
      <c r="D967" s="304" t="s">
        <v>2685</v>
      </c>
      <c r="E967" s="20" t="s">
        <v>21</v>
      </c>
      <c r="F967" s="305">
        <v>1842.52</v>
      </c>
      <c r="G967" s="41"/>
      <c r="H967" s="47"/>
    </row>
    <row r="968" s="2" customFormat="1" ht="16.8" customHeight="1">
      <c r="A968" s="41"/>
      <c r="B968" s="47"/>
      <c r="C968" s="304" t="s">
        <v>2133</v>
      </c>
      <c r="D968" s="304" t="s">
        <v>830</v>
      </c>
      <c r="E968" s="20" t="s">
        <v>21</v>
      </c>
      <c r="F968" s="305">
        <v>1842.52</v>
      </c>
      <c r="G968" s="41"/>
      <c r="H968" s="47"/>
    </row>
    <row r="969" s="2" customFormat="1" ht="16.8" customHeight="1">
      <c r="A969" s="41"/>
      <c r="B969" s="47"/>
      <c r="C969" s="306" t="s">
        <v>2905</v>
      </c>
      <c r="D969" s="41"/>
      <c r="E969" s="41"/>
      <c r="F969" s="41"/>
      <c r="G969" s="41"/>
      <c r="H969" s="47"/>
    </row>
    <row r="970" s="2" customFormat="1" ht="16.8" customHeight="1">
      <c r="A970" s="41"/>
      <c r="B970" s="47"/>
      <c r="C970" s="304" t="s">
        <v>2016</v>
      </c>
      <c r="D970" s="304" t="s">
        <v>2680</v>
      </c>
      <c r="E970" s="20" t="s">
        <v>141</v>
      </c>
      <c r="F970" s="305">
        <v>1842.52</v>
      </c>
      <c r="G970" s="41"/>
      <c r="H970" s="47"/>
    </row>
    <row r="971" s="2" customFormat="1" ht="16.8" customHeight="1">
      <c r="A971" s="41"/>
      <c r="B971" s="47"/>
      <c r="C971" s="304" t="s">
        <v>1991</v>
      </c>
      <c r="D971" s="304" t="s">
        <v>1992</v>
      </c>
      <c r="E971" s="20" t="s">
        <v>141</v>
      </c>
      <c r="F971" s="305">
        <v>20026.150000000001</v>
      </c>
      <c r="G971" s="41"/>
      <c r="H971" s="47"/>
    </row>
    <row r="972" s="2" customFormat="1" ht="16.8" customHeight="1">
      <c r="A972" s="41"/>
      <c r="B972" s="47"/>
      <c r="C972" s="300" t="s">
        <v>2205</v>
      </c>
      <c r="D972" s="301" t="s">
        <v>2205</v>
      </c>
      <c r="E972" s="302" t="s">
        <v>141</v>
      </c>
      <c r="F972" s="303">
        <v>2.3300000000000001</v>
      </c>
      <c r="G972" s="41"/>
      <c r="H972" s="47"/>
    </row>
    <row r="973" s="2" customFormat="1" ht="16.8" customHeight="1">
      <c r="A973" s="41"/>
      <c r="B973" s="47"/>
      <c r="C973" s="304" t="s">
        <v>21</v>
      </c>
      <c r="D973" s="304" t="s">
        <v>2684</v>
      </c>
      <c r="E973" s="20" t="s">
        <v>21</v>
      </c>
      <c r="F973" s="305">
        <v>0</v>
      </c>
      <c r="G973" s="41"/>
      <c r="H973" s="47"/>
    </row>
    <row r="974" s="2" customFormat="1" ht="16.8" customHeight="1">
      <c r="A974" s="41"/>
      <c r="B974" s="47"/>
      <c r="C974" s="304" t="s">
        <v>21</v>
      </c>
      <c r="D974" s="304" t="s">
        <v>2689</v>
      </c>
      <c r="E974" s="20" t="s">
        <v>21</v>
      </c>
      <c r="F974" s="305">
        <v>2.3300000000000001</v>
      </c>
      <c r="G974" s="41"/>
      <c r="H974" s="47"/>
    </row>
    <row r="975" s="2" customFormat="1" ht="16.8" customHeight="1">
      <c r="A975" s="41"/>
      <c r="B975" s="47"/>
      <c r="C975" s="304" t="s">
        <v>2205</v>
      </c>
      <c r="D975" s="304" t="s">
        <v>830</v>
      </c>
      <c r="E975" s="20" t="s">
        <v>21</v>
      </c>
      <c r="F975" s="305">
        <v>2.3300000000000001</v>
      </c>
      <c r="G975" s="41"/>
      <c r="H975" s="47"/>
    </row>
    <row r="976" s="2" customFormat="1" ht="16.8" customHeight="1">
      <c r="A976" s="41"/>
      <c r="B976" s="47"/>
      <c r="C976" s="306" t="s">
        <v>2905</v>
      </c>
      <c r="D976" s="41"/>
      <c r="E976" s="41"/>
      <c r="F976" s="41"/>
      <c r="G976" s="41"/>
      <c r="H976" s="47"/>
    </row>
    <row r="977" s="2" customFormat="1" ht="16.8" customHeight="1">
      <c r="A977" s="41"/>
      <c r="B977" s="47"/>
      <c r="C977" s="304" t="s">
        <v>1960</v>
      </c>
      <c r="D977" s="304" t="s">
        <v>2686</v>
      </c>
      <c r="E977" s="20" t="s">
        <v>141</v>
      </c>
      <c r="F977" s="305">
        <v>2.3300000000000001</v>
      </c>
      <c r="G977" s="41"/>
      <c r="H977" s="47"/>
    </row>
    <row r="978" s="2" customFormat="1" ht="16.8" customHeight="1">
      <c r="A978" s="41"/>
      <c r="B978" s="47"/>
      <c r="C978" s="304" t="s">
        <v>1991</v>
      </c>
      <c r="D978" s="304" t="s">
        <v>1992</v>
      </c>
      <c r="E978" s="20" t="s">
        <v>141</v>
      </c>
      <c r="F978" s="305">
        <v>20026.150000000001</v>
      </c>
      <c r="G978" s="41"/>
      <c r="H978" s="47"/>
    </row>
    <row r="979" s="2" customFormat="1" ht="16.8" customHeight="1">
      <c r="A979" s="41"/>
      <c r="B979" s="47"/>
      <c r="C979" s="300" t="s">
        <v>643</v>
      </c>
      <c r="D979" s="301" t="s">
        <v>2193</v>
      </c>
      <c r="E979" s="302" t="s">
        <v>565</v>
      </c>
      <c r="F979" s="303">
        <v>70.549999999999997</v>
      </c>
      <c r="G979" s="41"/>
      <c r="H979" s="47"/>
    </row>
    <row r="980" s="2" customFormat="1" ht="16.8" customHeight="1">
      <c r="A980" s="41"/>
      <c r="B980" s="47"/>
      <c r="C980" s="304" t="s">
        <v>21</v>
      </c>
      <c r="D980" s="304" t="s">
        <v>2233</v>
      </c>
      <c r="E980" s="20" t="s">
        <v>21</v>
      </c>
      <c r="F980" s="305">
        <v>0</v>
      </c>
      <c r="G980" s="41"/>
      <c r="H980" s="47"/>
    </row>
    <row r="981" s="2" customFormat="1" ht="16.8" customHeight="1">
      <c r="A981" s="41"/>
      <c r="B981" s="47"/>
      <c r="C981" s="304" t="s">
        <v>643</v>
      </c>
      <c r="D981" s="304" t="s">
        <v>2459</v>
      </c>
      <c r="E981" s="20" t="s">
        <v>21</v>
      </c>
      <c r="F981" s="305">
        <v>70.549999999999997</v>
      </c>
      <c r="G981" s="41"/>
      <c r="H981" s="47"/>
    </row>
    <row r="982" s="2" customFormat="1" ht="16.8" customHeight="1">
      <c r="A982" s="41"/>
      <c r="B982" s="47"/>
      <c r="C982" s="306" t="s">
        <v>2905</v>
      </c>
      <c r="D982" s="41"/>
      <c r="E982" s="41"/>
      <c r="F982" s="41"/>
      <c r="G982" s="41"/>
      <c r="H982" s="47"/>
    </row>
    <row r="983" s="2" customFormat="1" ht="16.8" customHeight="1">
      <c r="A983" s="41"/>
      <c r="B983" s="47"/>
      <c r="C983" s="304" t="s">
        <v>2454</v>
      </c>
      <c r="D983" s="304" t="s">
        <v>2455</v>
      </c>
      <c r="E983" s="20" t="s">
        <v>565</v>
      </c>
      <c r="F983" s="305">
        <v>70.549999999999997</v>
      </c>
      <c r="G983" s="41"/>
      <c r="H983" s="47"/>
    </row>
    <row r="984" s="2" customFormat="1" ht="16.8" customHeight="1">
      <c r="A984" s="41"/>
      <c r="B984" s="47"/>
      <c r="C984" s="304" t="s">
        <v>2460</v>
      </c>
      <c r="D984" s="304" t="s">
        <v>2461</v>
      </c>
      <c r="E984" s="20" t="s">
        <v>565</v>
      </c>
      <c r="F984" s="305">
        <v>70.549999999999997</v>
      </c>
      <c r="G984" s="41"/>
      <c r="H984" s="47"/>
    </row>
    <row r="985" s="2" customFormat="1" ht="16.8" customHeight="1">
      <c r="A985" s="41"/>
      <c r="B985" s="47"/>
      <c r="C985" s="304" t="s">
        <v>2465</v>
      </c>
      <c r="D985" s="304" t="s">
        <v>2466</v>
      </c>
      <c r="E985" s="20" t="s">
        <v>565</v>
      </c>
      <c r="F985" s="305">
        <v>4233</v>
      </c>
      <c r="G985" s="41"/>
      <c r="H985" s="47"/>
    </row>
    <row r="986" s="2" customFormat="1" ht="16.8" customHeight="1">
      <c r="A986" s="41"/>
      <c r="B986" s="47"/>
      <c r="C986" s="304" t="s">
        <v>2471</v>
      </c>
      <c r="D986" s="304" t="s">
        <v>2472</v>
      </c>
      <c r="E986" s="20" t="s">
        <v>565</v>
      </c>
      <c r="F986" s="305">
        <v>70.549999999999997</v>
      </c>
      <c r="G986" s="41"/>
      <c r="H986" s="47"/>
    </row>
    <row r="987" s="2" customFormat="1" ht="16.8" customHeight="1">
      <c r="A987" s="41"/>
      <c r="B987" s="47"/>
      <c r="C987" s="300" t="s">
        <v>646</v>
      </c>
      <c r="D987" s="301" t="s">
        <v>647</v>
      </c>
      <c r="E987" s="302" t="s">
        <v>475</v>
      </c>
      <c r="F987" s="303">
        <v>395.80000000000001</v>
      </c>
      <c r="G987" s="41"/>
      <c r="H987" s="47"/>
    </row>
    <row r="988" s="2" customFormat="1" ht="16.8" customHeight="1">
      <c r="A988" s="41"/>
      <c r="B988" s="47"/>
      <c r="C988" s="304" t="s">
        <v>21</v>
      </c>
      <c r="D988" s="304" t="s">
        <v>2448</v>
      </c>
      <c r="E988" s="20" t="s">
        <v>21</v>
      </c>
      <c r="F988" s="305">
        <v>333.19999999999999</v>
      </c>
      <c r="G988" s="41"/>
      <c r="H988" s="47"/>
    </row>
    <row r="989" s="2" customFormat="1" ht="16.8" customHeight="1">
      <c r="A989" s="41"/>
      <c r="B989" s="47"/>
      <c r="C989" s="304" t="s">
        <v>21</v>
      </c>
      <c r="D989" s="304" t="s">
        <v>2449</v>
      </c>
      <c r="E989" s="20" t="s">
        <v>21</v>
      </c>
      <c r="F989" s="305">
        <v>22.399999999999999</v>
      </c>
      <c r="G989" s="41"/>
      <c r="H989" s="47"/>
    </row>
    <row r="990" s="2" customFormat="1" ht="16.8" customHeight="1">
      <c r="A990" s="41"/>
      <c r="B990" s="47"/>
      <c r="C990" s="304" t="s">
        <v>21</v>
      </c>
      <c r="D990" s="304" t="s">
        <v>2450</v>
      </c>
      <c r="E990" s="20" t="s">
        <v>21</v>
      </c>
      <c r="F990" s="305">
        <v>40.200000000000003</v>
      </c>
      <c r="G990" s="41"/>
      <c r="H990" s="47"/>
    </row>
    <row r="991" s="2" customFormat="1" ht="16.8" customHeight="1">
      <c r="A991" s="41"/>
      <c r="B991" s="47"/>
      <c r="C991" s="304" t="s">
        <v>646</v>
      </c>
      <c r="D991" s="304" t="s">
        <v>830</v>
      </c>
      <c r="E991" s="20" t="s">
        <v>21</v>
      </c>
      <c r="F991" s="305">
        <v>395.80000000000001</v>
      </c>
      <c r="G991" s="41"/>
      <c r="H991" s="47"/>
    </row>
    <row r="992" s="2" customFormat="1" ht="16.8" customHeight="1">
      <c r="A992" s="41"/>
      <c r="B992" s="47"/>
      <c r="C992" s="306" t="s">
        <v>2905</v>
      </c>
      <c r="D992" s="41"/>
      <c r="E992" s="41"/>
      <c r="F992" s="41"/>
      <c r="G992" s="41"/>
      <c r="H992" s="47"/>
    </row>
    <row r="993" s="2" customFormat="1" ht="16.8" customHeight="1">
      <c r="A993" s="41"/>
      <c r="B993" s="47"/>
      <c r="C993" s="304" t="s">
        <v>1547</v>
      </c>
      <c r="D993" s="304" t="s">
        <v>1548</v>
      </c>
      <c r="E993" s="20" t="s">
        <v>475</v>
      </c>
      <c r="F993" s="305">
        <v>395.80000000000001</v>
      </c>
      <c r="G993" s="41"/>
      <c r="H993" s="47"/>
    </row>
    <row r="994" s="2" customFormat="1" ht="16.8" customHeight="1">
      <c r="A994" s="41"/>
      <c r="B994" s="47"/>
      <c r="C994" s="304" t="s">
        <v>1555</v>
      </c>
      <c r="D994" s="304" t="s">
        <v>1556</v>
      </c>
      <c r="E994" s="20" t="s">
        <v>475</v>
      </c>
      <c r="F994" s="305">
        <v>23748</v>
      </c>
      <c r="G994" s="41"/>
      <c r="H994" s="47"/>
    </row>
    <row r="995" s="2" customFormat="1" ht="16.8" customHeight="1">
      <c r="A995" s="41"/>
      <c r="B995" s="47"/>
      <c r="C995" s="304" t="s">
        <v>1562</v>
      </c>
      <c r="D995" s="304" t="s">
        <v>1563</v>
      </c>
      <c r="E995" s="20" t="s">
        <v>475</v>
      </c>
      <c r="F995" s="305">
        <v>395.80000000000001</v>
      </c>
      <c r="G995" s="41"/>
      <c r="H995" s="47"/>
    </row>
    <row r="996" s="2" customFormat="1" ht="16.8" customHeight="1">
      <c r="A996" s="41"/>
      <c r="B996" s="47"/>
      <c r="C996" s="300" t="s">
        <v>2190</v>
      </c>
      <c r="D996" s="301" t="s">
        <v>2191</v>
      </c>
      <c r="E996" s="302" t="s">
        <v>565</v>
      </c>
      <c r="F996" s="303">
        <v>91.819999999999993</v>
      </c>
      <c r="G996" s="41"/>
      <c r="H996" s="47"/>
    </row>
    <row r="997" s="2" customFormat="1" ht="16.8" customHeight="1">
      <c r="A997" s="41"/>
      <c r="B997" s="47"/>
      <c r="C997" s="304" t="s">
        <v>21</v>
      </c>
      <c r="D997" s="304" t="s">
        <v>2435</v>
      </c>
      <c r="E997" s="20" t="s">
        <v>21</v>
      </c>
      <c r="F997" s="305">
        <v>0</v>
      </c>
      <c r="G997" s="41"/>
      <c r="H997" s="47"/>
    </row>
    <row r="998" s="2" customFormat="1" ht="16.8" customHeight="1">
      <c r="A998" s="41"/>
      <c r="B998" s="47"/>
      <c r="C998" s="304" t="s">
        <v>21</v>
      </c>
      <c r="D998" s="304" t="s">
        <v>2436</v>
      </c>
      <c r="E998" s="20" t="s">
        <v>21</v>
      </c>
      <c r="F998" s="305">
        <v>17.75</v>
      </c>
      <c r="G998" s="41"/>
      <c r="H998" s="47"/>
    </row>
    <row r="999" s="2" customFormat="1" ht="16.8" customHeight="1">
      <c r="A999" s="41"/>
      <c r="B999" s="47"/>
      <c r="C999" s="304" t="s">
        <v>21</v>
      </c>
      <c r="D999" s="304" t="s">
        <v>2437</v>
      </c>
      <c r="E999" s="20" t="s">
        <v>21</v>
      </c>
      <c r="F999" s="305">
        <v>0</v>
      </c>
      <c r="G999" s="41"/>
      <c r="H999" s="47"/>
    </row>
    <row r="1000" s="2" customFormat="1" ht="16.8" customHeight="1">
      <c r="A1000" s="41"/>
      <c r="B1000" s="47"/>
      <c r="C1000" s="304" t="s">
        <v>21</v>
      </c>
      <c r="D1000" s="304" t="s">
        <v>2438</v>
      </c>
      <c r="E1000" s="20" t="s">
        <v>21</v>
      </c>
      <c r="F1000" s="305">
        <v>43.469999999999999</v>
      </c>
      <c r="G1000" s="41"/>
      <c r="H1000" s="47"/>
    </row>
    <row r="1001" s="2" customFormat="1" ht="16.8" customHeight="1">
      <c r="A1001" s="41"/>
      <c r="B1001" s="47"/>
      <c r="C1001" s="304" t="s">
        <v>21</v>
      </c>
      <c r="D1001" s="304" t="s">
        <v>2439</v>
      </c>
      <c r="E1001" s="20" t="s">
        <v>21</v>
      </c>
      <c r="F1001" s="305">
        <v>30.600000000000001</v>
      </c>
      <c r="G1001" s="41"/>
      <c r="H1001" s="47"/>
    </row>
    <row r="1002" s="2" customFormat="1" ht="16.8" customHeight="1">
      <c r="A1002" s="41"/>
      <c r="B1002" s="47"/>
      <c r="C1002" s="304" t="s">
        <v>2190</v>
      </c>
      <c r="D1002" s="304" t="s">
        <v>830</v>
      </c>
      <c r="E1002" s="20" t="s">
        <v>21</v>
      </c>
      <c r="F1002" s="305">
        <v>91.819999999999993</v>
      </c>
      <c r="G1002" s="41"/>
      <c r="H1002" s="47"/>
    </row>
    <row r="1003" s="2" customFormat="1" ht="16.8" customHeight="1">
      <c r="A1003" s="41"/>
      <c r="B1003" s="47"/>
      <c r="C1003" s="306" t="s">
        <v>2905</v>
      </c>
      <c r="D1003" s="41"/>
      <c r="E1003" s="41"/>
      <c r="F1003" s="41"/>
      <c r="G1003" s="41"/>
      <c r="H1003" s="47"/>
    </row>
    <row r="1004" s="2" customFormat="1" ht="16.8" customHeight="1">
      <c r="A1004" s="41"/>
      <c r="B1004" s="47"/>
      <c r="C1004" s="304" t="s">
        <v>2431</v>
      </c>
      <c r="D1004" s="304" t="s">
        <v>2432</v>
      </c>
      <c r="E1004" s="20" t="s">
        <v>565</v>
      </c>
      <c r="F1004" s="305">
        <v>91.819999999999993</v>
      </c>
      <c r="G1004" s="41"/>
      <c r="H1004" s="47"/>
    </row>
    <row r="1005" s="2" customFormat="1" ht="16.8" customHeight="1">
      <c r="A1005" s="41"/>
      <c r="B1005" s="47"/>
      <c r="C1005" s="304" t="s">
        <v>1905</v>
      </c>
      <c r="D1005" s="304" t="s">
        <v>1906</v>
      </c>
      <c r="E1005" s="20" t="s">
        <v>565</v>
      </c>
      <c r="F1005" s="305">
        <v>192.078</v>
      </c>
      <c r="G1005" s="41"/>
      <c r="H1005" s="47"/>
    </row>
    <row r="1006" s="2" customFormat="1" ht="16.8" customHeight="1">
      <c r="A1006" s="41"/>
      <c r="B1006" s="47"/>
      <c r="C1006" s="300" t="s">
        <v>2181</v>
      </c>
      <c r="D1006" s="301" t="s">
        <v>2182</v>
      </c>
      <c r="E1006" s="302" t="s">
        <v>581</v>
      </c>
      <c r="F1006" s="303">
        <v>6.4749999999999996</v>
      </c>
      <c r="G1006" s="41"/>
      <c r="H1006" s="47"/>
    </row>
    <row r="1007" s="2" customFormat="1" ht="16.8" customHeight="1">
      <c r="A1007" s="41"/>
      <c r="B1007" s="47"/>
      <c r="C1007" s="304" t="s">
        <v>2181</v>
      </c>
      <c r="D1007" s="304" t="s">
        <v>2292</v>
      </c>
      <c r="E1007" s="20" t="s">
        <v>21</v>
      </c>
      <c r="F1007" s="305">
        <v>6.4749999999999996</v>
      </c>
      <c r="G1007" s="41"/>
      <c r="H1007" s="47"/>
    </row>
    <row r="1008" s="2" customFormat="1" ht="16.8" customHeight="1">
      <c r="A1008" s="41"/>
      <c r="B1008" s="47"/>
      <c r="C1008" s="306" t="s">
        <v>2905</v>
      </c>
      <c r="D1008" s="41"/>
      <c r="E1008" s="41"/>
      <c r="F1008" s="41"/>
      <c r="G1008" s="41"/>
      <c r="H1008" s="47"/>
    </row>
    <row r="1009" s="2" customFormat="1" ht="16.8" customHeight="1">
      <c r="A1009" s="41"/>
      <c r="B1009" s="47"/>
      <c r="C1009" s="304" t="s">
        <v>2289</v>
      </c>
      <c r="D1009" s="304" t="s">
        <v>2290</v>
      </c>
      <c r="E1009" s="20" t="s">
        <v>581</v>
      </c>
      <c r="F1009" s="305">
        <v>6.4749999999999996</v>
      </c>
      <c r="G1009" s="41"/>
      <c r="H1009" s="47"/>
    </row>
    <row r="1010" s="2" customFormat="1" ht="16.8" customHeight="1">
      <c r="A1010" s="41"/>
      <c r="B1010" s="47"/>
      <c r="C1010" s="304" t="s">
        <v>2278</v>
      </c>
      <c r="D1010" s="304" t="s">
        <v>2279</v>
      </c>
      <c r="E1010" s="20" t="s">
        <v>141</v>
      </c>
      <c r="F1010" s="305">
        <v>38851</v>
      </c>
      <c r="G1010" s="41"/>
      <c r="H1010" s="47"/>
    </row>
    <row r="1011" s="2" customFormat="1" ht="16.8" customHeight="1">
      <c r="A1011" s="41"/>
      <c r="B1011" s="47"/>
      <c r="C1011" s="300" t="s">
        <v>2187</v>
      </c>
      <c r="D1011" s="301" t="s">
        <v>2188</v>
      </c>
      <c r="E1011" s="302" t="s">
        <v>581</v>
      </c>
      <c r="F1011" s="303">
        <v>0.56000000000000005</v>
      </c>
      <c r="G1011" s="41"/>
      <c r="H1011" s="47"/>
    </row>
    <row r="1012" s="2" customFormat="1" ht="16.8" customHeight="1">
      <c r="A1012" s="41"/>
      <c r="B1012" s="47"/>
      <c r="C1012" s="304" t="s">
        <v>2187</v>
      </c>
      <c r="D1012" s="304" t="s">
        <v>2345</v>
      </c>
      <c r="E1012" s="20" t="s">
        <v>21</v>
      </c>
      <c r="F1012" s="305">
        <v>0.56000000000000005</v>
      </c>
      <c r="G1012" s="41"/>
      <c r="H1012" s="47"/>
    </row>
    <row r="1013" s="2" customFormat="1" ht="16.8" customHeight="1">
      <c r="A1013" s="41"/>
      <c r="B1013" s="47"/>
      <c r="C1013" s="306" t="s">
        <v>2905</v>
      </c>
      <c r="D1013" s="41"/>
      <c r="E1013" s="41"/>
      <c r="F1013" s="41"/>
      <c r="G1013" s="41"/>
      <c r="H1013" s="47"/>
    </row>
    <row r="1014" s="2" customFormat="1" ht="16.8" customHeight="1">
      <c r="A1014" s="41"/>
      <c r="B1014" s="47"/>
      <c r="C1014" s="304" t="s">
        <v>2341</v>
      </c>
      <c r="D1014" s="304" t="s">
        <v>2342</v>
      </c>
      <c r="E1014" s="20" t="s">
        <v>581</v>
      </c>
      <c r="F1014" s="305">
        <v>0.56000000000000005</v>
      </c>
      <c r="G1014" s="41"/>
      <c r="H1014" s="47"/>
    </row>
    <row r="1015" s="2" customFormat="1" ht="16.8" customHeight="1">
      <c r="A1015" s="41"/>
      <c r="B1015" s="47"/>
      <c r="C1015" s="304" t="s">
        <v>2331</v>
      </c>
      <c r="D1015" s="304" t="s">
        <v>2332</v>
      </c>
      <c r="E1015" s="20" t="s">
        <v>581</v>
      </c>
      <c r="F1015" s="305">
        <v>4.2910000000000004</v>
      </c>
      <c r="G1015" s="41"/>
      <c r="H1015" s="47"/>
    </row>
    <row r="1016" s="2" customFormat="1" ht="16.8" customHeight="1">
      <c r="A1016" s="41"/>
      <c r="B1016" s="47"/>
      <c r="C1016" s="304" t="s">
        <v>2346</v>
      </c>
      <c r="D1016" s="304" t="s">
        <v>2347</v>
      </c>
      <c r="E1016" s="20" t="s">
        <v>581</v>
      </c>
      <c r="F1016" s="305">
        <v>4.2910000000000004</v>
      </c>
      <c r="G1016" s="41"/>
      <c r="H1016" s="47"/>
    </row>
    <row r="1017" s="2" customFormat="1" ht="16.8" customHeight="1">
      <c r="A1017" s="41"/>
      <c r="B1017" s="47"/>
      <c r="C1017" s="300" t="s">
        <v>2136</v>
      </c>
      <c r="D1017" s="301" t="s">
        <v>2136</v>
      </c>
      <c r="E1017" s="302" t="s">
        <v>141</v>
      </c>
      <c r="F1017" s="303">
        <v>4246.5600000000004</v>
      </c>
      <c r="G1017" s="41"/>
      <c r="H1017" s="47"/>
    </row>
    <row r="1018" s="2" customFormat="1" ht="16.8" customHeight="1">
      <c r="A1018" s="41"/>
      <c r="B1018" s="47"/>
      <c r="C1018" s="304" t="s">
        <v>21</v>
      </c>
      <c r="D1018" s="304" t="s">
        <v>2708</v>
      </c>
      <c r="E1018" s="20" t="s">
        <v>21</v>
      </c>
      <c r="F1018" s="305">
        <v>4246.5600000000004</v>
      </c>
      <c r="G1018" s="41"/>
      <c r="H1018" s="47"/>
    </row>
    <row r="1019" s="2" customFormat="1" ht="16.8" customHeight="1">
      <c r="A1019" s="41"/>
      <c r="B1019" s="47"/>
      <c r="C1019" s="304" t="s">
        <v>2136</v>
      </c>
      <c r="D1019" s="304" t="s">
        <v>830</v>
      </c>
      <c r="E1019" s="20" t="s">
        <v>21</v>
      </c>
      <c r="F1019" s="305">
        <v>4246.5600000000004</v>
      </c>
      <c r="G1019" s="41"/>
      <c r="H1019" s="47"/>
    </row>
    <row r="1020" s="2" customFormat="1" ht="16.8" customHeight="1">
      <c r="A1020" s="41"/>
      <c r="B1020" s="47"/>
      <c r="C1020" s="306" t="s">
        <v>2905</v>
      </c>
      <c r="D1020" s="41"/>
      <c r="E1020" s="41"/>
      <c r="F1020" s="41"/>
      <c r="G1020" s="41"/>
      <c r="H1020" s="47"/>
    </row>
    <row r="1021" s="2" customFormat="1" ht="16.8" customHeight="1">
      <c r="A1021" s="41"/>
      <c r="B1021" s="47"/>
      <c r="C1021" s="304" t="s">
        <v>2046</v>
      </c>
      <c r="D1021" s="304" t="s">
        <v>2705</v>
      </c>
      <c r="E1021" s="20" t="s">
        <v>141</v>
      </c>
      <c r="F1021" s="305">
        <v>4246.5600000000004</v>
      </c>
      <c r="G1021" s="41"/>
      <c r="H1021" s="47"/>
    </row>
    <row r="1022" s="2" customFormat="1" ht="16.8" customHeight="1">
      <c r="A1022" s="41"/>
      <c r="B1022" s="47"/>
      <c r="C1022" s="304" t="s">
        <v>2028</v>
      </c>
      <c r="D1022" s="304" t="s">
        <v>2029</v>
      </c>
      <c r="E1022" s="20" t="s">
        <v>141</v>
      </c>
      <c r="F1022" s="305">
        <v>6665.8999999999996</v>
      </c>
      <c r="G1022" s="41"/>
      <c r="H1022" s="47"/>
    </row>
    <row r="1023" s="2" customFormat="1" ht="16.8" customHeight="1">
      <c r="A1023" s="41"/>
      <c r="B1023" s="47"/>
      <c r="C1023" s="300" t="s">
        <v>2148</v>
      </c>
      <c r="D1023" s="301" t="s">
        <v>2148</v>
      </c>
      <c r="E1023" s="302" t="s">
        <v>475</v>
      </c>
      <c r="F1023" s="303">
        <v>33.200000000000003</v>
      </c>
      <c r="G1023" s="41"/>
      <c r="H1023" s="47"/>
    </row>
    <row r="1024" s="2" customFormat="1" ht="16.8" customHeight="1">
      <c r="A1024" s="41"/>
      <c r="B1024" s="47"/>
      <c r="C1024" s="304" t="s">
        <v>21</v>
      </c>
      <c r="D1024" s="304" t="s">
        <v>2233</v>
      </c>
      <c r="E1024" s="20" t="s">
        <v>21</v>
      </c>
      <c r="F1024" s="305">
        <v>0</v>
      </c>
      <c r="G1024" s="41"/>
      <c r="H1024" s="47"/>
    </row>
    <row r="1025" s="2" customFormat="1" ht="16.8" customHeight="1">
      <c r="A1025" s="41"/>
      <c r="B1025" s="47"/>
      <c r="C1025" s="304" t="s">
        <v>2148</v>
      </c>
      <c r="D1025" s="304" t="s">
        <v>2481</v>
      </c>
      <c r="E1025" s="20" t="s">
        <v>21</v>
      </c>
      <c r="F1025" s="305">
        <v>33.200000000000003</v>
      </c>
      <c r="G1025" s="41"/>
      <c r="H1025" s="47"/>
    </row>
    <row r="1026" s="2" customFormat="1" ht="16.8" customHeight="1">
      <c r="A1026" s="41"/>
      <c r="B1026" s="47"/>
      <c r="C1026" s="306" t="s">
        <v>2905</v>
      </c>
      <c r="D1026" s="41"/>
      <c r="E1026" s="41"/>
      <c r="F1026" s="41"/>
      <c r="G1026" s="41"/>
      <c r="H1026" s="47"/>
    </row>
    <row r="1027" s="2" customFormat="1" ht="16.8" customHeight="1">
      <c r="A1027" s="41"/>
      <c r="B1027" s="47"/>
      <c r="C1027" s="304" t="s">
        <v>2476</v>
      </c>
      <c r="D1027" s="304" t="s">
        <v>2477</v>
      </c>
      <c r="E1027" s="20" t="s">
        <v>475</v>
      </c>
      <c r="F1027" s="305">
        <v>33.200000000000003</v>
      </c>
      <c r="G1027" s="41"/>
      <c r="H1027" s="47"/>
    </row>
    <row r="1028" s="2" customFormat="1" ht="16.8" customHeight="1">
      <c r="A1028" s="41"/>
      <c r="B1028" s="47"/>
      <c r="C1028" s="304" t="s">
        <v>2482</v>
      </c>
      <c r="D1028" s="304" t="s">
        <v>2483</v>
      </c>
      <c r="E1028" s="20" t="s">
        <v>475</v>
      </c>
      <c r="F1028" s="305">
        <v>1992</v>
      </c>
      <c r="G1028" s="41"/>
      <c r="H1028" s="47"/>
    </row>
    <row r="1029" s="2" customFormat="1" ht="16.8" customHeight="1">
      <c r="A1029" s="41"/>
      <c r="B1029" s="47"/>
      <c r="C1029" s="304" t="s">
        <v>2488</v>
      </c>
      <c r="D1029" s="304" t="s">
        <v>2489</v>
      </c>
      <c r="E1029" s="20" t="s">
        <v>475</v>
      </c>
      <c r="F1029" s="305">
        <v>33.200000000000003</v>
      </c>
      <c r="G1029" s="41"/>
      <c r="H1029" s="47"/>
    </row>
    <row r="1030" s="2" customFormat="1" ht="16.8" customHeight="1">
      <c r="A1030" s="41"/>
      <c r="B1030" s="47"/>
      <c r="C1030" s="300" t="s">
        <v>2139</v>
      </c>
      <c r="D1030" s="301" t="s">
        <v>2140</v>
      </c>
      <c r="E1030" s="302" t="s">
        <v>141</v>
      </c>
      <c r="F1030" s="303">
        <v>825</v>
      </c>
      <c r="G1030" s="41"/>
      <c r="H1030" s="47"/>
    </row>
    <row r="1031" s="2" customFormat="1" ht="16.8" customHeight="1">
      <c r="A1031" s="41"/>
      <c r="B1031" s="47"/>
      <c r="C1031" s="304" t="s">
        <v>21</v>
      </c>
      <c r="D1031" s="304" t="s">
        <v>2712</v>
      </c>
      <c r="E1031" s="20" t="s">
        <v>21</v>
      </c>
      <c r="F1031" s="305">
        <v>0</v>
      </c>
      <c r="G1031" s="41"/>
      <c r="H1031" s="47"/>
    </row>
    <row r="1032" s="2" customFormat="1" ht="16.8" customHeight="1">
      <c r="A1032" s="41"/>
      <c r="B1032" s="47"/>
      <c r="C1032" s="304" t="s">
        <v>2139</v>
      </c>
      <c r="D1032" s="304" t="s">
        <v>2713</v>
      </c>
      <c r="E1032" s="20" t="s">
        <v>21</v>
      </c>
      <c r="F1032" s="305">
        <v>825</v>
      </c>
      <c r="G1032" s="41"/>
      <c r="H1032" s="47"/>
    </row>
    <row r="1033" s="2" customFormat="1" ht="16.8" customHeight="1">
      <c r="A1033" s="41"/>
      <c r="B1033" s="47"/>
      <c r="C1033" s="306" t="s">
        <v>2905</v>
      </c>
      <c r="D1033" s="41"/>
      <c r="E1033" s="41"/>
      <c r="F1033" s="41"/>
      <c r="G1033" s="41"/>
      <c r="H1033" s="47"/>
    </row>
    <row r="1034" s="2" customFormat="1" ht="16.8" customHeight="1">
      <c r="A1034" s="41"/>
      <c r="B1034" s="47"/>
      <c r="C1034" s="304" t="s">
        <v>2010</v>
      </c>
      <c r="D1034" s="304" t="s">
        <v>2709</v>
      </c>
      <c r="E1034" s="20" t="s">
        <v>141</v>
      </c>
      <c r="F1034" s="305">
        <v>825</v>
      </c>
      <c r="G1034" s="41"/>
      <c r="H1034" s="47"/>
    </row>
    <row r="1035" s="2" customFormat="1" ht="16.8" customHeight="1">
      <c r="A1035" s="41"/>
      <c r="B1035" s="47"/>
      <c r="C1035" s="304" t="s">
        <v>2028</v>
      </c>
      <c r="D1035" s="304" t="s">
        <v>2029</v>
      </c>
      <c r="E1035" s="20" t="s">
        <v>141</v>
      </c>
      <c r="F1035" s="305">
        <v>6665.8999999999996</v>
      </c>
      <c r="G1035" s="41"/>
      <c r="H1035" s="47"/>
    </row>
    <row r="1036" s="2" customFormat="1" ht="16.8" customHeight="1">
      <c r="A1036" s="41"/>
      <c r="B1036" s="47"/>
      <c r="C1036" s="300" t="s">
        <v>2142</v>
      </c>
      <c r="D1036" s="301" t="s">
        <v>2143</v>
      </c>
      <c r="E1036" s="302" t="s">
        <v>475</v>
      </c>
      <c r="F1036" s="303">
        <v>34.5</v>
      </c>
      <c r="G1036" s="41"/>
      <c r="H1036" s="47"/>
    </row>
    <row r="1037" s="2" customFormat="1" ht="16.8" customHeight="1">
      <c r="A1037" s="41"/>
      <c r="B1037" s="47"/>
      <c r="C1037" s="304" t="s">
        <v>2142</v>
      </c>
      <c r="D1037" s="304" t="s">
        <v>2751</v>
      </c>
      <c r="E1037" s="20" t="s">
        <v>21</v>
      </c>
      <c r="F1037" s="305">
        <v>34.5</v>
      </c>
      <c r="G1037" s="41"/>
      <c r="H1037" s="47"/>
    </row>
    <row r="1038" s="2" customFormat="1" ht="16.8" customHeight="1">
      <c r="A1038" s="41"/>
      <c r="B1038" s="47"/>
      <c r="C1038" s="306" t="s">
        <v>2905</v>
      </c>
      <c r="D1038" s="41"/>
      <c r="E1038" s="41"/>
      <c r="F1038" s="41"/>
      <c r="G1038" s="41"/>
      <c r="H1038" s="47"/>
    </row>
    <row r="1039" s="2" customFormat="1" ht="16.8" customHeight="1">
      <c r="A1039" s="41"/>
      <c r="B1039" s="47"/>
      <c r="C1039" s="304" t="s">
        <v>2746</v>
      </c>
      <c r="D1039" s="304" t="s">
        <v>2747</v>
      </c>
      <c r="E1039" s="20" t="s">
        <v>475</v>
      </c>
      <c r="F1039" s="305">
        <v>34.5</v>
      </c>
      <c r="G1039" s="41"/>
      <c r="H1039" s="47"/>
    </row>
    <row r="1040" s="2" customFormat="1" ht="16.8" customHeight="1">
      <c r="A1040" s="41"/>
      <c r="B1040" s="47"/>
      <c r="C1040" s="304" t="s">
        <v>2756</v>
      </c>
      <c r="D1040" s="304" t="s">
        <v>2757</v>
      </c>
      <c r="E1040" s="20" t="s">
        <v>475</v>
      </c>
      <c r="F1040" s="305">
        <v>34.5</v>
      </c>
      <c r="G1040" s="41"/>
      <c r="H1040" s="47"/>
    </row>
    <row r="1041" s="2" customFormat="1" ht="16.8" customHeight="1">
      <c r="A1041" s="41"/>
      <c r="B1041" s="47"/>
      <c r="C1041" s="304" t="s">
        <v>2752</v>
      </c>
      <c r="D1041" s="304" t="s">
        <v>2753</v>
      </c>
      <c r="E1041" s="20" t="s">
        <v>581</v>
      </c>
      <c r="F1041" s="305">
        <v>2.5880000000000001</v>
      </c>
      <c r="G1041" s="41"/>
      <c r="H1041" s="47"/>
    </row>
    <row r="1042" s="2" customFormat="1" ht="16.8" customHeight="1">
      <c r="A1042" s="41"/>
      <c r="B1042" s="47"/>
      <c r="C1042" s="300" t="s">
        <v>2145</v>
      </c>
      <c r="D1042" s="301" t="s">
        <v>2146</v>
      </c>
      <c r="E1042" s="302" t="s">
        <v>210</v>
      </c>
      <c r="F1042" s="303">
        <v>69.599999999999994</v>
      </c>
      <c r="G1042" s="41"/>
      <c r="H1042" s="47"/>
    </row>
    <row r="1043" s="2" customFormat="1" ht="16.8" customHeight="1">
      <c r="A1043" s="41"/>
      <c r="B1043" s="47"/>
      <c r="C1043" s="304" t="s">
        <v>21</v>
      </c>
      <c r="D1043" s="304" t="s">
        <v>2233</v>
      </c>
      <c r="E1043" s="20" t="s">
        <v>21</v>
      </c>
      <c r="F1043" s="305">
        <v>0</v>
      </c>
      <c r="G1043" s="41"/>
      <c r="H1043" s="47"/>
    </row>
    <row r="1044" s="2" customFormat="1" ht="16.8" customHeight="1">
      <c r="A1044" s="41"/>
      <c r="B1044" s="47"/>
      <c r="C1044" s="304" t="s">
        <v>21</v>
      </c>
      <c r="D1044" s="304" t="s">
        <v>2239</v>
      </c>
      <c r="E1044" s="20" t="s">
        <v>21</v>
      </c>
      <c r="F1044" s="305">
        <v>0</v>
      </c>
      <c r="G1044" s="41"/>
      <c r="H1044" s="47"/>
    </row>
    <row r="1045" s="2" customFormat="1" ht="16.8" customHeight="1">
      <c r="A1045" s="41"/>
      <c r="B1045" s="47"/>
      <c r="C1045" s="304" t="s">
        <v>2145</v>
      </c>
      <c r="D1045" s="304" t="s">
        <v>2240</v>
      </c>
      <c r="E1045" s="20" t="s">
        <v>21</v>
      </c>
      <c r="F1045" s="305">
        <v>69.599999999999994</v>
      </c>
      <c r="G1045" s="41"/>
      <c r="H1045" s="47"/>
    </row>
    <row r="1046" s="2" customFormat="1" ht="16.8" customHeight="1">
      <c r="A1046" s="41"/>
      <c r="B1046" s="47"/>
      <c r="C1046" s="306" t="s">
        <v>2905</v>
      </c>
      <c r="D1046" s="41"/>
      <c r="E1046" s="41"/>
      <c r="F1046" s="41"/>
      <c r="G1046" s="41"/>
      <c r="H1046" s="47"/>
    </row>
    <row r="1047" s="2" customFormat="1" ht="16.8" customHeight="1">
      <c r="A1047" s="41"/>
      <c r="B1047" s="47"/>
      <c r="C1047" s="304" t="s">
        <v>2236</v>
      </c>
      <c r="D1047" s="304" t="s">
        <v>2237</v>
      </c>
      <c r="E1047" s="20" t="s">
        <v>210</v>
      </c>
      <c r="F1047" s="305">
        <v>69.599999999999994</v>
      </c>
      <c r="G1047" s="41"/>
      <c r="H1047" s="47"/>
    </row>
    <row r="1048" s="2" customFormat="1" ht="16.8" customHeight="1">
      <c r="A1048" s="41"/>
      <c r="B1048" s="47"/>
      <c r="C1048" s="304" t="s">
        <v>2766</v>
      </c>
      <c r="D1048" s="304" t="s">
        <v>2767</v>
      </c>
      <c r="E1048" s="20" t="s">
        <v>210</v>
      </c>
      <c r="F1048" s="305">
        <v>60.299999999999997</v>
      </c>
      <c r="G1048" s="41"/>
      <c r="H1048" s="47"/>
    </row>
    <row r="1049" s="2" customFormat="1" ht="16.8" customHeight="1">
      <c r="A1049" s="41"/>
      <c r="B1049" s="47"/>
      <c r="C1049" s="300" t="s">
        <v>929</v>
      </c>
      <c r="D1049" s="301" t="s">
        <v>929</v>
      </c>
      <c r="E1049" s="302" t="s">
        <v>565</v>
      </c>
      <c r="F1049" s="303">
        <v>0</v>
      </c>
      <c r="G1049" s="41"/>
      <c r="H1049" s="47"/>
    </row>
    <row r="1050" s="2" customFormat="1" ht="16.8" customHeight="1">
      <c r="A1050" s="41"/>
      <c r="B1050" s="47"/>
      <c r="C1050" s="300" t="s">
        <v>2184</v>
      </c>
      <c r="D1050" s="301" t="s">
        <v>2185</v>
      </c>
      <c r="E1050" s="302" t="s">
        <v>581</v>
      </c>
      <c r="F1050" s="303">
        <v>3.7309999999999999</v>
      </c>
      <c r="G1050" s="41"/>
      <c r="H1050" s="47"/>
    </row>
    <row r="1051" s="2" customFormat="1" ht="16.8" customHeight="1">
      <c r="A1051" s="41"/>
      <c r="B1051" s="47"/>
      <c r="C1051" s="304" t="s">
        <v>21</v>
      </c>
      <c r="D1051" s="304" t="s">
        <v>2246</v>
      </c>
      <c r="E1051" s="20" t="s">
        <v>21</v>
      </c>
      <c r="F1051" s="305">
        <v>0</v>
      </c>
      <c r="G1051" s="41"/>
      <c r="H1051" s="47"/>
    </row>
    <row r="1052" s="2" customFormat="1" ht="16.8" customHeight="1">
      <c r="A1052" s="41"/>
      <c r="B1052" s="47"/>
      <c r="C1052" s="304" t="s">
        <v>21</v>
      </c>
      <c r="D1052" s="304" t="s">
        <v>2340</v>
      </c>
      <c r="E1052" s="20" t="s">
        <v>21</v>
      </c>
      <c r="F1052" s="305">
        <v>3.7309999999999999</v>
      </c>
      <c r="G1052" s="41"/>
      <c r="H1052" s="47"/>
    </row>
    <row r="1053" s="2" customFormat="1" ht="16.8" customHeight="1">
      <c r="A1053" s="41"/>
      <c r="B1053" s="47"/>
      <c r="C1053" s="304" t="s">
        <v>2184</v>
      </c>
      <c r="D1053" s="304" t="s">
        <v>830</v>
      </c>
      <c r="E1053" s="20" t="s">
        <v>21</v>
      </c>
      <c r="F1053" s="305">
        <v>3.7309999999999999</v>
      </c>
      <c r="G1053" s="41"/>
      <c r="H1053" s="47"/>
    </row>
    <row r="1054" s="2" customFormat="1" ht="16.8" customHeight="1">
      <c r="A1054" s="41"/>
      <c r="B1054" s="47"/>
      <c r="C1054" s="306" t="s">
        <v>2905</v>
      </c>
      <c r="D1054" s="41"/>
      <c r="E1054" s="41"/>
      <c r="F1054" s="41"/>
      <c r="G1054" s="41"/>
      <c r="H1054" s="47"/>
    </row>
    <row r="1055" s="2" customFormat="1" ht="16.8" customHeight="1">
      <c r="A1055" s="41"/>
      <c r="B1055" s="47"/>
      <c r="C1055" s="304" t="s">
        <v>2336</v>
      </c>
      <c r="D1055" s="304" t="s">
        <v>2337</v>
      </c>
      <c r="E1055" s="20" t="s">
        <v>581</v>
      </c>
      <c r="F1055" s="305">
        <v>3.7309999999999999</v>
      </c>
      <c r="G1055" s="41"/>
      <c r="H1055" s="47"/>
    </row>
    <row r="1056" s="2" customFormat="1" ht="16.8" customHeight="1">
      <c r="A1056" s="41"/>
      <c r="B1056" s="47"/>
      <c r="C1056" s="304" t="s">
        <v>2331</v>
      </c>
      <c r="D1056" s="304" t="s">
        <v>2332</v>
      </c>
      <c r="E1056" s="20" t="s">
        <v>581</v>
      </c>
      <c r="F1056" s="305">
        <v>4.2910000000000004</v>
      </c>
      <c r="G1056" s="41"/>
      <c r="H1056" s="47"/>
    </row>
    <row r="1057" s="2" customFormat="1" ht="16.8" customHeight="1">
      <c r="A1057" s="41"/>
      <c r="B1057" s="47"/>
      <c r="C1057" s="304" t="s">
        <v>2346</v>
      </c>
      <c r="D1057" s="304" t="s">
        <v>2347</v>
      </c>
      <c r="E1057" s="20" t="s">
        <v>581</v>
      </c>
      <c r="F1057" s="305">
        <v>4.2910000000000004</v>
      </c>
      <c r="G1057" s="41"/>
      <c r="H1057" s="47"/>
    </row>
    <row r="1058" s="2" customFormat="1" ht="16.8" customHeight="1">
      <c r="A1058" s="41"/>
      <c r="B1058" s="47"/>
      <c r="C1058" s="304" t="s">
        <v>2341</v>
      </c>
      <c r="D1058" s="304" t="s">
        <v>2342</v>
      </c>
      <c r="E1058" s="20" t="s">
        <v>581</v>
      </c>
      <c r="F1058" s="305">
        <v>0.56000000000000005</v>
      </c>
      <c r="G1058" s="41"/>
      <c r="H1058" s="47"/>
    </row>
    <row r="1059" s="2" customFormat="1" ht="16.8" customHeight="1">
      <c r="A1059" s="41"/>
      <c r="B1059" s="47"/>
      <c r="C1059" s="300" t="s">
        <v>2916</v>
      </c>
      <c r="D1059" s="301" t="s">
        <v>2916</v>
      </c>
      <c r="E1059" s="302" t="s">
        <v>21</v>
      </c>
      <c r="F1059" s="303">
        <v>0</v>
      </c>
      <c r="G1059" s="41"/>
      <c r="H1059" s="47"/>
    </row>
    <row r="1060" s="2" customFormat="1" ht="16.8" customHeight="1">
      <c r="A1060" s="41"/>
      <c r="B1060" s="47"/>
      <c r="C1060" s="300" t="s">
        <v>2917</v>
      </c>
      <c r="D1060" s="301" t="s">
        <v>2918</v>
      </c>
      <c r="E1060" s="302" t="s">
        <v>565</v>
      </c>
      <c r="F1060" s="303">
        <v>15.93</v>
      </c>
      <c r="G1060" s="41"/>
      <c r="H1060" s="47"/>
    </row>
    <row r="1061" s="2" customFormat="1" ht="16.8" customHeight="1">
      <c r="A1061" s="41"/>
      <c r="B1061" s="47"/>
      <c r="C1061" s="300" t="s">
        <v>570</v>
      </c>
      <c r="D1061" s="301" t="s">
        <v>570</v>
      </c>
      <c r="E1061" s="302" t="s">
        <v>565</v>
      </c>
      <c r="F1061" s="303">
        <v>0.80000000000000004</v>
      </c>
      <c r="G1061" s="41"/>
      <c r="H1061" s="47"/>
    </row>
    <row r="1062" s="2" customFormat="1" ht="16.8" customHeight="1">
      <c r="A1062" s="41"/>
      <c r="B1062" s="47"/>
      <c r="C1062" s="304" t="s">
        <v>21</v>
      </c>
      <c r="D1062" s="304" t="s">
        <v>2272</v>
      </c>
      <c r="E1062" s="20" t="s">
        <v>21</v>
      </c>
      <c r="F1062" s="305">
        <v>0</v>
      </c>
      <c r="G1062" s="41"/>
      <c r="H1062" s="47"/>
    </row>
    <row r="1063" s="2" customFormat="1" ht="16.8" customHeight="1">
      <c r="A1063" s="41"/>
      <c r="B1063" s="47"/>
      <c r="C1063" s="304" t="s">
        <v>570</v>
      </c>
      <c r="D1063" s="304" t="s">
        <v>2418</v>
      </c>
      <c r="E1063" s="20" t="s">
        <v>21</v>
      </c>
      <c r="F1063" s="305">
        <v>0.80000000000000004</v>
      </c>
      <c r="G1063" s="41"/>
      <c r="H1063" s="47"/>
    </row>
    <row r="1064" s="2" customFormat="1" ht="16.8" customHeight="1">
      <c r="A1064" s="41"/>
      <c r="B1064" s="47"/>
      <c r="C1064" s="306" t="s">
        <v>2905</v>
      </c>
      <c r="D1064" s="41"/>
      <c r="E1064" s="41"/>
      <c r="F1064" s="41"/>
      <c r="G1064" s="41"/>
      <c r="H1064" s="47"/>
    </row>
    <row r="1065" s="2" customFormat="1" ht="16.8" customHeight="1">
      <c r="A1065" s="41"/>
      <c r="B1065" s="47"/>
      <c r="C1065" s="304" t="s">
        <v>1274</v>
      </c>
      <c r="D1065" s="304" t="s">
        <v>1275</v>
      </c>
      <c r="E1065" s="20" t="s">
        <v>565</v>
      </c>
      <c r="F1065" s="305">
        <v>0.80000000000000004</v>
      </c>
      <c r="G1065" s="41"/>
      <c r="H1065" s="47"/>
    </row>
    <row r="1066" s="2" customFormat="1" ht="16.8" customHeight="1">
      <c r="A1066" s="41"/>
      <c r="B1066" s="47"/>
      <c r="C1066" s="304" t="s">
        <v>1905</v>
      </c>
      <c r="D1066" s="304" t="s">
        <v>1906</v>
      </c>
      <c r="E1066" s="20" t="s">
        <v>565</v>
      </c>
      <c r="F1066" s="305">
        <v>192.078</v>
      </c>
      <c r="G1066" s="41"/>
      <c r="H1066" s="47"/>
    </row>
    <row r="1067" s="2" customFormat="1" ht="16.8" customHeight="1">
      <c r="A1067" s="41"/>
      <c r="B1067" s="47"/>
      <c r="C1067" s="300" t="s">
        <v>2544</v>
      </c>
      <c r="D1067" s="301" t="s">
        <v>2919</v>
      </c>
      <c r="E1067" s="302" t="s">
        <v>565</v>
      </c>
      <c r="F1067" s="303">
        <v>40.695</v>
      </c>
      <c r="G1067" s="41"/>
      <c r="H1067" s="47"/>
    </row>
    <row r="1068" s="2" customFormat="1" ht="16.8" customHeight="1">
      <c r="A1068" s="41"/>
      <c r="B1068" s="47"/>
      <c r="C1068" s="304" t="s">
        <v>21</v>
      </c>
      <c r="D1068" s="304" t="s">
        <v>2537</v>
      </c>
      <c r="E1068" s="20" t="s">
        <v>21</v>
      </c>
      <c r="F1068" s="305">
        <v>0</v>
      </c>
      <c r="G1068" s="41"/>
      <c r="H1068" s="47"/>
    </row>
    <row r="1069" s="2" customFormat="1" ht="16.8" customHeight="1">
      <c r="A1069" s="41"/>
      <c r="B1069" s="47"/>
      <c r="C1069" s="304" t="s">
        <v>21</v>
      </c>
      <c r="D1069" s="304" t="s">
        <v>2538</v>
      </c>
      <c r="E1069" s="20" t="s">
        <v>21</v>
      </c>
      <c r="F1069" s="305">
        <v>0</v>
      </c>
      <c r="G1069" s="41"/>
      <c r="H1069" s="47"/>
    </row>
    <row r="1070" s="2" customFormat="1" ht="16.8" customHeight="1">
      <c r="A1070" s="41"/>
      <c r="B1070" s="47"/>
      <c r="C1070" s="304" t="s">
        <v>21</v>
      </c>
      <c r="D1070" s="304" t="s">
        <v>2539</v>
      </c>
      <c r="E1070" s="20" t="s">
        <v>21</v>
      </c>
      <c r="F1070" s="305">
        <v>20.954999999999998</v>
      </c>
      <c r="G1070" s="41"/>
      <c r="H1070" s="47"/>
    </row>
    <row r="1071" s="2" customFormat="1" ht="16.8" customHeight="1">
      <c r="A1071" s="41"/>
      <c r="B1071" s="47"/>
      <c r="C1071" s="304" t="s">
        <v>21</v>
      </c>
      <c r="D1071" s="304" t="s">
        <v>2540</v>
      </c>
      <c r="E1071" s="20" t="s">
        <v>21</v>
      </c>
      <c r="F1071" s="305">
        <v>0</v>
      </c>
      <c r="G1071" s="41"/>
      <c r="H1071" s="47"/>
    </row>
    <row r="1072" s="2" customFormat="1" ht="16.8" customHeight="1">
      <c r="A1072" s="41"/>
      <c r="B1072" s="47"/>
      <c r="C1072" s="304" t="s">
        <v>21</v>
      </c>
      <c r="D1072" s="304" t="s">
        <v>2541</v>
      </c>
      <c r="E1072" s="20" t="s">
        <v>21</v>
      </c>
      <c r="F1072" s="305">
        <v>0.23999999999999999</v>
      </c>
      <c r="G1072" s="41"/>
      <c r="H1072" s="47"/>
    </row>
    <row r="1073" s="2" customFormat="1" ht="16.8" customHeight="1">
      <c r="A1073" s="41"/>
      <c r="B1073" s="47"/>
      <c r="C1073" s="304" t="s">
        <v>21</v>
      </c>
      <c r="D1073" s="304" t="s">
        <v>2542</v>
      </c>
      <c r="E1073" s="20" t="s">
        <v>21</v>
      </c>
      <c r="F1073" s="305">
        <v>0</v>
      </c>
      <c r="G1073" s="41"/>
      <c r="H1073" s="47"/>
    </row>
    <row r="1074" s="2" customFormat="1" ht="16.8" customHeight="1">
      <c r="A1074" s="41"/>
      <c r="B1074" s="47"/>
      <c r="C1074" s="304" t="s">
        <v>21</v>
      </c>
      <c r="D1074" s="304" t="s">
        <v>2543</v>
      </c>
      <c r="E1074" s="20" t="s">
        <v>21</v>
      </c>
      <c r="F1074" s="305">
        <v>19.5</v>
      </c>
      <c r="G1074" s="41"/>
      <c r="H1074" s="47"/>
    </row>
    <row r="1075" s="2" customFormat="1" ht="16.8" customHeight="1">
      <c r="A1075" s="41"/>
      <c r="B1075" s="47"/>
      <c r="C1075" s="304" t="s">
        <v>2544</v>
      </c>
      <c r="D1075" s="304" t="s">
        <v>830</v>
      </c>
      <c r="E1075" s="20" t="s">
        <v>21</v>
      </c>
      <c r="F1075" s="305">
        <v>40.695</v>
      </c>
      <c r="G1075" s="41"/>
      <c r="H1075" s="47"/>
    </row>
    <row r="1076" s="2" customFormat="1" ht="16.8" customHeight="1">
      <c r="A1076" s="41"/>
      <c r="B1076" s="47"/>
      <c r="C1076" s="300" t="s">
        <v>2175</v>
      </c>
      <c r="D1076" s="301" t="s">
        <v>2176</v>
      </c>
      <c r="E1076" s="302" t="s">
        <v>475</v>
      </c>
      <c r="F1076" s="303">
        <v>399.60000000000002</v>
      </c>
      <c r="G1076" s="41"/>
      <c r="H1076" s="47"/>
    </row>
    <row r="1077" s="2" customFormat="1" ht="16.8" customHeight="1">
      <c r="A1077" s="41"/>
      <c r="B1077" s="47"/>
      <c r="C1077" s="304" t="s">
        <v>21</v>
      </c>
      <c r="D1077" s="304" t="s">
        <v>2272</v>
      </c>
      <c r="E1077" s="20" t="s">
        <v>21</v>
      </c>
      <c r="F1077" s="305">
        <v>0</v>
      </c>
      <c r="G1077" s="41"/>
      <c r="H1077" s="47"/>
    </row>
    <row r="1078" s="2" customFormat="1" ht="16.8" customHeight="1">
      <c r="A1078" s="41"/>
      <c r="B1078" s="47"/>
      <c r="C1078" s="304" t="s">
        <v>21</v>
      </c>
      <c r="D1078" s="304" t="s">
        <v>2273</v>
      </c>
      <c r="E1078" s="20" t="s">
        <v>21</v>
      </c>
      <c r="F1078" s="305">
        <v>399.60000000000002</v>
      </c>
      <c r="G1078" s="41"/>
      <c r="H1078" s="47"/>
    </row>
    <row r="1079" s="2" customFormat="1" ht="16.8" customHeight="1">
      <c r="A1079" s="41"/>
      <c r="B1079" s="47"/>
      <c r="C1079" s="304" t="s">
        <v>2175</v>
      </c>
      <c r="D1079" s="304" t="s">
        <v>830</v>
      </c>
      <c r="E1079" s="20" t="s">
        <v>21</v>
      </c>
      <c r="F1079" s="305">
        <v>399.60000000000002</v>
      </c>
      <c r="G1079" s="41"/>
      <c r="H1079" s="47"/>
    </row>
    <row r="1080" s="2" customFormat="1" ht="16.8" customHeight="1">
      <c r="A1080" s="41"/>
      <c r="B1080" s="47"/>
      <c r="C1080" s="306" t="s">
        <v>2905</v>
      </c>
      <c r="D1080" s="41"/>
      <c r="E1080" s="41"/>
      <c r="F1080" s="41"/>
      <c r="G1080" s="41"/>
      <c r="H1080" s="47"/>
    </row>
    <row r="1081" s="2" customFormat="1" ht="16.8" customHeight="1">
      <c r="A1081" s="41"/>
      <c r="B1081" s="47"/>
      <c r="C1081" s="304" t="s">
        <v>2267</v>
      </c>
      <c r="D1081" s="304" t="s">
        <v>2268</v>
      </c>
      <c r="E1081" s="20" t="s">
        <v>475</v>
      </c>
      <c r="F1081" s="305">
        <v>399.60000000000002</v>
      </c>
      <c r="G1081" s="41"/>
      <c r="H1081" s="47"/>
    </row>
    <row r="1082" s="2" customFormat="1" ht="16.8" customHeight="1">
      <c r="A1082" s="41"/>
      <c r="B1082" s="47"/>
      <c r="C1082" s="304" t="s">
        <v>2274</v>
      </c>
      <c r="D1082" s="304" t="s">
        <v>2275</v>
      </c>
      <c r="E1082" s="20" t="s">
        <v>581</v>
      </c>
      <c r="F1082" s="305">
        <v>49.350999999999999</v>
      </c>
      <c r="G1082" s="41"/>
      <c r="H1082" s="47"/>
    </row>
    <row r="1083" s="2" customFormat="1" ht="16.8" customHeight="1">
      <c r="A1083" s="41"/>
      <c r="B1083" s="47"/>
      <c r="C1083" s="300" t="s">
        <v>2207</v>
      </c>
      <c r="D1083" s="301" t="s">
        <v>2207</v>
      </c>
      <c r="E1083" s="302" t="s">
        <v>141</v>
      </c>
      <c r="F1083" s="303">
        <v>1594.3399999999999</v>
      </c>
      <c r="G1083" s="41"/>
      <c r="H1083" s="47"/>
    </row>
    <row r="1084" s="2" customFormat="1" ht="16.8" customHeight="1">
      <c r="A1084" s="41"/>
      <c r="B1084" s="47"/>
      <c r="C1084" s="304" t="s">
        <v>2207</v>
      </c>
      <c r="D1084" s="304" t="s">
        <v>2717</v>
      </c>
      <c r="E1084" s="20" t="s">
        <v>21</v>
      </c>
      <c r="F1084" s="305">
        <v>1594.3399999999999</v>
      </c>
      <c r="G1084" s="41"/>
      <c r="H1084" s="47"/>
    </row>
    <row r="1085" s="2" customFormat="1" ht="16.8" customHeight="1">
      <c r="A1085" s="41"/>
      <c r="B1085" s="47"/>
      <c r="C1085" s="306" t="s">
        <v>2905</v>
      </c>
      <c r="D1085" s="41"/>
      <c r="E1085" s="41"/>
      <c r="F1085" s="41"/>
      <c r="G1085" s="41"/>
      <c r="H1085" s="47"/>
    </row>
    <row r="1086" s="2" customFormat="1" ht="16.8" customHeight="1">
      <c r="A1086" s="41"/>
      <c r="B1086" s="47"/>
      <c r="C1086" s="304" t="s">
        <v>2714</v>
      </c>
      <c r="D1086" s="304" t="s">
        <v>2715</v>
      </c>
      <c r="E1086" s="20" t="s">
        <v>141</v>
      </c>
      <c r="F1086" s="305">
        <v>1594.3399999999999</v>
      </c>
      <c r="G1086" s="41"/>
      <c r="H1086" s="47"/>
    </row>
    <row r="1087" s="2" customFormat="1" ht="16.8" customHeight="1">
      <c r="A1087" s="41"/>
      <c r="B1087" s="47"/>
      <c r="C1087" s="304" t="s">
        <v>2028</v>
      </c>
      <c r="D1087" s="304" t="s">
        <v>2029</v>
      </c>
      <c r="E1087" s="20" t="s">
        <v>141</v>
      </c>
      <c r="F1087" s="305">
        <v>6665.8999999999996</v>
      </c>
      <c r="G1087" s="41"/>
      <c r="H1087" s="47"/>
    </row>
    <row r="1088" s="2" customFormat="1" ht="16.8" customHeight="1">
      <c r="A1088" s="41"/>
      <c r="B1088" s="47"/>
      <c r="C1088" s="300" t="s">
        <v>2150</v>
      </c>
      <c r="D1088" s="301" t="s">
        <v>2151</v>
      </c>
      <c r="E1088" s="302" t="s">
        <v>475</v>
      </c>
      <c r="F1088" s="303">
        <v>111.78</v>
      </c>
      <c r="G1088" s="41"/>
      <c r="H1088" s="47"/>
    </row>
    <row r="1089" s="2" customFormat="1" ht="16.8" customHeight="1">
      <c r="A1089" s="41"/>
      <c r="B1089" s="47"/>
      <c r="C1089" s="304" t="s">
        <v>21</v>
      </c>
      <c r="D1089" s="304" t="s">
        <v>2645</v>
      </c>
      <c r="E1089" s="20" t="s">
        <v>21</v>
      </c>
      <c r="F1089" s="305">
        <v>0</v>
      </c>
      <c r="G1089" s="41"/>
      <c r="H1089" s="47"/>
    </row>
    <row r="1090" s="2" customFormat="1" ht="16.8" customHeight="1">
      <c r="A1090" s="41"/>
      <c r="B1090" s="47"/>
      <c r="C1090" s="304" t="s">
        <v>2150</v>
      </c>
      <c r="D1090" s="304" t="s">
        <v>2656</v>
      </c>
      <c r="E1090" s="20" t="s">
        <v>21</v>
      </c>
      <c r="F1090" s="305">
        <v>111.78</v>
      </c>
      <c r="G1090" s="41"/>
      <c r="H1090" s="47"/>
    </row>
    <row r="1091" s="2" customFormat="1" ht="16.8" customHeight="1">
      <c r="A1091" s="41"/>
      <c r="B1091" s="47"/>
      <c r="C1091" s="306" t="s">
        <v>2905</v>
      </c>
      <c r="D1091" s="41"/>
      <c r="E1091" s="41"/>
      <c r="F1091" s="41"/>
      <c r="G1091" s="41"/>
      <c r="H1091" s="47"/>
    </row>
    <row r="1092" s="2" customFormat="1" ht="16.8" customHeight="1">
      <c r="A1092" s="41"/>
      <c r="B1092" s="47"/>
      <c r="C1092" s="304" t="s">
        <v>2651</v>
      </c>
      <c r="D1092" s="304" t="s">
        <v>2652</v>
      </c>
      <c r="E1092" s="20" t="s">
        <v>475</v>
      </c>
      <c r="F1092" s="305">
        <v>111.78</v>
      </c>
      <c r="G1092" s="41"/>
      <c r="H1092" s="47"/>
    </row>
    <row r="1093" s="2" customFormat="1" ht="16.8" customHeight="1">
      <c r="A1093" s="41"/>
      <c r="B1093" s="47"/>
      <c r="C1093" s="304" t="s">
        <v>2624</v>
      </c>
      <c r="D1093" s="304" t="s">
        <v>2625</v>
      </c>
      <c r="E1093" s="20" t="s">
        <v>581</v>
      </c>
      <c r="F1093" s="305">
        <v>24.689</v>
      </c>
      <c r="G1093" s="41"/>
      <c r="H1093" s="47"/>
    </row>
    <row r="1094" s="2" customFormat="1" ht="16.8" customHeight="1">
      <c r="A1094" s="41"/>
      <c r="B1094" s="47"/>
      <c r="C1094" s="300" t="s">
        <v>2153</v>
      </c>
      <c r="D1094" s="301" t="s">
        <v>2154</v>
      </c>
      <c r="E1094" s="302" t="s">
        <v>210</v>
      </c>
      <c r="F1094" s="303">
        <v>58.799999999999997</v>
      </c>
      <c r="G1094" s="41"/>
      <c r="H1094" s="47"/>
    </row>
    <row r="1095" s="2" customFormat="1" ht="16.8" customHeight="1">
      <c r="A1095" s="41"/>
      <c r="B1095" s="47"/>
      <c r="C1095" s="304" t="s">
        <v>21</v>
      </c>
      <c r="D1095" s="304" t="s">
        <v>2574</v>
      </c>
      <c r="E1095" s="20" t="s">
        <v>21</v>
      </c>
      <c r="F1095" s="305">
        <v>0</v>
      </c>
      <c r="G1095" s="41"/>
      <c r="H1095" s="47"/>
    </row>
    <row r="1096" s="2" customFormat="1" ht="16.8" customHeight="1">
      <c r="A1096" s="41"/>
      <c r="B1096" s="47"/>
      <c r="C1096" s="304" t="s">
        <v>2153</v>
      </c>
      <c r="D1096" s="304" t="s">
        <v>2575</v>
      </c>
      <c r="E1096" s="20" t="s">
        <v>21</v>
      </c>
      <c r="F1096" s="305">
        <v>58.799999999999997</v>
      </c>
      <c r="G1096" s="41"/>
      <c r="H1096" s="47"/>
    </row>
    <row r="1097" s="2" customFormat="1" ht="16.8" customHeight="1">
      <c r="A1097" s="41"/>
      <c r="B1097" s="47"/>
      <c r="C1097" s="306" t="s">
        <v>2905</v>
      </c>
      <c r="D1097" s="41"/>
      <c r="E1097" s="41"/>
      <c r="F1097" s="41"/>
      <c r="G1097" s="41"/>
      <c r="H1097" s="47"/>
    </row>
    <row r="1098" s="2" customFormat="1" ht="16.8" customHeight="1">
      <c r="A1098" s="41"/>
      <c r="B1098" s="47"/>
      <c r="C1098" s="304" t="s">
        <v>2569</v>
      </c>
      <c r="D1098" s="304" t="s">
        <v>2570</v>
      </c>
      <c r="E1098" s="20" t="s">
        <v>210</v>
      </c>
      <c r="F1098" s="305">
        <v>58.799999999999997</v>
      </c>
      <c r="G1098" s="41"/>
      <c r="H1098" s="47"/>
    </row>
    <row r="1099" s="2" customFormat="1" ht="16.8" customHeight="1">
      <c r="A1099" s="41"/>
      <c r="B1099" s="47"/>
      <c r="C1099" s="304" t="s">
        <v>1876</v>
      </c>
      <c r="D1099" s="304" t="s">
        <v>1877</v>
      </c>
      <c r="E1099" s="20" t="s">
        <v>581</v>
      </c>
      <c r="F1099" s="305">
        <v>6.468</v>
      </c>
      <c r="G1099" s="41"/>
      <c r="H1099" s="47"/>
    </row>
    <row r="1100" s="2" customFormat="1" ht="16.8" customHeight="1">
      <c r="A1100" s="41"/>
      <c r="B1100" s="47"/>
      <c r="C1100" s="300" t="s">
        <v>2156</v>
      </c>
      <c r="D1100" s="301" t="s">
        <v>2157</v>
      </c>
      <c r="E1100" s="302" t="s">
        <v>141</v>
      </c>
      <c r="F1100" s="303">
        <v>2139.4899999999998</v>
      </c>
      <c r="G1100" s="41"/>
      <c r="H1100" s="47"/>
    </row>
    <row r="1101" s="2" customFormat="1" ht="16.8" customHeight="1">
      <c r="A1101" s="41"/>
      <c r="B1101" s="47"/>
      <c r="C1101" s="304" t="s">
        <v>21</v>
      </c>
      <c r="D1101" s="304" t="s">
        <v>2505</v>
      </c>
      <c r="E1101" s="20" t="s">
        <v>21</v>
      </c>
      <c r="F1101" s="305">
        <v>0</v>
      </c>
      <c r="G1101" s="41"/>
      <c r="H1101" s="47"/>
    </row>
    <row r="1102" s="2" customFormat="1" ht="16.8" customHeight="1">
      <c r="A1102" s="41"/>
      <c r="B1102" s="47"/>
      <c r="C1102" s="304" t="s">
        <v>21</v>
      </c>
      <c r="D1102" s="304" t="s">
        <v>2668</v>
      </c>
      <c r="E1102" s="20" t="s">
        <v>21</v>
      </c>
      <c r="F1102" s="305">
        <v>99.469999999999999</v>
      </c>
      <c r="G1102" s="41"/>
      <c r="H1102" s="47"/>
    </row>
    <row r="1103" s="2" customFormat="1" ht="16.8" customHeight="1">
      <c r="A1103" s="41"/>
      <c r="B1103" s="47"/>
      <c r="C1103" s="304" t="s">
        <v>21</v>
      </c>
      <c r="D1103" s="304" t="s">
        <v>2669</v>
      </c>
      <c r="E1103" s="20" t="s">
        <v>21</v>
      </c>
      <c r="F1103" s="305">
        <v>1644.3</v>
      </c>
      <c r="G1103" s="41"/>
      <c r="H1103" s="47"/>
    </row>
    <row r="1104" s="2" customFormat="1" ht="16.8" customHeight="1">
      <c r="A1104" s="41"/>
      <c r="B1104" s="47"/>
      <c r="C1104" s="304" t="s">
        <v>21</v>
      </c>
      <c r="D1104" s="304" t="s">
        <v>2670</v>
      </c>
      <c r="E1104" s="20" t="s">
        <v>21</v>
      </c>
      <c r="F1104" s="305">
        <v>160.81999999999999</v>
      </c>
      <c r="G1104" s="41"/>
      <c r="H1104" s="47"/>
    </row>
    <row r="1105" s="2" customFormat="1" ht="16.8" customHeight="1">
      <c r="A1105" s="41"/>
      <c r="B1105" s="47"/>
      <c r="C1105" s="304" t="s">
        <v>21</v>
      </c>
      <c r="D1105" s="304" t="s">
        <v>2671</v>
      </c>
      <c r="E1105" s="20" t="s">
        <v>21</v>
      </c>
      <c r="F1105" s="305">
        <v>234.90000000000001</v>
      </c>
      <c r="G1105" s="41"/>
      <c r="H1105" s="47"/>
    </row>
    <row r="1106" s="2" customFormat="1" ht="16.8" customHeight="1">
      <c r="A1106" s="41"/>
      <c r="B1106" s="47"/>
      <c r="C1106" s="304" t="s">
        <v>2156</v>
      </c>
      <c r="D1106" s="304" t="s">
        <v>830</v>
      </c>
      <c r="E1106" s="20" t="s">
        <v>21</v>
      </c>
      <c r="F1106" s="305">
        <v>2139.4899999999998</v>
      </c>
      <c r="G1106" s="41"/>
      <c r="H1106" s="47"/>
    </row>
    <row r="1107" s="2" customFormat="1" ht="16.8" customHeight="1">
      <c r="A1107" s="41"/>
      <c r="B1107" s="47"/>
      <c r="C1107" s="306" t="s">
        <v>2905</v>
      </c>
      <c r="D1107" s="41"/>
      <c r="E1107" s="41"/>
      <c r="F1107" s="41"/>
      <c r="G1107" s="41"/>
      <c r="H1107" s="47"/>
    </row>
    <row r="1108" s="2" customFormat="1" ht="16.8" customHeight="1">
      <c r="A1108" s="41"/>
      <c r="B1108" s="47"/>
      <c r="C1108" s="304" t="s">
        <v>2664</v>
      </c>
      <c r="D1108" s="304" t="s">
        <v>2665</v>
      </c>
      <c r="E1108" s="20" t="s">
        <v>141</v>
      </c>
      <c r="F1108" s="305">
        <v>2139.4899999999998</v>
      </c>
      <c r="G1108" s="41"/>
      <c r="H1108" s="47"/>
    </row>
    <row r="1109" s="2" customFormat="1" ht="16.8" customHeight="1">
      <c r="A1109" s="41"/>
      <c r="B1109" s="47"/>
      <c r="C1109" s="304" t="s">
        <v>2059</v>
      </c>
      <c r="D1109" s="304" t="s">
        <v>2060</v>
      </c>
      <c r="E1109" s="20" t="s">
        <v>141</v>
      </c>
      <c r="F1109" s="305">
        <v>18163.361000000001</v>
      </c>
      <c r="G1109" s="41"/>
      <c r="H1109" s="47"/>
    </row>
    <row r="1110" s="2" customFormat="1" ht="16.8" customHeight="1">
      <c r="A1110" s="41"/>
      <c r="B1110" s="47"/>
      <c r="C1110" s="300" t="s">
        <v>2159</v>
      </c>
      <c r="D1110" s="301" t="s">
        <v>2160</v>
      </c>
      <c r="E1110" s="302" t="s">
        <v>141</v>
      </c>
      <c r="F1110" s="303">
        <v>884.10000000000002</v>
      </c>
      <c r="G1110" s="41"/>
      <c r="H1110" s="47"/>
    </row>
    <row r="1111" s="2" customFormat="1" ht="16.8" customHeight="1">
      <c r="A1111" s="41"/>
      <c r="B1111" s="47"/>
      <c r="C1111" s="304" t="s">
        <v>21</v>
      </c>
      <c r="D1111" s="304" t="s">
        <v>2723</v>
      </c>
      <c r="E1111" s="20" t="s">
        <v>21</v>
      </c>
      <c r="F1111" s="305">
        <v>0</v>
      </c>
      <c r="G1111" s="41"/>
      <c r="H1111" s="47"/>
    </row>
    <row r="1112" s="2" customFormat="1" ht="16.8" customHeight="1">
      <c r="A1112" s="41"/>
      <c r="B1112" s="47"/>
      <c r="C1112" s="304" t="s">
        <v>21</v>
      </c>
      <c r="D1112" s="304" t="s">
        <v>2724</v>
      </c>
      <c r="E1112" s="20" t="s">
        <v>21</v>
      </c>
      <c r="F1112" s="305">
        <v>453.60000000000002</v>
      </c>
      <c r="G1112" s="41"/>
      <c r="H1112" s="47"/>
    </row>
    <row r="1113" s="2" customFormat="1" ht="16.8" customHeight="1">
      <c r="A1113" s="41"/>
      <c r="B1113" s="47"/>
      <c r="C1113" s="304" t="s">
        <v>21</v>
      </c>
      <c r="D1113" s="304" t="s">
        <v>2725</v>
      </c>
      <c r="E1113" s="20" t="s">
        <v>21</v>
      </c>
      <c r="F1113" s="305">
        <v>430.5</v>
      </c>
      <c r="G1113" s="41"/>
      <c r="H1113" s="47"/>
    </row>
    <row r="1114" s="2" customFormat="1" ht="16.8" customHeight="1">
      <c r="A1114" s="41"/>
      <c r="B1114" s="47"/>
      <c r="C1114" s="304" t="s">
        <v>2159</v>
      </c>
      <c r="D1114" s="304" t="s">
        <v>830</v>
      </c>
      <c r="E1114" s="20" t="s">
        <v>21</v>
      </c>
      <c r="F1114" s="305">
        <v>884.10000000000002</v>
      </c>
      <c r="G1114" s="41"/>
      <c r="H1114" s="47"/>
    </row>
    <row r="1115" s="2" customFormat="1" ht="16.8" customHeight="1">
      <c r="A1115" s="41"/>
      <c r="B1115" s="47"/>
      <c r="C1115" s="306" t="s">
        <v>2905</v>
      </c>
      <c r="D1115" s="41"/>
      <c r="E1115" s="41"/>
      <c r="F1115" s="41"/>
      <c r="G1115" s="41"/>
      <c r="H1115" s="47"/>
    </row>
    <row r="1116" s="2" customFormat="1" ht="16.8" customHeight="1">
      <c r="A1116" s="41"/>
      <c r="B1116" s="47"/>
      <c r="C1116" s="304" t="s">
        <v>2719</v>
      </c>
      <c r="D1116" s="304" t="s">
        <v>2720</v>
      </c>
      <c r="E1116" s="20" t="s">
        <v>141</v>
      </c>
      <c r="F1116" s="305">
        <v>884.10000000000002</v>
      </c>
      <c r="G1116" s="41"/>
      <c r="H1116" s="47"/>
    </row>
    <row r="1117" s="2" customFormat="1" ht="16.8" customHeight="1">
      <c r="A1117" s="41"/>
      <c r="B1117" s="47"/>
      <c r="C1117" s="304" t="s">
        <v>2040</v>
      </c>
      <c r="D1117" s="304" t="s">
        <v>2041</v>
      </c>
      <c r="E1117" s="20" t="s">
        <v>141</v>
      </c>
      <c r="F1117" s="305">
        <v>884.10000000000002</v>
      </c>
      <c r="G1117" s="41"/>
      <c r="H1117" s="47"/>
    </row>
    <row r="1118" s="2" customFormat="1" ht="26.4" customHeight="1">
      <c r="A1118" s="41"/>
      <c r="B1118" s="47"/>
      <c r="C1118" s="299" t="s">
        <v>94</v>
      </c>
      <c r="D1118" s="299" t="s">
        <v>95</v>
      </c>
      <c r="E1118" s="41"/>
      <c r="F1118" s="41"/>
      <c r="G1118" s="41"/>
      <c r="H1118" s="47"/>
    </row>
    <row r="1119" s="2" customFormat="1" ht="16.8" customHeight="1">
      <c r="A1119" s="41"/>
      <c r="B1119" s="47"/>
      <c r="C1119" s="300" t="s">
        <v>2778</v>
      </c>
      <c r="D1119" s="301" t="s">
        <v>2779</v>
      </c>
      <c r="E1119" s="302" t="s">
        <v>141</v>
      </c>
      <c r="F1119" s="303">
        <v>1355.75</v>
      </c>
      <c r="G1119" s="41"/>
      <c r="H1119" s="47"/>
    </row>
    <row r="1120" s="2" customFormat="1" ht="16.8" customHeight="1">
      <c r="A1120" s="41"/>
      <c r="B1120" s="47"/>
      <c r="C1120" s="304" t="s">
        <v>21</v>
      </c>
      <c r="D1120" s="304" t="s">
        <v>2798</v>
      </c>
      <c r="E1120" s="20" t="s">
        <v>21</v>
      </c>
      <c r="F1120" s="305">
        <v>0</v>
      </c>
      <c r="G1120" s="41"/>
      <c r="H1120" s="47"/>
    </row>
    <row r="1121" s="2" customFormat="1" ht="16.8" customHeight="1">
      <c r="A1121" s="41"/>
      <c r="B1121" s="47"/>
      <c r="C1121" s="304" t="s">
        <v>21</v>
      </c>
      <c r="D1121" s="304" t="s">
        <v>2812</v>
      </c>
      <c r="E1121" s="20" t="s">
        <v>21</v>
      </c>
      <c r="F1121" s="305">
        <v>616.25</v>
      </c>
      <c r="G1121" s="41"/>
      <c r="H1121" s="47"/>
    </row>
    <row r="1122" s="2" customFormat="1" ht="16.8" customHeight="1">
      <c r="A1122" s="41"/>
      <c r="B1122" s="47"/>
      <c r="C1122" s="304" t="s">
        <v>21</v>
      </c>
      <c r="D1122" s="304" t="s">
        <v>2813</v>
      </c>
      <c r="E1122" s="20" t="s">
        <v>21</v>
      </c>
      <c r="F1122" s="305">
        <v>739.5</v>
      </c>
      <c r="G1122" s="41"/>
      <c r="H1122" s="47"/>
    </row>
    <row r="1123" s="2" customFormat="1" ht="16.8" customHeight="1">
      <c r="A1123" s="41"/>
      <c r="B1123" s="47"/>
      <c r="C1123" s="304" t="s">
        <v>2778</v>
      </c>
      <c r="D1123" s="304" t="s">
        <v>830</v>
      </c>
      <c r="E1123" s="20" t="s">
        <v>21</v>
      </c>
      <c r="F1123" s="305">
        <v>1355.75</v>
      </c>
      <c r="G1123" s="41"/>
      <c r="H1123" s="47"/>
    </row>
    <row r="1124" s="2" customFormat="1" ht="16.8" customHeight="1">
      <c r="A1124" s="41"/>
      <c r="B1124" s="47"/>
      <c r="C1124" s="306" t="s">
        <v>2905</v>
      </c>
      <c r="D1124" s="41"/>
      <c r="E1124" s="41"/>
      <c r="F1124" s="41"/>
      <c r="G1124" s="41"/>
      <c r="H1124" s="47"/>
    </row>
    <row r="1125" s="2" customFormat="1" ht="16.8" customHeight="1">
      <c r="A1125" s="41"/>
      <c r="B1125" s="47"/>
      <c r="C1125" s="304" t="s">
        <v>1998</v>
      </c>
      <c r="D1125" s="304" t="s">
        <v>2810</v>
      </c>
      <c r="E1125" s="20" t="s">
        <v>141</v>
      </c>
      <c r="F1125" s="305">
        <v>1355.75</v>
      </c>
      <c r="G1125" s="41"/>
      <c r="H1125" s="47"/>
    </row>
    <row r="1126" s="2" customFormat="1" ht="16.8" customHeight="1">
      <c r="A1126" s="41"/>
      <c r="B1126" s="47"/>
      <c r="C1126" s="304" t="s">
        <v>2028</v>
      </c>
      <c r="D1126" s="304" t="s">
        <v>2029</v>
      </c>
      <c r="E1126" s="20" t="s">
        <v>141</v>
      </c>
      <c r="F1126" s="305">
        <v>2572.79</v>
      </c>
      <c r="G1126" s="41"/>
      <c r="H1126" s="47"/>
    </row>
    <row r="1127" s="2" customFormat="1" ht="16.8" customHeight="1">
      <c r="A1127" s="41"/>
      <c r="B1127" s="47"/>
      <c r="C1127" s="300" t="s">
        <v>2781</v>
      </c>
      <c r="D1127" s="301" t="s">
        <v>2782</v>
      </c>
      <c r="E1127" s="302" t="s">
        <v>141</v>
      </c>
      <c r="F1127" s="303">
        <v>1217.04</v>
      </c>
      <c r="G1127" s="41"/>
      <c r="H1127" s="47"/>
    </row>
    <row r="1128" s="2" customFormat="1" ht="16.8" customHeight="1">
      <c r="A1128" s="41"/>
      <c r="B1128" s="47"/>
      <c r="C1128" s="304" t="s">
        <v>21</v>
      </c>
      <c r="D1128" s="304" t="s">
        <v>2798</v>
      </c>
      <c r="E1128" s="20" t="s">
        <v>21</v>
      </c>
      <c r="F1128" s="305">
        <v>0</v>
      </c>
      <c r="G1128" s="41"/>
      <c r="H1128" s="47"/>
    </row>
    <row r="1129" s="2" customFormat="1" ht="16.8" customHeight="1">
      <c r="A1129" s="41"/>
      <c r="B1129" s="47"/>
      <c r="C1129" s="304" t="s">
        <v>21</v>
      </c>
      <c r="D1129" s="304" t="s">
        <v>2816</v>
      </c>
      <c r="E1129" s="20" t="s">
        <v>21</v>
      </c>
      <c r="F1129" s="305">
        <v>663.84000000000003</v>
      </c>
      <c r="G1129" s="41"/>
      <c r="H1129" s="47"/>
    </row>
    <row r="1130" s="2" customFormat="1" ht="16.8" customHeight="1">
      <c r="A1130" s="41"/>
      <c r="B1130" s="47"/>
      <c r="C1130" s="304" t="s">
        <v>21</v>
      </c>
      <c r="D1130" s="304" t="s">
        <v>2817</v>
      </c>
      <c r="E1130" s="20" t="s">
        <v>21</v>
      </c>
      <c r="F1130" s="305">
        <v>553.20000000000005</v>
      </c>
      <c r="G1130" s="41"/>
      <c r="H1130" s="47"/>
    </row>
    <row r="1131" s="2" customFormat="1" ht="16.8" customHeight="1">
      <c r="A1131" s="41"/>
      <c r="B1131" s="47"/>
      <c r="C1131" s="304" t="s">
        <v>2781</v>
      </c>
      <c r="D1131" s="304" t="s">
        <v>830</v>
      </c>
      <c r="E1131" s="20" t="s">
        <v>21</v>
      </c>
      <c r="F1131" s="305">
        <v>1217.04</v>
      </c>
      <c r="G1131" s="41"/>
      <c r="H1131" s="47"/>
    </row>
    <row r="1132" s="2" customFormat="1" ht="16.8" customHeight="1">
      <c r="A1132" s="41"/>
      <c r="B1132" s="47"/>
      <c r="C1132" s="306" t="s">
        <v>2905</v>
      </c>
      <c r="D1132" s="41"/>
      <c r="E1132" s="41"/>
      <c r="F1132" s="41"/>
      <c r="G1132" s="41"/>
      <c r="H1132" s="47"/>
    </row>
    <row r="1133" s="2" customFormat="1" ht="16.8" customHeight="1">
      <c r="A1133" s="41"/>
      <c r="B1133" s="47"/>
      <c r="C1133" s="304" t="s">
        <v>2664</v>
      </c>
      <c r="D1133" s="304" t="s">
        <v>2814</v>
      </c>
      <c r="E1133" s="20" t="s">
        <v>141</v>
      </c>
      <c r="F1133" s="305">
        <v>1217.04</v>
      </c>
      <c r="G1133" s="41"/>
      <c r="H1133" s="47"/>
    </row>
    <row r="1134" s="2" customFormat="1" ht="16.8" customHeight="1">
      <c r="A1134" s="41"/>
      <c r="B1134" s="47"/>
      <c r="C1134" s="304" t="s">
        <v>2028</v>
      </c>
      <c r="D1134" s="304" t="s">
        <v>2029</v>
      </c>
      <c r="E1134" s="20" t="s">
        <v>141</v>
      </c>
      <c r="F1134" s="305">
        <v>2572.79</v>
      </c>
      <c r="G1134" s="41"/>
      <c r="H1134" s="47"/>
    </row>
    <row r="1135" s="2" customFormat="1" ht="16.8" customHeight="1">
      <c r="A1135" s="41"/>
      <c r="B1135" s="47"/>
      <c r="C1135" s="300" t="s">
        <v>2784</v>
      </c>
      <c r="D1135" s="301" t="s">
        <v>2785</v>
      </c>
      <c r="E1135" s="302" t="s">
        <v>259</v>
      </c>
      <c r="F1135" s="303">
        <v>44</v>
      </c>
      <c r="G1135" s="41"/>
      <c r="H1135" s="47"/>
    </row>
    <row r="1136" s="2" customFormat="1" ht="16.8" customHeight="1">
      <c r="A1136" s="41"/>
      <c r="B1136" s="47"/>
      <c r="C1136" s="304" t="s">
        <v>21</v>
      </c>
      <c r="D1136" s="304" t="s">
        <v>2798</v>
      </c>
      <c r="E1136" s="20" t="s">
        <v>21</v>
      </c>
      <c r="F1136" s="305">
        <v>0</v>
      </c>
      <c r="G1136" s="41"/>
      <c r="H1136" s="47"/>
    </row>
    <row r="1137" s="2" customFormat="1" ht="16.8" customHeight="1">
      <c r="A1137" s="41"/>
      <c r="B1137" s="47"/>
      <c r="C1137" s="304" t="s">
        <v>21</v>
      </c>
      <c r="D1137" s="304" t="s">
        <v>2799</v>
      </c>
      <c r="E1137" s="20" t="s">
        <v>21</v>
      </c>
      <c r="F1137" s="305">
        <v>20</v>
      </c>
      <c r="G1137" s="41"/>
      <c r="H1137" s="47"/>
    </row>
    <row r="1138" s="2" customFormat="1" ht="16.8" customHeight="1">
      <c r="A1138" s="41"/>
      <c r="B1138" s="47"/>
      <c r="C1138" s="304" t="s">
        <v>21</v>
      </c>
      <c r="D1138" s="304" t="s">
        <v>2800</v>
      </c>
      <c r="E1138" s="20" t="s">
        <v>21</v>
      </c>
      <c r="F1138" s="305">
        <v>24</v>
      </c>
      <c r="G1138" s="41"/>
      <c r="H1138" s="47"/>
    </row>
    <row r="1139" s="2" customFormat="1" ht="16.8" customHeight="1">
      <c r="A1139" s="41"/>
      <c r="B1139" s="47"/>
      <c r="C1139" s="304" t="s">
        <v>2784</v>
      </c>
      <c r="D1139" s="304" t="s">
        <v>830</v>
      </c>
      <c r="E1139" s="20" t="s">
        <v>21</v>
      </c>
      <c r="F1139" s="305">
        <v>44</v>
      </c>
      <c r="G1139" s="41"/>
      <c r="H1139" s="47"/>
    </row>
    <row r="1140" s="2" customFormat="1" ht="16.8" customHeight="1">
      <c r="A1140" s="41"/>
      <c r="B1140" s="47"/>
      <c r="C1140" s="306" t="s">
        <v>2905</v>
      </c>
      <c r="D1140" s="41"/>
      <c r="E1140" s="41"/>
      <c r="F1140" s="41"/>
      <c r="G1140" s="41"/>
      <c r="H1140" s="47"/>
    </row>
    <row r="1141" s="2" customFormat="1" ht="16.8" customHeight="1">
      <c r="A1141" s="41"/>
      <c r="B1141" s="47"/>
      <c r="C1141" s="304" t="s">
        <v>2794</v>
      </c>
      <c r="D1141" s="304" t="s">
        <v>2795</v>
      </c>
      <c r="E1141" s="20" t="s">
        <v>259</v>
      </c>
      <c r="F1141" s="305">
        <v>44</v>
      </c>
      <c r="G1141" s="41"/>
      <c r="H1141" s="47"/>
    </row>
    <row r="1142" s="2" customFormat="1" ht="16.8" customHeight="1">
      <c r="A1142" s="41"/>
      <c r="B1142" s="47"/>
      <c r="C1142" s="304" t="s">
        <v>2801</v>
      </c>
      <c r="D1142" s="304" t="s">
        <v>2802</v>
      </c>
      <c r="E1142" s="20" t="s">
        <v>259</v>
      </c>
      <c r="F1142" s="305">
        <v>44</v>
      </c>
      <c r="G1142" s="41"/>
      <c r="H1142" s="47"/>
    </row>
    <row r="1143" s="2" customFormat="1" ht="7.44" customHeight="1">
      <c r="A1143" s="41"/>
      <c r="B1143" s="159"/>
      <c r="C1143" s="160"/>
      <c r="D1143" s="160"/>
      <c r="E1143" s="160"/>
      <c r="F1143" s="160"/>
      <c r="G1143" s="160"/>
      <c r="H1143" s="47"/>
    </row>
    <row r="1144" s="2" customFormat="1">
      <c r="A1144" s="41"/>
      <c r="B1144" s="41"/>
      <c r="C1144" s="41"/>
      <c r="D1144" s="41"/>
      <c r="E1144" s="41"/>
      <c r="F1144" s="41"/>
      <c r="G1144" s="41"/>
      <c r="H1144" s="41"/>
    </row>
  </sheetData>
  <sheetProtection sheet="1" formatColumns="0" formatRows="0" objects="1" scenarios="1" spinCount="100000" saltValue="4VNbzR5zCbmHqbRPdNGO1askOKELYwaejnbqOaTkUjpo3wuPqpcI6lp9PHSE32wuSb1722G3CqVOsNTKBEzPPQ==" hashValue="3inMIwH1fII1FamegGyqmCWD+fBaRE1RH+/lwv4KGz9X2Uc/MJryglod5hGZmy943H/C7sPYcrdOL5YIywIVa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2920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2921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2922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2923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2924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2925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2926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2927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2928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2929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2930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84</v>
      </c>
      <c r="F18" s="318" t="s">
        <v>2931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2932</v>
      </c>
      <c r="F19" s="318" t="s">
        <v>2933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2934</v>
      </c>
      <c r="F20" s="318" t="s">
        <v>2935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97</v>
      </c>
      <c r="F21" s="318" t="s">
        <v>98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2936</v>
      </c>
      <c r="F22" s="318" t="s">
        <v>541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2937</v>
      </c>
      <c r="F23" s="318" t="s">
        <v>2938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2939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2940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2941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2942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2943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2944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2945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2946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2947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122</v>
      </c>
      <c r="F36" s="318"/>
      <c r="G36" s="318" t="s">
        <v>2948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2949</v>
      </c>
      <c r="F37" s="318"/>
      <c r="G37" s="318" t="s">
        <v>2950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58</v>
      </c>
      <c r="F38" s="318"/>
      <c r="G38" s="318" t="s">
        <v>2951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59</v>
      </c>
      <c r="F39" s="318"/>
      <c r="G39" s="318" t="s">
        <v>2952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123</v>
      </c>
      <c r="F40" s="318"/>
      <c r="G40" s="318" t="s">
        <v>2953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124</v>
      </c>
      <c r="F41" s="318"/>
      <c r="G41" s="318" t="s">
        <v>2954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2955</v>
      </c>
      <c r="F42" s="318"/>
      <c r="G42" s="318" t="s">
        <v>2956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2957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2958</v>
      </c>
      <c r="F44" s="318"/>
      <c r="G44" s="318" t="s">
        <v>2959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126</v>
      </c>
      <c r="F45" s="318"/>
      <c r="G45" s="318" t="s">
        <v>2960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2961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2962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2963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2964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2965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2966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2967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2968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2969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2970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2971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2972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2973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2974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2975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2976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2977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2978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2979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2980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2981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2982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2983</v>
      </c>
      <c r="D76" s="336"/>
      <c r="E76" s="336"/>
      <c r="F76" s="336" t="s">
        <v>2984</v>
      </c>
      <c r="G76" s="337"/>
      <c r="H76" s="336" t="s">
        <v>59</v>
      </c>
      <c r="I76" s="336" t="s">
        <v>62</v>
      </c>
      <c r="J76" s="336" t="s">
        <v>2985</v>
      </c>
      <c r="K76" s="335"/>
    </row>
    <row r="77" s="1" customFormat="1" ht="17.25" customHeight="1">
      <c r="B77" s="333"/>
      <c r="C77" s="338" t="s">
        <v>2986</v>
      </c>
      <c r="D77" s="338"/>
      <c r="E77" s="338"/>
      <c r="F77" s="339" t="s">
        <v>2987</v>
      </c>
      <c r="G77" s="340"/>
      <c r="H77" s="338"/>
      <c r="I77" s="338"/>
      <c r="J77" s="338" t="s">
        <v>2988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58</v>
      </c>
      <c r="D79" s="343"/>
      <c r="E79" s="343"/>
      <c r="F79" s="344" t="s">
        <v>2989</v>
      </c>
      <c r="G79" s="345"/>
      <c r="H79" s="321" t="s">
        <v>2990</v>
      </c>
      <c r="I79" s="321" t="s">
        <v>2991</v>
      </c>
      <c r="J79" s="321">
        <v>20</v>
      </c>
      <c r="K79" s="335"/>
    </row>
    <row r="80" s="1" customFormat="1" ht="15" customHeight="1">
      <c r="B80" s="333"/>
      <c r="C80" s="321" t="s">
        <v>2992</v>
      </c>
      <c r="D80" s="321"/>
      <c r="E80" s="321"/>
      <c r="F80" s="344" t="s">
        <v>2989</v>
      </c>
      <c r="G80" s="345"/>
      <c r="H80" s="321" t="s">
        <v>2993</v>
      </c>
      <c r="I80" s="321" t="s">
        <v>2991</v>
      </c>
      <c r="J80" s="321">
        <v>120</v>
      </c>
      <c r="K80" s="335"/>
    </row>
    <row r="81" s="1" customFormat="1" ht="15" customHeight="1">
      <c r="B81" s="346"/>
      <c r="C81" s="321" t="s">
        <v>2994</v>
      </c>
      <c r="D81" s="321"/>
      <c r="E81" s="321"/>
      <c r="F81" s="344" t="s">
        <v>2995</v>
      </c>
      <c r="G81" s="345"/>
      <c r="H81" s="321" t="s">
        <v>2996</v>
      </c>
      <c r="I81" s="321" t="s">
        <v>2991</v>
      </c>
      <c r="J81" s="321">
        <v>50</v>
      </c>
      <c r="K81" s="335"/>
    </row>
    <row r="82" s="1" customFormat="1" ht="15" customHeight="1">
      <c r="B82" s="346"/>
      <c r="C82" s="321" t="s">
        <v>2997</v>
      </c>
      <c r="D82" s="321"/>
      <c r="E82" s="321"/>
      <c r="F82" s="344" t="s">
        <v>2989</v>
      </c>
      <c r="G82" s="345"/>
      <c r="H82" s="321" t="s">
        <v>2998</v>
      </c>
      <c r="I82" s="321" t="s">
        <v>2999</v>
      </c>
      <c r="J82" s="321"/>
      <c r="K82" s="335"/>
    </row>
    <row r="83" s="1" customFormat="1" ht="15" customHeight="1">
      <c r="B83" s="346"/>
      <c r="C83" s="347" t="s">
        <v>3000</v>
      </c>
      <c r="D83" s="347"/>
      <c r="E83" s="347"/>
      <c r="F83" s="348" t="s">
        <v>2995</v>
      </c>
      <c r="G83" s="347"/>
      <c r="H83" s="347" t="s">
        <v>3001</v>
      </c>
      <c r="I83" s="347" t="s">
        <v>2991</v>
      </c>
      <c r="J83" s="347">
        <v>15</v>
      </c>
      <c r="K83" s="335"/>
    </row>
    <row r="84" s="1" customFormat="1" ht="15" customHeight="1">
      <c r="B84" s="346"/>
      <c r="C84" s="347" t="s">
        <v>3002</v>
      </c>
      <c r="D84" s="347"/>
      <c r="E84" s="347"/>
      <c r="F84" s="348" t="s">
        <v>2995</v>
      </c>
      <c r="G84" s="347"/>
      <c r="H84" s="347" t="s">
        <v>3003</v>
      </c>
      <c r="I84" s="347" t="s">
        <v>2991</v>
      </c>
      <c r="J84" s="347">
        <v>15</v>
      </c>
      <c r="K84" s="335"/>
    </row>
    <row r="85" s="1" customFormat="1" ht="15" customHeight="1">
      <c r="B85" s="346"/>
      <c r="C85" s="347" t="s">
        <v>3004</v>
      </c>
      <c r="D85" s="347"/>
      <c r="E85" s="347"/>
      <c r="F85" s="348" t="s">
        <v>2995</v>
      </c>
      <c r="G85" s="347"/>
      <c r="H85" s="347" t="s">
        <v>3005</v>
      </c>
      <c r="I85" s="347" t="s">
        <v>2991</v>
      </c>
      <c r="J85" s="347">
        <v>20</v>
      </c>
      <c r="K85" s="335"/>
    </row>
    <row r="86" s="1" customFormat="1" ht="15" customHeight="1">
      <c r="B86" s="346"/>
      <c r="C86" s="347" t="s">
        <v>3006</v>
      </c>
      <c r="D86" s="347"/>
      <c r="E86" s="347"/>
      <c r="F86" s="348" t="s">
        <v>2995</v>
      </c>
      <c r="G86" s="347"/>
      <c r="H86" s="347" t="s">
        <v>3007</v>
      </c>
      <c r="I86" s="347" t="s">
        <v>2991</v>
      </c>
      <c r="J86" s="347">
        <v>20</v>
      </c>
      <c r="K86" s="335"/>
    </row>
    <row r="87" s="1" customFormat="1" ht="15" customHeight="1">
      <c r="B87" s="346"/>
      <c r="C87" s="321" t="s">
        <v>3008</v>
      </c>
      <c r="D87" s="321"/>
      <c r="E87" s="321"/>
      <c r="F87" s="344" t="s">
        <v>2995</v>
      </c>
      <c r="G87" s="345"/>
      <c r="H87" s="321" t="s">
        <v>3009</v>
      </c>
      <c r="I87" s="321" t="s">
        <v>2991</v>
      </c>
      <c r="J87" s="321">
        <v>50</v>
      </c>
      <c r="K87" s="335"/>
    </row>
    <row r="88" s="1" customFormat="1" ht="15" customHeight="1">
      <c r="B88" s="346"/>
      <c r="C88" s="321" t="s">
        <v>3010</v>
      </c>
      <c r="D88" s="321"/>
      <c r="E88" s="321"/>
      <c r="F88" s="344" t="s">
        <v>2995</v>
      </c>
      <c r="G88" s="345"/>
      <c r="H88" s="321" t="s">
        <v>3011</v>
      </c>
      <c r="I88" s="321" t="s">
        <v>2991</v>
      </c>
      <c r="J88" s="321">
        <v>20</v>
      </c>
      <c r="K88" s="335"/>
    </row>
    <row r="89" s="1" customFormat="1" ht="15" customHeight="1">
      <c r="B89" s="346"/>
      <c r="C89" s="321" t="s">
        <v>3012</v>
      </c>
      <c r="D89" s="321"/>
      <c r="E89" s="321"/>
      <c r="F89" s="344" t="s">
        <v>2995</v>
      </c>
      <c r="G89" s="345"/>
      <c r="H89" s="321" t="s">
        <v>3013</v>
      </c>
      <c r="I89" s="321" t="s">
        <v>2991</v>
      </c>
      <c r="J89" s="321">
        <v>20</v>
      </c>
      <c r="K89" s="335"/>
    </row>
    <row r="90" s="1" customFormat="1" ht="15" customHeight="1">
      <c r="B90" s="346"/>
      <c r="C90" s="321" t="s">
        <v>3014</v>
      </c>
      <c r="D90" s="321"/>
      <c r="E90" s="321"/>
      <c r="F90" s="344" t="s">
        <v>2995</v>
      </c>
      <c r="G90" s="345"/>
      <c r="H90" s="321" t="s">
        <v>3015</v>
      </c>
      <c r="I90" s="321" t="s">
        <v>2991</v>
      </c>
      <c r="J90" s="321">
        <v>50</v>
      </c>
      <c r="K90" s="335"/>
    </row>
    <row r="91" s="1" customFormat="1" ht="15" customHeight="1">
      <c r="B91" s="346"/>
      <c r="C91" s="321" t="s">
        <v>3016</v>
      </c>
      <c r="D91" s="321"/>
      <c r="E91" s="321"/>
      <c r="F91" s="344" t="s">
        <v>2995</v>
      </c>
      <c r="G91" s="345"/>
      <c r="H91" s="321" t="s">
        <v>3016</v>
      </c>
      <c r="I91" s="321" t="s">
        <v>2991</v>
      </c>
      <c r="J91" s="321">
        <v>50</v>
      </c>
      <c r="K91" s="335"/>
    </row>
    <row r="92" s="1" customFormat="1" ht="15" customHeight="1">
      <c r="B92" s="346"/>
      <c r="C92" s="321" t="s">
        <v>3017</v>
      </c>
      <c r="D92" s="321"/>
      <c r="E92" s="321"/>
      <c r="F92" s="344" t="s">
        <v>2995</v>
      </c>
      <c r="G92" s="345"/>
      <c r="H92" s="321" t="s">
        <v>3018</v>
      </c>
      <c r="I92" s="321" t="s">
        <v>2991</v>
      </c>
      <c r="J92" s="321">
        <v>255</v>
      </c>
      <c r="K92" s="335"/>
    </row>
    <row r="93" s="1" customFormat="1" ht="15" customHeight="1">
      <c r="B93" s="346"/>
      <c r="C93" s="321" t="s">
        <v>3019</v>
      </c>
      <c r="D93" s="321"/>
      <c r="E93" s="321"/>
      <c r="F93" s="344" t="s">
        <v>2989</v>
      </c>
      <c r="G93" s="345"/>
      <c r="H93" s="321" t="s">
        <v>3020</v>
      </c>
      <c r="I93" s="321" t="s">
        <v>3021</v>
      </c>
      <c r="J93" s="321"/>
      <c r="K93" s="335"/>
    </row>
    <row r="94" s="1" customFormat="1" ht="15" customHeight="1">
      <c r="B94" s="346"/>
      <c r="C94" s="321" t="s">
        <v>3022</v>
      </c>
      <c r="D94" s="321"/>
      <c r="E94" s="321"/>
      <c r="F94" s="344" t="s">
        <v>2989</v>
      </c>
      <c r="G94" s="345"/>
      <c r="H94" s="321" t="s">
        <v>3023</v>
      </c>
      <c r="I94" s="321" t="s">
        <v>3024</v>
      </c>
      <c r="J94" s="321"/>
      <c r="K94" s="335"/>
    </row>
    <row r="95" s="1" customFormat="1" ht="15" customHeight="1">
      <c r="B95" s="346"/>
      <c r="C95" s="321" t="s">
        <v>3025</v>
      </c>
      <c r="D95" s="321"/>
      <c r="E95" s="321"/>
      <c r="F95" s="344" t="s">
        <v>2989</v>
      </c>
      <c r="G95" s="345"/>
      <c r="H95" s="321" t="s">
        <v>3025</v>
      </c>
      <c r="I95" s="321" t="s">
        <v>3024</v>
      </c>
      <c r="J95" s="321"/>
      <c r="K95" s="335"/>
    </row>
    <row r="96" s="1" customFormat="1" ht="15" customHeight="1">
      <c r="B96" s="346"/>
      <c r="C96" s="321" t="s">
        <v>43</v>
      </c>
      <c r="D96" s="321"/>
      <c r="E96" s="321"/>
      <c r="F96" s="344" t="s">
        <v>2989</v>
      </c>
      <c r="G96" s="345"/>
      <c r="H96" s="321" t="s">
        <v>3026</v>
      </c>
      <c r="I96" s="321" t="s">
        <v>3024</v>
      </c>
      <c r="J96" s="321"/>
      <c r="K96" s="335"/>
    </row>
    <row r="97" s="1" customFormat="1" ht="15" customHeight="1">
      <c r="B97" s="346"/>
      <c r="C97" s="321" t="s">
        <v>53</v>
      </c>
      <c r="D97" s="321"/>
      <c r="E97" s="321"/>
      <c r="F97" s="344" t="s">
        <v>2989</v>
      </c>
      <c r="G97" s="345"/>
      <c r="H97" s="321" t="s">
        <v>3027</v>
      </c>
      <c r="I97" s="321" t="s">
        <v>3024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3028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2983</v>
      </c>
      <c r="D103" s="336"/>
      <c r="E103" s="336"/>
      <c r="F103" s="336" t="s">
        <v>2984</v>
      </c>
      <c r="G103" s="337"/>
      <c r="H103" s="336" t="s">
        <v>59</v>
      </c>
      <c r="I103" s="336" t="s">
        <v>62</v>
      </c>
      <c r="J103" s="336" t="s">
        <v>2985</v>
      </c>
      <c r="K103" s="335"/>
    </row>
    <row r="104" s="1" customFormat="1" ht="17.25" customHeight="1">
      <c r="B104" s="333"/>
      <c r="C104" s="338" t="s">
        <v>2986</v>
      </c>
      <c r="D104" s="338"/>
      <c r="E104" s="338"/>
      <c r="F104" s="339" t="s">
        <v>2987</v>
      </c>
      <c r="G104" s="340"/>
      <c r="H104" s="338"/>
      <c r="I104" s="338"/>
      <c r="J104" s="338" t="s">
        <v>2988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58</v>
      </c>
      <c r="D106" s="343"/>
      <c r="E106" s="343"/>
      <c r="F106" s="344" t="s">
        <v>2989</v>
      </c>
      <c r="G106" s="321"/>
      <c r="H106" s="321" t="s">
        <v>3029</v>
      </c>
      <c r="I106" s="321" t="s">
        <v>2991</v>
      </c>
      <c r="J106" s="321">
        <v>20</v>
      </c>
      <c r="K106" s="335"/>
    </row>
    <row r="107" s="1" customFormat="1" ht="15" customHeight="1">
      <c r="B107" s="333"/>
      <c r="C107" s="321" t="s">
        <v>2992</v>
      </c>
      <c r="D107" s="321"/>
      <c r="E107" s="321"/>
      <c r="F107" s="344" t="s">
        <v>2989</v>
      </c>
      <c r="G107" s="321"/>
      <c r="H107" s="321" t="s">
        <v>3029</v>
      </c>
      <c r="I107" s="321" t="s">
        <v>2991</v>
      </c>
      <c r="J107" s="321">
        <v>120</v>
      </c>
      <c r="K107" s="335"/>
    </row>
    <row r="108" s="1" customFormat="1" ht="15" customHeight="1">
      <c r="B108" s="346"/>
      <c r="C108" s="321" t="s">
        <v>2994</v>
      </c>
      <c r="D108" s="321"/>
      <c r="E108" s="321"/>
      <c r="F108" s="344" t="s">
        <v>2995</v>
      </c>
      <c r="G108" s="321"/>
      <c r="H108" s="321" t="s">
        <v>3029</v>
      </c>
      <c r="I108" s="321" t="s">
        <v>2991</v>
      </c>
      <c r="J108" s="321">
        <v>50</v>
      </c>
      <c r="K108" s="335"/>
    </row>
    <row r="109" s="1" customFormat="1" ht="15" customHeight="1">
      <c r="B109" s="346"/>
      <c r="C109" s="321" t="s">
        <v>2997</v>
      </c>
      <c r="D109" s="321"/>
      <c r="E109" s="321"/>
      <c r="F109" s="344" t="s">
        <v>2989</v>
      </c>
      <c r="G109" s="321"/>
      <c r="H109" s="321" t="s">
        <v>3029</v>
      </c>
      <c r="I109" s="321" t="s">
        <v>2999</v>
      </c>
      <c r="J109" s="321"/>
      <c r="K109" s="335"/>
    </row>
    <row r="110" s="1" customFormat="1" ht="15" customHeight="1">
      <c r="B110" s="346"/>
      <c r="C110" s="321" t="s">
        <v>3008</v>
      </c>
      <c r="D110" s="321"/>
      <c r="E110" s="321"/>
      <c r="F110" s="344" t="s">
        <v>2995</v>
      </c>
      <c r="G110" s="321"/>
      <c r="H110" s="321" t="s">
        <v>3029</v>
      </c>
      <c r="I110" s="321" t="s">
        <v>2991</v>
      </c>
      <c r="J110" s="321">
        <v>50</v>
      </c>
      <c r="K110" s="335"/>
    </row>
    <row r="111" s="1" customFormat="1" ht="15" customHeight="1">
      <c r="B111" s="346"/>
      <c r="C111" s="321" t="s">
        <v>3016</v>
      </c>
      <c r="D111" s="321"/>
      <c r="E111" s="321"/>
      <c r="F111" s="344" t="s">
        <v>2995</v>
      </c>
      <c r="G111" s="321"/>
      <c r="H111" s="321" t="s">
        <v>3029</v>
      </c>
      <c r="I111" s="321" t="s">
        <v>2991</v>
      </c>
      <c r="J111" s="321">
        <v>50</v>
      </c>
      <c r="K111" s="335"/>
    </row>
    <row r="112" s="1" customFormat="1" ht="15" customHeight="1">
      <c r="B112" s="346"/>
      <c r="C112" s="321" t="s">
        <v>3014</v>
      </c>
      <c r="D112" s="321"/>
      <c r="E112" s="321"/>
      <c r="F112" s="344" t="s">
        <v>2995</v>
      </c>
      <c r="G112" s="321"/>
      <c r="H112" s="321" t="s">
        <v>3029</v>
      </c>
      <c r="I112" s="321" t="s">
        <v>2991</v>
      </c>
      <c r="J112" s="321">
        <v>50</v>
      </c>
      <c r="K112" s="335"/>
    </row>
    <row r="113" s="1" customFormat="1" ht="15" customHeight="1">
      <c r="B113" s="346"/>
      <c r="C113" s="321" t="s">
        <v>58</v>
      </c>
      <c r="D113" s="321"/>
      <c r="E113" s="321"/>
      <c r="F113" s="344" t="s">
        <v>2989</v>
      </c>
      <c r="G113" s="321"/>
      <c r="H113" s="321" t="s">
        <v>3030</v>
      </c>
      <c r="I113" s="321" t="s">
        <v>2991</v>
      </c>
      <c r="J113" s="321">
        <v>20</v>
      </c>
      <c r="K113" s="335"/>
    </row>
    <row r="114" s="1" customFormat="1" ht="15" customHeight="1">
      <c r="B114" s="346"/>
      <c r="C114" s="321" t="s">
        <v>3031</v>
      </c>
      <c r="D114" s="321"/>
      <c r="E114" s="321"/>
      <c r="F114" s="344" t="s">
        <v>2989</v>
      </c>
      <c r="G114" s="321"/>
      <c r="H114" s="321" t="s">
        <v>3032</v>
      </c>
      <c r="I114" s="321" t="s">
        <v>2991</v>
      </c>
      <c r="J114" s="321">
        <v>120</v>
      </c>
      <c r="K114" s="335"/>
    </row>
    <row r="115" s="1" customFormat="1" ht="15" customHeight="1">
      <c r="B115" s="346"/>
      <c r="C115" s="321" t="s">
        <v>43</v>
      </c>
      <c r="D115" s="321"/>
      <c r="E115" s="321"/>
      <c r="F115" s="344" t="s">
        <v>2989</v>
      </c>
      <c r="G115" s="321"/>
      <c r="H115" s="321" t="s">
        <v>3033</v>
      </c>
      <c r="I115" s="321" t="s">
        <v>3024</v>
      </c>
      <c r="J115" s="321"/>
      <c r="K115" s="335"/>
    </row>
    <row r="116" s="1" customFormat="1" ht="15" customHeight="1">
      <c r="B116" s="346"/>
      <c r="C116" s="321" t="s">
        <v>53</v>
      </c>
      <c r="D116" s="321"/>
      <c r="E116" s="321"/>
      <c r="F116" s="344" t="s">
        <v>2989</v>
      </c>
      <c r="G116" s="321"/>
      <c r="H116" s="321" t="s">
        <v>3034</v>
      </c>
      <c r="I116" s="321" t="s">
        <v>3024</v>
      </c>
      <c r="J116" s="321"/>
      <c r="K116" s="335"/>
    </row>
    <row r="117" s="1" customFormat="1" ht="15" customHeight="1">
      <c r="B117" s="346"/>
      <c r="C117" s="321" t="s">
        <v>62</v>
      </c>
      <c r="D117" s="321"/>
      <c r="E117" s="321"/>
      <c r="F117" s="344" t="s">
        <v>2989</v>
      </c>
      <c r="G117" s="321"/>
      <c r="H117" s="321" t="s">
        <v>3035</v>
      </c>
      <c r="I117" s="321" t="s">
        <v>3036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3037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2983</v>
      </c>
      <c r="D123" s="336"/>
      <c r="E123" s="336"/>
      <c r="F123" s="336" t="s">
        <v>2984</v>
      </c>
      <c r="G123" s="337"/>
      <c r="H123" s="336" t="s">
        <v>59</v>
      </c>
      <c r="I123" s="336" t="s">
        <v>62</v>
      </c>
      <c r="J123" s="336" t="s">
        <v>2985</v>
      </c>
      <c r="K123" s="365"/>
    </row>
    <row r="124" s="1" customFormat="1" ht="17.25" customHeight="1">
      <c r="B124" s="364"/>
      <c r="C124" s="338" t="s">
        <v>2986</v>
      </c>
      <c r="D124" s="338"/>
      <c r="E124" s="338"/>
      <c r="F124" s="339" t="s">
        <v>2987</v>
      </c>
      <c r="G124" s="340"/>
      <c r="H124" s="338"/>
      <c r="I124" s="338"/>
      <c r="J124" s="338" t="s">
        <v>2988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2992</v>
      </c>
      <c r="D126" s="343"/>
      <c r="E126" s="343"/>
      <c r="F126" s="344" t="s">
        <v>2989</v>
      </c>
      <c r="G126" s="321"/>
      <c r="H126" s="321" t="s">
        <v>3029</v>
      </c>
      <c r="I126" s="321" t="s">
        <v>2991</v>
      </c>
      <c r="J126" s="321">
        <v>120</v>
      </c>
      <c r="K126" s="369"/>
    </row>
    <row r="127" s="1" customFormat="1" ht="15" customHeight="1">
      <c r="B127" s="366"/>
      <c r="C127" s="321" t="s">
        <v>3038</v>
      </c>
      <c r="D127" s="321"/>
      <c r="E127" s="321"/>
      <c r="F127" s="344" t="s">
        <v>2989</v>
      </c>
      <c r="G127" s="321"/>
      <c r="H127" s="321" t="s">
        <v>3039</v>
      </c>
      <c r="I127" s="321" t="s">
        <v>2991</v>
      </c>
      <c r="J127" s="321" t="s">
        <v>3040</v>
      </c>
      <c r="K127" s="369"/>
    </row>
    <row r="128" s="1" customFormat="1" ht="15" customHeight="1">
      <c r="B128" s="366"/>
      <c r="C128" s="321" t="s">
        <v>2937</v>
      </c>
      <c r="D128" s="321"/>
      <c r="E128" s="321"/>
      <c r="F128" s="344" t="s">
        <v>2989</v>
      </c>
      <c r="G128" s="321"/>
      <c r="H128" s="321" t="s">
        <v>3041</v>
      </c>
      <c r="I128" s="321" t="s">
        <v>2991</v>
      </c>
      <c r="J128" s="321" t="s">
        <v>3040</v>
      </c>
      <c r="K128" s="369"/>
    </row>
    <row r="129" s="1" customFormat="1" ht="15" customHeight="1">
      <c r="B129" s="366"/>
      <c r="C129" s="321" t="s">
        <v>3000</v>
      </c>
      <c r="D129" s="321"/>
      <c r="E129" s="321"/>
      <c r="F129" s="344" t="s">
        <v>2995</v>
      </c>
      <c r="G129" s="321"/>
      <c r="H129" s="321" t="s">
        <v>3001</v>
      </c>
      <c r="I129" s="321" t="s">
        <v>2991</v>
      </c>
      <c r="J129" s="321">
        <v>15</v>
      </c>
      <c r="K129" s="369"/>
    </row>
    <row r="130" s="1" customFormat="1" ht="15" customHeight="1">
      <c r="B130" s="366"/>
      <c r="C130" s="347" t="s">
        <v>3002</v>
      </c>
      <c r="D130" s="347"/>
      <c r="E130" s="347"/>
      <c r="F130" s="348" t="s">
        <v>2995</v>
      </c>
      <c r="G130" s="347"/>
      <c r="H130" s="347" t="s">
        <v>3003</v>
      </c>
      <c r="I130" s="347" t="s">
        <v>2991</v>
      </c>
      <c r="J130" s="347">
        <v>15</v>
      </c>
      <c r="K130" s="369"/>
    </row>
    <row r="131" s="1" customFormat="1" ht="15" customHeight="1">
      <c r="B131" s="366"/>
      <c r="C131" s="347" t="s">
        <v>3004</v>
      </c>
      <c r="D131" s="347"/>
      <c r="E131" s="347"/>
      <c r="F131" s="348" t="s">
        <v>2995</v>
      </c>
      <c r="G131" s="347"/>
      <c r="H131" s="347" t="s">
        <v>3005</v>
      </c>
      <c r="I131" s="347" t="s">
        <v>2991</v>
      </c>
      <c r="J131" s="347">
        <v>20</v>
      </c>
      <c r="K131" s="369"/>
    </row>
    <row r="132" s="1" customFormat="1" ht="15" customHeight="1">
      <c r="B132" s="366"/>
      <c r="C132" s="347" t="s">
        <v>3006</v>
      </c>
      <c r="D132" s="347"/>
      <c r="E132" s="347"/>
      <c r="F132" s="348" t="s">
        <v>2995</v>
      </c>
      <c r="G132" s="347"/>
      <c r="H132" s="347" t="s">
        <v>3007</v>
      </c>
      <c r="I132" s="347" t="s">
        <v>2991</v>
      </c>
      <c r="J132" s="347">
        <v>20</v>
      </c>
      <c r="K132" s="369"/>
    </row>
    <row r="133" s="1" customFormat="1" ht="15" customHeight="1">
      <c r="B133" s="366"/>
      <c r="C133" s="321" t="s">
        <v>2994</v>
      </c>
      <c r="D133" s="321"/>
      <c r="E133" s="321"/>
      <c r="F133" s="344" t="s">
        <v>2995</v>
      </c>
      <c r="G133" s="321"/>
      <c r="H133" s="321" t="s">
        <v>3029</v>
      </c>
      <c r="I133" s="321" t="s">
        <v>2991</v>
      </c>
      <c r="J133" s="321">
        <v>50</v>
      </c>
      <c r="K133" s="369"/>
    </row>
    <row r="134" s="1" customFormat="1" ht="15" customHeight="1">
      <c r="B134" s="366"/>
      <c r="C134" s="321" t="s">
        <v>3008</v>
      </c>
      <c r="D134" s="321"/>
      <c r="E134" s="321"/>
      <c r="F134" s="344" t="s">
        <v>2995</v>
      </c>
      <c r="G134" s="321"/>
      <c r="H134" s="321" t="s">
        <v>3029</v>
      </c>
      <c r="I134" s="321" t="s">
        <v>2991</v>
      </c>
      <c r="J134" s="321">
        <v>50</v>
      </c>
      <c r="K134" s="369"/>
    </row>
    <row r="135" s="1" customFormat="1" ht="15" customHeight="1">
      <c r="B135" s="366"/>
      <c r="C135" s="321" t="s">
        <v>3014</v>
      </c>
      <c r="D135" s="321"/>
      <c r="E135" s="321"/>
      <c r="F135" s="344" t="s">
        <v>2995</v>
      </c>
      <c r="G135" s="321"/>
      <c r="H135" s="321" t="s">
        <v>3029</v>
      </c>
      <c r="I135" s="321" t="s">
        <v>2991</v>
      </c>
      <c r="J135" s="321">
        <v>50</v>
      </c>
      <c r="K135" s="369"/>
    </row>
    <row r="136" s="1" customFormat="1" ht="15" customHeight="1">
      <c r="B136" s="366"/>
      <c r="C136" s="321" t="s">
        <v>3016</v>
      </c>
      <c r="D136" s="321"/>
      <c r="E136" s="321"/>
      <c r="F136" s="344" t="s">
        <v>2995</v>
      </c>
      <c r="G136" s="321"/>
      <c r="H136" s="321" t="s">
        <v>3029</v>
      </c>
      <c r="I136" s="321" t="s">
        <v>2991</v>
      </c>
      <c r="J136" s="321">
        <v>50</v>
      </c>
      <c r="K136" s="369"/>
    </row>
    <row r="137" s="1" customFormat="1" ht="15" customHeight="1">
      <c r="B137" s="366"/>
      <c r="C137" s="321" t="s">
        <v>3017</v>
      </c>
      <c r="D137" s="321"/>
      <c r="E137" s="321"/>
      <c r="F137" s="344" t="s">
        <v>2995</v>
      </c>
      <c r="G137" s="321"/>
      <c r="H137" s="321" t="s">
        <v>3042</v>
      </c>
      <c r="I137" s="321" t="s">
        <v>2991</v>
      </c>
      <c r="J137" s="321">
        <v>255</v>
      </c>
      <c r="K137" s="369"/>
    </row>
    <row r="138" s="1" customFormat="1" ht="15" customHeight="1">
      <c r="B138" s="366"/>
      <c r="C138" s="321" t="s">
        <v>3019</v>
      </c>
      <c r="D138" s="321"/>
      <c r="E138" s="321"/>
      <c r="F138" s="344" t="s">
        <v>2989</v>
      </c>
      <c r="G138" s="321"/>
      <c r="H138" s="321" t="s">
        <v>3043</v>
      </c>
      <c r="I138" s="321" t="s">
        <v>3021</v>
      </c>
      <c r="J138" s="321"/>
      <c r="K138" s="369"/>
    </row>
    <row r="139" s="1" customFormat="1" ht="15" customHeight="1">
      <c r="B139" s="366"/>
      <c r="C139" s="321" t="s">
        <v>3022</v>
      </c>
      <c r="D139" s="321"/>
      <c r="E139" s="321"/>
      <c r="F139" s="344" t="s">
        <v>2989</v>
      </c>
      <c r="G139" s="321"/>
      <c r="H139" s="321" t="s">
        <v>3044</v>
      </c>
      <c r="I139" s="321" t="s">
        <v>3024</v>
      </c>
      <c r="J139" s="321"/>
      <c r="K139" s="369"/>
    </row>
    <row r="140" s="1" customFormat="1" ht="15" customHeight="1">
      <c r="B140" s="366"/>
      <c r="C140" s="321" t="s">
        <v>3025</v>
      </c>
      <c r="D140" s="321"/>
      <c r="E140" s="321"/>
      <c r="F140" s="344" t="s">
        <v>2989</v>
      </c>
      <c r="G140" s="321"/>
      <c r="H140" s="321" t="s">
        <v>3025</v>
      </c>
      <c r="I140" s="321" t="s">
        <v>3024</v>
      </c>
      <c r="J140" s="321"/>
      <c r="K140" s="369"/>
    </row>
    <row r="141" s="1" customFormat="1" ht="15" customHeight="1">
      <c r="B141" s="366"/>
      <c r="C141" s="321" t="s">
        <v>43</v>
      </c>
      <c r="D141" s="321"/>
      <c r="E141" s="321"/>
      <c r="F141" s="344" t="s">
        <v>2989</v>
      </c>
      <c r="G141" s="321"/>
      <c r="H141" s="321" t="s">
        <v>3045</v>
      </c>
      <c r="I141" s="321" t="s">
        <v>3024</v>
      </c>
      <c r="J141" s="321"/>
      <c r="K141" s="369"/>
    </row>
    <row r="142" s="1" customFormat="1" ht="15" customHeight="1">
      <c r="B142" s="366"/>
      <c r="C142" s="321" t="s">
        <v>3046</v>
      </c>
      <c r="D142" s="321"/>
      <c r="E142" s="321"/>
      <c r="F142" s="344" t="s">
        <v>2989</v>
      </c>
      <c r="G142" s="321"/>
      <c r="H142" s="321" t="s">
        <v>3047</v>
      </c>
      <c r="I142" s="321" t="s">
        <v>3024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3048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2983</v>
      </c>
      <c r="D148" s="336"/>
      <c r="E148" s="336"/>
      <c r="F148" s="336" t="s">
        <v>2984</v>
      </c>
      <c r="G148" s="337"/>
      <c r="H148" s="336" t="s">
        <v>59</v>
      </c>
      <c r="I148" s="336" t="s">
        <v>62</v>
      </c>
      <c r="J148" s="336" t="s">
        <v>2985</v>
      </c>
      <c r="K148" s="335"/>
    </row>
    <row r="149" s="1" customFormat="1" ht="17.25" customHeight="1">
      <c r="B149" s="333"/>
      <c r="C149" s="338" t="s">
        <v>2986</v>
      </c>
      <c r="D149" s="338"/>
      <c r="E149" s="338"/>
      <c r="F149" s="339" t="s">
        <v>2987</v>
      </c>
      <c r="G149" s="340"/>
      <c r="H149" s="338"/>
      <c r="I149" s="338"/>
      <c r="J149" s="338" t="s">
        <v>2988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2992</v>
      </c>
      <c r="D151" s="321"/>
      <c r="E151" s="321"/>
      <c r="F151" s="374" t="s">
        <v>2989</v>
      </c>
      <c r="G151" s="321"/>
      <c r="H151" s="373" t="s">
        <v>3029</v>
      </c>
      <c r="I151" s="373" t="s">
        <v>2991</v>
      </c>
      <c r="J151" s="373">
        <v>120</v>
      </c>
      <c r="K151" s="369"/>
    </row>
    <row r="152" s="1" customFormat="1" ht="15" customHeight="1">
      <c r="B152" s="346"/>
      <c r="C152" s="373" t="s">
        <v>3038</v>
      </c>
      <c r="D152" s="321"/>
      <c r="E152" s="321"/>
      <c r="F152" s="374" t="s">
        <v>2989</v>
      </c>
      <c r="G152" s="321"/>
      <c r="H152" s="373" t="s">
        <v>3049</v>
      </c>
      <c r="I152" s="373" t="s">
        <v>2991</v>
      </c>
      <c r="J152" s="373" t="s">
        <v>3040</v>
      </c>
      <c r="K152" s="369"/>
    </row>
    <row r="153" s="1" customFormat="1" ht="15" customHeight="1">
      <c r="B153" s="346"/>
      <c r="C153" s="373" t="s">
        <v>2937</v>
      </c>
      <c r="D153" s="321"/>
      <c r="E153" s="321"/>
      <c r="F153" s="374" t="s">
        <v>2989</v>
      </c>
      <c r="G153" s="321"/>
      <c r="H153" s="373" t="s">
        <v>3050</v>
      </c>
      <c r="I153" s="373" t="s">
        <v>2991</v>
      </c>
      <c r="J153" s="373" t="s">
        <v>3040</v>
      </c>
      <c r="K153" s="369"/>
    </row>
    <row r="154" s="1" customFormat="1" ht="15" customHeight="1">
      <c r="B154" s="346"/>
      <c r="C154" s="373" t="s">
        <v>2994</v>
      </c>
      <c r="D154" s="321"/>
      <c r="E154" s="321"/>
      <c r="F154" s="374" t="s">
        <v>2995</v>
      </c>
      <c r="G154" s="321"/>
      <c r="H154" s="373" t="s">
        <v>3029</v>
      </c>
      <c r="I154" s="373" t="s">
        <v>2991</v>
      </c>
      <c r="J154" s="373">
        <v>50</v>
      </c>
      <c r="K154" s="369"/>
    </row>
    <row r="155" s="1" customFormat="1" ht="15" customHeight="1">
      <c r="B155" s="346"/>
      <c r="C155" s="373" t="s">
        <v>2997</v>
      </c>
      <c r="D155" s="321"/>
      <c r="E155" s="321"/>
      <c r="F155" s="374" t="s">
        <v>2989</v>
      </c>
      <c r="G155" s="321"/>
      <c r="H155" s="373" t="s">
        <v>3029</v>
      </c>
      <c r="I155" s="373" t="s">
        <v>2999</v>
      </c>
      <c r="J155" s="373"/>
      <c r="K155" s="369"/>
    </row>
    <row r="156" s="1" customFormat="1" ht="15" customHeight="1">
      <c r="B156" s="346"/>
      <c r="C156" s="373" t="s">
        <v>3008</v>
      </c>
      <c r="D156" s="321"/>
      <c r="E156" s="321"/>
      <c r="F156" s="374" t="s">
        <v>2995</v>
      </c>
      <c r="G156" s="321"/>
      <c r="H156" s="373" t="s">
        <v>3029</v>
      </c>
      <c r="I156" s="373" t="s">
        <v>2991</v>
      </c>
      <c r="J156" s="373">
        <v>50</v>
      </c>
      <c r="K156" s="369"/>
    </row>
    <row r="157" s="1" customFormat="1" ht="15" customHeight="1">
      <c r="B157" s="346"/>
      <c r="C157" s="373" t="s">
        <v>3016</v>
      </c>
      <c r="D157" s="321"/>
      <c r="E157" s="321"/>
      <c r="F157" s="374" t="s">
        <v>2995</v>
      </c>
      <c r="G157" s="321"/>
      <c r="H157" s="373" t="s">
        <v>3029</v>
      </c>
      <c r="I157" s="373" t="s">
        <v>2991</v>
      </c>
      <c r="J157" s="373">
        <v>50</v>
      </c>
      <c r="K157" s="369"/>
    </row>
    <row r="158" s="1" customFormat="1" ht="15" customHeight="1">
      <c r="B158" s="346"/>
      <c r="C158" s="373" t="s">
        <v>3014</v>
      </c>
      <c r="D158" s="321"/>
      <c r="E158" s="321"/>
      <c r="F158" s="374" t="s">
        <v>2995</v>
      </c>
      <c r="G158" s="321"/>
      <c r="H158" s="373" t="s">
        <v>3029</v>
      </c>
      <c r="I158" s="373" t="s">
        <v>2991</v>
      </c>
      <c r="J158" s="373">
        <v>50</v>
      </c>
      <c r="K158" s="369"/>
    </row>
    <row r="159" s="1" customFormat="1" ht="15" customHeight="1">
      <c r="B159" s="346"/>
      <c r="C159" s="373" t="s">
        <v>105</v>
      </c>
      <c r="D159" s="321"/>
      <c r="E159" s="321"/>
      <c r="F159" s="374" t="s">
        <v>2989</v>
      </c>
      <c r="G159" s="321"/>
      <c r="H159" s="373" t="s">
        <v>3051</v>
      </c>
      <c r="I159" s="373" t="s">
        <v>2991</v>
      </c>
      <c r="J159" s="373" t="s">
        <v>3052</v>
      </c>
      <c r="K159" s="369"/>
    </row>
    <row r="160" s="1" customFormat="1" ht="15" customHeight="1">
      <c r="B160" s="346"/>
      <c r="C160" s="373" t="s">
        <v>3053</v>
      </c>
      <c r="D160" s="321"/>
      <c r="E160" s="321"/>
      <c r="F160" s="374" t="s">
        <v>2989</v>
      </c>
      <c r="G160" s="321"/>
      <c r="H160" s="373" t="s">
        <v>3054</v>
      </c>
      <c r="I160" s="373" t="s">
        <v>3024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3055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2983</v>
      </c>
      <c r="D166" s="336"/>
      <c r="E166" s="336"/>
      <c r="F166" s="336" t="s">
        <v>2984</v>
      </c>
      <c r="G166" s="378"/>
      <c r="H166" s="379" t="s">
        <v>59</v>
      </c>
      <c r="I166" s="379" t="s">
        <v>62</v>
      </c>
      <c r="J166" s="336" t="s">
        <v>2985</v>
      </c>
      <c r="K166" s="313"/>
    </row>
    <row r="167" s="1" customFormat="1" ht="17.25" customHeight="1">
      <c r="B167" s="314"/>
      <c r="C167" s="338" t="s">
        <v>2986</v>
      </c>
      <c r="D167" s="338"/>
      <c r="E167" s="338"/>
      <c r="F167" s="339" t="s">
        <v>2987</v>
      </c>
      <c r="G167" s="380"/>
      <c r="H167" s="381"/>
      <c r="I167" s="381"/>
      <c r="J167" s="338" t="s">
        <v>2988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2992</v>
      </c>
      <c r="D169" s="321"/>
      <c r="E169" s="321"/>
      <c r="F169" s="344" t="s">
        <v>2989</v>
      </c>
      <c r="G169" s="321"/>
      <c r="H169" s="321" t="s">
        <v>3029</v>
      </c>
      <c r="I169" s="321" t="s">
        <v>2991</v>
      </c>
      <c r="J169" s="321">
        <v>120</v>
      </c>
      <c r="K169" s="369"/>
    </row>
    <row r="170" s="1" customFormat="1" ht="15" customHeight="1">
      <c r="B170" s="346"/>
      <c r="C170" s="321" t="s">
        <v>3038</v>
      </c>
      <c r="D170" s="321"/>
      <c r="E170" s="321"/>
      <c r="F170" s="344" t="s">
        <v>2989</v>
      </c>
      <c r="G170" s="321"/>
      <c r="H170" s="321" t="s">
        <v>3039</v>
      </c>
      <c r="I170" s="321" t="s">
        <v>2991</v>
      </c>
      <c r="J170" s="321" t="s">
        <v>3040</v>
      </c>
      <c r="K170" s="369"/>
    </row>
    <row r="171" s="1" customFormat="1" ht="15" customHeight="1">
      <c r="B171" s="346"/>
      <c r="C171" s="321" t="s">
        <v>2937</v>
      </c>
      <c r="D171" s="321"/>
      <c r="E171" s="321"/>
      <c r="F171" s="344" t="s">
        <v>2989</v>
      </c>
      <c r="G171" s="321"/>
      <c r="H171" s="321" t="s">
        <v>3056</v>
      </c>
      <c r="I171" s="321" t="s">
        <v>2991</v>
      </c>
      <c r="J171" s="321" t="s">
        <v>3040</v>
      </c>
      <c r="K171" s="369"/>
    </row>
    <row r="172" s="1" customFormat="1" ht="15" customHeight="1">
      <c r="B172" s="346"/>
      <c r="C172" s="321" t="s">
        <v>2994</v>
      </c>
      <c r="D172" s="321"/>
      <c r="E172" s="321"/>
      <c r="F172" s="344" t="s">
        <v>2995</v>
      </c>
      <c r="G172" s="321"/>
      <c r="H172" s="321" t="s">
        <v>3056</v>
      </c>
      <c r="I172" s="321" t="s">
        <v>2991</v>
      </c>
      <c r="J172" s="321">
        <v>50</v>
      </c>
      <c r="K172" s="369"/>
    </row>
    <row r="173" s="1" customFormat="1" ht="15" customHeight="1">
      <c r="B173" s="346"/>
      <c r="C173" s="321" t="s">
        <v>2997</v>
      </c>
      <c r="D173" s="321"/>
      <c r="E173" s="321"/>
      <c r="F173" s="344" t="s">
        <v>2989</v>
      </c>
      <c r="G173" s="321"/>
      <c r="H173" s="321" t="s">
        <v>3056</v>
      </c>
      <c r="I173" s="321" t="s">
        <v>2999</v>
      </c>
      <c r="J173" s="321"/>
      <c r="K173" s="369"/>
    </row>
    <row r="174" s="1" customFormat="1" ht="15" customHeight="1">
      <c r="B174" s="346"/>
      <c r="C174" s="321" t="s">
        <v>3008</v>
      </c>
      <c r="D174" s="321"/>
      <c r="E174" s="321"/>
      <c r="F174" s="344" t="s">
        <v>2995</v>
      </c>
      <c r="G174" s="321"/>
      <c r="H174" s="321" t="s">
        <v>3056</v>
      </c>
      <c r="I174" s="321" t="s">
        <v>2991</v>
      </c>
      <c r="J174" s="321">
        <v>50</v>
      </c>
      <c r="K174" s="369"/>
    </row>
    <row r="175" s="1" customFormat="1" ht="15" customHeight="1">
      <c r="B175" s="346"/>
      <c r="C175" s="321" t="s">
        <v>3016</v>
      </c>
      <c r="D175" s="321"/>
      <c r="E175" s="321"/>
      <c r="F175" s="344" t="s">
        <v>2995</v>
      </c>
      <c r="G175" s="321"/>
      <c r="H175" s="321" t="s">
        <v>3056</v>
      </c>
      <c r="I175" s="321" t="s">
        <v>2991</v>
      </c>
      <c r="J175" s="321">
        <v>50</v>
      </c>
      <c r="K175" s="369"/>
    </row>
    <row r="176" s="1" customFormat="1" ht="15" customHeight="1">
      <c r="B176" s="346"/>
      <c r="C176" s="321" t="s">
        <v>3014</v>
      </c>
      <c r="D176" s="321"/>
      <c r="E176" s="321"/>
      <c r="F176" s="344" t="s">
        <v>2995</v>
      </c>
      <c r="G176" s="321"/>
      <c r="H176" s="321" t="s">
        <v>3056</v>
      </c>
      <c r="I176" s="321" t="s">
        <v>2991</v>
      </c>
      <c r="J176" s="321">
        <v>50</v>
      </c>
      <c r="K176" s="369"/>
    </row>
    <row r="177" s="1" customFormat="1" ht="15" customHeight="1">
      <c r="B177" s="346"/>
      <c r="C177" s="321" t="s">
        <v>122</v>
      </c>
      <c r="D177" s="321"/>
      <c r="E177" s="321"/>
      <c r="F177" s="344" t="s">
        <v>2989</v>
      </c>
      <c r="G177" s="321"/>
      <c r="H177" s="321" t="s">
        <v>3057</v>
      </c>
      <c r="I177" s="321" t="s">
        <v>3058</v>
      </c>
      <c r="J177" s="321"/>
      <c r="K177" s="369"/>
    </row>
    <row r="178" s="1" customFormat="1" ht="15" customHeight="1">
      <c r="B178" s="346"/>
      <c r="C178" s="321" t="s">
        <v>62</v>
      </c>
      <c r="D178" s="321"/>
      <c r="E178" s="321"/>
      <c r="F178" s="344" t="s">
        <v>2989</v>
      </c>
      <c r="G178" s="321"/>
      <c r="H178" s="321" t="s">
        <v>3059</v>
      </c>
      <c r="I178" s="321" t="s">
        <v>3060</v>
      </c>
      <c r="J178" s="321">
        <v>1</v>
      </c>
      <c r="K178" s="369"/>
    </row>
    <row r="179" s="1" customFormat="1" ht="15" customHeight="1">
      <c r="B179" s="346"/>
      <c r="C179" s="321" t="s">
        <v>58</v>
      </c>
      <c r="D179" s="321"/>
      <c r="E179" s="321"/>
      <c r="F179" s="344" t="s">
        <v>2989</v>
      </c>
      <c r="G179" s="321"/>
      <c r="H179" s="321" t="s">
        <v>3061</v>
      </c>
      <c r="I179" s="321" t="s">
        <v>2991</v>
      </c>
      <c r="J179" s="321">
        <v>20</v>
      </c>
      <c r="K179" s="369"/>
    </row>
    <row r="180" s="1" customFormat="1" ht="15" customHeight="1">
      <c r="B180" s="346"/>
      <c r="C180" s="321" t="s">
        <v>59</v>
      </c>
      <c r="D180" s="321"/>
      <c r="E180" s="321"/>
      <c r="F180" s="344" t="s">
        <v>2989</v>
      </c>
      <c r="G180" s="321"/>
      <c r="H180" s="321" t="s">
        <v>3062</v>
      </c>
      <c r="I180" s="321" t="s">
        <v>2991</v>
      </c>
      <c r="J180" s="321">
        <v>255</v>
      </c>
      <c r="K180" s="369"/>
    </row>
    <row r="181" s="1" customFormat="1" ht="15" customHeight="1">
      <c r="B181" s="346"/>
      <c r="C181" s="321" t="s">
        <v>123</v>
      </c>
      <c r="D181" s="321"/>
      <c r="E181" s="321"/>
      <c r="F181" s="344" t="s">
        <v>2989</v>
      </c>
      <c r="G181" s="321"/>
      <c r="H181" s="321" t="s">
        <v>2953</v>
      </c>
      <c r="I181" s="321" t="s">
        <v>2991</v>
      </c>
      <c r="J181" s="321">
        <v>10</v>
      </c>
      <c r="K181" s="369"/>
    </row>
    <row r="182" s="1" customFormat="1" ht="15" customHeight="1">
      <c r="B182" s="346"/>
      <c r="C182" s="321" t="s">
        <v>124</v>
      </c>
      <c r="D182" s="321"/>
      <c r="E182" s="321"/>
      <c r="F182" s="344" t="s">
        <v>2989</v>
      </c>
      <c r="G182" s="321"/>
      <c r="H182" s="321" t="s">
        <v>3063</v>
      </c>
      <c r="I182" s="321" t="s">
        <v>3024</v>
      </c>
      <c r="J182" s="321"/>
      <c r="K182" s="369"/>
    </row>
    <row r="183" s="1" customFormat="1" ht="15" customHeight="1">
      <c r="B183" s="346"/>
      <c r="C183" s="321" t="s">
        <v>3064</v>
      </c>
      <c r="D183" s="321"/>
      <c r="E183" s="321"/>
      <c r="F183" s="344" t="s">
        <v>2989</v>
      </c>
      <c r="G183" s="321"/>
      <c r="H183" s="321" t="s">
        <v>3065</v>
      </c>
      <c r="I183" s="321" t="s">
        <v>3024</v>
      </c>
      <c r="J183" s="321"/>
      <c r="K183" s="369"/>
    </row>
    <row r="184" s="1" customFormat="1" ht="15" customHeight="1">
      <c r="B184" s="346"/>
      <c r="C184" s="321" t="s">
        <v>3053</v>
      </c>
      <c r="D184" s="321"/>
      <c r="E184" s="321"/>
      <c r="F184" s="344" t="s">
        <v>2989</v>
      </c>
      <c r="G184" s="321"/>
      <c r="H184" s="321" t="s">
        <v>3066</v>
      </c>
      <c r="I184" s="321" t="s">
        <v>3024</v>
      </c>
      <c r="J184" s="321"/>
      <c r="K184" s="369"/>
    </row>
    <row r="185" s="1" customFormat="1" ht="15" customHeight="1">
      <c r="B185" s="346"/>
      <c r="C185" s="321" t="s">
        <v>126</v>
      </c>
      <c r="D185" s="321"/>
      <c r="E185" s="321"/>
      <c r="F185" s="344" t="s">
        <v>2995</v>
      </c>
      <c r="G185" s="321"/>
      <c r="H185" s="321" t="s">
        <v>3067</v>
      </c>
      <c r="I185" s="321" t="s">
        <v>2991</v>
      </c>
      <c r="J185" s="321">
        <v>50</v>
      </c>
      <c r="K185" s="369"/>
    </row>
    <row r="186" s="1" customFormat="1" ht="15" customHeight="1">
      <c r="B186" s="346"/>
      <c r="C186" s="321" t="s">
        <v>3068</v>
      </c>
      <c r="D186" s="321"/>
      <c r="E186" s="321"/>
      <c r="F186" s="344" t="s">
        <v>2995</v>
      </c>
      <c r="G186" s="321"/>
      <c r="H186" s="321" t="s">
        <v>3069</v>
      </c>
      <c r="I186" s="321" t="s">
        <v>3070</v>
      </c>
      <c r="J186" s="321"/>
      <c r="K186" s="369"/>
    </row>
    <row r="187" s="1" customFormat="1" ht="15" customHeight="1">
      <c r="B187" s="346"/>
      <c r="C187" s="321" t="s">
        <v>3071</v>
      </c>
      <c r="D187" s="321"/>
      <c r="E187" s="321"/>
      <c r="F187" s="344" t="s">
        <v>2995</v>
      </c>
      <c r="G187" s="321"/>
      <c r="H187" s="321" t="s">
        <v>3072</v>
      </c>
      <c r="I187" s="321" t="s">
        <v>3070</v>
      </c>
      <c r="J187" s="321"/>
      <c r="K187" s="369"/>
    </row>
    <row r="188" s="1" customFormat="1" ht="15" customHeight="1">
      <c r="B188" s="346"/>
      <c r="C188" s="321" t="s">
        <v>3073</v>
      </c>
      <c r="D188" s="321"/>
      <c r="E188" s="321"/>
      <c r="F188" s="344" t="s">
        <v>2995</v>
      </c>
      <c r="G188" s="321"/>
      <c r="H188" s="321" t="s">
        <v>3074</v>
      </c>
      <c r="I188" s="321" t="s">
        <v>3070</v>
      </c>
      <c r="J188" s="321"/>
      <c r="K188" s="369"/>
    </row>
    <row r="189" s="1" customFormat="1" ht="15" customHeight="1">
      <c r="B189" s="346"/>
      <c r="C189" s="382" t="s">
        <v>3075</v>
      </c>
      <c r="D189" s="321"/>
      <c r="E189" s="321"/>
      <c r="F189" s="344" t="s">
        <v>2995</v>
      </c>
      <c r="G189" s="321"/>
      <c r="H189" s="321" t="s">
        <v>3076</v>
      </c>
      <c r="I189" s="321" t="s">
        <v>3077</v>
      </c>
      <c r="J189" s="383" t="s">
        <v>3078</v>
      </c>
      <c r="K189" s="369"/>
    </row>
    <row r="190" s="18" customFormat="1" ht="15" customHeight="1">
      <c r="B190" s="384"/>
      <c r="C190" s="385" t="s">
        <v>3079</v>
      </c>
      <c r="D190" s="386"/>
      <c r="E190" s="386"/>
      <c r="F190" s="387" t="s">
        <v>2995</v>
      </c>
      <c r="G190" s="386"/>
      <c r="H190" s="386" t="s">
        <v>3080</v>
      </c>
      <c r="I190" s="386" t="s">
        <v>3077</v>
      </c>
      <c r="J190" s="388" t="s">
        <v>3078</v>
      </c>
      <c r="K190" s="389"/>
    </row>
    <row r="191" s="1" customFormat="1" ht="15" customHeight="1">
      <c r="B191" s="346"/>
      <c r="C191" s="382" t="s">
        <v>47</v>
      </c>
      <c r="D191" s="321"/>
      <c r="E191" s="321"/>
      <c r="F191" s="344" t="s">
        <v>2989</v>
      </c>
      <c r="G191" s="321"/>
      <c r="H191" s="318" t="s">
        <v>3081</v>
      </c>
      <c r="I191" s="321" t="s">
        <v>3082</v>
      </c>
      <c r="J191" s="321"/>
      <c r="K191" s="369"/>
    </row>
    <row r="192" s="1" customFormat="1" ht="15" customHeight="1">
      <c r="B192" s="346"/>
      <c r="C192" s="382" t="s">
        <v>3083</v>
      </c>
      <c r="D192" s="321"/>
      <c r="E192" s="321"/>
      <c r="F192" s="344" t="s">
        <v>2989</v>
      </c>
      <c r="G192" s="321"/>
      <c r="H192" s="321" t="s">
        <v>3084</v>
      </c>
      <c r="I192" s="321" t="s">
        <v>3024</v>
      </c>
      <c r="J192" s="321"/>
      <c r="K192" s="369"/>
    </row>
    <row r="193" s="1" customFormat="1" ht="15" customHeight="1">
      <c r="B193" s="346"/>
      <c r="C193" s="382" t="s">
        <v>3085</v>
      </c>
      <c r="D193" s="321"/>
      <c r="E193" s="321"/>
      <c r="F193" s="344" t="s">
        <v>2989</v>
      </c>
      <c r="G193" s="321"/>
      <c r="H193" s="321" t="s">
        <v>3086</v>
      </c>
      <c r="I193" s="321" t="s">
        <v>3024</v>
      </c>
      <c r="J193" s="321"/>
      <c r="K193" s="369"/>
    </row>
    <row r="194" s="1" customFormat="1" ht="15" customHeight="1">
      <c r="B194" s="346"/>
      <c r="C194" s="382" t="s">
        <v>3087</v>
      </c>
      <c r="D194" s="321"/>
      <c r="E194" s="321"/>
      <c r="F194" s="344" t="s">
        <v>2995</v>
      </c>
      <c r="G194" s="321"/>
      <c r="H194" s="321" t="s">
        <v>3088</v>
      </c>
      <c r="I194" s="321" t="s">
        <v>3024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3089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3090</v>
      </c>
      <c r="D201" s="391"/>
      <c r="E201" s="391"/>
      <c r="F201" s="391" t="s">
        <v>3091</v>
      </c>
      <c r="G201" s="392"/>
      <c r="H201" s="391" t="s">
        <v>3092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3082</v>
      </c>
      <c r="D203" s="321"/>
      <c r="E203" s="321"/>
      <c r="F203" s="344" t="s">
        <v>48</v>
      </c>
      <c r="G203" s="321"/>
      <c r="H203" s="321" t="s">
        <v>3093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49</v>
      </c>
      <c r="G204" s="321"/>
      <c r="H204" s="321" t="s">
        <v>3094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52</v>
      </c>
      <c r="G205" s="321"/>
      <c r="H205" s="321" t="s">
        <v>3095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50</v>
      </c>
      <c r="G206" s="321"/>
      <c r="H206" s="321" t="s">
        <v>3096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51</v>
      </c>
      <c r="G207" s="321"/>
      <c r="H207" s="321" t="s">
        <v>3097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3036</v>
      </c>
      <c r="D209" s="321"/>
      <c r="E209" s="321"/>
      <c r="F209" s="344" t="s">
        <v>84</v>
      </c>
      <c r="G209" s="321"/>
      <c r="H209" s="321" t="s">
        <v>3098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2934</v>
      </c>
      <c r="G210" s="321"/>
      <c r="H210" s="321" t="s">
        <v>2935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2932</v>
      </c>
      <c r="G211" s="321"/>
      <c r="H211" s="321" t="s">
        <v>3099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97</v>
      </c>
      <c r="G212" s="382"/>
      <c r="H212" s="373" t="s">
        <v>98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2936</v>
      </c>
      <c r="G213" s="382"/>
      <c r="H213" s="373" t="s">
        <v>2881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3060</v>
      </c>
      <c r="D215" s="321"/>
      <c r="E215" s="321"/>
      <c r="F215" s="344">
        <v>1</v>
      </c>
      <c r="G215" s="382"/>
      <c r="H215" s="373" t="s">
        <v>3100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3101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3102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3103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0" ma:contentTypeDescription="Vytvoří nový dokument" ma:contentTypeScope="" ma:versionID="453126687864b8d8e1abea83eabd29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56a39de006ecca0b50c64b3c1baaa6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DAD8F6-D578-4976-9EC0-745985EDC1BB}"/>
</file>

<file path=customXml/itemProps2.xml><?xml version="1.0" encoding="utf-8"?>
<ds:datastoreItem xmlns:ds="http://schemas.openxmlformats.org/officeDocument/2006/customXml" ds:itemID="{43D6348B-BEA6-4457-B727-8A59A686673B}"/>
</file>

<file path=customXml/itemProps3.xml><?xml version="1.0" encoding="utf-8"?>
<ds:datastoreItem xmlns:ds="http://schemas.openxmlformats.org/officeDocument/2006/customXml" ds:itemID="{CA47D897-24F1-4780-A9D4-7980F0E6FA6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2024-10-18T16:51:19Z</dcterms:created>
  <dcterms:modified xsi:type="dcterms:W3CDTF">2024-10-18T16:51:38Z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</Properties>
</file>