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Oprava bezpečnostn..." sheetId="2" r:id="rId2"/>
    <sheet name="VON - Vedlejší ostatní ná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'SO01 - Oprava bezpečnostn...'!$C$122:$K$814</definedName>
    <definedName name="_xlnm.Print_Area" localSheetId="1">'SO01 - Oprava bezpečnostn...'!$C$4:$J$39,'SO01 - Oprava bezpečnostn...'!$C$50:$J$76,'SO01 - Oprava bezpečnostn...'!$C$82:$J$104,'SO01 - Oprava bezpečnostn...'!$C$110:$K$814</definedName>
    <definedName name="_xlnm.Print_Titles" localSheetId="1">'SO01 - Oprava bezpečnostn...'!$122:$122</definedName>
    <definedName name="_xlnm._FilterDatabase" localSheetId="2" hidden="1">'VON - Vedlejší ostatní ná...'!$C$120:$K$159</definedName>
    <definedName name="_xlnm.Print_Area" localSheetId="2">'VON - Vedlejší ostatní ná...'!$C$4:$J$39,'VON - Vedlejší ostatní ná...'!$C$50:$J$76,'VON - Vedlejší ostatní ná...'!$C$82:$J$102,'VON - Vedlejší ostatní ná...'!$C$108:$K$159</definedName>
    <definedName name="_xlnm.Print_Titles" localSheetId="2">'VON - Vedlejší ostatní ná...'!$120:$120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" r="J37"/>
  <c r="J36"/>
  <c i="1" r="AY95"/>
  <c i="2" r="J35"/>
  <c i="1" r="AX95"/>
  <c i="2" r="BI812"/>
  <c r="BH812"/>
  <c r="BG812"/>
  <c r="BF812"/>
  <c r="T812"/>
  <c r="T811"/>
  <c r="R812"/>
  <c r="R811"/>
  <c r="P812"/>
  <c r="P811"/>
  <c r="BI784"/>
  <c r="BH784"/>
  <c r="BG784"/>
  <c r="BF784"/>
  <c r="T784"/>
  <c r="R784"/>
  <c r="P784"/>
  <c r="BI769"/>
  <c r="BH769"/>
  <c r="BG769"/>
  <c r="BF769"/>
  <c r="T769"/>
  <c r="R769"/>
  <c r="P769"/>
  <c r="BI765"/>
  <c r="BH765"/>
  <c r="BG765"/>
  <c r="BF765"/>
  <c r="T765"/>
  <c r="R765"/>
  <c r="P765"/>
  <c r="BI751"/>
  <c r="BH751"/>
  <c r="BG751"/>
  <c r="BF751"/>
  <c r="T751"/>
  <c r="R751"/>
  <c r="P751"/>
  <c r="BI739"/>
  <c r="BH739"/>
  <c r="BG739"/>
  <c r="BF739"/>
  <c r="T739"/>
  <c r="R739"/>
  <c r="P739"/>
  <c r="BI725"/>
  <c r="BH725"/>
  <c r="BG725"/>
  <c r="BF725"/>
  <c r="T725"/>
  <c r="R725"/>
  <c r="P725"/>
  <c r="BI711"/>
  <c r="BH711"/>
  <c r="BG711"/>
  <c r="BF711"/>
  <c r="T711"/>
  <c r="R711"/>
  <c r="P711"/>
  <c r="BI703"/>
  <c r="BH703"/>
  <c r="BG703"/>
  <c r="BF703"/>
  <c r="T703"/>
  <c r="R703"/>
  <c r="P703"/>
  <c r="BI686"/>
  <c r="BH686"/>
  <c r="BG686"/>
  <c r="BF686"/>
  <c r="T686"/>
  <c r="R686"/>
  <c r="P686"/>
  <c r="BI676"/>
  <c r="BH676"/>
  <c r="BG676"/>
  <c r="BF676"/>
  <c r="T676"/>
  <c r="R676"/>
  <c r="P676"/>
  <c r="BI663"/>
  <c r="BH663"/>
  <c r="BG663"/>
  <c r="BF663"/>
  <c r="T663"/>
  <c r="R663"/>
  <c r="P663"/>
  <c r="BI633"/>
  <c r="BH633"/>
  <c r="BG633"/>
  <c r="BF633"/>
  <c r="T633"/>
  <c r="R633"/>
  <c r="P633"/>
  <c r="BI620"/>
  <c r="BH620"/>
  <c r="BG620"/>
  <c r="BF620"/>
  <c r="T620"/>
  <c r="R620"/>
  <c r="P620"/>
  <c r="BI603"/>
  <c r="BH603"/>
  <c r="BG603"/>
  <c r="BF603"/>
  <c r="T603"/>
  <c r="R603"/>
  <c r="P603"/>
  <c r="BI583"/>
  <c r="BH583"/>
  <c r="BG583"/>
  <c r="BF583"/>
  <c r="T583"/>
  <c r="R583"/>
  <c r="P583"/>
  <c r="BI576"/>
  <c r="BH576"/>
  <c r="BG576"/>
  <c r="BF576"/>
  <c r="T576"/>
  <c r="R576"/>
  <c r="P576"/>
  <c r="BI563"/>
  <c r="BH563"/>
  <c r="BG563"/>
  <c r="BF563"/>
  <c r="T563"/>
  <c r="R563"/>
  <c r="P563"/>
  <c r="BI555"/>
  <c r="BH555"/>
  <c r="BG555"/>
  <c r="BF555"/>
  <c r="T555"/>
  <c r="R555"/>
  <c r="P555"/>
  <c r="BI552"/>
  <c r="BH552"/>
  <c r="BG552"/>
  <c r="BF552"/>
  <c r="T552"/>
  <c r="R552"/>
  <c r="P552"/>
  <c r="BI545"/>
  <c r="BH545"/>
  <c r="BG545"/>
  <c r="BF545"/>
  <c r="T545"/>
  <c r="R545"/>
  <c r="P545"/>
  <c r="BI532"/>
  <c r="BH532"/>
  <c r="BG532"/>
  <c r="BF532"/>
  <c r="T532"/>
  <c r="R532"/>
  <c r="P532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7"/>
  <c r="BH507"/>
  <c r="BG507"/>
  <c r="BF507"/>
  <c r="T507"/>
  <c r="R507"/>
  <c r="P507"/>
  <c r="BI493"/>
  <c r="BH493"/>
  <c r="BG493"/>
  <c r="BF493"/>
  <c r="T493"/>
  <c r="R493"/>
  <c r="P493"/>
  <c r="BI488"/>
  <c r="BH488"/>
  <c r="BG488"/>
  <c r="BF488"/>
  <c r="T488"/>
  <c r="R488"/>
  <c r="P488"/>
  <c r="BI464"/>
  <c r="BH464"/>
  <c r="BG464"/>
  <c r="BF464"/>
  <c r="T464"/>
  <c r="R464"/>
  <c r="P464"/>
  <c r="BI452"/>
  <c r="BH452"/>
  <c r="BG452"/>
  <c r="BF452"/>
  <c r="T452"/>
  <c r="R452"/>
  <c r="P452"/>
  <c r="BI419"/>
  <c r="BH419"/>
  <c r="BG419"/>
  <c r="BF419"/>
  <c r="T419"/>
  <c r="R419"/>
  <c r="P419"/>
  <c r="BI416"/>
  <c r="BH416"/>
  <c r="BG416"/>
  <c r="BF416"/>
  <c r="T416"/>
  <c r="R416"/>
  <c r="P416"/>
  <c r="BI376"/>
  <c r="BH376"/>
  <c r="BG376"/>
  <c r="BF376"/>
  <c r="T376"/>
  <c r="R376"/>
  <c r="P376"/>
  <c r="BI355"/>
  <c r="BH355"/>
  <c r="BG355"/>
  <c r="BF355"/>
  <c r="T355"/>
  <c r="R355"/>
  <c r="P355"/>
  <c r="BI339"/>
  <c r="BH339"/>
  <c r="BG339"/>
  <c r="BF339"/>
  <c r="T339"/>
  <c r="R339"/>
  <c r="P33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0"/>
  <c r="BH300"/>
  <c r="BG300"/>
  <c r="BF300"/>
  <c r="T300"/>
  <c r="R300"/>
  <c r="P300"/>
  <c r="BI287"/>
  <c r="BH287"/>
  <c r="BG287"/>
  <c r="BF287"/>
  <c r="T287"/>
  <c r="R287"/>
  <c r="P287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193"/>
  <c r="BH193"/>
  <c r="BG193"/>
  <c r="BF193"/>
  <c r="T193"/>
  <c r="R193"/>
  <c r="P193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47"/>
  <c r="BH147"/>
  <c r="BG147"/>
  <c r="BF147"/>
  <c r="T147"/>
  <c r="R147"/>
  <c r="P147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" r="L90"/>
  <c r="AM90"/>
  <c r="AM89"/>
  <c r="L89"/>
  <c r="AM87"/>
  <c r="L87"/>
  <c r="L85"/>
  <c r="L84"/>
  <c i="3" r="BK136"/>
  <c r="J134"/>
  <c i="2" r="BK725"/>
  <c r="BK603"/>
  <c r="BK416"/>
  <c i="3" r="BK130"/>
  <c i="2" r="J769"/>
  <c r="J676"/>
  <c r="BK507"/>
  <c r="BK287"/>
  <c r="J227"/>
  <c r="J157"/>
  <c r="J784"/>
  <c r="BK765"/>
  <c r="J725"/>
  <c r="BK686"/>
  <c r="J663"/>
  <c r="BK620"/>
  <c r="BK576"/>
  <c r="BK552"/>
  <c r="BK532"/>
  <c r="J419"/>
  <c r="BK269"/>
  <c r="J583"/>
  <c r="J552"/>
  <c r="BK419"/>
  <c r="J287"/>
  <c r="J224"/>
  <c r="J545"/>
  <c r="BK315"/>
  <c r="BK339"/>
  <c r="J221"/>
  <c r="BK147"/>
  <c r="BK126"/>
  <c i="3" r="J132"/>
  <c r="BK149"/>
  <c r="J136"/>
  <c i="2" r="J751"/>
  <c r="BK663"/>
  <c r="BK525"/>
  <c r="J310"/>
  <c i="1" r="AS94"/>
  <c i="2" r="J126"/>
  <c i="3" r="F35"/>
  <c i="2" r="J520"/>
  <c r="J464"/>
  <c r="BK161"/>
  <c r="J416"/>
  <c r="BK488"/>
  <c r="BK266"/>
  <c r="J161"/>
  <c r="J218"/>
  <c i="3" r="BK141"/>
  <c r="BK126"/>
  <c r="J149"/>
  <c i="2" r="J765"/>
  <c i="3" r="J130"/>
  <c i="2" r="J812"/>
  <c r="J620"/>
  <c r="BK464"/>
  <c i="3" r="J141"/>
  <c r="BK132"/>
  <c i="2" r="J315"/>
  <c i="3" r="BK143"/>
  <c r="BK152"/>
  <c i="2" r="BK784"/>
  <c r="BK633"/>
  <c r="J300"/>
  <c r="BK263"/>
  <c r="J171"/>
  <c r="BK812"/>
  <c r="BK769"/>
  <c r="BK739"/>
  <c r="BK703"/>
  <c r="BK676"/>
  <c r="J633"/>
  <c r="J603"/>
  <c r="J563"/>
  <c r="BK545"/>
  <c r="BK520"/>
  <c r="BK355"/>
  <c r="BK221"/>
  <c r="J576"/>
  <c r="BK515"/>
  <c r="J339"/>
  <c r="J266"/>
  <c r="BK157"/>
  <c r="BK452"/>
  <c r="BK224"/>
  <c r="BK306"/>
  <c r="BK193"/>
  <c i="3" r="J145"/>
  <c r="J126"/>
  <c r="J147"/>
  <c r="J152"/>
  <c i="2" r="J686"/>
  <c r="BK493"/>
  <c i="3" r="BK139"/>
  <c i="2" r="J703"/>
  <c r="J532"/>
  <c i="3" r="BK156"/>
  <c r="J156"/>
  <c r="BK145"/>
  <c i="2" r="J739"/>
  <c r="BK555"/>
  <c r="J711"/>
  <c r="J525"/>
  <c r="J376"/>
  <c r="J193"/>
  <c r="BK563"/>
  <c r="J507"/>
  <c r="J306"/>
  <c r="BK227"/>
  <c r="BK128"/>
  <c r="J355"/>
  <c r="J452"/>
  <c r="J263"/>
  <c r="J128"/>
  <c i="3" r="BK147"/>
  <c r="BK124"/>
  <c r="BK134"/>
  <c i="2" r="BK751"/>
  <c r="J493"/>
  <c r="BK310"/>
  <c r="BK171"/>
  <c r="J555"/>
  <c r="J488"/>
  <c r="J269"/>
  <c r="BK218"/>
  <c r="J515"/>
  <c r="J147"/>
  <c r="BK300"/>
  <c r="J165"/>
  <c r="BK165"/>
  <c i="3" r="J143"/>
  <c r="F34"/>
  <c i="2" r="BK711"/>
  <c r="BK583"/>
  <c r="BK376"/>
  <c i="3" r="J139"/>
  <c r="J124"/>
  <c i="2" l="1" r="BK487"/>
  <c r="J487"/>
  <c r="J100"/>
  <c r="T314"/>
  <c r="P487"/>
  <c r="BK544"/>
  <c r="J544"/>
  <c r="J101"/>
  <c r="R125"/>
  <c r="R768"/>
  <c i="3" r="R123"/>
  <c i="2" r="P544"/>
  <c i="3" r="BK138"/>
  <c r="J138"/>
  <c r="J100"/>
  <c i="2" r="P314"/>
  <c i="3" r="P123"/>
  <c i="2" r="R314"/>
  <c i="3" r="P129"/>
  <c i="2" r="BK314"/>
  <c r="J314"/>
  <c r="J99"/>
  <c r="BK768"/>
  <c r="J768"/>
  <c r="J102"/>
  <c i="3" r="R129"/>
  <c i="2" r="T125"/>
  <c r="T768"/>
  <c i="3" r="T129"/>
  <c i="2" r="R544"/>
  <c i="3" r="T138"/>
  <c i="2" r="T544"/>
  <c i="3" r="BK129"/>
  <c r="J129"/>
  <c r="J99"/>
  <c i="2" r="P125"/>
  <c r="P124"/>
  <c r="P123"/>
  <c i="1" r="AU95"/>
  <c i="2" r="P768"/>
  <c i="3" r="R138"/>
  <c i="2" r="R487"/>
  <c i="3" r="P138"/>
  <c i="2" r="BK125"/>
  <c r="BK124"/>
  <c r="J124"/>
  <c r="J97"/>
  <c r="T487"/>
  <c i="3" r="BK123"/>
  <c r="J123"/>
  <c r="J98"/>
  <c r="T123"/>
  <c r="T122"/>
  <c r="T121"/>
  <c i="2" r="BK811"/>
  <c r="J811"/>
  <c r="J103"/>
  <c i="3" r="BK155"/>
  <c r="J155"/>
  <c r="J101"/>
  <c r="BE126"/>
  <c r="F118"/>
  <c r="BE139"/>
  <c r="J89"/>
  <c r="E111"/>
  <c r="BE132"/>
  <c r="BE156"/>
  <c r="BE124"/>
  <c r="BE134"/>
  <c r="BE147"/>
  <c r="BE130"/>
  <c r="BE136"/>
  <c r="BE152"/>
  <c r="BE141"/>
  <c r="BE143"/>
  <c r="BE149"/>
  <c i="1" r="BB96"/>
  <c i="3" r="BE145"/>
  <c i="1" r="BA96"/>
  <c i="2" r="J117"/>
  <c r="BE157"/>
  <c r="BE161"/>
  <c r="F120"/>
  <c r="BE171"/>
  <c r="BE224"/>
  <c r="BE227"/>
  <c r="BE287"/>
  <c r="BE355"/>
  <c r="BE419"/>
  <c r="BE221"/>
  <c r="BE266"/>
  <c r="BE300"/>
  <c r="BE339"/>
  <c r="BE376"/>
  <c r="BE464"/>
  <c r="BE520"/>
  <c r="BE525"/>
  <c r="BE532"/>
  <c r="BE126"/>
  <c r="BE147"/>
  <c r="BE193"/>
  <c r="BE269"/>
  <c r="BE315"/>
  <c r="BE416"/>
  <c r="BE452"/>
  <c r="BE493"/>
  <c r="BE555"/>
  <c r="BE576"/>
  <c r="BE218"/>
  <c r="BE263"/>
  <c r="BE306"/>
  <c r="BE488"/>
  <c r="BE507"/>
  <c r="BE545"/>
  <c r="BE552"/>
  <c r="BE563"/>
  <c r="BE603"/>
  <c r="BE663"/>
  <c r="BE686"/>
  <c r="BE725"/>
  <c r="BE739"/>
  <c r="BE769"/>
  <c r="BE784"/>
  <c r="E85"/>
  <c r="BE128"/>
  <c r="BE165"/>
  <c r="BE310"/>
  <c r="BE515"/>
  <c r="BE583"/>
  <c r="BE620"/>
  <c r="BE633"/>
  <c r="BE676"/>
  <c r="BE703"/>
  <c r="BE711"/>
  <c r="BE751"/>
  <c r="BE765"/>
  <c r="BE812"/>
  <c r="F36"/>
  <c i="1" r="BC95"/>
  <c i="3" r="F36"/>
  <c i="1" r="BC96"/>
  <c i="2" r="J34"/>
  <c i="1" r="AW95"/>
  <c i="3" r="J34"/>
  <c i="1" r="AW96"/>
  <c i="2" r="F35"/>
  <c i="1" r="BB95"/>
  <c r="BB94"/>
  <c r="W31"/>
  <c i="2" r="F37"/>
  <c i="1" r="BD95"/>
  <c i="3" r="F37"/>
  <c i="1" r="BD96"/>
  <c i="2" r="F34"/>
  <c i="1" r="BA95"/>
  <c r="BA94"/>
  <c r="W30"/>
  <c i="2" l="1" r="T124"/>
  <c r="T123"/>
  <c i="3" r="R122"/>
  <c r="R121"/>
  <c r="P122"/>
  <c r="P121"/>
  <c i="1" r="AU96"/>
  <c i="2" r="R124"/>
  <c r="R123"/>
  <c r="J125"/>
  <c r="J98"/>
  <c r="BK123"/>
  <c r="J123"/>
  <c i="3" r="BK122"/>
  <c r="J122"/>
  <c r="J97"/>
  <c i="2" r="J96"/>
  <c i="1" r="AU94"/>
  <c i="2" r="J30"/>
  <c r="F33"/>
  <c i="1" r="AZ95"/>
  <c r="BD94"/>
  <c r="W33"/>
  <c i="2" r="J33"/>
  <c i="1" r="AV95"/>
  <c r="AT95"/>
  <c r="BC94"/>
  <c r="AY94"/>
  <c i="3" r="F33"/>
  <c i="1" r="AZ96"/>
  <c i="3" r="J33"/>
  <c i="1" r="AV96"/>
  <c r="AT96"/>
  <c r="AW94"/>
  <c r="AK30"/>
  <c r="AX94"/>
  <c l="1" r="AG95"/>
  <c i="3" r="BK121"/>
  <c r="J121"/>
  <c r="J96"/>
  <c i="2" r="J39"/>
  <c i="1" r="AN95"/>
  <c r="W32"/>
  <c r="AZ94"/>
  <c r="AV94"/>
  <c r="AK29"/>
  <c i="3" l="1" r="J30"/>
  <c i="1" r="AG96"/>
  <c r="AG94"/>
  <c r="AK26"/>
  <c r="AT94"/>
  <c r="AN94"/>
  <c r="W29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<sst xmlns="http://schemas.openxmlformats.org/spreadsheetml/2006/main">
  <si>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</si>
  <si>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</si>
  <si>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</si>
  <si>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</si>
  <si>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</si>
  <si>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{d3855db7-9047-4bb0-9a86-290dc486b0d2}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</si>
  <si>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</si>
  <si>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</si>
  <si>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</si>
  <si>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</si>
  <si>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</si>
  <si>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</si>
  <si>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</si>
  <si>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</si>
  <si>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</si>
  <si>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</si>
  <si>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</si>
  <si>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MVN Levínská Olešnice, oprava bezpečnostního přelivu</t>
  </si>
  <si>
    <t>KSO:</t>
  </si>
  <si>
    <t>833 15</t>
  </si>
  <si>
    <t>CC-CZ:</t>
  </si>
  <si>
    <t>Místo:</t>
  </si>
  <si>
    <t>Levínská Olešnice</t>
  </si>
  <si>
    <t>Datum:</t>
  </si>
  <si>
    <t>25. 11. 2023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</si>
  <si>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</si>
  <si>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</si>
  <si>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</si>
  <si>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</si>
  <si>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</si>
  <si>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</si>
  <si>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</si>
  <si>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</si>
  <si>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</si>
  <si>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05413290</t>
  </si>
  <si>
    <t>Ing. T. Klemša</t>
  </si>
  <si>
    <t>True</t>
  </si>
  <si>
    <t>Zpracovatel:</t>
  </si>
  <si>
    <t>Poznámka:</t>
  </si>
  <si>
    <t>Soupis prací je sestaven za využití položek Cenové soustavy URS. Cenové a technické podmínky položek Cenové soustavy URS, které nejsou uvedeny v soupisu prací (tzv.úvodní části katalogů) jsou neomezeně dálkově k dispozici na WWWcs-urs.cz.Položky soupisu prací , které nemají ve sloupci " Cenová soustava " uveden žádný údaj, nepochází z Cenové soustavy ÚRS, ale způsob tvorby ceny vychází z cenových a technických podmínek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</si>
  <si>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</si>
  <si>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</si>
  <si>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</si>
  <si>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</si>
  <si>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</si>
  <si>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</si>
  <si>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</si>
  <si>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</si>
  <si>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</si>
  <si>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</si>
  <si>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</si>
  <si>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</si>
  <si>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</si>
  <si>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</si>
  <si>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</si>
  <si>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</si>
  <si>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</si>
  <si>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</si>
  <si>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</si>
  <si>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</si>
  <si>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</si>
  <si>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</si>
  <si>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</si>
  <si>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</si>
  <si>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</si>
  <si>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</si>
  <si>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</si>
  <si>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</si>
  <si>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</si>
  <si>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</si>
  <si>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</si>
  <si>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</si>
  <si>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</si>
  <si>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</si>
  <si>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</si>
  <si>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</si>
  <si>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</si>
  <si>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</si>
  <si>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</si>
  <si>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</si>
  <si>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</si>
  <si>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</si>
  <si>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</si>
  <si>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</si>
  <si>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</si>
  <si>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</si>
  <si>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bezpečnostního přelivu</t>
  </si>
  <si>
    <t>STA</t>
  </si>
  <si>
    <t>1</t>
  </si>
  <si>
    <t>{a2a25f4f-5a97-4659-a12f-a4ee60bdfe98}</t>
  </si>
  <si>
    <t>2</t>
  </si>
  <si>
    <t>VON</t>
  </si>
  <si>
    <t>Vedlejší ostatní náklady</t>
  </si>
  <si>
    <t>{404afdc9-e966-4506-97d8-653d37db4c28}</t>
  </si>
  <si>
    <t>KRYCÍ LIST SOUPISU PRACÍ</t>
  </si>
  <si>
    <t>Objekt:</t>
  </si>
  <si>
    <t>SO01 - Oprava bezpečnostního přelivu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</si>
  <si>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</si>
  <si>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</si>
  <si>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</si>
  <si>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</si>
  <si>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</si>
  <si>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</si>
  <si>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</si>
  <si>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</si>
  <si>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</si>
  <si>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</si>
  <si>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</si>
  <si>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</si>
  <si>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</si>
  <si>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</si>
  <si>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</si>
  <si>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</si>
  <si>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</si>
  <si>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</si>
  <si>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</si>
  <si>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</si>
  <si>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</si>
  <si>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</si>
  <si>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</si>
  <si>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</si>
  <si>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</si>
  <si>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</si>
  <si>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</si>
  <si>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</si>
  <si>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</si>
  <si>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</si>
  <si>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115101R</t>
  </si>
  <si>
    <t>čerpání vody po dobu stavby</t>
  </si>
  <si>
    <t>kpl</t>
  </si>
  <si>
    <t>4</t>
  </si>
  <si>
    <t>1721503669</t>
  </si>
  <si>
    <t>PP</t>
  </si>
  <si>
    <t>114203103</t>
  </si>
  <si>
    <t>Rozebrání dlažeb z lomového kamene nebo betonových tvárnic do cementové malty</t>
  </si>
  <si>
    <t>m3</t>
  </si>
  <si>
    <t>CS ÚRS 2023 02</t>
  </si>
  <si>
    <t>-508074662</t>
  </si>
  <si>
    <t>Rozebrání dlažeb nebo záhozů s naložením na dopravní prostředek dlažeb z lomového kamene nebo betonových tvárnic do cementové malty se spárami zalitými cementovou maltou</t>
  </si>
  <si>
    <t>Online PSC</t>
  </si>
  <si>
    <t>https://podminky.urs.cz/item/CS_URS_2023_02/114203103</t>
  </si>
  <si>
    <t>P</t>
  </si>
  <si>
    <t>Poznámka k položce:_x000d_
Vybourané konstrukce z prostého betonu budou odvezeny na rycyklační skládku_x000d_
Vybourané konstrukce z kamene budou ponechány na stavbě pro opravy</t>
  </si>
  <si>
    <t>VV</t>
  </si>
  <si>
    <t>BETONOVÝ PREFABRIKÁT 0,50x1,50x0,08 m</t>
  </si>
  <si>
    <t>SPADIŠTĚ - DNO</t>
  </si>
  <si>
    <t xml:space="preserve">"v odpadním korytě"  25,25"m2"*0,08</t>
  </si>
  <si>
    <t xml:space="preserve">"pod přelivy"   74,85"m2"*0,08</t>
  </si>
  <si>
    <t>Mezisoučet</t>
  </si>
  <si>
    <t>3</t>
  </si>
  <si>
    <t>SPADIŠTĚ - KRAJ - ŠIKMÁ</t>
  </si>
  <si>
    <t xml:space="preserve">"pod přelivy"   19,65"m2"*1,5"sklon"*0,08</t>
  </si>
  <si>
    <t>LOMOVÝ KÁMEN TL. 250 mm DO 150 mm BETON.LOŽE</t>
  </si>
  <si>
    <t>- ROZEBRÁNÍ DLAŽBY OPEVNĚNÍ KORYTA V MÍSTĚ SCHODŮ - KÁMEN</t>
  </si>
  <si>
    <t>(1,20+1,0)*1,80*0,25</t>
  </si>
  <si>
    <t>- ROZEBRÁNÍ DLAŽBY OPEVNĚNÍ KORYTA NAVAZUJÍCÍ NA PRÁH - KÁMEN</t>
  </si>
  <si>
    <t>1,0*1,80*0,25</t>
  </si>
  <si>
    <t>Součet</t>
  </si>
  <si>
    <t>114203202</t>
  </si>
  <si>
    <t>Očištění lomového kamene nebo betonových tvárnic od malty</t>
  </si>
  <si>
    <t>1972445633</t>
  </si>
  <si>
    <t>Očištění lomového kamene nebo betonových tvárnic získaných při rozebrání dlažeb, záhozů, rovnanin a soustřeďovacích staveb od malty</t>
  </si>
  <si>
    <t>https://podminky.urs.cz/item/CS_URS_2023_02/114203202</t>
  </si>
  <si>
    <t>Poznámka k položce:_x000d_
Vybourané konstrukce z kamene budou ponechány na stavbě pro opravy</t>
  </si>
  <si>
    <t>114203301</t>
  </si>
  <si>
    <t>Třídění lomového kamene nebo betonových tvárnic podle druhu, velikosti nebo tvaru</t>
  </si>
  <si>
    <t>317943550</t>
  </si>
  <si>
    <t>Třídění lomového kamene nebo betonových tvárnic získaných při rozebrání dlažeb, záhozů, rovnanin a soustřeďovacích staveb podle druhu, velikosti nebo tvaru</t>
  </si>
  <si>
    <t>https://podminky.urs.cz/item/CS_URS_2023_02/114203301</t>
  </si>
  <si>
    <t>5</t>
  </si>
  <si>
    <t>114203401</t>
  </si>
  <si>
    <t>Srovnání lomového kamene nebo betonových tvárnic s přemístěním do 10 m</t>
  </si>
  <si>
    <t>653896634</t>
  </si>
  <si>
    <t>Srovnání lomového kamene nebo betonových tvárnic do měřitelných figur s přemístěním na vzdálenost do 10 m</t>
  </si>
  <si>
    <t>https://podminky.urs.cz/item/CS_URS_2023_02/114203401</t>
  </si>
  <si>
    <t>6</t>
  </si>
  <si>
    <t>114203409</t>
  </si>
  <si>
    <t>Příplatek přemístění ke srovnání lomového kamene nebo betonových tvárnic ZKD 10 m přes 10 m</t>
  </si>
  <si>
    <t>CS ÚRS 2023 01</t>
  </si>
  <si>
    <t>1177761804</t>
  </si>
  <si>
    <t>Srovnání lomového kamene nebo betonových tvárnic do měřitelných figur Příplatek k ceně za každých dalších i započatých 10 m</t>
  </si>
  <si>
    <t>https://podminky.urs.cz/item/CS_URS_2023_01/114203409</t>
  </si>
  <si>
    <t>Poznámka k položce:_x000d_
Místo uložení specifikuje investor</t>
  </si>
  <si>
    <t>Přemístění dle požadavků investora do vzdálenosti 100 m</t>
  </si>
  <si>
    <t>(100-10)*1,44</t>
  </si>
  <si>
    <t>7</t>
  </si>
  <si>
    <t>132254202</t>
  </si>
  <si>
    <t>Hloubení zapažených rýh š do 2000 mm v hornině třídy těžitelnosti I skupiny 3 objem do 50 m3</t>
  </si>
  <si>
    <t>-1450700069</t>
  </si>
  <si>
    <t>Hloubení zapažených rýh šířky přes 800 do 2 000 mm strojně s urovnáním dna do předepsaného profilu a spádu v hornině třídy těžitelnosti I skupiny 3 přes 20 do 50 m3</t>
  </si>
  <si>
    <t>https://podminky.urs.cz/item/CS_URS_2023_02/132254202</t>
  </si>
  <si>
    <t>VÝKOPY</t>
  </si>
  <si>
    <t>Čelní bezpečnostní přeliv</t>
  </si>
  <si>
    <t xml:space="preserve">"návodní strana"   1,05"m2"*1,5</t>
  </si>
  <si>
    <t xml:space="preserve">"vzdušní strana"   1,0*(0,60+0,10)*10,80</t>
  </si>
  <si>
    <t>Boční bezpečnostní přeliv</t>
  </si>
  <si>
    <t xml:space="preserve">"vzdušní strana"   1,0*(0,60+0,10)*9,45</t>
  </si>
  <si>
    <t>Boční přeliv (zídka)</t>
  </si>
  <si>
    <t xml:space="preserve">"vnější strana"   1,0*0,50*(5,70+0,50)</t>
  </si>
  <si>
    <t>SPADIŠTĚ, PRÁH - NOVÝ STAV</t>
  </si>
  <si>
    <t xml:space="preserve">"výkop pro bednění - po vodě"   7,84"m2"*1,0</t>
  </si>
  <si>
    <t xml:space="preserve">"výkop pro bednění - proti vodě"   6,31"m2"*1,0</t>
  </si>
  <si>
    <t>SPADIŠTĚ, SCHODY - NOVÝ STAV</t>
  </si>
  <si>
    <t xml:space="preserve">"výkop pro schody"   2,26"m2"*(1,2+1,0)</t>
  </si>
  <si>
    <t>8</t>
  </si>
  <si>
    <t>151101201</t>
  </si>
  <si>
    <t>Zřízení příložného pažení stěn výkopu hl do 4 m</t>
  </si>
  <si>
    <t>m2</t>
  </si>
  <si>
    <t>-564131110</t>
  </si>
  <si>
    <t>Zřízení pažení stěn výkopu bez rozepření nebo vzepření příložné, hloubky do 4 m</t>
  </si>
  <si>
    <t>https://podminky.urs.cz/item/CS_URS_2023_02/151101201</t>
  </si>
  <si>
    <t>"návodní strana" 1,05"m2"</t>
  </si>
  <si>
    <t xml:space="preserve">"vzdušní strana"   (0,60+0,10)*10,80</t>
  </si>
  <si>
    <t xml:space="preserve">"vzdušní strana"   (0,60+0,10)*9,45</t>
  </si>
  <si>
    <t xml:space="preserve">"vzdušní strana"   0,50*(5,70+0,50)</t>
  </si>
  <si>
    <t>Spádiště, práh - nový stav</t>
  </si>
  <si>
    <t xml:space="preserve">"betonový práh"   2*9,93+2*0,96+1,60*(1,0+0,6+1,0)</t>
  </si>
  <si>
    <t xml:space="preserve">"po vodě"   6,41</t>
  </si>
  <si>
    <t xml:space="preserve">"proti vodě"   4,89</t>
  </si>
  <si>
    <t xml:space="preserve">"výkop pro schody"   2,26</t>
  </si>
  <si>
    <t>9</t>
  </si>
  <si>
    <t>151101211</t>
  </si>
  <si>
    <t>Odstranění příložného pažení stěn hl do 4 m</t>
  </si>
  <si>
    <t>-1267387865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</si>
  <si>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</si>
  <si>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</si>
  <si>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10</t>
  </si>
  <si>
    <t>151101401</t>
  </si>
  <si>
    <t>Zřízení vzepření stěn při pažení příložném hl do 4 m</t>
  </si>
  <si>
    <t>-1348367899</t>
  </si>
  <si>
    <t>Zřízení vzepření zapažených stěn výkopů s potřebným přepažováním při pažení příložném, hloubky do 4 m</t>
  </si>
  <si>
    <t>https://podminky.urs.cz/item/CS_URS_2023_02/151101401</t>
  </si>
  <si>
    <t>11</t>
  </si>
  <si>
    <t>151101411</t>
  </si>
  <si>
    <t>Odstranění vzepření stěn při pažení příložném hl do 4 m</t>
  </si>
  <si>
    <t>1378195228</t>
  </si>
  <si>
    <t>Odstranění vzepření stěn výkopů s uložením materiálu na vzdálenost do 3 m od kraje výkopu při pažení příložném, hloubky do 4 m</t>
  </si>
  <si>
    <t>https://podminky.urs.cz/item/CS_URS_2023_02/151101411</t>
  </si>
  <si>
    <t>12</t>
  </si>
  <si>
    <t>162251102</t>
  </si>
  <si>
    <t>Vodorovné přemístění přes 20 do 50 m výkopku/sypaniny z horniny třídy těžitelnosti I skupiny 1 až 3</t>
  </si>
  <si>
    <t>-1954372309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</si>
  <si>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</si>
  <si>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</si>
  <si>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VÝKOPY - PŘEMÍSTĚNÍ NA MEZISKLÁDKU</t>
  </si>
  <si>
    <t>VÝKOPY - PŘEMÍSTĚNÍ ZPĚT Z MEZISKLÁDKY PRO ZÁSYP</t>
  </si>
  <si>
    <t xml:space="preserve">"výkop pro bednění - po vodě"   6,41"m2"*1,0</t>
  </si>
  <si>
    <t xml:space="preserve">"výkop pro bednění - proti vodě"   4,89"m2"*1,0</t>
  </si>
  <si>
    <t xml:space="preserve">"výkop pro schody"   2,26"m2"*1,0</t>
  </si>
  <si>
    <t>13</t>
  </si>
  <si>
    <t>171251201</t>
  </si>
  <si>
    <t>Uložení sypaniny na skládky nebo meziskládky</t>
  </si>
  <si>
    <t>609934556</t>
  </si>
  <si>
    <t>Uložení sypaniny na skládky nebo meziskládky bez hutnění s upravením uložené sypaniny do předepsaného tvaru</t>
  </si>
  <si>
    <t>https://podminky.urs.cz/item/CS_URS_2023_02/171251201</t>
  </si>
  <si>
    <t>14</t>
  </si>
  <si>
    <t>167151101</t>
  </si>
  <si>
    <t>Nakládání výkopku z hornin třídy těžitelnosti I skupiny 1 až 3 do 100 m3</t>
  </si>
  <si>
    <t>58100173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</si>
  <si>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</si>
  <si>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</si>
  <si>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174151101</t>
  </si>
  <si>
    <t>Zásyp jam, šachet rýh nebo kolem objektů sypaninou se zhutněním</t>
  </si>
  <si>
    <t>1145190669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</si>
  <si>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</si>
  <si>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</si>
  <si>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VÝKOPY - ZPĚTNÉ ULOŽENÍ - ZÁSYP</t>
  </si>
  <si>
    <t>"návodní strana" 1,05"m2"*1,5</t>
  </si>
  <si>
    <t>16</t>
  </si>
  <si>
    <t>16275_R</t>
  </si>
  <si>
    <t>vodorovné přemístění a uložení zeminy na skládku (recyklace), včetně poplatku dle platné legislativy</t>
  </si>
  <si>
    <t>1354544626</t>
  </si>
  <si>
    <t>VÝKOPY - ULOŽENÍ NA SKLÁDKU</t>
  </si>
  <si>
    <t xml:space="preserve">"výkop pro schody"   2,26"m2"*1,2</t>
  </si>
  <si>
    <t>17</t>
  </si>
  <si>
    <t>174211101</t>
  </si>
  <si>
    <t>Zásyp jam, šachet rýh nebo kolem objektů sypaninou bez zhutnění ručně</t>
  </si>
  <si>
    <t>-1137494043</t>
  </si>
  <si>
    <t>Zásyp sypaninou z jakékoliv horniny ručně s uložením výkopku ve vrstvách bez zhutnění jam, šachet, rýh nebo kolem objektů v těchto vykopávkách</t>
  </si>
  <si>
    <t>https://podminky.urs.cz/item/CS_URS_2023_02/174211101</t>
  </si>
  <si>
    <t>POŽERÁK PRO ČS - NOVÝ STAV</t>
  </si>
  <si>
    <t>ŠKVÁRA</t>
  </si>
  <si>
    <t xml:space="preserve">"Zatěsní zahražení vtoku před betonáží"   1,9*1,5*1,5/2</t>
  </si>
  <si>
    <t>18</t>
  </si>
  <si>
    <t>M</t>
  </si>
  <si>
    <t>58721200</t>
  </si>
  <si>
    <t>škvára pro stavební účely</t>
  </si>
  <si>
    <t>t</t>
  </si>
  <si>
    <t>-247716755</t>
  </si>
  <si>
    <t>Poznámka k položce:_x000d_
Zatěsní zahražení vtoku Požeráku pro ČS před betonáží</t>
  </si>
  <si>
    <t>2,138*1,2 'Přepočtené koeficientem množství</t>
  </si>
  <si>
    <t>19</t>
  </si>
  <si>
    <t>28322102</t>
  </si>
  <si>
    <t>fólie bazénová mPVC s jednovrstvou ochrannou akrylátovou vrstvou barevná tl 1,5mm</t>
  </si>
  <si>
    <t>1603809781</t>
  </si>
  <si>
    <t>2*2</t>
  </si>
  <si>
    <t>Svislé a kompletní konstrukce</t>
  </si>
  <si>
    <t>20</t>
  </si>
  <si>
    <t>321311115</t>
  </si>
  <si>
    <t>Konstrukce vodních staveb z betonu prostého mrazuvzdorného tř. C 25/30</t>
  </si>
  <si>
    <t>-116089872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</si>
  <si>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</si>
  <si>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https://podminky.urs.cz/item/CS_URS_2023_02/321311115</t>
  </si>
  <si>
    <t>PROSTÝ BETON C 25/30, XC4, XF1, XA1</t>
  </si>
  <si>
    <t xml:space="preserve">"KRAJICE SCHODŮ, Č.POZ.: S2"   2,26"m2"*0,20</t>
  </si>
  <si>
    <t>PROSTÝ BETON C 25/30, XC2, XA1</t>
  </si>
  <si>
    <t xml:space="preserve">"BETONOVÉ LOŽE POD STUPNICE, Č.POZ.: S3"   1,66"m2"*1,00</t>
  </si>
  <si>
    <t xml:space="preserve">"BETONOVÉ LOŽE POD DLAŽBU, Č.POZ.: S5, "   1,30*1,20*0,35</t>
  </si>
  <si>
    <t xml:space="preserve">"ZABETONOVÁNÍ VTOKU, Č.POZ.: V1"   0,80"m2"*3,05</t>
  </si>
  <si>
    <t xml:space="preserve">PROST. BET. C 25/30  XC2, XA1, VÝŠ. MIN. 150 mm</t>
  </si>
  <si>
    <t xml:space="preserve">"SPADIŠTĚ - DNO - PODKLAD. BETON, Č.POZ.: 13" </t>
  </si>
  <si>
    <t xml:space="preserve">"v odpadním korytě"  3,79</t>
  </si>
  <si>
    <t xml:space="preserve">"pod přelivy"   3,64+3,77+4,32</t>
  </si>
  <si>
    <t>"SPADIŠTĚ - KRAJ - ŠIKMÁ - PODKLAD. BETON, Č.POZ.: 9"</t>
  </si>
  <si>
    <t xml:space="preserve">"pod přelivy"   2,81+2,87+1,97</t>
  </si>
  <si>
    <t>321321115</t>
  </si>
  <si>
    <t>Konstrukce vodních staveb ze ŽB mrazuvzdorného tř. C 25/30</t>
  </si>
  <si>
    <t>-389403465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</si>
  <si>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</si>
  <si>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</si>
  <si>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ŽELEZOBETON C 25/30, XC2, XF3, XA1</t>
  </si>
  <si>
    <t>SPADIŠTĚ, PRÁH - NOVÝ STAV, Č. POZ.: S1</t>
  </si>
  <si>
    <t xml:space="preserve">"Betonový práh"   9,93"m2"*0,60</t>
  </si>
  <si>
    <t>ŽELEZOBETON C 25/30, XC4, XF3</t>
  </si>
  <si>
    <t>SPADIŠTĚ - DNO, Č. POZ.: 10</t>
  </si>
  <si>
    <t xml:space="preserve">"v odpadním korytě"  2,02</t>
  </si>
  <si>
    <t xml:space="preserve">"pod přelivy"   1,94+1,79+1,97</t>
  </si>
  <si>
    <t>SPADIŠTĚ - KRAJ - ŠIKMÁ, Č. POZ.: 11</t>
  </si>
  <si>
    <t xml:space="preserve">"pod přelivy"   1,50+0,81+3,08+0,77</t>
  </si>
  <si>
    <t>22</t>
  </si>
  <si>
    <t>321321116</t>
  </si>
  <si>
    <t>Konstrukce vodních staveb ze ŽB mrazuvzdorného tř. C 30/37</t>
  </si>
  <si>
    <t>-1866108516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</si>
  <si>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</si>
  <si>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https://podminky.urs.cz/item/CS_URS_2023_02/321321116</t>
  </si>
  <si>
    <t>Poznámka k položce:_x000d_
Výkresová dokumentace: D.2.3, D.2.4, D.2.5</t>
  </si>
  <si>
    <t>ŽELEZOBETON C 30/37, XC4, XF3, XA1</t>
  </si>
  <si>
    <t>ČELNÍ BEZPEČNOSTNÍ PŘELIV, Č. POZ.: 2, 3</t>
  </si>
  <si>
    <t xml:space="preserve">"zaklad přelivu"   0,48"m2"*10,80</t>
  </si>
  <si>
    <t xml:space="preserve">"stěna přelivu"   0,55"m2"*10,80</t>
  </si>
  <si>
    <t>BOČNÍ BEZPEČNOSTNÍ PŘELIV, Č. POZ.: 2, 3</t>
  </si>
  <si>
    <t xml:space="preserve">"zaklad přelivu"   0,33"m2"*0,50+0,30"m2"*(9,45-0,50)</t>
  </si>
  <si>
    <t xml:space="preserve">"stěna přelivu"   0,42"m2"*0,50+0,51"m2"*(9,45-0,50)</t>
  </si>
  <si>
    <t>BOČNÍ PŘELIV (ZÍDKA) - SANACE, Č. POZ.: 12</t>
  </si>
  <si>
    <t xml:space="preserve">"sanace - stěna"   3,51"m2"*0,10</t>
  </si>
  <si>
    <t xml:space="preserve">"sanace - zhlaví"   0,28*(0,30+0,25)/2*5,70</t>
  </si>
  <si>
    <t>POŽERÁK PRO ČS, Č. POZ.: V2</t>
  </si>
  <si>
    <t xml:space="preserve">"horní deska"   3,04"m2"*0,20</t>
  </si>
  <si>
    <t>23</t>
  </si>
  <si>
    <t>321351010</t>
  </si>
  <si>
    <t>Bednění konstrukcí vodních staveb rovinné - zřízení</t>
  </si>
  <si>
    <t>1149370876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</si>
  <si>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</si>
  <si>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</si>
  <si>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>ČELNÍ BEZPEČNOSTNÍ PŘELIV, Č. POZ.: 1, 2, 3</t>
  </si>
  <si>
    <t xml:space="preserve">"zaklad přelivu"   (0,30+0,60)*10,80</t>
  </si>
  <si>
    <t xml:space="preserve">"stěna přelivu"   (0,95+0,75+0,28)*10,80</t>
  </si>
  <si>
    <t xml:space="preserve">"podkladní beton"   0,10*10,80</t>
  </si>
  <si>
    <t>BOČNÍ BEZPEČNOSTNÍ PŘELIV, Č. POZ.: 1, 2, 3</t>
  </si>
  <si>
    <t xml:space="preserve">"základ přelivu"   0,60*0,55+0,30*(9,45-0,50)</t>
  </si>
  <si>
    <t xml:space="preserve">"stěna přelivu"   (0,36+0,95+0,15)*0,5+(0,36+1,25+0,15)*(9,45-0,50)</t>
  </si>
  <si>
    <t xml:space="preserve">"podkladní beton"   0,10*9,45</t>
  </si>
  <si>
    <t xml:space="preserve">"stěna"   3,51</t>
  </si>
  <si>
    <t xml:space="preserve">"zhlaví"   0,30*5,70*2+0,30*0,28*2</t>
  </si>
  <si>
    <t xml:space="preserve">"horní deska -bok"   (1,60+1,90+1,60+1,90)*0,20</t>
  </si>
  <si>
    <t xml:space="preserve">"horní deska -spodní část"   0,94*0,14</t>
  </si>
  <si>
    <t>SPADIŠTĚ, PRÁH - NOVÝ STAV, Č. POZ.: S0, S1</t>
  </si>
  <si>
    <t xml:space="preserve">"podkladní beton"   0,96"m2"*2+(0,5+0,60+0,5)*0,1</t>
  </si>
  <si>
    <t xml:space="preserve">"betonový práh"   9,93"m2"*2+1,08*0,60</t>
  </si>
  <si>
    <t>SPADIŠTĚ - DNO, Č. POZ.: 10, 13</t>
  </si>
  <si>
    <t xml:space="preserve">"řez 1B-1B"   0,53+0,99</t>
  </si>
  <si>
    <t xml:space="preserve">"řez 1A-1A"   0,66+1,52</t>
  </si>
  <si>
    <t xml:space="preserve">"po obvodu"   (0,66+1,52+8,92+4,54+6,15)*(0,08+0,15)</t>
  </si>
  <si>
    <t xml:space="preserve">"řez 2-2"   (4,85+3,00+2,75-1,0)*(0,08+0,15)</t>
  </si>
  <si>
    <t>SPADIŠTĚ - KRAJ - ŠIKMÁ, Č. POZ.: 9, 11</t>
  </si>
  <si>
    <t xml:space="preserve">"řez 1B-1B"   0,66+0,29+0,10+0,19</t>
  </si>
  <si>
    <t xml:space="preserve">"řez 1A-1A"   0,11+0,43+0,17+0,17+0,17+0,83</t>
  </si>
  <si>
    <t>HUTNĚNÝ BETON, Č. POZ.: 8</t>
  </si>
  <si>
    <t xml:space="preserve">"řez 1B-1B"   0,94</t>
  </si>
  <si>
    <t xml:space="preserve">"řez 1A-1A"   0,33</t>
  </si>
  <si>
    <t>24</t>
  </si>
  <si>
    <t>321352010</t>
  </si>
  <si>
    <t>Bednění konstrukcí vodních staveb rovinné - odstranění</t>
  </si>
  <si>
    <t>928868321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</si>
  <si>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</si>
  <si>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</si>
  <si>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25</t>
  </si>
  <si>
    <t>321366111</t>
  </si>
  <si>
    <t>Výztuž železobetonových konstrukcí vodních staveb z oceli 10 505 D do 12 mm</t>
  </si>
  <si>
    <t>-969596385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</si>
  <si>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</si>
  <si>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</si>
  <si>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D.2.8/1</t>
  </si>
  <si>
    <t xml:space="preserve">"R12"   937,0"kg"/1000</t>
  </si>
  <si>
    <t>D.2.8/2</t>
  </si>
  <si>
    <t xml:space="preserve">"R8"   16,0"kg"/1000</t>
  </si>
  <si>
    <t xml:space="preserve">"R12"   638,7"kg"/1000</t>
  </si>
  <si>
    <t>D.2.8/3</t>
  </si>
  <si>
    <t xml:space="preserve">"R8"   16,9"kg"/1000</t>
  </si>
  <si>
    <t xml:space="preserve">"R12"   24,0"kg"/1000</t>
  </si>
  <si>
    <t>D.2.8/4</t>
  </si>
  <si>
    <t xml:space="preserve">"R12"   25,8"kg"/1000</t>
  </si>
  <si>
    <t>D.2.8/5</t>
  </si>
  <si>
    <t xml:space="preserve">"R12"   338,3"kg"/1000</t>
  </si>
  <si>
    <t>D.2.8/6</t>
  </si>
  <si>
    <t xml:space="preserve">"R10"  129,2"kg"/1000</t>
  </si>
  <si>
    <t xml:space="preserve">"R10"  110,2"kg"/1000</t>
  </si>
  <si>
    <t>26</t>
  </si>
  <si>
    <t>321366112</t>
  </si>
  <si>
    <t>Výztuž železobetonových konstrukcí vodních staveb z oceli 10 505 D do 32 mm</t>
  </si>
  <si>
    <t>-426400643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</si>
  <si>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</si>
  <si>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</si>
  <si>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 xml:space="preserve">"R14"   130,5"kg"/1000</t>
  </si>
  <si>
    <t xml:space="preserve">"R14"   358,8"kg"/1000</t>
  </si>
  <si>
    <t>27</t>
  </si>
  <si>
    <t>321368211</t>
  </si>
  <si>
    <t>Výztuž železobetonových konstrukcí vodních staveb ze svařovaných sítí</t>
  </si>
  <si>
    <t>1946763682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</si>
  <si>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</si>
  <si>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https://podminky.urs.cz/item/CS_URS_2023_02/321368211</t>
  </si>
  <si>
    <t xml:space="preserve">"SVAŘOVANÁ SIŤ 8x100/8x100, B500A"   36"kg"/1000</t>
  </si>
  <si>
    <t xml:space="preserve">"SVAŘOVANÁ SIŤ 8x100/8x100, B500A"   43,1"kg"/1000</t>
  </si>
  <si>
    <t xml:space="preserve">"SVAŘOVANÁ SIŤ 8x100/8x100, B500A"   151"kg"/1000</t>
  </si>
  <si>
    <t xml:space="preserve">"SVAŘOVANÁ SIŤ 8x100/8x100, B500A"  914,10"kg"/1000</t>
  </si>
  <si>
    <t xml:space="preserve">"SVAŘOVANÁ SIŤ 8x100/8x100, B500A"  729,8"kg"/1000</t>
  </si>
  <si>
    <t>Vodorovné konstrukce</t>
  </si>
  <si>
    <t>28</t>
  </si>
  <si>
    <t>43431311R</t>
  </si>
  <si>
    <t xml:space="preserve">schody z prefabrikátů se zřízením podkladních stupňů  na cementovou maltu, s vyspárováním </t>
  </si>
  <si>
    <t>m</t>
  </si>
  <si>
    <t>-2017894489</t>
  </si>
  <si>
    <t>Poznámka k položce:_x000d_
Výkresová dokumentace: D.2.6_x000d_
1000x350x150 (např. Presbeton), _x000d_
povrch: tryskaný, přírodní</t>
  </si>
  <si>
    <t>SPADIŠTĚ, SCHODY - NOVÝ STAV, S4</t>
  </si>
  <si>
    <t xml:space="preserve">"Schodišťový stupeň"   12"ks"*1,0"m délky"</t>
  </si>
  <si>
    <t>29</t>
  </si>
  <si>
    <t>451315115</t>
  </si>
  <si>
    <t>Podkladní nebo výplňová vrstva z betonu C 16/20 tl do 100 mm</t>
  </si>
  <si>
    <t>-767795503</t>
  </si>
  <si>
    <t>Podkladní a výplňové vrstvy z betonu prostého tloušťky do 100 mm, z betonu C 16/20</t>
  </si>
  <si>
    <t>https://podminky.urs.cz/item/CS_URS_2023_02/451315115</t>
  </si>
  <si>
    <t>PROSTÝ BETON C16/20</t>
  </si>
  <si>
    <t>ČELNÍ BEZPEČNOSTNÍ PŘELIV, Č. POZ.: 1</t>
  </si>
  <si>
    <t xml:space="preserve">"podkladní beton"   1,00*10,80</t>
  </si>
  <si>
    <t>BOČNÍ BEZPEČNOSTNÍ PŘELIV, Č. POZ.: 1</t>
  </si>
  <si>
    <t xml:space="preserve">"podkladní beton"   0,55*0,50+1,50*(9,45-0,50)</t>
  </si>
  <si>
    <t>SPADIŠTĚ, PRÁH - NOVÝ STAV, Č. POZ.: S0</t>
  </si>
  <si>
    <t xml:space="preserve">"podkladní beton"   0,96"m2"*(0,5+0,60+0,5)/0,10</t>
  </si>
  <si>
    <t>30</t>
  </si>
  <si>
    <t>457311115</t>
  </si>
  <si>
    <t>Vyrovnávací nebo spádový beton C 16/20 včetně úpravy povrchu</t>
  </si>
  <si>
    <t>585532029</t>
  </si>
  <si>
    <t>Vyrovnávací nebo spádový beton včetně úpravy povrchu C 16/20</t>
  </si>
  <si>
    <t>https://podminky.urs.cz/item/CS_URS_2023_02/457311115</t>
  </si>
  <si>
    <t>PROSTÝ BETON C 16/20</t>
  </si>
  <si>
    <t>"HUTNĚNÝ BETON, Č.POZ.: 8"</t>
  </si>
  <si>
    <t xml:space="preserve">"v rýze u bočn. bezp. přelivu"   6,16+1,91+0,58</t>
  </si>
  <si>
    <t xml:space="preserve">"v rýze u čeln. bezp. přelivu"   2,70</t>
  </si>
  <si>
    <t>31</t>
  </si>
  <si>
    <t>463212111</t>
  </si>
  <si>
    <t>Rovnanina z lomového kamene upraveného s vyklínováním spár úlomky kamene</t>
  </si>
  <si>
    <t>-466432276</t>
  </si>
  <si>
    <t>Rovnanina z lomového kamene upraveného, tříděného jakékoliv tloušťky rovnaniny s vyklínováním spár a dutin úlomky kamene</t>
  </si>
  <si>
    <t>https://podminky.urs.cz/item/CS_URS_2023_02/463212111</t>
  </si>
  <si>
    <t>ZPEVNĚNÍ SVAHU PŘED ČEL.BEZ. PŘELIVEM</t>
  </si>
  <si>
    <t>3,0*3,0*0,6</t>
  </si>
  <si>
    <t>32</t>
  </si>
  <si>
    <t>463212191</t>
  </si>
  <si>
    <t>Příplatek za vypracováni líce rovnaniny</t>
  </si>
  <si>
    <t>-508890428</t>
  </si>
  <si>
    <t>Rovnanina z lomového kamene upraveného, tříděného Příplatek k cenám za vypracování líce</t>
  </si>
  <si>
    <t>https://podminky.urs.cz/item/CS_URS_2023_02/463212191</t>
  </si>
  <si>
    <t>3,0*3,0</t>
  </si>
  <si>
    <t>33</t>
  </si>
  <si>
    <t>451312111</t>
  </si>
  <si>
    <t>Podklad pod dlažbu z betonu prostého C 20/25 tl přes 100 do 150 mm</t>
  </si>
  <si>
    <t>57268776</t>
  </si>
  <si>
    <t>Podklad pod dlažbu z betonu prostého bez zvýšených nároků na prostředí tř. C 20/25 tl. přes 100 do 150 mm</t>
  </si>
  <si>
    <t>https://podminky.urs.cz/item/CS_URS_2023_02/451312111</t>
  </si>
  <si>
    <t>OBNOVA OPEVNĚNÍ ODPADNÍHO KORYTA</t>
  </si>
  <si>
    <t xml:space="preserve">"oprava opevnění v místě napojení na schody"   1,00*1,80</t>
  </si>
  <si>
    <t xml:space="preserve">"oprava opevnění v místě navazující na práh"   1,00*1,80</t>
  </si>
  <si>
    <t>34</t>
  </si>
  <si>
    <t>465518217</t>
  </si>
  <si>
    <t>Oprava dlažeb z lomového kamene na maltu s vyspárováním do 20 m2 bez dodání kamene tl 250 mm</t>
  </si>
  <si>
    <t>1795452063</t>
  </si>
  <si>
    <t>Oprava dlažeb z lomového kamene lomařsky upraveného pro dlažbu o ploše opravovaných míst do 20 m2 jednotlivě bez dodání kamene na cementovou maltu, s vyspárováním cementovou maltou, tl. kamene 250 mm</t>
  </si>
  <si>
    <t>https://podminky.urs.cz/item/CS_URS_2023_02/465518217</t>
  </si>
  <si>
    <t>Poznámka k položce:_x000d_
Kámen ze stavby</t>
  </si>
  <si>
    <t xml:space="preserve">"levá strana"   10,61</t>
  </si>
  <si>
    <t xml:space="preserve">"pravá strana"   10,26</t>
  </si>
  <si>
    <t>SPÁDIŠTĚ, SCHODY - NOVÝ STAV</t>
  </si>
  <si>
    <t xml:space="preserve">"dlažba tl. 150 mm (min.)"   1,20*1,30</t>
  </si>
  <si>
    <t>Ostatní konstrukce a práce, bourání</t>
  </si>
  <si>
    <t>35</t>
  </si>
  <si>
    <t>934956114</t>
  </si>
  <si>
    <t>Hradítka z měkkého dřeva tl 50 mm</t>
  </si>
  <si>
    <t>2016110057</t>
  </si>
  <si>
    <t>Přepadová a ochranná zařízení nádrží dřevěná hradítka (dluže požeráku) š.150 mm, bez nátěru, s potřebným kováním z měkkého dřeva, tl. 50 mm</t>
  </si>
  <si>
    <t>https://podminky.urs.cz/item/CS_URS_2023_02/934956114</t>
  </si>
  <si>
    <t>Poznámka k položce:_x000d_
Výkresová dokumentace: D.2.4</t>
  </si>
  <si>
    <t>POŽERÁK PRO ČS - NOVÝ STAV, Č.POZ.: V3</t>
  </si>
  <si>
    <t>DŘEVO, SMRK, TL. 50mm, ŠIŘKA 900 mm</t>
  </si>
  <si>
    <t xml:space="preserve">"Zahražení pro betonáž"   0,900*3,25</t>
  </si>
  <si>
    <t>36</t>
  </si>
  <si>
    <t>94R1</t>
  </si>
  <si>
    <t>montáž, pronájem, demontáž lešení a záchytné sítě po dobu stavby</t>
  </si>
  <si>
    <t>kpl.</t>
  </si>
  <si>
    <t>677526382</t>
  </si>
  <si>
    <t>Poznámka k položce:_x000d_
Lešení bude postaveno z návodní strany_x000d_
max. výška vody: 1,55 m (po snížení hladiny vody v nádrži na kótu 475,15 m n.m.)</t>
  </si>
  <si>
    <t>37</t>
  </si>
  <si>
    <t>962022491</t>
  </si>
  <si>
    <t>Bourání zdiva nadzákladového kamenného na MC přes 1 m3</t>
  </si>
  <si>
    <t>-1593542036</t>
  </si>
  <si>
    <t>Bourání zdiva nadzákladového kamenného na maltu cementovou, objemu přes 1 m3</t>
  </si>
  <si>
    <t>https://podminky.urs.cz/item/CS_URS_2023_02/962022491</t>
  </si>
  <si>
    <t>BOURACÍ PRÁCE - ZDIVO Z KAMENE</t>
  </si>
  <si>
    <t xml:space="preserve">"zhlaví"   0,65*0,20*10,80</t>
  </si>
  <si>
    <t xml:space="preserve">"návodní přizděná stěna"   0,20*(476,76-0,20-475,45)*10,80</t>
  </si>
  <si>
    <t>38</t>
  </si>
  <si>
    <t>962052210</t>
  </si>
  <si>
    <t>Bourání zdiva nadzákladového ze ŽB do 1 m3</t>
  </si>
  <si>
    <t>827238336</t>
  </si>
  <si>
    <t>Bourání zdiva železobetonového nadzákladového, objemu do 1 m3</t>
  </si>
  <si>
    <t>https://podminky.urs.cz/item/CS_URS_2023_02/962052210</t>
  </si>
  <si>
    <t>BOURACÍ PRÁCE - ŽELEZOBETON</t>
  </si>
  <si>
    <t xml:space="preserve">"zhlaví - nabetonávka"   0,28*(476,85-476,65)*9,45</t>
  </si>
  <si>
    <t xml:space="preserve">"stěna"   0,28*(476,65-476,45)*9,45</t>
  </si>
  <si>
    <t xml:space="preserve">"zhlaví - nabetonávka"   0,28*(476,95-476,65)*5,70</t>
  </si>
  <si>
    <t xml:space="preserve">"stěna"   3,51"m2"*0,10</t>
  </si>
  <si>
    <t>39</t>
  </si>
  <si>
    <t>962052211</t>
  </si>
  <si>
    <t>Bourání zdiva nadzákladového ze ŽB přes 1 m3</t>
  </si>
  <si>
    <t>1127888815</t>
  </si>
  <si>
    <t>Bourání zdiva železobetonového nadzákladového, objemu přes 1 m3</t>
  </si>
  <si>
    <t>https://podminky.urs.cz/item/CS_URS_2023_02/962052211</t>
  </si>
  <si>
    <t xml:space="preserve">"stěna"   0,40*(476,76-0,20-475,45)*10,80</t>
  </si>
  <si>
    <t>40</t>
  </si>
  <si>
    <t>966045111</t>
  </si>
  <si>
    <t>Bourání konstrukcí LTM zdiva z betonu prostého neprokládaného strojně</t>
  </si>
  <si>
    <t>-831877570</t>
  </si>
  <si>
    <t>Bourání konstrukcí LTM ve vodních tocích s přemístěním suti na hromady na vzdálenost do 20 m nebo s naložením na dopravní prostředek strojně z betonu prostého neprokládaného</t>
  </si>
  <si>
    <t>https://podminky.urs.cz/item/CS_URS_2023_02/966045111</t>
  </si>
  <si>
    <t>ROZEBRÁNÍ DLAŽBY V MÍSTĚ SCHODŮ - BETON</t>
  </si>
  <si>
    <t>(1,20+1,0)*1,80*0,15</t>
  </si>
  <si>
    <t>ROZEBRÁNÍ DLAŽBY OPEVNĚNÍ KORYTA NAVAZUJÍCÍ NA PRÁH - BETON</t>
  </si>
  <si>
    <t>1,0*1,80*0,15</t>
  </si>
  <si>
    <t>ROZEBRÁNÍ PŮVODNÍHO BETONOVÉHO PRAHU</t>
  </si>
  <si>
    <t xml:space="preserve">"odhad"   9,93"m2"*0,60</t>
  </si>
  <si>
    <t>ŠIKMÉ PLOCHY NAVAZUJCÍCÍ NA BETON PREFABRIKÁTŮ</t>
  </si>
  <si>
    <t xml:space="preserve">"odhad"   6,0</t>
  </si>
  <si>
    <t>PODKLADNÍ BETONY - STÁVAJÍCÍCÍ KONSTRUKCE</t>
  </si>
  <si>
    <t>PŘEDPOKLAD: C12/15, VÝŠKA MIN. 150 mm</t>
  </si>
  <si>
    <t>41</t>
  </si>
  <si>
    <t>977211111</t>
  </si>
  <si>
    <t>Řezání stěnovou pilou betonových nebo ŽB kcí s výztuží průměru do 16 mm hl do 200 mm</t>
  </si>
  <si>
    <t>1640746975</t>
  </si>
  <si>
    <t>Řezání konstrukcí stěnovou pilou betonových nebo železobetonových průměru řezané výztuže do 16 mm hloubka řezu do 200 mm</t>
  </si>
  <si>
    <t>https://podminky.urs.cz/item/CS_URS_2023_02/977211111</t>
  </si>
  <si>
    <t>Poznámka k položce:_x000d_
Min. hloubka řezu pro uborání konstruce je 50 mm</t>
  </si>
  <si>
    <t>ŘEZ DO ŽELEZOBETONU NA HLOUBKU MIN. 50 mm</t>
  </si>
  <si>
    <t>"návodní strana" 10,80</t>
  </si>
  <si>
    <t>"vzdušní strana" 10,80</t>
  </si>
  <si>
    <t>"návodní strana" 9,45</t>
  </si>
  <si>
    <t>"vzdušní strana" 9,45</t>
  </si>
  <si>
    <t>Požerák pro ČS</t>
  </si>
  <si>
    <t xml:space="preserve">"spára ve výšce 476,65 m n.m."   6,58</t>
  </si>
  <si>
    <t>42</t>
  </si>
  <si>
    <t>977312111</t>
  </si>
  <si>
    <t>Řezání stávajících betonových mazanin vyztužených hl do 50 mm</t>
  </si>
  <si>
    <t>1938346552</t>
  </si>
  <si>
    <t>Řezání stávajících betonových mazanin s vyztužením hloubky do 50 mm</t>
  </si>
  <si>
    <t>https://podminky.urs.cz/item/CS_URS_2023_02/977312111</t>
  </si>
  <si>
    <t>Poznámka k položce:_x000d_
Hloubka řezu 40 mm</t>
  </si>
  <si>
    <t>PROŘEZ</t>
  </si>
  <si>
    <t xml:space="preserve">"v odpadním korytě"  1,40+1,68</t>
  </si>
  <si>
    <t xml:space="preserve">"pod přelivy"   9,60+2,55+4,85+3,0+1,75+2,90+3,71+8,00</t>
  </si>
  <si>
    <t xml:space="preserve">"pod přelivy"  1,17+1,16+0,78</t>
  </si>
  <si>
    <t>43</t>
  </si>
  <si>
    <t>98513111R</t>
  </si>
  <si>
    <t>Očištění ploch stěn, rubu kleneb a podlah tlakovou vodou</t>
  </si>
  <si>
    <t>-446244792</t>
  </si>
  <si>
    <t>OČIŠTĚNÍ TLAKOVOU VODOU 600-800 BAR</t>
  </si>
  <si>
    <t xml:space="preserve">"spára přelivu"   0,60*10,80</t>
  </si>
  <si>
    <t xml:space="preserve">"stěna přelivu"   (0,30+0,30)*10,80</t>
  </si>
  <si>
    <t xml:space="preserve">"spára přelivu"  0,28*9,45</t>
  </si>
  <si>
    <t xml:space="preserve">"stěna přelivu"   (1,30+0,50)*9,45</t>
  </si>
  <si>
    <t xml:space="preserve">"sanace - stěna"   3,51</t>
  </si>
  <si>
    <t xml:space="preserve">"sanace - zhlaví"   0,28*5,70</t>
  </si>
  <si>
    <t>Požerák pro ČS - nový stav</t>
  </si>
  <si>
    <t xml:space="preserve">"horní deska"   3,04</t>
  </si>
  <si>
    <t xml:space="preserve">"v odpadním korytě"  2,02/0,08</t>
  </si>
  <si>
    <t xml:space="preserve">"pod přelivy"   (1,94+1,79+1,97)/0,08</t>
  </si>
  <si>
    <t xml:space="preserve">"pod přelivy"   76,98</t>
  </si>
  <si>
    <t>BŘEHY (DLAŽBA ODPADNÍHO KORYTA)</t>
  </si>
  <si>
    <t>44</t>
  </si>
  <si>
    <t>985331211</t>
  </si>
  <si>
    <t>Dodatečné vlepování betonářské výztuže D 8 mm do chemické malty včetně vyvrtání otvoru</t>
  </si>
  <si>
    <t>-2091237844</t>
  </si>
  <si>
    <t>Dodatečné vlepování betonářské výztuže včetně vyvrtání a vyčištění otvoru chemickou maltou průměr výztuže 8 mm</t>
  </si>
  <si>
    <t>https://podminky.urs.cz/item/CS_URS_2023_02/985331211</t>
  </si>
  <si>
    <t>Poznámka k položce:_x000d_
Materiál je započítán v položkách výztuže (schéma výztuže)</t>
  </si>
  <si>
    <t>KOTEVNÍ PRVKY</t>
  </si>
  <si>
    <t xml:space="preserve">"stěna - R8 mm/6 ks/m2"   0,15"m"*75"ks na plochu 1,30x9,45"</t>
  </si>
  <si>
    <t xml:space="preserve">"stěna - R8 mm/4 ks/m2"   0,15"m"*15"ks na plochu 3,51"</t>
  </si>
  <si>
    <t xml:space="preserve">"spára vodorovná - 1xR8 mm/100"   0,15"m"*57"(na spáru 5,70/0,10)"*1"ks"</t>
  </si>
  <si>
    <t>45</t>
  </si>
  <si>
    <t>985331212</t>
  </si>
  <si>
    <t>Dodatečné vlepování betonářské výztuže D 10 mm do chemické malty včetně vyvrtání otvoru</t>
  </si>
  <si>
    <t>-1118867775</t>
  </si>
  <si>
    <t>Dodatečné vlepování betonářské výztuže včetně vyvrtání a vyčištění otvoru chemickou maltou průměr výztuže 10 mm</t>
  </si>
  <si>
    <t>https://podminky.urs.cz/item/CS_URS_2023_02/985331212</t>
  </si>
  <si>
    <t xml:space="preserve">"R10/8 ks/m2"   0,12*772"ks z plochy 96,43 m2"</t>
  </si>
  <si>
    <t>SPADIŠTĚ - KRAJ - ŠIKMÁ, Č. POZ.: 11"</t>
  </si>
  <si>
    <t xml:space="preserve">"R10/8 ks/m2"   0,12*616"ks z plochy 76,98 m2"</t>
  </si>
  <si>
    <t>46</t>
  </si>
  <si>
    <t>985331213</t>
  </si>
  <si>
    <t>Dodatečné vlepování betonářské výztuže D 12 mm do chemické malty včetně vyvrtání otvoru</t>
  </si>
  <si>
    <t>-1646983483</t>
  </si>
  <si>
    <t>Dodatečné vlepování betonářské výztuže včetně vyvrtání a vyčištění otvoru chemickou maltou průměr výztuže 12 mm</t>
  </si>
  <si>
    <t>https://podminky.urs.cz/item/CS_URS_2023_02/985331213</t>
  </si>
  <si>
    <t xml:space="preserve">"spára vodorovná - 1xR12 mm/200"   0,20"m"*48"(na spáru 9,45/0,20)"*1"ks"</t>
  </si>
  <si>
    <t>POŽERÁK PRO ČS, Č. POZ: V2</t>
  </si>
  <si>
    <t xml:space="preserve">"horní deska - R12/4 ks/m2"   0,20"m"*12"ks na plochu 1,60x1,90"</t>
  </si>
  <si>
    <t>napojení konstrukce pro pracovní spáru - Čelní bezpečnostní přeliv (pracovní spára)</t>
  </si>
  <si>
    <t xml:space="preserve">"spára svislá 2xR12/200"   0,30"m"*13"ks"</t>
  </si>
  <si>
    <t>napojení konstrukce pro pracovní spáru - Boční bezpečnostní přeliv (pracovní spára)</t>
  </si>
  <si>
    <t xml:space="preserve">"spára svislá 2xR12/200"   0,30"m"*19"ks"</t>
  </si>
  <si>
    <t>47</t>
  </si>
  <si>
    <t>985331214</t>
  </si>
  <si>
    <t>Dodatečné vlepování betonářské výztuže D 14 mm do chemické malty včetně vyvrtání otvoru</t>
  </si>
  <si>
    <t>-768839949</t>
  </si>
  <si>
    <t>Dodatečné vlepování betonářské výztuže včetně vyvrtání a vyčištění otvoru chemickou maltou průměr výztuže 14 mm</t>
  </si>
  <si>
    <t>https://podminky.urs.cz/item/CS_URS_2023_02/985331214</t>
  </si>
  <si>
    <t>ČELNÍ BEZPEČNOSTNÍ PŘELIV, Č. POZ: 2, 3</t>
  </si>
  <si>
    <t xml:space="preserve">"spára vodorovná - 2xR14 mm/200"   0,30"m"*54"(na spáru 10,80/0,20)"*2"ks"</t>
  </si>
  <si>
    <t>48</t>
  </si>
  <si>
    <t>931992121</t>
  </si>
  <si>
    <t>Výplň dilatačních spár z extrudovaného polystyrénu tl 20 mm</t>
  </si>
  <si>
    <t>-60222300</t>
  </si>
  <si>
    <t>Výplň dilatačních spár z polystyrenu extrudovaného, tloušťky 20 mm</t>
  </si>
  <si>
    <t>https://podminky.urs.cz/item/CS_URS_2023_02/931992121</t>
  </si>
  <si>
    <t>TĚSNENÍ DITAČNÍCH SPÁR</t>
  </si>
  <si>
    <t xml:space="preserve">"plocha:"   0,48+0,55 "Boční přeliv zídka"</t>
  </si>
  <si>
    <t xml:space="preserve">"plocha:"   0,30+0,51 "Podpěra lávky+práh"</t>
  </si>
  <si>
    <t>Spádiště práh x podpěra lávky</t>
  </si>
  <si>
    <t xml:space="preserve">"plocha"   (0,50+0,40+1,39)*0,60</t>
  </si>
  <si>
    <t>49</t>
  </si>
  <si>
    <t>931994142</t>
  </si>
  <si>
    <t>Těsnění dilatační spáry betonové konstrukce polyuretanovým tmelem do pl 4,0 cm2</t>
  </si>
  <si>
    <t>1969850739</t>
  </si>
  <si>
    <t>Těsnění spáry betonové konstrukce pásy, profily, tmely tmelem polyuretanovým spáry dilatační do 4,0 cm2</t>
  </si>
  <si>
    <t>https://podminky.urs.cz/item/CS_URS_2023_02/931994142</t>
  </si>
  <si>
    <t xml:space="preserve">"svislá+vodorovná"   0,30+0,95+0,40+0,28+0,75"Boční přeliv zídka"</t>
  </si>
  <si>
    <t xml:space="preserve">"svislá+vodorovná"   0,36+0,50+0,11+1,25 "Podpěra lávky+práh"</t>
  </si>
  <si>
    <t xml:space="preserve">"svislá+vodorovná"   1,00+0,60+0,50</t>
  </si>
  <si>
    <t>50</t>
  </si>
  <si>
    <t>953333615</t>
  </si>
  <si>
    <t>PVC těsnící pás dodatečný přírubový pro připojení nové kce ke stávající vnitřní 180/170 mm</t>
  </si>
  <si>
    <t>-242944615</t>
  </si>
  <si>
    <t>PVC těsnící pás do betonových konstrukcí dodatečný přírubový pro připojení nové stavby ke stávající konstrukci vnitřní, pokládaný doprostřed konstrukce mezi výztuž rozměru 180/170 mm</t>
  </si>
  <si>
    <t>https://podminky.urs.cz/item/CS_URS_2023_02/953333615</t>
  </si>
  <si>
    <t>Poznámka k položce:_x000d_
Výkres detailů uchycení_x000d_
- bude zpracován dodavatelem stavby na základě výbraného výrobce a technických listů._x000d_
- bude předáno o odsouhlaení TDI.</t>
  </si>
  <si>
    <t xml:space="preserve">"svislá:"   1,25 "Boční přeliv zídka"</t>
  </si>
  <si>
    <t xml:space="preserve">"svislá:"   1,60 "Podpěra lávky+práh"</t>
  </si>
  <si>
    <t>51</t>
  </si>
  <si>
    <t>953334124</t>
  </si>
  <si>
    <t>Bobtnavý pásek do pracovních spar betonových kcí bentonitový 20x25 mm s prodlouženou dobou bobtnání</t>
  </si>
  <si>
    <t>-2092906292</t>
  </si>
  <si>
    <t>Bobtnavý pásek do pracovních spar betonových konstrukcí bentonitový, rozměru 20 x 25 mm s prodlouženou dobou bobtnání</t>
  </si>
  <si>
    <t>https://podminky.urs.cz/item/CS_URS_2023_02/953334124</t>
  </si>
  <si>
    <t>TĚSNENÍ PRACOVNÍCH SPÁR</t>
  </si>
  <si>
    <t xml:space="preserve">"vodorovná:"   2*10,80</t>
  </si>
  <si>
    <t xml:space="preserve">"svislá:"   1,25 "Požerák ČS"</t>
  </si>
  <si>
    <t xml:space="preserve">"vodorovná:"   2*9,45</t>
  </si>
  <si>
    <t xml:space="preserve">"svislá:"   2,50 "Požerák ČS" +0,30"změna výšky prahu"</t>
  </si>
  <si>
    <t>52</t>
  </si>
  <si>
    <t>R1</t>
  </si>
  <si>
    <t>demontáž lávky a ostatních ocelových konstrukcí, odvoz a složení</t>
  </si>
  <si>
    <t>-756307831</t>
  </si>
  <si>
    <t>Poznámka k položce:_x000d_
Povodí Labe, státní podnik, středisko Turnov: 40 km_x000d_
Předpoklad: lávka bude rozříznuta na polovinu_x000d_
Výkresová doklumentace: D.2.7</t>
  </si>
  <si>
    <t>997</t>
  </si>
  <si>
    <t>Přesun sutě</t>
  </si>
  <si>
    <t>53</t>
  </si>
  <si>
    <t>997_R1</t>
  </si>
  <si>
    <t>přemístění vybouraných hmot a suti (železobeton) na recyklační skládku vč. uložení (poplatku) dle platné legislativy</t>
  </si>
  <si>
    <t>-919475028</t>
  </si>
  <si>
    <t xml:space="preserve">"stěna"   0,40*(476,76-0,20-475,45)*10,80*2,5"t/m3"</t>
  </si>
  <si>
    <t xml:space="preserve">"zhlaví - nabetonávka"   0,28*(476,85-476,65)*9,45*2,5"t/m3"</t>
  </si>
  <si>
    <t xml:space="preserve">"stěna"   0,28*(476,65-476,45)*9,45*2,5"t/m3"</t>
  </si>
  <si>
    <t xml:space="preserve">"zhlaví - nabetonávka"   0,28*(476,95-476,65)*5,70*2,5"t/m3"</t>
  </si>
  <si>
    <t xml:space="preserve">"stěna"   3,51"m2"*0,10*2,5"t/m3"</t>
  </si>
  <si>
    <t>54</t>
  </si>
  <si>
    <t>997_R2</t>
  </si>
  <si>
    <t>přemístění vybouraných hmot a suti (prostý beton) na recyklační skládku vč. uložení (poplatku) dle platné legislativy</t>
  </si>
  <si>
    <t>450602573</t>
  </si>
  <si>
    <t xml:space="preserve">"v odpadním korytě"  25,25"m2"*0,08*2,4"t/m3"</t>
  </si>
  <si>
    <t xml:space="preserve">"pod přelivy"   74,85"m2"*0,08*2,4"t/m3"</t>
  </si>
  <si>
    <t xml:space="preserve">"pod přelivy"   19,65"m2"*1,5"sklon"*0,08*2,4"t/m3"</t>
  </si>
  <si>
    <t>(1,20+1,0)*1,80*0,15*2,4"t/m3"</t>
  </si>
  <si>
    <t>1,0*1,80*0,15*2,4"t/m3"</t>
  </si>
  <si>
    <t xml:space="preserve">"odhad"   9,93"m2"*0,60*2,4"t/m3"</t>
  </si>
  <si>
    <t xml:space="preserve">"odhad"   6,0*2,4"t/m3"</t>
  </si>
  <si>
    <t xml:space="preserve">"v odpadním korytě"  3,79*2,4"t/m3"</t>
  </si>
  <si>
    <t xml:space="preserve">"pod přelivy"   3,64+3,77+4,32*2,4"t/m3"</t>
  </si>
  <si>
    <t>998</t>
  </si>
  <si>
    <t>Přesun hmot</t>
  </si>
  <si>
    <t>55</t>
  </si>
  <si>
    <t>998332011</t>
  </si>
  <si>
    <t>Přesun hmot pro úpravy vodních toků a kanály</t>
  </si>
  <si>
    <t>-53444661</t>
  </si>
  <si>
    <t>Přesun hmot pro úpravy vodních toků a kanály, hráze rybníků apod. dopravní vzdálenost do 500 m</t>
  </si>
  <si>
    <t>https://podminky.urs.cz/item/CS_URS_2023_02/998332011</t>
  </si>
  <si>
    <t>VON - Vedlejší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</si>
  <si>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</si>
  <si>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</si>
  <si>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</si>
  <si>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</si>
  <si>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</si>
  <si>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</si>
  <si>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</si>
  <si>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</si>
  <si>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</si>
  <si>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01220300R1</t>
  </si>
  <si>
    <t>vytyčení stavby (případně pozemků nebo provedení jiných geodetických prací*) odborně způsobilou osobou v oboru zeměměřičství*</t>
  </si>
  <si>
    <t>1024</t>
  </si>
  <si>
    <t>504905446</t>
  </si>
  <si>
    <t>Poznámka k položce:_x000d_
- vytyčovací práce,_x000d_
- zaměření skutečného provedení stavby oprávněným geodetem ve trojím vyhotovení vč. 1x na CD</t>
  </si>
  <si>
    <t>01220300R3</t>
  </si>
  <si>
    <t>dokumentace skutečného provedení stavby dle vyhlášky č. 499/2006 Sb. (DSPS)</t>
  </si>
  <si>
    <t>2018199801</t>
  </si>
  <si>
    <t xml:space="preserve">Poznámka k položce:_x000d_
dokumentace skutečného provedení stavby dle vyhlášky č. 499/2006 Sb., v platném znění, ve trojím tištěném vyhotovení - v českém jazyce, _x000d_
3 paré v listinné podobě a 1 paré v digitální verzi v editovatelném tvaru, formátu *.doc, *.xls a *.dwg (WORD, EXCEL a AUTOCAD). _x000d_
DSPS bude obsahovat kompletní výkresy skutečného provedení a kompletní seznam použitých materiálů. _x000d_
Všechny změny a rozdíly v provedení díla oproti schválené dokumentaci pro provedení stavby odsouhlasené objednatelem stavby a provedené během výstavby budou zhotovitelem ve výkresech v dokumentaci pro provedení stavby po jejich  realizaci jasně a srozumitelně vyznačeny. _x000d_
Výkresy a dokumentace beze změn v provedení, budou opatřeny nad rozpiskou výkresu poznámkou “Beze změn”. Všechny takto postupně odevzdané výkresy skutečného provedení stavby budou opatřeny razítkem a podpisem oprávněné osoby za zhotovitele a zřetelným označením “Výkres skutečného provedení“. _x000d_ Bude zakreslen celý objekt stavby.</t>
  </si>
  <si>
    <t>VRN3</t>
  </si>
  <si>
    <t>Zařízení staveniště</t>
  </si>
  <si>
    <t>03000100R1</t>
  </si>
  <si>
    <t>zařízení staveniště (zřízení a odstranění včetně přístupových ploch)</t>
  </si>
  <si>
    <t>-284541274</t>
  </si>
  <si>
    <t xml:space="preserve">Poznámka k položce:_x000d_
- zřízení provizorních přístupových ploch (zpevněná plocha pro přístup, geotextílie, podsyp, panely)_x000d_
- zřízení provizorního oplocení _x000d_
- zabezpeční stavby proti únikům ropných produktů a olejů, staveniště bude vybaveno vhodným sorbentem_x000d_
-  WC, stavební buňky a informační tabule, tabulek zákazu vstupu a uvedení místa zřízení staveniště po jeho odstranění do původního stavu_x000d_
- pomocné konstrukce_x000d_
</t>
  </si>
  <si>
    <t>03000100R2</t>
  </si>
  <si>
    <t>uvedení všech použitých ploch a přístupů do původního stavu</t>
  </si>
  <si>
    <t>-761297124</t>
  </si>
  <si>
    <t>03000100R3</t>
  </si>
  <si>
    <t>čištění a úklid dotčených komunikací a veřejných prostranství, čištění kol veškeré stavební techniky před výjezdem ze staveniště, včetně všech souvisejících činností</t>
  </si>
  <si>
    <t>-1636888676</t>
  </si>
  <si>
    <t>03000100R5</t>
  </si>
  <si>
    <t>zajištění opatření vyplývající z potřeb plnění plánu BOZP</t>
  </si>
  <si>
    <t>-1813835303</t>
  </si>
  <si>
    <t>VRN4</t>
  </si>
  <si>
    <t>Inženýrská činnost</t>
  </si>
  <si>
    <t>0490020R1</t>
  </si>
  <si>
    <t>pasport stavu přístupových komunikací a cest před začátkem a po ukončení stavby (fotografická dokumentace, záznam poruch apod.)</t>
  </si>
  <si>
    <t>34305803</t>
  </si>
  <si>
    <t>0490020R2</t>
  </si>
  <si>
    <t>protokolární předání stavbou dotčených pozemků a komunikací, uvedených do původního stavu, zpět jejich vlastníkům</t>
  </si>
  <si>
    <t>937958086</t>
  </si>
  <si>
    <t>0490020R3</t>
  </si>
  <si>
    <t>povodňový plán</t>
  </si>
  <si>
    <t>-1382098573</t>
  </si>
  <si>
    <t>0490020R4</t>
  </si>
  <si>
    <t>havarijní plán</t>
  </si>
  <si>
    <t>-364975109</t>
  </si>
  <si>
    <t>0490020R5</t>
  </si>
  <si>
    <t>zpracování technologických postupů (betonáž atd.)</t>
  </si>
  <si>
    <t>1983166602</t>
  </si>
  <si>
    <t>0490020R6</t>
  </si>
  <si>
    <t>výrobní dokumentace (RDS)</t>
  </si>
  <si>
    <t>2145517949</t>
  </si>
  <si>
    <t>Poznámka k položce:_x000d_
- výkresy výztuže _x000d_
- dopracovaní detailů stavby (těsnění pracovních a dilatačních spár, dle požadavků a technických listů vybraného výrobce atd.)</t>
  </si>
  <si>
    <t>0491030R7</t>
  </si>
  <si>
    <t>náklady vzniklé v souvislosti s realizací stavby</t>
  </si>
  <si>
    <t>-1612047037</t>
  </si>
  <si>
    <t>Poznámka k položce:_x000d_
- veškeré náklady související s plněním všech podmínek pro stavbu vyplývající ze stavebního povolení (oznámení začátku stavby, snížení hladiny atd.)</t>
  </si>
  <si>
    <t>VRN6</t>
  </si>
  <si>
    <t>Územní vlivy</t>
  </si>
  <si>
    <t>0630020R2</t>
  </si>
  <si>
    <t>práce na těžce přístupných místech</t>
  </si>
  <si>
    <t>CS ÚRS 2021 01</t>
  </si>
  <si>
    <t>-1362709118</t>
  </si>
  <si>
    <t>https://podminky.urs.cz/item/CS_URS_2021_01/0630020R2</t>
  </si>
  <si>
    <t xml:space="preserve">Poznámka k položce:_x000d_
Stavba lešení ve vodě_x000d_
Zahražení vtoku požeráku pro ČS_x000d_
Odstranění nánosů před vtokem v místě zahražení_x000d_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</si>
</sst>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4203103" TargetMode="External" /><Relationship Id="rId2" Type="http://schemas.openxmlformats.org/officeDocument/2006/relationships/hyperlink" Target="https://podminky.urs.cz/item/CS_URS_2023_02/114203202" TargetMode="External" /><Relationship Id="rId3" Type="http://schemas.openxmlformats.org/officeDocument/2006/relationships/hyperlink" Target="https://podminky.urs.cz/item/CS_URS_2023_02/114203301" TargetMode="External" /><Relationship Id="rId4" Type="http://schemas.openxmlformats.org/officeDocument/2006/relationships/hyperlink" Target="https://podminky.urs.cz/item/CS_URS_2023_02/114203401" TargetMode="External" /><Relationship Id="rId5" Type="http://schemas.openxmlformats.org/officeDocument/2006/relationships/hyperlink" Target="https://podminky.urs.cz/item/CS_URS_2023_01/114203409" TargetMode="External" /><Relationship Id="rId6" Type="http://schemas.openxmlformats.org/officeDocument/2006/relationships/hyperlink" Target="https://podminky.urs.cz/item/CS_URS_2023_02/132254202" TargetMode="External" /><Relationship Id="rId7" Type="http://schemas.openxmlformats.org/officeDocument/2006/relationships/hyperlink" Target="https://podminky.urs.cz/item/CS_URS_2023_02/151101201" TargetMode="External" /><Relationship Id="rId8" Type="http://schemas.openxmlformats.org/officeDocument/2006/relationships/hyperlink" Target="https://podminky.urs.cz/item/CS_URS_2023_02/151101211" TargetMode="External" /><Relationship Id="rId9" Type="http://schemas.openxmlformats.org/officeDocument/2006/relationships/hyperlink" Target="https://podminky.urs.cz/item/CS_URS_2023_02/151101401" TargetMode="External" /><Relationship Id="rId10" Type="http://schemas.openxmlformats.org/officeDocument/2006/relationships/hyperlink" Target="https://podminky.urs.cz/item/CS_URS_2023_02/151101411" TargetMode="External" /><Relationship Id="rId11" Type="http://schemas.openxmlformats.org/officeDocument/2006/relationships/hyperlink" Target="https://podminky.urs.cz/item/CS_URS_2023_02/162251102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67151101" TargetMode="External" /><Relationship Id="rId14" Type="http://schemas.openxmlformats.org/officeDocument/2006/relationships/hyperlink" Target="https://podminky.urs.cz/item/CS_URS_2023_02/174151101" TargetMode="External" /><Relationship Id="rId15" Type="http://schemas.openxmlformats.org/officeDocument/2006/relationships/hyperlink" Target="https://podminky.urs.cz/item/CS_URS_2023_02/174211101" TargetMode="External" /><Relationship Id="rId16" Type="http://schemas.openxmlformats.org/officeDocument/2006/relationships/hyperlink" Target="https://podminky.urs.cz/item/CS_URS_2023_02/321311115" TargetMode="External" /><Relationship Id="rId17" Type="http://schemas.openxmlformats.org/officeDocument/2006/relationships/hyperlink" Target="https://podminky.urs.cz/item/CS_URS_2023_02/321321115" TargetMode="External" /><Relationship Id="rId18" Type="http://schemas.openxmlformats.org/officeDocument/2006/relationships/hyperlink" Target="https://podminky.urs.cz/item/CS_URS_2023_02/321321116" TargetMode="External" /><Relationship Id="rId19" Type="http://schemas.openxmlformats.org/officeDocument/2006/relationships/hyperlink" Target="https://podminky.urs.cz/item/CS_URS_2023_02/321351010" TargetMode="External" /><Relationship Id="rId20" Type="http://schemas.openxmlformats.org/officeDocument/2006/relationships/hyperlink" Target="https://podminky.urs.cz/item/CS_URS_2023_02/321352010" TargetMode="External" /><Relationship Id="rId21" Type="http://schemas.openxmlformats.org/officeDocument/2006/relationships/hyperlink" Target="https://podminky.urs.cz/item/CS_URS_2023_02/321366111" TargetMode="External" /><Relationship Id="rId22" Type="http://schemas.openxmlformats.org/officeDocument/2006/relationships/hyperlink" Target="https://podminky.urs.cz/item/CS_URS_2023_02/321366112" TargetMode="External" /><Relationship Id="rId23" Type="http://schemas.openxmlformats.org/officeDocument/2006/relationships/hyperlink" Target="https://podminky.urs.cz/item/CS_URS_2023_02/321368211" TargetMode="External" /><Relationship Id="rId24" Type="http://schemas.openxmlformats.org/officeDocument/2006/relationships/hyperlink" Target="https://podminky.urs.cz/item/CS_URS_2023_02/451315115" TargetMode="External" /><Relationship Id="rId25" Type="http://schemas.openxmlformats.org/officeDocument/2006/relationships/hyperlink" Target="https://podminky.urs.cz/item/CS_URS_2023_02/457311115" TargetMode="External" /><Relationship Id="rId26" Type="http://schemas.openxmlformats.org/officeDocument/2006/relationships/hyperlink" Target="https://podminky.urs.cz/item/CS_URS_2023_02/463212111" TargetMode="External" /><Relationship Id="rId27" Type="http://schemas.openxmlformats.org/officeDocument/2006/relationships/hyperlink" Target="https://podminky.urs.cz/item/CS_URS_2023_02/463212191" TargetMode="External" /><Relationship Id="rId28" Type="http://schemas.openxmlformats.org/officeDocument/2006/relationships/hyperlink" Target="https://podminky.urs.cz/item/CS_URS_2023_02/451312111" TargetMode="External" /><Relationship Id="rId29" Type="http://schemas.openxmlformats.org/officeDocument/2006/relationships/hyperlink" Target="https://podminky.urs.cz/item/CS_URS_2023_02/465518217" TargetMode="External" /><Relationship Id="rId30" Type="http://schemas.openxmlformats.org/officeDocument/2006/relationships/hyperlink" Target="https://podminky.urs.cz/item/CS_URS_2023_02/934956114" TargetMode="External" /><Relationship Id="rId31" Type="http://schemas.openxmlformats.org/officeDocument/2006/relationships/hyperlink" Target="https://podminky.urs.cz/item/CS_URS_2023_02/962022491" TargetMode="External" /><Relationship Id="rId32" Type="http://schemas.openxmlformats.org/officeDocument/2006/relationships/hyperlink" Target="https://podminky.urs.cz/item/CS_URS_2023_02/962052210" TargetMode="External" /><Relationship Id="rId33" Type="http://schemas.openxmlformats.org/officeDocument/2006/relationships/hyperlink" Target="https://podminky.urs.cz/item/CS_URS_2023_02/962052211" TargetMode="External" /><Relationship Id="rId34" Type="http://schemas.openxmlformats.org/officeDocument/2006/relationships/hyperlink" Target="https://podminky.urs.cz/item/CS_URS_2023_02/966045111" TargetMode="External" /><Relationship Id="rId35" Type="http://schemas.openxmlformats.org/officeDocument/2006/relationships/hyperlink" Target="https://podminky.urs.cz/item/CS_URS_2023_02/977211111" TargetMode="External" /><Relationship Id="rId36" Type="http://schemas.openxmlformats.org/officeDocument/2006/relationships/hyperlink" Target="https://podminky.urs.cz/item/CS_URS_2023_02/977312111" TargetMode="External" /><Relationship Id="rId37" Type="http://schemas.openxmlformats.org/officeDocument/2006/relationships/hyperlink" Target="https://podminky.urs.cz/item/CS_URS_2023_02/985331211" TargetMode="External" /><Relationship Id="rId38" Type="http://schemas.openxmlformats.org/officeDocument/2006/relationships/hyperlink" Target="https://podminky.urs.cz/item/CS_URS_2023_02/985331212" TargetMode="External" /><Relationship Id="rId39" Type="http://schemas.openxmlformats.org/officeDocument/2006/relationships/hyperlink" Target="https://podminky.urs.cz/item/CS_URS_2023_02/985331213" TargetMode="External" /><Relationship Id="rId40" Type="http://schemas.openxmlformats.org/officeDocument/2006/relationships/hyperlink" Target="https://podminky.urs.cz/item/CS_URS_2023_02/985331214" TargetMode="External" /><Relationship Id="rId41" Type="http://schemas.openxmlformats.org/officeDocument/2006/relationships/hyperlink" Target="https://podminky.urs.cz/item/CS_URS_2023_02/931992121" TargetMode="External" /><Relationship Id="rId42" Type="http://schemas.openxmlformats.org/officeDocument/2006/relationships/hyperlink" Target="https://podminky.urs.cz/item/CS_URS_2023_02/931994142" TargetMode="External" /><Relationship Id="rId43" Type="http://schemas.openxmlformats.org/officeDocument/2006/relationships/hyperlink" Target="https://podminky.urs.cz/item/CS_URS_2023_02/953333615" TargetMode="External" /><Relationship Id="rId44" Type="http://schemas.openxmlformats.org/officeDocument/2006/relationships/hyperlink" Target="https://podminky.urs.cz/item/CS_URS_2023_02/953334124" TargetMode="External" /><Relationship Id="rId45" Type="http://schemas.openxmlformats.org/officeDocument/2006/relationships/hyperlink" Target="https://podminky.urs.cz/item/CS_URS_2023_02/99833201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630020R2" TargetMode="External" /><Relationship Id="rId2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MVN Levínská Olešnice, oprava bezpečnostního přelivu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Levínská Olešnice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25. 11. 2023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Labe,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33</v>
      </c>
      <c r="AJ89" s="41"/>
      <c r="AK89" s="41"/>
      <c r="AL89" s="41"/>
      <c r="AM89" s="81" t="str">
        <f>IF(E17="","",E17)</f>
        <v>Ing. T. Klemša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31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Ing. T. Klemša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19</v>
      </c>
    </row>
    <row r="95" s="7" customFormat="1" ht="16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'SO01 - Oprava bezpečnostn...'!J30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'SO01 - Oprava bezpečnostn...'!P123</f>
        <v>0</v>
      </c>
      <c r="AV95" s="129">
        <f>'SO01 - Oprava bezpečnostn...'!J33</f>
        <v>0</v>
      </c>
      <c r="AW95" s="129">
        <f>'SO01 - Oprava bezpečnostn...'!J34</f>
        <v>0</v>
      </c>
      <c r="AX95" s="129">
        <f>'SO01 - Oprava bezpečnostn...'!J35</f>
        <v>0</v>
      </c>
      <c r="AY95" s="129">
        <f>'SO01 - Oprava bezpečnostn...'!J36</f>
        <v>0</v>
      </c>
      <c r="AZ95" s="129">
        <f>'SO01 - Oprava bezpečnostn...'!F33</f>
        <v>0</v>
      </c>
      <c r="BA95" s="129">
        <f>'SO01 - Oprava bezpečnostn...'!F34</f>
        <v>0</v>
      </c>
      <c r="BB95" s="129">
        <f>'SO01 - Oprava bezpečnostn...'!F35</f>
        <v>0</v>
      </c>
      <c r="BC95" s="129">
        <f>'SO01 - Oprava bezpečnostn...'!F36</f>
        <v>0</v>
      </c>
      <c r="BD95" s="131">
        <f>'SO01 - Oprava bezpečnostn...'!F37</f>
        <v>0</v>
      </c>
      <c r="BE95" s="7"/>
      <c r="BT95" s="132" t="s">
        <v>88</v>
      </c>
      <c r="BV95" s="132" t="s">
        <v>82</v>
      </c>
      <c r="BW95" s="132" t="s">
        <v>89</v>
      </c>
      <c r="BX95" s="132" t="s">
        <v>5</v>
      </c>
      <c r="CL95" s="132" t="s">
        <v>19</v>
      </c>
      <c r="CM95" s="132" t="s">
        <v>90</v>
      </c>
    </row>
    <row r="96" s="7" customFormat="1" ht="16.5" customHeight="1">
      <c r="A96" s="120" t="s">
        <v>84</v>
      </c>
      <c r="B96" s="121"/>
      <c r="C96" s="122"/>
      <c r="D96" s="123" t="s">
        <v>91</v>
      </c>
      <c r="E96" s="123"/>
      <c r="F96" s="123"/>
      <c r="G96" s="123"/>
      <c r="H96" s="123"/>
      <c r="I96" s="124"/>
      <c r="J96" s="123" t="s">
        <v>92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'VON - Vedlejší ostatní ná...'!J30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91</v>
      </c>
      <c r="AR96" s="127"/>
      <c r="AS96" s="133">
        <v>0</v>
      </c>
      <c r="AT96" s="134">
        <f>ROUND(SUM(AV96:AW96),2)</f>
        <v>0</v>
      </c>
      <c r="AU96" s="135">
        <f>'VON - Vedlejší ostatní ná...'!P121</f>
        <v>0</v>
      </c>
      <c r="AV96" s="134">
        <f>'VON - Vedlejší ostatní ná...'!J33</f>
        <v>0</v>
      </c>
      <c r="AW96" s="134">
        <f>'VON - Vedlejší ostatní ná...'!J34</f>
        <v>0</v>
      </c>
      <c r="AX96" s="134">
        <f>'VON - Vedlejší ostatní ná...'!J35</f>
        <v>0</v>
      </c>
      <c r="AY96" s="134">
        <f>'VON - Vedlejší ostatní ná...'!J36</f>
        <v>0</v>
      </c>
      <c r="AZ96" s="134">
        <f>'VON - Vedlejší ostatní ná...'!F33</f>
        <v>0</v>
      </c>
      <c r="BA96" s="134">
        <f>'VON - Vedlejší ostatní ná...'!F34</f>
        <v>0</v>
      </c>
      <c r="BB96" s="134">
        <f>'VON - Vedlejší ostatní ná...'!F35</f>
        <v>0</v>
      </c>
      <c r="BC96" s="134">
        <f>'VON - Vedlejší ostatní ná...'!F36</f>
        <v>0</v>
      </c>
      <c r="BD96" s="136">
        <f>'VON - Vedlejší ostatní ná...'!F37</f>
        <v>0</v>
      </c>
      <c r="BE96" s="7"/>
      <c r="BT96" s="132" t="s">
        <v>88</v>
      </c>
      <c r="BV96" s="132" t="s">
        <v>82</v>
      </c>
      <c r="BW96" s="132" t="s">
        <v>93</v>
      </c>
      <c r="BX96" s="132" t="s">
        <v>5</v>
      </c>
      <c r="CL96" s="132" t="s">
        <v>19</v>
      </c>
      <c r="CM96" s="132" t="s">
        <v>90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1dMTlWtgrLuOBdjs38enFKmWDyPio3s69FtCYsqP/lCM+Acr+rY48sldW7VyG/HbclkMbAHhEP68vkSA3/8HCQ==" hashValue="GO3HTtSK5oNOPeVN74gZPog7kXXip94lh05DBPCJxplBe0WeleTe+qxC/nClXD/Wl0i3jRBgPSsU1cJ+ae5kn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01 - Oprava bezpečnostn...'!C2" display="/"/>
    <hyperlink ref="A96" location="'VON - Vedlejší ostatní n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94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MVN Levínská Olešnice, oprava bezpečnostního přelivu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25. 11. 2023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27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28</v>
      </c>
      <c r="F15" s="39"/>
      <c r="G15" s="39"/>
      <c r="H15" s="39"/>
      <c r="I15" s="141" t="s">
        <v>29</v>
      </c>
      <c r="J15" s="144" t="s">
        <v>30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26</v>
      </c>
      <c r="J20" s="144" t="s">
        <v>34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29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ROUND((SUM(BE123:BE814)),  2)</f>
        <v>0</v>
      </c>
      <c r="G33" s="39"/>
      <c r="H33" s="39"/>
      <c r="I33" s="156">
        <v>0.20999999999999999</v>
      </c>
      <c r="J33" s="155">
        <f>ROUND(((SUM(BE123:BE814))*I33),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ROUND((SUM(BF123:BF814)),  2)</f>
        <v>0</v>
      </c>
      <c r="G34" s="39"/>
      <c r="H34" s="39"/>
      <c r="I34" s="156">
        <v>0.14999999999999999</v>
      </c>
      <c r="J34" s="155">
        <f>ROUND(((SUM(BF123:BF814))*I34),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ROUND((SUM(BG123:BG814)),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ROUND((SUM(BH123:BH814)),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ROUND((SUM(BI123:BI814)),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MVN Levínská Olešnice, oprava bezpečnostního přelivu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SO01 - Oprava bezpečnostního přelivu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Levínská Olešnice</v>
      </c>
      <c r="G89" s="41"/>
      <c r="H89" s="41"/>
      <c r="I89" s="33" t="s">
        <v>23</v>
      </c>
      <c r="J89" s="80" t="str">
        <f>IF(J12="","",J12)</f>
        <v>25. 11. 2023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Povodí Labe, státní podnik</v>
      </c>
      <c r="G91" s="41"/>
      <c r="H91" s="41"/>
      <c r="I91" s="33" t="s">
        <v>33</v>
      </c>
      <c r="J91" s="37" t="str">
        <f>E21</f>
        <v>Ing. T. Klemša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T. Klemša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98</v>
      </c>
      <c r="D94" s="177"/>
      <c r="E94" s="177"/>
      <c r="F94" s="177"/>
      <c r="G94" s="177"/>
      <c r="H94" s="177"/>
      <c r="I94" s="177"/>
      <c r="J94" s="178" t="s">
        <v>99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100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0"/>
      <c r="C97" s="181"/>
      <c r="D97" s="182" t="s">
        <v>102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103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104</v>
      </c>
      <c r="E99" s="189"/>
      <c r="F99" s="189"/>
      <c r="G99" s="189"/>
      <c r="H99" s="189"/>
      <c r="I99" s="189"/>
      <c r="J99" s="190">
        <f>J314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105</v>
      </c>
      <c r="E100" s="189"/>
      <c r="F100" s="189"/>
      <c r="G100" s="189"/>
      <c r="H100" s="189"/>
      <c r="I100" s="189"/>
      <c r="J100" s="190">
        <f>J487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106</v>
      </c>
      <c r="E101" s="189"/>
      <c r="F101" s="189"/>
      <c r="G101" s="189"/>
      <c r="H101" s="189"/>
      <c r="I101" s="189"/>
      <c r="J101" s="190">
        <f>J544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107</v>
      </c>
      <c r="E102" s="189"/>
      <c r="F102" s="189"/>
      <c r="G102" s="189"/>
      <c r="H102" s="189"/>
      <c r="I102" s="189"/>
      <c r="J102" s="190">
        <f>J768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108</v>
      </c>
      <c r="E103" s="189"/>
      <c r="F103" s="189"/>
      <c r="G103" s="189"/>
      <c r="H103" s="189"/>
      <c r="I103" s="189"/>
      <c r="J103" s="190">
        <f>J811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109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MVN Levínská Olešnice, oprava bezpečnostního přelivu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SO01 - Oprava bezpečnostního přelivu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</v>
      </c>
      <c r="D117" s="41"/>
      <c r="E117" s="41"/>
      <c r="F117" s="28" t="str">
        <f>F12</f>
        <v>Levínská Olešnice</v>
      </c>
      <c r="G117" s="41"/>
      <c r="H117" s="41"/>
      <c r="I117" s="33" t="s">
        <v>23</v>
      </c>
      <c r="J117" s="80" t="str">
        <f>IF(J12="","",J12)</f>
        <v>25. 11. 2023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25</v>
      </c>
      <c r="D119" s="41"/>
      <c r="E119" s="41"/>
      <c r="F119" s="28" t="str">
        <f>E15</f>
        <v>Povodí Labe, státní podnik</v>
      </c>
      <c r="G119" s="41"/>
      <c r="H119" s="41"/>
      <c r="I119" s="33" t="s">
        <v>33</v>
      </c>
      <c r="J119" s="37" t="str">
        <f>E21</f>
        <v>Ing. T. Klemša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31</v>
      </c>
      <c r="D120" s="41"/>
      <c r="E120" s="41"/>
      <c r="F120" s="28" t="str">
        <f>IF(E18="","",E18)</f>
        <v>Vyplň údaj</v>
      </c>
      <c r="G120" s="41"/>
      <c r="H120" s="41"/>
      <c r="I120" s="33" t="s">
        <v>37</v>
      </c>
      <c r="J120" s="37" t="str">
        <f>E24</f>
        <v>Ing. T. Klemša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110</v>
      </c>
      <c r="D122" s="195" t="s">
        <v>65</v>
      </c>
      <c r="E122" s="195" t="s">
        <v>61</v>
      </c>
      <c r="F122" s="195" t="s">
        <v>62</v>
      </c>
      <c r="G122" s="195" t="s">
        <v>111</v>
      </c>
      <c r="H122" s="195" t="s">
        <v>112</v>
      </c>
      <c r="I122" s="195" t="s">
        <v>113</v>
      </c>
      <c r="J122" s="195" t="s">
        <v>99</v>
      </c>
      <c r="K122" s="196" t="s">
        <v>114</v>
      </c>
      <c r="L122" s="197"/>
      <c r="M122" s="101" t="s">
        <v>1</v>
      </c>
      <c r="N122" s="102" t="s">
        <v>44</v>
      </c>
      <c r="O122" s="102" t="s">
        <v>115</v>
      </c>
      <c r="P122" s="102" t="s">
        <v>116</v>
      </c>
      <c r="Q122" s="102" t="s">
        <v>117</v>
      </c>
      <c r="R122" s="102" t="s">
        <v>118</v>
      </c>
      <c r="S122" s="102" t="s">
        <v>119</v>
      </c>
      <c r="T122" s="103" t="s">
        <v>120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121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263.98503029920005</v>
      </c>
      <c r="S123" s="105"/>
      <c r="T123" s="201">
        <f>T124</f>
        <v>110.328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101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79</v>
      </c>
      <c r="E124" s="206" t="s">
        <v>122</v>
      </c>
      <c r="F124" s="206" t="s">
        <v>123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P125+P314+P487+P544+P768+P811</f>
        <v>0</v>
      </c>
      <c r="Q124" s="211"/>
      <c r="R124" s="212">
        <f>R125+R314+R487+R544+R768+R811</f>
        <v>263.98503029920005</v>
      </c>
      <c r="S124" s="211"/>
      <c r="T124" s="213">
        <f>T125+T314+T487+T544+T768+T811</f>
        <v>110.328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88</v>
      </c>
      <c r="AT124" s="215" t="s">
        <v>79</v>
      </c>
      <c r="AU124" s="215" t="s">
        <v>80</v>
      </c>
      <c r="AY124" s="214" t="s">
        <v>124</v>
      </c>
      <c r="BK124" s="216">
        <f>BK125+BK314+BK487+BK544+BK768+BK811</f>
        <v>0</v>
      </c>
    </row>
    <row r="125" s="12" customFormat="1" ht="22.8" customHeight="1">
      <c r="A125" s="12"/>
      <c r="B125" s="203"/>
      <c r="C125" s="204"/>
      <c r="D125" s="205" t="s">
        <v>79</v>
      </c>
      <c r="E125" s="217" t="s">
        <v>88</v>
      </c>
      <c r="F125" s="217" t="s">
        <v>125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SUM(P126:P313)</f>
        <v>0</v>
      </c>
      <c r="Q125" s="211"/>
      <c r="R125" s="212">
        <f>SUM(R126:R313)</f>
        <v>2.6693592499999999</v>
      </c>
      <c r="S125" s="211"/>
      <c r="T125" s="213">
        <f>SUM(T126:T313)</f>
        <v>22.431399999999996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88</v>
      </c>
      <c r="AT125" s="215" t="s">
        <v>79</v>
      </c>
      <c r="AU125" s="215" t="s">
        <v>88</v>
      </c>
      <c r="AY125" s="214" t="s">
        <v>124</v>
      </c>
      <c r="BK125" s="216">
        <f>SUM(BK126:BK313)</f>
        <v>0</v>
      </c>
    </row>
    <row r="126" s="2" customFormat="1" ht="16.5" customHeight="1">
      <c r="A126" s="39"/>
      <c r="B126" s="40"/>
      <c r="C126" s="219" t="s">
        <v>88</v>
      </c>
      <c r="D126" s="219" t="s">
        <v>126</v>
      </c>
      <c r="E126" s="220" t="s">
        <v>127</v>
      </c>
      <c r="F126" s="221" t="s">
        <v>128</v>
      </c>
      <c r="G126" s="222" t="s">
        <v>129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45</v>
      </c>
      <c r="O126" s="92"/>
      <c r="P126" s="228">
        <f>O126*H126</f>
        <v>0</v>
      </c>
      <c r="Q126" s="228">
        <v>0.0095999999999999992</v>
      </c>
      <c r="R126" s="228">
        <f>Q126*H126</f>
        <v>0.0095999999999999992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130</v>
      </c>
      <c r="AT126" s="230" t="s">
        <v>126</v>
      </c>
      <c r="AU126" s="230" t="s">
        <v>90</v>
      </c>
      <c r="AY126" s="18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88</v>
      </c>
      <c r="BK126" s="231">
        <f>ROUND(I126*H126,2)</f>
        <v>0</v>
      </c>
      <c r="BL126" s="18" t="s">
        <v>130</v>
      </c>
      <c r="BM126" s="230" t="s">
        <v>131</v>
      </c>
    </row>
    <row r="127" s="2" customFormat="1">
      <c r="A127" s="39"/>
      <c r="B127" s="40"/>
      <c r="C127" s="41"/>
      <c r="D127" s="232" t="s">
        <v>132</v>
      </c>
      <c r="E127" s="41"/>
      <c r="F127" s="233" t="s">
        <v>128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132</v>
      </c>
      <c r="AU127" s="18" t="s">
        <v>90</v>
      </c>
    </row>
    <row r="128" s="2" customFormat="1" ht="16.5" customHeight="1">
      <c r="A128" s="39"/>
      <c r="B128" s="40"/>
      <c r="C128" s="219" t="s">
        <v>90</v>
      </c>
      <c r="D128" s="219" t="s">
        <v>126</v>
      </c>
      <c r="E128" s="220" t="s">
        <v>133</v>
      </c>
      <c r="F128" s="221" t="s">
        <v>134</v>
      </c>
      <c r="G128" s="222" t="s">
        <v>135</v>
      </c>
      <c r="H128" s="223">
        <v>11.805999999999999</v>
      </c>
      <c r="I128" s="224"/>
      <c r="J128" s="225">
        <f>ROUND(I128*H128,2)</f>
        <v>0</v>
      </c>
      <c r="K128" s="221" t="s">
        <v>136</v>
      </c>
      <c r="L128" s="45"/>
      <c r="M128" s="226" t="s">
        <v>1</v>
      </c>
      <c r="N128" s="227" t="s">
        <v>45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1.8999999999999999</v>
      </c>
      <c r="T128" s="229">
        <f>S128*H128</f>
        <v>22.431399999999996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130</v>
      </c>
      <c r="AT128" s="230" t="s">
        <v>126</v>
      </c>
      <c r="AU128" s="230" t="s">
        <v>90</v>
      </c>
      <c r="AY128" s="18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88</v>
      </c>
      <c r="BK128" s="231">
        <f>ROUND(I128*H128,2)</f>
        <v>0</v>
      </c>
      <c r="BL128" s="18" t="s">
        <v>130</v>
      </c>
      <c r="BM128" s="230" t="s">
        <v>137</v>
      </c>
    </row>
    <row r="129" s="2" customFormat="1">
      <c r="A129" s="39"/>
      <c r="B129" s="40"/>
      <c r="C129" s="41"/>
      <c r="D129" s="232" t="s">
        <v>132</v>
      </c>
      <c r="E129" s="41"/>
      <c r="F129" s="233" t="s">
        <v>138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132</v>
      </c>
      <c r="AU129" s="18" t="s">
        <v>90</v>
      </c>
    </row>
    <row r="130" s="2" customFormat="1">
      <c r="A130" s="39"/>
      <c r="B130" s="40"/>
      <c r="C130" s="41"/>
      <c r="D130" s="237" t="s">
        <v>139</v>
      </c>
      <c r="E130" s="41"/>
      <c r="F130" s="238" t="s">
        <v>140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139</v>
      </c>
      <c r="AU130" s="18" t="s">
        <v>90</v>
      </c>
    </row>
    <row r="131" s="2" customFormat="1">
      <c r="A131" s="39"/>
      <c r="B131" s="40"/>
      <c r="C131" s="41"/>
      <c r="D131" s="232" t="s">
        <v>141</v>
      </c>
      <c r="E131" s="41"/>
      <c r="F131" s="239" t="s">
        <v>142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90</v>
      </c>
    </row>
    <row r="132" s="13" customFormat="1">
      <c r="A132" s="13"/>
      <c r="B132" s="240"/>
      <c r="C132" s="241"/>
      <c r="D132" s="232" t="s">
        <v>143</v>
      </c>
      <c r="E132" s="242" t="s">
        <v>1</v>
      </c>
      <c r="F132" s="243" t="s">
        <v>144</v>
      </c>
      <c r="G132" s="241"/>
      <c r="H132" s="242" t="s">
        <v>1</v>
      </c>
      <c r="I132" s="244"/>
      <c r="J132" s="241"/>
      <c r="K132" s="241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143</v>
      </c>
      <c r="AU132" s="249" t="s">
        <v>90</v>
      </c>
      <c r="AV132" s="13" t="s">
        <v>88</v>
      </c>
      <c r="AW132" s="13" t="s">
        <v>36</v>
      </c>
      <c r="AX132" s="13" t="s">
        <v>80</v>
      </c>
      <c r="AY132" s="249" t="s">
        <v>124</v>
      </c>
    </row>
    <row r="133" s="13" customFormat="1">
      <c r="A133" s="13"/>
      <c r="B133" s="240"/>
      <c r="C133" s="241"/>
      <c r="D133" s="232" t="s">
        <v>143</v>
      </c>
      <c r="E133" s="242" t="s">
        <v>1</v>
      </c>
      <c r="F133" s="243" t="s">
        <v>145</v>
      </c>
      <c r="G133" s="241"/>
      <c r="H133" s="242" t="s">
        <v>1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143</v>
      </c>
      <c r="AU133" s="249" t="s">
        <v>90</v>
      </c>
      <c r="AV133" s="13" t="s">
        <v>88</v>
      </c>
      <c r="AW133" s="13" t="s">
        <v>36</v>
      </c>
      <c r="AX133" s="13" t="s">
        <v>80</v>
      </c>
      <c r="AY133" s="249" t="s">
        <v>124</v>
      </c>
    </row>
    <row r="134" s="14" customFormat="1">
      <c r="A134" s="14"/>
      <c r="B134" s="250"/>
      <c r="C134" s="251"/>
      <c r="D134" s="232" t="s">
        <v>143</v>
      </c>
      <c r="E134" s="252" t="s">
        <v>1</v>
      </c>
      <c r="F134" s="253" t="s">
        <v>146</v>
      </c>
      <c r="G134" s="251"/>
      <c r="H134" s="254">
        <v>2.02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143</v>
      </c>
      <c r="AU134" s="260" t="s">
        <v>90</v>
      </c>
      <c r="AV134" s="14" t="s">
        <v>90</v>
      </c>
      <c r="AW134" s="14" t="s">
        <v>36</v>
      </c>
      <c r="AX134" s="14" t="s">
        <v>80</v>
      </c>
      <c r="AY134" s="260" t="s">
        <v>124</v>
      </c>
    </row>
    <row r="135" s="14" customFormat="1">
      <c r="A135" s="14"/>
      <c r="B135" s="250"/>
      <c r="C135" s="251"/>
      <c r="D135" s="232" t="s">
        <v>143</v>
      </c>
      <c r="E135" s="252" t="s">
        <v>1</v>
      </c>
      <c r="F135" s="253" t="s">
        <v>147</v>
      </c>
      <c r="G135" s="251"/>
      <c r="H135" s="254">
        <v>5.9880000000000004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143</v>
      </c>
      <c r="AU135" s="260" t="s">
        <v>90</v>
      </c>
      <c r="AV135" s="14" t="s">
        <v>90</v>
      </c>
      <c r="AW135" s="14" t="s">
        <v>36</v>
      </c>
      <c r="AX135" s="14" t="s">
        <v>80</v>
      </c>
      <c r="AY135" s="260" t="s">
        <v>124</v>
      </c>
    </row>
    <row r="136" s="15" customFormat="1">
      <c r="A136" s="15"/>
      <c r="B136" s="261"/>
      <c r="C136" s="262"/>
      <c r="D136" s="232" t="s">
        <v>143</v>
      </c>
      <c r="E136" s="263" t="s">
        <v>1</v>
      </c>
      <c r="F136" s="264" t="s">
        <v>148</v>
      </c>
      <c r="G136" s="262"/>
      <c r="H136" s="265">
        <v>8.0079999999999991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1" t="s">
        <v>143</v>
      </c>
      <c r="AU136" s="271" t="s">
        <v>90</v>
      </c>
      <c r="AV136" s="15" t="s">
        <v>149</v>
      </c>
      <c r="AW136" s="15" t="s">
        <v>36</v>
      </c>
      <c r="AX136" s="15" t="s">
        <v>80</v>
      </c>
      <c r="AY136" s="271" t="s">
        <v>124</v>
      </c>
    </row>
    <row r="137" s="13" customFormat="1">
      <c r="A137" s="13"/>
      <c r="B137" s="240"/>
      <c r="C137" s="241"/>
      <c r="D137" s="232" t="s">
        <v>143</v>
      </c>
      <c r="E137" s="242" t="s">
        <v>1</v>
      </c>
      <c r="F137" s="243" t="s">
        <v>150</v>
      </c>
      <c r="G137" s="241"/>
      <c r="H137" s="242" t="s">
        <v>1</v>
      </c>
      <c r="I137" s="244"/>
      <c r="J137" s="241"/>
      <c r="K137" s="241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143</v>
      </c>
      <c r="AU137" s="249" t="s">
        <v>90</v>
      </c>
      <c r="AV137" s="13" t="s">
        <v>88</v>
      </c>
      <c r="AW137" s="13" t="s">
        <v>36</v>
      </c>
      <c r="AX137" s="13" t="s">
        <v>80</v>
      </c>
      <c r="AY137" s="249" t="s">
        <v>124</v>
      </c>
    </row>
    <row r="138" s="14" customFormat="1">
      <c r="A138" s="14"/>
      <c r="B138" s="250"/>
      <c r="C138" s="251"/>
      <c r="D138" s="232" t="s">
        <v>143</v>
      </c>
      <c r="E138" s="252" t="s">
        <v>1</v>
      </c>
      <c r="F138" s="253" t="s">
        <v>151</v>
      </c>
      <c r="G138" s="251"/>
      <c r="H138" s="254">
        <v>2.3580000000000001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143</v>
      </c>
      <c r="AU138" s="260" t="s">
        <v>90</v>
      </c>
      <c r="AV138" s="14" t="s">
        <v>90</v>
      </c>
      <c r="AW138" s="14" t="s">
        <v>36</v>
      </c>
      <c r="AX138" s="14" t="s">
        <v>80</v>
      </c>
      <c r="AY138" s="260" t="s">
        <v>124</v>
      </c>
    </row>
    <row r="139" s="15" customFormat="1">
      <c r="A139" s="15"/>
      <c r="B139" s="261"/>
      <c r="C139" s="262"/>
      <c r="D139" s="232" t="s">
        <v>143</v>
      </c>
      <c r="E139" s="263" t="s">
        <v>1</v>
      </c>
      <c r="F139" s="264" t="s">
        <v>148</v>
      </c>
      <c r="G139" s="262"/>
      <c r="H139" s="265">
        <v>2.3580000000000001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143</v>
      </c>
      <c r="AU139" s="271" t="s">
        <v>90</v>
      </c>
      <c r="AV139" s="15" t="s">
        <v>149</v>
      </c>
      <c r="AW139" s="15" t="s">
        <v>36</v>
      </c>
      <c r="AX139" s="15" t="s">
        <v>80</v>
      </c>
      <c r="AY139" s="271" t="s">
        <v>124</v>
      </c>
    </row>
    <row r="140" s="13" customFormat="1">
      <c r="A140" s="13"/>
      <c r="B140" s="240"/>
      <c r="C140" s="241"/>
      <c r="D140" s="232" t="s">
        <v>143</v>
      </c>
      <c r="E140" s="242" t="s">
        <v>1</v>
      </c>
      <c r="F140" s="243" t="s">
        <v>152</v>
      </c>
      <c r="G140" s="241"/>
      <c r="H140" s="242" t="s">
        <v>1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143</v>
      </c>
      <c r="AU140" s="249" t="s">
        <v>90</v>
      </c>
      <c r="AV140" s="13" t="s">
        <v>88</v>
      </c>
      <c r="AW140" s="13" t="s">
        <v>36</v>
      </c>
      <c r="AX140" s="13" t="s">
        <v>80</v>
      </c>
      <c r="AY140" s="249" t="s">
        <v>124</v>
      </c>
    </row>
    <row r="141" s="13" customFormat="1">
      <c r="A141" s="13"/>
      <c r="B141" s="240"/>
      <c r="C141" s="241"/>
      <c r="D141" s="232" t="s">
        <v>143</v>
      </c>
      <c r="E141" s="242" t="s">
        <v>1</v>
      </c>
      <c r="F141" s="243" t="s">
        <v>153</v>
      </c>
      <c r="G141" s="241"/>
      <c r="H141" s="242" t="s">
        <v>1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143</v>
      </c>
      <c r="AU141" s="249" t="s">
        <v>90</v>
      </c>
      <c r="AV141" s="13" t="s">
        <v>88</v>
      </c>
      <c r="AW141" s="13" t="s">
        <v>36</v>
      </c>
      <c r="AX141" s="13" t="s">
        <v>80</v>
      </c>
      <c r="AY141" s="249" t="s">
        <v>124</v>
      </c>
    </row>
    <row r="142" s="14" customFormat="1">
      <c r="A142" s="14"/>
      <c r="B142" s="250"/>
      <c r="C142" s="251"/>
      <c r="D142" s="232" t="s">
        <v>143</v>
      </c>
      <c r="E142" s="252" t="s">
        <v>1</v>
      </c>
      <c r="F142" s="253" t="s">
        <v>154</v>
      </c>
      <c r="G142" s="251"/>
      <c r="H142" s="254">
        <v>0.98999999999999999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143</v>
      </c>
      <c r="AU142" s="260" t="s">
        <v>90</v>
      </c>
      <c r="AV142" s="14" t="s">
        <v>90</v>
      </c>
      <c r="AW142" s="14" t="s">
        <v>36</v>
      </c>
      <c r="AX142" s="14" t="s">
        <v>80</v>
      </c>
      <c r="AY142" s="260" t="s">
        <v>124</v>
      </c>
    </row>
    <row r="143" s="13" customFormat="1">
      <c r="A143" s="13"/>
      <c r="B143" s="240"/>
      <c r="C143" s="241"/>
      <c r="D143" s="232" t="s">
        <v>143</v>
      </c>
      <c r="E143" s="242" t="s">
        <v>1</v>
      </c>
      <c r="F143" s="243" t="s">
        <v>155</v>
      </c>
      <c r="G143" s="241"/>
      <c r="H143" s="242" t="s">
        <v>1</v>
      </c>
      <c r="I143" s="244"/>
      <c r="J143" s="241"/>
      <c r="K143" s="241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143</v>
      </c>
      <c r="AU143" s="249" t="s">
        <v>90</v>
      </c>
      <c r="AV143" s="13" t="s">
        <v>88</v>
      </c>
      <c r="AW143" s="13" t="s">
        <v>36</v>
      </c>
      <c r="AX143" s="13" t="s">
        <v>80</v>
      </c>
      <c r="AY143" s="249" t="s">
        <v>124</v>
      </c>
    </row>
    <row r="144" s="14" customFormat="1">
      <c r="A144" s="14"/>
      <c r="B144" s="250"/>
      <c r="C144" s="251"/>
      <c r="D144" s="232" t="s">
        <v>143</v>
      </c>
      <c r="E144" s="252" t="s">
        <v>1</v>
      </c>
      <c r="F144" s="253" t="s">
        <v>156</v>
      </c>
      <c r="G144" s="251"/>
      <c r="H144" s="254">
        <v>0.45000000000000001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143</v>
      </c>
      <c r="AU144" s="260" t="s">
        <v>90</v>
      </c>
      <c r="AV144" s="14" t="s">
        <v>90</v>
      </c>
      <c r="AW144" s="14" t="s">
        <v>36</v>
      </c>
      <c r="AX144" s="14" t="s">
        <v>80</v>
      </c>
      <c r="AY144" s="260" t="s">
        <v>124</v>
      </c>
    </row>
    <row r="145" s="15" customFormat="1">
      <c r="A145" s="15"/>
      <c r="B145" s="261"/>
      <c r="C145" s="262"/>
      <c r="D145" s="232" t="s">
        <v>143</v>
      </c>
      <c r="E145" s="263" t="s">
        <v>1</v>
      </c>
      <c r="F145" s="264" t="s">
        <v>148</v>
      </c>
      <c r="G145" s="262"/>
      <c r="H145" s="265">
        <v>1.44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143</v>
      </c>
      <c r="AU145" s="271" t="s">
        <v>90</v>
      </c>
      <c r="AV145" s="15" t="s">
        <v>149</v>
      </c>
      <c r="AW145" s="15" t="s">
        <v>36</v>
      </c>
      <c r="AX145" s="15" t="s">
        <v>80</v>
      </c>
      <c r="AY145" s="271" t="s">
        <v>124</v>
      </c>
    </row>
    <row r="146" s="16" customFormat="1">
      <c r="A146" s="16"/>
      <c r="B146" s="272"/>
      <c r="C146" s="273"/>
      <c r="D146" s="232" t="s">
        <v>143</v>
      </c>
      <c r="E146" s="274" t="s">
        <v>1</v>
      </c>
      <c r="F146" s="275" t="s">
        <v>157</v>
      </c>
      <c r="G146" s="273"/>
      <c r="H146" s="276">
        <v>11.805999999999999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143</v>
      </c>
      <c r="AU146" s="282" t="s">
        <v>90</v>
      </c>
      <c r="AV146" s="16" t="s">
        <v>130</v>
      </c>
      <c r="AW146" s="16" t="s">
        <v>36</v>
      </c>
      <c r="AX146" s="16" t="s">
        <v>88</v>
      </c>
      <c r="AY146" s="282" t="s">
        <v>124</v>
      </c>
    </row>
    <row r="147" s="2" customFormat="1" ht="16.5" customHeight="1">
      <c r="A147" s="39"/>
      <c r="B147" s="40"/>
      <c r="C147" s="219" t="s">
        <v>149</v>
      </c>
      <c r="D147" s="219" t="s">
        <v>126</v>
      </c>
      <c r="E147" s="220" t="s">
        <v>158</v>
      </c>
      <c r="F147" s="221" t="s">
        <v>159</v>
      </c>
      <c r="G147" s="222" t="s">
        <v>135</v>
      </c>
      <c r="H147" s="223">
        <v>1.44</v>
      </c>
      <c r="I147" s="224"/>
      <c r="J147" s="225">
        <f>ROUND(I147*H147,2)</f>
        <v>0</v>
      </c>
      <c r="K147" s="221" t="s">
        <v>136</v>
      </c>
      <c r="L147" s="45"/>
      <c r="M147" s="226" t="s">
        <v>1</v>
      </c>
      <c r="N147" s="227" t="s">
        <v>45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130</v>
      </c>
      <c r="AT147" s="230" t="s">
        <v>126</v>
      </c>
      <c r="AU147" s="230" t="s">
        <v>90</v>
      </c>
      <c r="AY147" s="18" t="s">
        <v>124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88</v>
      </c>
      <c r="BK147" s="231">
        <f>ROUND(I147*H147,2)</f>
        <v>0</v>
      </c>
      <c r="BL147" s="18" t="s">
        <v>130</v>
      </c>
      <c r="BM147" s="230" t="s">
        <v>160</v>
      </c>
    </row>
    <row r="148" s="2" customFormat="1">
      <c r="A148" s="39"/>
      <c r="B148" s="40"/>
      <c r="C148" s="41"/>
      <c r="D148" s="232" t="s">
        <v>132</v>
      </c>
      <c r="E148" s="41"/>
      <c r="F148" s="233" t="s">
        <v>161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132</v>
      </c>
      <c r="AU148" s="18" t="s">
        <v>90</v>
      </c>
    </row>
    <row r="149" s="2" customFormat="1">
      <c r="A149" s="39"/>
      <c r="B149" s="40"/>
      <c r="C149" s="41"/>
      <c r="D149" s="237" t="s">
        <v>139</v>
      </c>
      <c r="E149" s="41"/>
      <c r="F149" s="238" t="s">
        <v>162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139</v>
      </c>
      <c r="AU149" s="18" t="s">
        <v>90</v>
      </c>
    </row>
    <row r="150" s="2" customFormat="1">
      <c r="A150" s="39"/>
      <c r="B150" s="40"/>
      <c r="C150" s="41"/>
      <c r="D150" s="232" t="s">
        <v>141</v>
      </c>
      <c r="E150" s="41"/>
      <c r="F150" s="239" t="s">
        <v>163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141</v>
      </c>
      <c r="AU150" s="18" t="s">
        <v>90</v>
      </c>
    </row>
    <row r="151" s="13" customFormat="1">
      <c r="A151" s="13"/>
      <c r="B151" s="240"/>
      <c r="C151" s="241"/>
      <c r="D151" s="232" t="s">
        <v>143</v>
      </c>
      <c r="E151" s="242" t="s">
        <v>1</v>
      </c>
      <c r="F151" s="243" t="s">
        <v>152</v>
      </c>
      <c r="G151" s="241"/>
      <c r="H151" s="242" t="s">
        <v>1</v>
      </c>
      <c r="I151" s="244"/>
      <c r="J151" s="241"/>
      <c r="K151" s="241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143</v>
      </c>
      <c r="AU151" s="249" t="s">
        <v>90</v>
      </c>
      <c r="AV151" s="13" t="s">
        <v>88</v>
      </c>
      <c r="AW151" s="13" t="s">
        <v>36</v>
      </c>
      <c r="AX151" s="13" t="s">
        <v>80</v>
      </c>
      <c r="AY151" s="249" t="s">
        <v>124</v>
      </c>
    </row>
    <row r="152" s="13" customFormat="1">
      <c r="A152" s="13"/>
      <c r="B152" s="240"/>
      <c r="C152" s="241"/>
      <c r="D152" s="232" t="s">
        <v>143</v>
      </c>
      <c r="E152" s="242" t="s">
        <v>1</v>
      </c>
      <c r="F152" s="243" t="s">
        <v>153</v>
      </c>
      <c r="G152" s="241"/>
      <c r="H152" s="242" t="s">
        <v>1</v>
      </c>
      <c r="I152" s="244"/>
      <c r="J152" s="241"/>
      <c r="K152" s="241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143</v>
      </c>
      <c r="AU152" s="249" t="s">
        <v>90</v>
      </c>
      <c r="AV152" s="13" t="s">
        <v>88</v>
      </c>
      <c r="AW152" s="13" t="s">
        <v>36</v>
      </c>
      <c r="AX152" s="13" t="s">
        <v>80</v>
      </c>
      <c r="AY152" s="249" t="s">
        <v>124</v>
      </c>
    </row>
    <row r="153" s="14" customFormat="1">
      <c r="A153" s="14"/>
      <c r="B153" s="250"/>
      <c r="C153" s="251"/>
      <c r="D153" s="232" t="s">
        <v>143</v>
      </c>
      <c r="E153" s="252" t="s">
        <v>1</v>
      </c>
      <c r="F153" s="253" t="s">
        <v>154</v>
      </c>
      <c r="G153" s="251"/>
      <c r="H153" s="254">
        <v>0.98999999999999999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143</v>
      </c>
      <c r="AU153" s="260" t="s">
        <v>90</v>
      </c>
      <c r="AV153" s="14" t="s">
        <v>90</v>
      </c>
      <c r="AW153" s="14" t="s">
        <v>36</v>
      </c>
      <c r="AX153" s="14" t="s">
        <v>80</v>
      </c>
      <c r="AY153" s="260" t="s">
        <v>124</v>
      </c>
    </row>
    <row r="154" s="13" customFormat="1">
      <c r="A154" s="13"/>
      <c r="B154" s="240"/>
      <c r="C154" s="241"/>
      <c r="D154" s="232" t="s">
        <v>143</v>
      </c>
      <c r="E154" s="242" t="s">
        <v>1</v>
      </c>
      <c r="F154" s="243" t="s">
        <v>155</v>
      </c>
      <c r="G154" s="241"/>
      <c r="H154" s="242" t="s">
        <v>1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143</v>
      </c>
      <c r="AU154" s="249" t="s">
        <v>90</v>
      </c>
      <c r="AV154" s="13" t="s">
        <v>88</v>
      </c>
      <c r="AW154" s="13" t="s">
        <v>36</v>
      </c>
      <c r="AX154" s="13" t="s">
        <v>80</v>
      </c>
      <c r="AY154" s="249" t="s">
        <v>124</v>
      </c>
    </row>
    <row r="155" s="14" customFormat="1">
      <c r="A155" s="14"/>
      <c r="B155" s="250"/>
      <c r="C155" s="251"/>
      <c r="D155" s="232" t="s">
        <v>143</v>
      </c>
      <c r="E155" s="252" t="s">
        <v>1</v>
      </c>
      <c r="F155" s="253" t="s">
        <v>156</v>
      </c>
      <c r="G155" s="251"/>
      <c r="H155" s="254">
        <v>0.45000000000000001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143</v>
      </c>
      <c r="AU155" s="260" t="s">
        <v>90</v>
      </c>
      <c r="AV155" s="14" t="s">
        <v>90</v>
      </c>
      <c r="AW155" s="14" t="s">
        <v>36</v>
      </c>
      <c r="AX155" s="14" t="s">
        <v>80</v>
      </c>
      <c r="AY155" s="260" t="s">
        <v>124</v>
      </c>
    </row>
    <row r="156" s="16" customFormat="1">
      <c r="A156" s="16"/>
      <c r="B156" s="272"/>
      <c r="C156" s="273"/>
      <c r="D156" s="232" t="s">
        <v>143</v>
      </c>
      <c r="E156" s="274" t="s">
        <v>1</v>
      </c>
      <c r="F156" s="275" t="s">
        <v>157</v>
      </c>
      <c r="G156" s="273"/>
      <c r="H156" s="276">
        <v>1.44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2" t="s">
        <v>143</v>
      </c>
      <c r="AU156" s="282" t="s">
        <v>90</v>
      </c>
      <c r="AV156" s="16" t="s">
        <v>130</v>
      </c>
      <c r="AW156" s="16" t="s">
        <v>36</v>
      </c>
      <c r="AX156" s="16" t="s">
        <v>88</v>
      </c>
      <c r="AY156" s="282" t="s">
        <v>124</v>
      </c>
    </row>
    <row r="157" s="2" customFormat="1" ht="16.5" customHeight="1">
      <c r="A157" s="39"/>
      <c r="B157" s="40"/>
      <c r="C157" s="219" t="s">
        <v>130</v>
      </c>
      <c r="D157" s="219" t="s">
        <v>126</v>
      </c>
      <c r="E157" s="220" t="s">
        <v>164</v>
      </c>
      <c r="F157" s="221" t="s">
        <v>165</v>
      </c>
      <c r="G157" s="222" t="s">
        <v>135</v>
      </c>
      <c r="H157" s="223">
        <v>1.44</v>
      </c>
      <c r="I157" s="224"/>
      <c r="J157" s="225">
        <f>ROUND(I157*H157,2)</f>
        <v>0</v>
      </c>
      <c r="K157" s="221" t="s">
        <v>136</v>
      </c>
      <c r="L157" s="45"/>
      <c r="M157" s="226" t="s">
        <v>1</v>
      </c>
      <c r="N157" s="227" t="s">
        <v>45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130</v>
      </c>
      <c r="AT157" s="230" t="s">
        <v>126</v>
      </c>
      <c r="AU157" s="230" t="s">
        <v>90</v>
      </c>
      <c r="AY157" s="18" t="s">
        <v>124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88</v>
      </c>
      <c r="BK157" s="231">
        <f>ROUND(I157*H157,2)</f>
        <v>0</v>
      </c>
      <c r="BL157" s="18" t="s">
        <v>130</v>
      </c>
      <c r="BM157" s="230" t="s">
        <v>166</v>
      </c>
    </row>
    <row r="158" s="2" customFormat="1">
      <c r="A158" s="39"/>
      <c r="B158" s="40"/>
      <c r="C158" s="41"/>
      <c r="D158" s="232" t="s">
        <v>132</v>
      </c>
      <c r="E158" s="41"/>
      <c r="F158" s="233" t="s">
        <v>167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132</v>
      </c>
      <c r="AU158" s="18" t="s">
        <v>90</v>
      </c>
    </row>
    <row r="159" s="2" customFormat="1">
      <c r="A159" s="39"/>
      <c r="B159" s="40"/>
      <c r="C159" s="41"/>
      <c r="D159" s="237" t="s">
        <v>139</v>
      </c>
      <c r="E159" s="41"/>
      <c r="F159" s="238" t="s">
        <v>168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90</v>
      </c>
    </row>
    <row r="160" s="2" customFormat="1">
      <c r="A160" s="39"/>
      <c r="B160" s="40"/>
      <c r="C160" s="41"/>
      <c r="D160" s="232" t="s">
        <v>141</v>
      </c>
      <c r="E160" s="41"/>
      <c r="F160" s="239" t="s">
        <v>163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90</v>
      </c>
    </row>
    <row r="161" s="2" customFormat="1" ht="16.5" customHeight="1">
      <c r="A161" s="39"/>
      <c r="B161" s="40"/>
      <c r="C161" s="219" t="s">
        <v>169</v>
      </c>
      <c r="D161" s="219" t="s">
        <v>126</v>
      </c>
      <c r="E161" s="220" t="s">
        <v>170</v>
      </c>
      <c r="F161" s="221" t="s">
        <v>171</v>
      </c>
      <c r="G161" s="222" t="s">
        <v>135</v>
      </c>
      <c r="H161" s="223">
        <v>1.44</v>
      </c>
      <c r="I161" s="224"/>
      <c r="J161" s="225">
        <f>ROUND(I161*H161,2)</f>
        <v>0</v>
      </c>
      <c r="K161" s="221" t="s">
        <v>136</v>
      </c>
      <c r="L161" s="45"/>
      <c r="M161" s="226" t="s">
        <v>1</v>
      </c>
      <c r="N161" s="227" t="s">
        <v>45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130</v>
      </c>
      <c r="AT161" s="230" t="s">
        <v>126</v>
      </c>
      <c r="AU161" s="230" t="s">
        <v>90</v>
      </c>
      <c r="AY161" s="18" t="s">
        <v>124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88</v>
      </c>
      <c r="BK161" s="231">
        <f>ROUND(I161*H161,2)</f>
        <v>0</v>
      </c>
      <c r="BL161" s="18" t="s">
        <v>130</v>
      </c>
      <c r="BM161" s="230" t="s">
        <v>172</v>
      </c>
    </row>
    <row r="162" s="2" customFormat="1">
      <c r="A162" s="39"/>
      <c r="B162" s="40"/>
      <c r="C162" s="41"/>
      <c r="D162" s="232" t="s">
        <v>132</v>
      </c>
      <c r="E162" s="41"/>
      <c r="F162" s="233" t="s">
        <v>173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132</v>
      </c>
      <c r="AU162" s="18" t="s">
        <v>90</v>
      </c>
    </row>
    <row r="163" s="2" customFormat="1">
      <c r="A163" s="39"/>
      <c r="B163" s="40"/>
      <c r="C163" s="41"/>
      <c r="D163" s="237" t="s">
        <v>139</v>
      </c>
      <c r="E163" s="41"/>
      <c r="F163" s="238" t="s">
        <v>174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139</v>
      </c>
      <c r="AU163" s="18" t="s">
        <v>90</v>
      </c>
    </row>
    <row r="164" s="2" customFormat="1">
      <c r="A164" s="39"/>
      <c r="B164" s="40"/>
      <c r="C164" s="41"/>
      <c r="D164" s="232" t="s">
        <v>141</v>
      </c>
      <c r="E164" s="41"/>
      <c r="F164" s="239" t="s">
        <v>163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141</v>
      </c>
      <c r="AU164" s="18" t="s">
        <v>90</v>
      </c>
    </row>
    <row r="165" s="2" customFormat="1" ht="21.75" customHeight="1">
      <c r="A165" s="39"/>
      <c r="B165" s="40"/>
      <c r="C165" s="219" t="s">
        <v>175</v>
      </c>
      <c r="D165" s="219" t="s">
        <v>126</v>
      </c>
      <c r="E165" s="220" t="s">
        <v>176</v>
      </c>
      <c r="F165" s="221" t="s">
        <v>177</v>
      </c>
      <c r="G165" s="222" t="s">
        <v>135</v>
      </c>
      <c r="H165" s="223">
        <v>129.59999999999999</v>
      </c>
      <c r="I165" s="224"/>
      <c r="J165" s="225">
        <f>ROUND(I165*H165,2)</f>
        <v>0</v>
      </c>
      <c r="K165" s="221" t="s">
        <v>178</v>
      </c>
      <c r="L165" s="45"/>
      <c r="M165" s="226" t="s">
        <v>1</v>
      </c>
      <c r="N165" s="227" t="s">
        <v>45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130</v>
      </c>
      <c r="AT165" s="230" t="s">
        <v>126</v>
      </c>
      <c r="AU165" s="230" t="s">
        <v>90</v>
      </c>
      <c r="AY165" s="18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88</v>
      </c>
      <c r="BK165" s="231">
        <f>ROUND(I165*H165,2)</f>
        <v>0</v>
      </c>
      <c r="BL165" s="18" t="s">
        <v>130</v>
      </c>
      <c r="BM165" s="230" t="s">
        <v>179</v>
      </c>
    </row>
    <row r="166" s="2" customFormat="1">
      <c r="A166" s="39"/>
      <c r="B166" s="40"/>
      <c r="C166" s="41"/>
      <c r="D166" s="232" t="s">
        <v>132</v>
      </c>
      <c r="E166" s="41"/>
      <c r="F166" s="233" t="s">
        <v>180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132</v>
      </c>
      <c r="AU166" s="18" t="s">
        <v>90</v>
      </c>
    </row>
    <row r="167" s="2" customFormat="1">
      <c r="A167" s="39"/>
      <c r="B167" s="40"/>
      <c r="C167" s="41"/>
      <c r="D167" s="237" t="s">
        <v>139</v>
      </c>
      <c r="E167" s="41"/>
      <c r="F167" s="238" t="s">
        <v>181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90</v>
      </c>
    </row>
    <row r="168" s="2" customFormat="1">
      <c r="A168" s="39"/>
      <c r="B168" s="40"/>
      <c r="C168" s="41"/>
      <c r="D168" s="232" t="s">
        <v>141</v>
      </c>
      <c r="E168" s="41"/>
      <c r="F168" s="239" t="s">
        <v>182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90</v>
      </c>
    </row>
    <row r="169" s="13" customFormat="1">
      <c r="A169" s="13"/>
      <c r="B169" s="240"/>
      <c r="C169" s="241"/>
      <c r="D169" s="232" t="s">
        <v>143</v>
      </c>
      <c r="E169" s="242" t="s">
        <v>1</v>
      </c>
      <c r="F169" s="243" t="s">
        <v>183</v>
      </c>
      <c r="G169" s="241"/>
      <c r="H169" s="242" t="s">
        <v>1</v>
      </c>
      <c r="I169" s="244"/>
      <c r="J169" s="241"/>
      <c r="K169" s="241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143</v>
      </c>
      <c r="AU169" s="249" t="s">
        <v>90</v>
      </c>
      <c r="AV169" s="13" t="s">
        <v>88</v>
      </c>
      <c r="AW169" s="13" t="s">
        <v>36</v>
      </c>
      <c r="AX169" s="13" t="s">
        <v>80</v>
      </c>
      <c r="AY169" s="249" t="s">
        <v>124</v>
      </c>
    </row>
    <row r="170" s="14" customFormat="1">
      <c r="A170" s="14"/>
      <c r="B170" s="250"/>
      <c r="C170" s="251"/>
      <c r="D170" s="232" t="s">
        <v>143</v>
      </c>
      <c r="E170" s="252" t="s">
        <v>1</v>
      </c>
      <c r="F170" s="253" t="s">
        <v>184</v>
      </c>
      <c r="G170" s="251"/>
      <c r="H170" s="254">
        <v>129.59999999999999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143</v>
      </c>
      <c r="AU170" s="260" t="s">
        <v>90</v>
      </c>
      <c r="AV170" s="14" t="s">
        <v>90</v>
      </c>
      <c r="AW170" s="14" t="s">
        <v>36</v>
      </c>
      <c r="AX170" s="14" t="s">
        <v>88</v>
      </c>
      <c r="AY170" s="260" t="s">
        <v>124</v>
      </c>
    </row>
    <row r="171" s="2" customFormat="1" ht="21.75" customHeight="1">
      <c r="A171" s="39"/>
      <c r="B171" s="40"/>
      <c r="C171" s="219" t="s">
        <v>185</v>
      </c>
      <c r="D171" s="219" t="s">
        <v>126</v>
      </c>
      <c r="E171" s="220" t="s">
        <v>186</v>
      </c>
      <c r="F171" s="221" t="s">
        <v>187</v>
      </c>
      <c r="G171" s="222" t="s">
        <v>135</v>
      </c>
      <c r="H171" s="223">
        <v>37.972000000000001</v>
      </c>
      <c r="I171" s="224"/>
      <c r="J171" s="225">
        <f>ROUND(I171*H171,2)</f>
        <v>0</v>
      </c>
      <c r="K171" s="221" t="s">
        <v>136</v>
      </c>
      <c r="L171" s="45"/>
      <c r="M171" s="226" t="s">
        <v>1</v>
      </c>
      <c r="N171" s="227" t="s">
        <v>45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130</v>
      </c>
      <c r="AT171" s="230" t="s">
        <v>126</v>
      </c>
      <c r="AU171" s="230" t="s">
        <v>90</v>
      </c>
      <c r="AY171" s="18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88</v>
      </c>
      <c r="BK171" s="231">
        <f>ROUND(I171*H171,2)</f>
        <v>0</v>
      </c>
      <c r="BL171" s="18" t="s">
        <v>130</v>
      </c>
      <c r="BM171" s="230" t="s">
        <v>188</v>
      </c>
    </row>
    <row r="172" s="2" customFormat="1">
      <c r="A172" s="39"/>
      <c r="B172" s="40"/>
      <c r="C172" s="41"/>
      <c r="D172" s="232" t="s">
        <v>132</v>
      </c>
      <c r="E172" s="41"/>
      <c r="F172" s="233" t="s">
        <v>189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132</v>
      </c>
      <c r="AU172" s="18" t="s">
        <v>90</v>
      </c>
    </row>
    <row r="173" s="2" customFormat="1">
      <c r="A173" s="39"/>
      <c r="B173" s="40"/>
      <c r="C173" s="41"/>
      <c r="D173" s="237" t="s">
        <v>139</v>
      </c>
      <c r="E173" s="41"/>
      <c r="F173" s="238" t="s">
        <v>190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139</v>
      </c>
      <c r="AU173" s="18" t="s">
        <v>90</v>
      </c>
    </row>
    <row r="174" s="13" customFormat="1">
      <c r="A174" s="13"/>
      <c r="B174" s="240"/>
      <c r="C174" s="241"/>
      <c r="D174" s="232" t="s">
        <v>143</v>
      </c>
      <c r="E174" s="242" t="s">
        <v>1</v>
      </c>
      <c r="F174" s="243" t="s">
        <v>191</v>
      </c>
      <c r="G174" s="241"/>
      <c r="H174" s="242" t="s">
        <v>1</v>
      </c>
      <c r="I174" s="244"/>
      <c r="J174" s="241"/>
      <c r="K174" s="241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143</v>
      </c>
      <c r="AU174" s="249" t="s">
        <v>90</v>
      </c>
      <c r="AV174" s="13" t="s">
        <v>88</v>
      </c>
      <c r="AW174" s="13" t="s">
        <v>36</v>
      </c>
      <c r="AX174" s="13" t="s">
        <v>80</v>
      </c>
      <c r="AY174" s="249" t="s">
        <v>124</v>
      </c>
    </row>
    <row r="175" s="13" customFormat="1">
      <c r="A175" s="13"/>
      <c r="B175" s="240"/>
      <c r="C175" s="241"/>
      <c r="D175" s="232" t="s">
        <v>143</v>
      </c>
      <c r="E175" s="242" t="s">
        <v>1</v>
      </c>
      <c r="F175" s="243" t="s">
        <v>192</v>
      </c>
      <c r="G175" s="241"/>
      <c r="H175" s="242" t="s">
        <v>1</v>
      </c>
      <c r="I175" s="244"/>
      <c r="J175" s="241"/>
      <c r="K175" s="241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143</v>
      </c>
      <c r="AU175" s="249" t="s">
        <v>90</v>
      </c>
      <c r="AV175" s="13" t="s">
        <v>88</v>
      </c>
      <c r="AW175" s="13" t="s">
        <v>36</v>
      </c>
      <c r="AX175" s="13" t="s">
        <v>80</v>
      </c>
      <c r="AY175" s="249" t="s">
        <v>124</v>
      </c>
    </row>
    <row r="176" s="14" customFormat="1">
      <c r="A176" s="14"/>
      <c r="B176" s="250"/>
      <c r="C176" s="251"/>
      <c r="D176" s="232" t="s">
        <v>143</v>
      </c>
      <c r="E176" s="252" t="s">
        <v>1</v>
      </c>
      <c r="F176" s="253" t="s">
        <v>193</v>
      </c>
      <c r="G176" s="251"/>
      <c r="H176" s="254">
        <v>1.575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143</v>
      </c>
      <c r="AU176" s="260" t="s">
        <v>90</v>
      </c>
      <c r="AV176" s="14" t="s">
        <v>90</v>
      </c>
      <c r="AW176" s="14" t="s">
        <v>36</v>
      </c>
      <c r="AX176" s="14" t="s">
        <v>80</v>
      </c>
      <c r="AY176" s="260" t="s">
        <v>124</v>
      </c>
    </row>
    <row r="177" s="14" customFormat="1">
      <c r="A177" s="14"/>
      <c r="B177" s="250"/>
      <c r="C177" s="251"/>
      <c r="D177" s="232" t="s">
        <v>143</v>
      </c>
      <c r="E177" s="252" t="s">
        <v>1</v>
      </c>
      <c r="F177" s="253" t="s">
        <v>194</v>
      </c>
      <c r="G177" s="251"/>
      <c r="H177" s="254">
        <v>7.5599999999999996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143</v>
      </c>
      <c r="AU177" s="260" t="s">
        <v>90</v>
      </c>
      <c r="AV177" s="14" t="s">
        <v>90</v>
      </c>
      <c r="AW177" s="14" t="s">
        <v>36</v>
      </c>
      <c r="AX177" s="14" t="s">
        <v>80</v>
      </c>
      <c r="AY177" s="260" t="s">
        <v>124</v>
      </c>
    </row>
    <row r="178" s="15" customFormat="1">
      <c r="A178" s="15"/>
      <c r="B178" s="261"/>
      <c r="C178" s="262"/>
      <c r="D178" s="232" t="s">
        <v>143</v>
      </c>
      <c r="E178" s="263" t="s">
        <v>1</v>
      </c>
      <c r="F178" s="264" t="s">
        <v>148</v>
      </c>
      <c r="G178" s="262"/>
      <c r="H178" s="265">
        <v>9.1349999999999998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143</v>
      </c>
      <c r="AU178" s="271" t="s">
        <v>90</v>
      </c>
      <c r="AV178" s="15" t="s">
        <v>149</v>
      </c>
      <c r="AW178" s="15" t="s">
        <v>36</v>
      </c>
      <c r="AX178" s="15" t="s">
        <v>80</v>
      </c>
      <c r="AY178" s="271" t="s">
        <v>124</v>
      </c>
    </row>
    <row r="179" s="13" customFormat="1">
      <c r="A179" s="13"/>
      <c r="B179" s="240"/>
      <c r="C179" s="241"/>
      <c r="D179" s="232" t="s">
        <v>143</v>
      </c>
      <c r="E179" s="242" t="s">
        <v>1</v>
      </c>
      <c r="F179" s="243" t="s">
        <v>195</v>
      </c>
      <c r="G179" s="241"/>
      <c r="H179" s="242" t="s">
        <v>1</v>
      </c>
      <c r="I179" s="244"/>
      <c r="J179" s="241"/>
      <c r="K179" s="241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143</v>
      </c>
      <c r="AU179" s="249" t="s">
        <v>90</v>
      </c>
      <c r="AV179" s="13" t="s">
        <v>88</v>
      </c>
      <c r="AW179" s="13" t="s">
        <v>36</v>
      </c>
      <c r="AX179" s="13" t="s">
        <v>80</v>
      </c>
      <c r="AY179" s="249" t="s">
        <v>124</v>
      </c>
    </row>
    <row r="180" s="14" customFormat="1">
      <c r="A180" s="14"/>
      <c r="B180" s="250"/>
      <c r="C180" s="251"/>
      <c r="D180" s="232" t="s">
        <v>143</v>
      </c>
      <c r="E180" s="252" t="s">
        <v>1</v>
      </c>
      <c r="F180" s="253" t="s">
        <v>196</v>
      </c>
      <c r="G180" s="251"/>
      <c r="H180" s="254">
        <v>6.6150000000000002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143</v>
      </c>
      <c r="AU180" s="260" t="s">
        <v>90</v>
      </c>
      <c r="AV180" s="14" t="s">
        <v>90</v>
      </c>
      <c r="AW180" s="14" t="s">
        <v>36</v>
      </c>
      <c r="AX180" s="14" t="s">
        <v>80</v>
      </c>
      <c r="AY180" s="260" t="s">
        <v>124</v>
      </c>
    </row>
    <row r="181" s="15" customFormat="1">
      <c r="A181" s="15"/>
      <c r="B181" s="261"/>
      <c r="C181" s="262"/>
      <c r="D181" s="232" t="s">
        <v>143</v>
      </c>
      <c r="E181" s="263" t="s">
        <v>1</v>
      </c>
      <c r="F181" s="264" t="s">
        <v>148</v>
      </c>
      <c r="G181" s="262"/>
      <c r="H181" s="265">
        <v>6.6150000000000002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143</v>
      </c>
      <c r="AU181" s="271" t="s">
        <v>90</v>
      </c>
      <c r="AV181" s="15" t="s">
        <v>149</v>
      </c>
      <c r="AW181" s="15" t="s">
        <v>36</v>
      </c>
      <c r="AX181" s="15" t="s">
        <v>80</v>
      </c>
      <c r="AY181" s="271" t="s">
        <v>124</v>
      </c>
    </row>
    <row r="182" s="13" customFormat="1">
      <c r="A182" s="13"/>
      <c r="B182" s="240"/>
      <c r="C182" s="241"/>
      <c r="D182" s="232" t="s">
        <v>143</v>
      </c>
      <c r="E182" s="242" t="s">
        <v>1</v>
      </c>
      <c r="F182" s="243" t="s">
        <v>197</v>
      </c>
      <c r="G182" s="241"/>
      <c r="H182" s="242" t="s">
        <v>1</v>
      </c>
      <c r="I182" s="244"/>
      <c r="J182" s="241"/>
      <c r="K182" s="241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143</v>
      </c>
      <c r="AU182" s="249" t="s">
        <v>90</v>
      </c>
      <c r="AV182" s="13" t="s">
        <v>88</v>
      </c>
      <c r="AW182" s="13" t="s">
        <v>36</v>
      </c>
      <c r="AX182" s="13" t="s">
        <v>80</v>
      </c>
      <c r="AY182" s="249" t="s">
        <v>124</v>
      </c>
    </row>
    <row r="183" s="14" customFormat="1">
      <c r="A183" s="14"/>
      <c r="B183" s="250"/>
      <c r="C183" s="251"/>
      <c r="D183" s="232" t="s">
        <v>143</v>
      </c>
      <c r="E183" s="252" t="s">
        <v>1</v>
      </c>
      <c r="F183" s="253" t="s">
        <v>198</v>
      </c>
      <c r="G183" s="251"/>
      <c r="H183" s="254">
        <v>3.1000000000000001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143</v>
      </c>
      <c r="AU183" s="260" t="s">
        <v>90</v>
      </c>
      <c r="AV183" s="14" t="s">
        <v>90</v>
      </c>
      <c r="AW183" s="14" t="s">
        <v>36</v>
      </c>
      <c r="AX183" s="14" t="s">
        <v>80</v>
      </c>
      <c r="AY183" s="260" t="s">
        <v>124</v>
      </c>
    </row>
    <row r="184" s="15" customFormat="1">
      <c r="A184" s="15"/>
      <c r="B184" s="261"/>
      <c r="C184" s="262"/>
      <c r="D184" s="232" t="s">
        <v>143</v>
      </c>
      <c r="E184" s="263" t="s">
        <v>1</v>
      </c>
      <c r="F184" s="264" t="s">
        <v>148</v>
      </c>
      <c r="G184" s="262"/>
      <c r="H184" s="265">
        <v>3.1000000000000001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143</v>
      </c>
      <c r="AU184" s="271" t="s">
        <v>90</v>
      </c>
      <c r="AV184" s="15" t="s">
        <v>149</v>
      </c>
      <c r="AW184" s="15" t="s">
        <v>36</v>
      </c>
      <c r="AX184" s="15" t="s">
        <v>80</v>
      </c>
      <c r="AY184" s="271" t="s">
        <v>124</v>
      </c>
    </row>
    <row r="185" s="13" customFormat="1">
      <c r="A185" s="13"/>
      <c r="B185" s="240"/>
      <c r="C185" s="241"/>
      <c r="D185" s="232" t="s">
        <v>143</v>
      </c>
      <c r="E185" s="242" t="s">
        <v>1</v>
      </c>
      <c r="F185" s="243" t="s">
        <v>199</v>
      </c>
      <c r="G185" s="241"/>
      <c r="H185" s="242" t="s">
        <v>1</v>
      </c>
      <c r="I185" s="244"/>
      <c r="J185" s="241"/>
      <c r="K185" s="241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143</v>
      </c>
      <c r="AU185" s="249" t="s">
        <v>90</v>
      </c>
      <c r="AV185" s="13" t="s">
        <v>88</v>
      </c>
      <c r="AW185" s="13" t="s">
        <v>36</v>
      </c>
      <c r="AX185" s="13" t="s">
        <v>80</v>
      </c>
      <c r="AY185" s="249" t="s">
        <v>124</v>
      </c>
    </row>
    <row r="186" s="14" customFormat="1">
      <c r="A186" s="14"/>
      <c r="B186" s="250"/>
      <c r="C186" s="251"/>
      <c r="D186" s="232" t="s">
        <v>143</v>
      </c>
      <c r="E186" s="252" t="s">
        <v>1</v>
      </c>
      <c r="F186" s="253" t="s">
        <v>200</v>
      </c>
      <c r="G186" s="251"/>
      <c r="H186" s="254">
        <v>7.8399999999999999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143</v>
      </c>
      <c r="AU186" s="260" t="s">
        <v>90</v>
      </c>
      <c r="AV186" s="14" t="s">
        <v>90</v>
      </c>
      <c r="AW186" s="14" t="s">
        <v>36</v>
      </c>
      <c r="AX186" s="14" t="s">
        <v>80</v>
      </c>
      <c r="AY186" s="260" t="s">
        <v>124</v>
      </c>
    </row>
    <row r="187" s="14" customFormat="1">
      <c r="A187" s="14"/>
      <c r="B187" s="250"/>
      <c r="C187" s="251"/>
      <c r="D187" s="232" t="s">
        <v>143</v>
      </c>
      <c r="E187" s="252" t="s">
        <v>1</v>
      </c>
      <c r="F187" s="253" t="s">
        <v>201</v>
      </c>
      <c r="G187" s="251"/>
      <c r="H187" s="254">
        <v>6.3099999999999996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143</v>
      </c>
      <c r="AU187" s="260" t="s">
        <v>90</v>
      </c>
      <c r="AV187" s="14" t="s">
        <v>90</v>
      </c>
      <c r="AW187" s="14" t="s">
        <v>36</v>
      </c>
      <c r="AX187" s="14" t="s">
        <v>80</v>
      </c>
      <c r="AY187" s="260" t="s">
        <v>124</v>
      </c>
    </row>
    <row r="188" s="15" customFormat="1">
      <c r="A188" s="15"/>
      <c r="B188" s="261"/>
      <c r="C188" s="262"/>
      <c r="D188" s="232" t="s">
        <v>143</v>
      </c>
      <c r="E188" s="263" t="s">
        <v>1</v>
      </c>
      <c r="F188" s="264" t="s">
        <v>148</v>
      </c>
      <c r="G188" s="262"/>
      <c r="H188" s="265">
        <v>14.15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143</v>
      </c>
      <c r="AU188" s="271" t="s">
        <v>90</v>
      </c>
      <c r="AV188" s="15" t="s">
        <v>149</v>
      </c>
      <c r="AW188" s="15" t="s">
        <v>36</v>
      </c>
      <c r="AX188" s="15" t="s">
        <v>80</v>
      </c>
      <c r="AY188" s="271" t="s">
        <v>124</v>
      </c>
    </row>
    <row r="189" s="13" customFormat="1">
      <c r="A189" s="13"/>
      <c r="B189" s="240"/>
      <c r="C189" s="241"/>
      <c r="D189" s="232" t="s">
        <v>143</v>
      </c>
      <c r="E189" s="242" t="s">
        <v>1</v>
      </c>
      <c r="F189" s="243" t="s">
        <v>202</v>
      </c>
      <c r="G189" s="241"/>
      <c r="H189" s="242" t="s">
        <v>1</v>
      </c>
      <c r="I189" s="244"/>
      <c r="J189" s="241"/>
      <c r="K189" s="241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143</v>
      </c>
      <c r="AU189" s="249" t="s">
        <v>90</v>
      </c>
      <c r="AV189" s="13" t="s">
        <v>88</v>
      </c>
      <c r="AW189" s="13" t="s">
        <v>36</v>
      </c>
      <c r="AX189" s="13" t="s">
        <v>80</v>
      </c>
      <c r="AY189" s="249" t="s">
        <v>124</v>
      </c>
    </row>
    <row r="190" s="14" customFormat="1">
      <c r="A190" s="14"/>
      <c r="B190" s="250"/>
      <c r="C190" s="251"/>
      <c r="D190" s="232" t="s">
        <v>143</v>
      </c>
      <c r="E190" s="252" t="s">
        <v>1</v>
      </c>
      <c r="F190" s="253" t="s">
        <v>203</v>
      </c>
      <c r="G190" s="251"/>
      <c r="H190" s="254">
        <v>4.9720000000000004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143</v>
      </c>
      <c r="AU190" s="260" t="s">
        <v>90</v>
      </c>
      <c r="AV190" s="14" t="s">
        <v>90</v>
      </c>
      <c r="AW190" s="14" t="s">
        <v>36</v>
      </c>
      <c r="AX190" s="14" t="s">
        <v>80</v>
      </c>
      <c r="AY190" s="260" t="s">
        <v>124</v>
      </c>
    </row>
    <row r="191" s="15" customFormat="1">
      <c r="A191" s="15"/>
      <c r="B191" s="261"/>
      <c r="C191" s="262"/>
      <c r="D191" s="232" t="s">
        <v>143</v>
      </c>
      <c r="E191" s="263" t="s">
        <v>1</v>
      </c>
      <c r="F191" s="264" t="s">
        <v>148</v>
      </c>
      <c r="G191" s="262"/>
      <c r="H191" s="265">
        <v>4.9720000000000004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1" t="s">
        <v>143</v>
      </c>
      <c r="AU191" s="271" t="s">
        <v>90</v>
      </c>
      <c r="AV191" s="15" t="s">
        <v>149</v>
      </c>
      <c r="AW191" s="15" t="s">
        <v>36</v>
      </c>
      <c r="AX191" s="15" t="s">
        <v>80</v>
      </c>
      <c r="AY191" s="271" t="s">
        <v>124</v>
      </c>
    </row>
    <row r="192" s="16" customFormat="1">
      <c r="A192" s="16"/>
      <c r="B192" s="272"/>
      <c r="C192" s="273"/>
      <c r="D192" s="232" t="s">
        <v>143</v>
      </c>
      <c r="E192" s="274" t="s">
        <v>1</v>
      </c>
      <c r="F192" s="275" t="s">
        <v>157</v>
      </c>
      <c r="G192" s="273"/>
      <c r="H192" s="276">
        <v>37.972000000000001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143</v>
      </c>
      <c r="AU192" s="282" t="s">
        <v>90</v>
      </c>
      <c r="AV192" s="16" t="s">
        <v>130</v>
      </c>
      <c r="AW192" s="16" t="s">
        <v>36</v>
      </c>
      <c r="AX192" s="16" t="s">
        <v>88</v>
      </c>
      <c r="AY192" s="282" t="s">
        <v>124</v>
      </c>
    </row>
    <row r="193" s="2" customFormat="1" ht="16.5" customHeight="1">
      <c r="A193" s="39"/>
      <c r="B193" s="40"/>
      <c r="C193" s="219" t="s">
        <v>204</v>
      </c>
      <c r="D193" s="219" t="s">
        <v>126</v>
      </c>
      <c r="E193" s="220" t="s">
        <v>205</v>
      </c>
      <c r="F193" s="221" t="s">
        <v>206</v>
      </c>
      <c r="G193" s="222" t="s">
        <v>207</v>
      </c>
      <c r="H193" s="223">
        <v>57.825000000000003</v>
      </c>
      <c r="I193" s="224"/>
      <c r="J193" s="225">
        <f>ROUND(I193*H193,2)</f>
        <v>0</v>
      </c>
      <c r="K193" s="221" t="s">
        <v>136</v>
      </c>
      <c r="L193" s="45"/>
      <c r="M193" s="226" t="s">
        <v>1</v>
      </c>
      <c r="N193" s="227" t="s">
        <v>45</v>
      </c>
      <c r="O193" s="92"/>
      <c r="P193" s="228">
        <f>O193*H193</f>
        <v>0</v>
      </c>
      <c r="Q193" s="228">
        <v>0.00069999999999999999</v>
      </c>
      <c r="R193" s="228">
        <f>Q193*H193</f>
        <v>0.0404775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130</v>
      </c>
      <c r="AT193" s="230" t="s">
        <v>126</v>
      </c>
      <c r="AU193" s="230" t="s">
        <v>90</v>
      </c>
      <c r="AY193" s="18" t="s">
        <v>124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88</v>
      </c>
      <c r="BK193" s="231">
        <f>ROUND(I193*H193,2)</f>
        <v>0</v>
      </c>
      <c r="BL193" s="18" t="s">
        <v>130</v>
      </c>
      <c r="BM193" s="230" t="s">
        <v>208</v>
      </c>
    </row>
    <row r="194" s="2" customFormat="1">
      <c r="A194" s="39"/>
      <c r="B194" s="40"/>
      <c r="C194" s="41"/>
      <c r="D194" s="232" t="s">
        <v>132</v>
      </c>
      <c r="E194" s="41"/>
      <c r="F194" s="233" t="s">
        <v>209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132</v>
      </c>
      <c r="AU194" s="18" t="s">
        <v>90</v>
      </c>
    </row>
    <row r="195" s="2" customFormat="1">
      <c r="A195" s="39"/>
      <c r="B195" s="40"/>
      <c r="C195" s="41"/>
      <c r="D195" s="237" t="s">
        <v>139</v>
      </c>
      <c r="E195" s="41"/>
      <c r="F195" s="238" t="s">
        <v>210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139</v>
      </c>
      <c r="AU195" s="18" t="s">
        <v>90</v>
      </c>
    </row>
    <row r="196" s="13" customFormat="1">
      <c r="A196" s="13"/>
      <c r="B196" s="240"/>
      <c r="C196" s="241"/>
      <c r="D196" s="232" t="s">
        <v>143</v>
      </c>
      <c r="E196" s="242" t="s">
        <v>1</v>
      </c>
      <c r="F196" s="243" t="s">
        <v>191</v>
      </c>
      <c r="G196" s="241"/>
      <c r="H196" s="242" t="s">
        <v>1</v>
      </c>
      <c r="I196" s="244"/>
      <c r="J196" s="241"/>
      <c r="K196" s="241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143</v>
      </c>
      <c r="AU196" s="249" t="s">
        <v>90</v>
      </c>
      <c r="AV196" s="13" t="s">
        <v>88</v>
      </c>
      <c r="AW196" s="13" t="s">
        <v>36</v>
      </c>
      <c r="AX196" s="13" t="s">
        <v>80</v>
      </c>
      <c r="AY196" s="249" t="s">
        <v>124</v>
      </c>
    </row>
    <row r="197" s="13" customFormat="1">
      <c r="A197" s="13"/>
      <c r="B197" s="240"/>
      <c r="C197" s="241"/>
      <c r="D197" s="232" t="s">
        <v>143</v>
      </c>
      <c r="E197" s="242" t="s">
        <v>1</v>
      </c>
      <c r="F197" s="243" t="s">
        <v>192</v>
      </c>
      <c r="G197" s="241"/>
      <c r="H197" s="242" t="s">
        <v>1</v>
      </c>
      <c r="I197" s="244"/>
      <c r="J197" s="241"/>
      <c r="K197" s="241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143</v>
      </c>
      <c r="AU197" s="249" t="s">
        <v>90</v>
      </c>
      <c r="AV197" s="13" t="s">
        <v>88</v>
      </c>
      <c r="AW197" s="13" t="s">
        <v>36</v>
      </c>
      <c r="AX197" s="13" t="s">
        <v>80</v>
      </c>
      <c r="AY197" s="249" t="s">
        <v>124</v>
      </c>
    </row>
    <row r="198" s="14" customFormat="1">
      <c r="A198" s="14"/>
      <c r="B198" s="250"/>
      <c r="C198" s="251"/>
      <c r="D198" s="232" t="s">
        <v>143</v>
      </c>
      <c r="E198" s="252" t="s">
        <v>1</v>
      </c>
      <c r="F198" s="253" t="s">
        <v>211</v>
      </c>
      <c r="G198" s="251"/>
      <c r="H198" s="254">
        <v>1.05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143</v>
      </c>
      <c r="AU198" s="260" t="s">
        <v>90</v>
      </c>
      <c r="AV198" s="14" t="s">
        <v>90</v>
      </c>
      <c r="AW198" s="14" t="s">
        <v>36</v>
      </c>
      <c r="AX198" s="14" t="s">
        <v>80</v>
      </c>
      <c r="AY198" s="260" t="s">
        <v>124</v>
      </c>
    </row>
    <row r="199" s="14" customFormat="1">
      <c r="A199" s="14"/>
      <c r="B199" s="250"/>
      <c r="C199" s="251"/>
      <c r="D199" s="232" t="s">
        <v>143</v>
      </c>
      <c r="E199" s="252" t="s">
        <v>1</v>
      </c>
      <c r="F199" s="253" t="s">
        <v>212</v>
      </c>
      <c r="G199" s="251"/>
      <c r="H199" s="254">
        <v>7.5599999999999996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143</v>
      </c>
      <c r="AU199" s="260" t="s">
        <v>90</v>
      </c>
      <c r="AV199" s="14" t="s">
        <v>90</v>
      </c>
      <c r="AW199" s="14" t="s">
        <v>36</v>
      </c>
      <c r="AX199" s="14" t="s">
        <v>80</v>
      </c>
      <c r="AY199" s="260" t="s">
        <v>124</v>
      </c>
    </row>
    <row r="200" s="15" customFormat="1">
      <c r="A200" s="15"/>
      <c r="B200" s="261"/>
      <c r="C200" s="262"/>
      <c r="D200" s="232" t="s">
        <v>143</v>
      </c>
      <c r="E200" s="263" t="s">
        <v>1</v>
      </c>
      <c r="F200" s="264" t="s">
        <v>148</v>
      </c>
      <c r="G200" s="262"/>
      <c r="H200" s="265">
        <v>8.6099999999999994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1" t="s">
        <v>143</v>
      </c>
      <c r="AU200" s="271" t="s">
        <v>90</v>
      </c>
      <c r="AV200" s="15" t="s">
        <v>149</v>
      </c>
      <c r="AW200" s="15" t="s">
        <v>36</v>
      </c>
      <c r="AX200" s="15" t="s">
        <v>80</v>
      </c>
      <c r="AY200" s="271" t="s">
        <v>124</v>
      </c>
    </row>
    <row r="201" s="13" customFormat="1">
      <c r="A201" s="13"/>
      <c r="B201" s="240"/>
      <c r="C201" s="241"/>
      <c r="D201" s="232" t="s">
        <v>143</v>
      </c>
      <c r="E201" s="242" t="s">
        <v>1</v>
      </c>
      <c r="F201" s="243" t="s">
        <v>195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143</v>
      </c>
      <c r="AU201" s="249" t="s">
        <v>90</v>
      </c>
      <c r="AV201" s="13" t="s">
        <v>88</v>
      </c>
      <c r="AW201" s="13" t="s">
        <v>36</v>
      </c>
      <c r="AX201" s="13" t="s">
        <v>80</v>
      </c>
      <c r="AY201" s="249" t="s">
        <v>124</v>
      </c>
    </row>
    <row r="202" s="14" customFormat="1">
      <c r="A202" s="14"/>
      <c r="B202" s="250"/>
      <c r="C202" s="251"/>
      <c r="D202" s="232" t="s">
        <v>143</v>
      </c>
      <c r="E202" s="252" t="s">
        <v>1</v>
      </c>
      <c r="F202" s="253" t="s">
        <v>213</v>
      </c>
      <c r="G202" s="251"/>
      <c r="H202" s="254">
        <v>6.6150000000000002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143</v>
      </c>
      <c r="AU202" s="260" t="s">
        <v>90</v>
      </c>
      <c r="AV202" s="14" t="s">
        <v>90</v>
      </c>
      <c r="AW202" s="14" t="s">
        <v>36</v>
      </c>
      <c r="AX202" s="14" t="s">
        <v>80</v>
      </c>
      <c r="AY202" s="260" t="s">
        <v>124</v>
      </c>
    </row>
    <row r="203" s="15" customFormat="1">
      <c r="A203" s="15"/>
      <c r="B203" s="261"/>
      <c r="C203" s="262"/>
      <c r="D203" s="232" t="s">
        <v>143</v>
      </c>
      <c r="E203" s="263" t="s">
        <v>1</v>
      </c>
      <c r="F203" s="264" t="s">
        <v>148</v>
      </c>
      <c r="G203" s="262"/>
      <c r="H203" s="265">
        <v>6.6150000000000002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143</v>
      </c>
      <c r="AU203" s="271" t="s">
        <v>90</v>
      </c>
      <c r="AV203" s="15" t="s">
        <v>149</v>
      </c>
      <c r="AW203" s="15" t="s">
        <v>36</v>
      </c>
      <c r="AX203" s="15" t="s">
        <v>80</v>
      </c>
      <c r="AY203" s="271" t="s">
        <v>124</v>
      </c>
    </row>
    <row r="204" s="13" customFormat="1">
      <c r="A204" s="13"/>
      <c r="B204" s="240"/>
      <c r="C204" s="241"/>
      <c r="D204" s="232" t="s">
        <v>143</v>
      </c>
      <c r="E204" s="242" t="s">
        <v>1</v>
      </c>
      <c r="F204" s="243" t="s">
        <v>197</v>
      </c>
      <c r="G204" s="241"/>
      <c r="H204" s="242" t="s">
        <v>1</v>
      </c>
      <c r="I204" s="244"/>
      <c r="J204" s="241"/>
      <c r="K204" s="241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143</v>
      </c>
      <c r="AU204" s="249" t="s">
        <v>90</v>
      </c>
      <c r="AV204" s="13" t="s">
        <v>88</v>
      </c>
      <c r="AW204" s="13" t="s">
        <v>36</v>
      </c>
      <c r="AX204" s="13" t="s">
        <v>80</v>
      </c>
      <c r="AY204" s="249" t="s">
        <v>124</v>
      </c>
    </row>
    <row r="205" s="14" customFormat="1">
      <c r="A205" s="14"/>
      <c r="B205" s="250"/>
      <c r="C205" s="251"/>
      <c r="D205" s="232" t="s">
        <v>143</v>
      </c>
      <c r="E205" s="252" t="s">
        <v>1</v>
      </c>
      <c r="F205" s="253" t="s">
        <v>214</v>
      </c>
      <c r="G205" s="251"/>
      <c r="H205" s="254">
        <v>3.1000000000000001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143</v>
      </c>
      <c r="AU205" s="260" t="s">
        <v>90</v>
      </c>
      <c r="AV205" s="14" t="s">
        <v>90</v>
      </c>
      <c r="AW205" s="14" t="s">
        <v>36</v>
      </c>
      <c r="AX205" s="14" t="s">
        <v>80</v>
      </c>
      <c r="AY205" s="260" t="s">
        <v>124</v>
      </c>
    </row>
    <row r="206" s="15" customFormat="1">
      <c r="A206" s="15"/>
      <c r="B206" s="261"/>
      <c r="C206" s="262"/>
      <c r="D206" s="232" t="s">
        <v>143</v>
      </c>
      <c r="E206" s="263" t="s">
        <v>1</v>
      </c>
      <c r="F206" s="264" t="s">
        <v>148</v>
      </c>
      <c r="G206" s="262"/>
      <c r="H206" s="265">
        <v>3.1000000000000001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1" t="s">
        <v>143</v>
      </c>
      <c r="AU206" s="271" t="s">
        <v>90</v>
      </c>
      <c r="AV206" s="15" t="s">
        <v>149</v>
      </c>
      <c r="AW206" s="15" t="s">
        <v>36</v>
      </c>
      <c r="AX206" s="15" t="s">
        <v>80</v>
      </c>
      <c r="AY206" s="271" t="s">
        <v>124</v>
      </c>
    </row>
    <row r="207" s="13" customFormat="1">
      <c r="A207" s="13"/>
      <c r="B207" s="240"/>
      <c r="C207" s="241"/>
      <c r="D207" s="232" t="s">
        <v>143</v>
      </c>
      <c r="E207" s="242" t="s">
        <v>1</v>
      </c>
      <c r="F207" s="243" t="s">
        <v>215</v>
      </c>
      <c r="G207" s="241"/>
      <c r="H207" s="242" t="s">
        <v>1</v>
      </c>
      <c r="I207" s="244"/>
      <c r="J207" s="241"/>
      <c r="K207" s="241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143</v>
      </c>
      <c r="AU207" s="249" t="s">
        <v>90</v>
      </c>
      <c r="AV207" s="13" t="s">
        <v>88</v>
      </c>
      <c r="AW207" s="13" t="s">
        <v>36</v>
      </c>
      <c r="AX207" s="13" t="s">
        <v>80</v>
      </c>
      <c r="AY207" s="249" t="s">
        <v>124</v>
      </c>
    </row>
    <row r="208" s="14" customFormat="1">
      <c r="A208" s="14"/>
      <c r="B208" s="250"/>
      <c r="C208" s="251"/>
      <c r="D208" s="232" t="s">
        <v>143</v>
      </c>
      <c r="E208" s="252" t="s">
        <v>1</v>
      </c>
      <c r="F208" s="253" t="s">
        <v>216</v>
      </c>
      <c r="G208" s="251"/>
      <c r="H208" s="254">
        <v>25.940000000000001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143</v>
      </c>
      <c r="AU208" s="260" t="s">
        <v>90</v>
      </c>
      <c r="AV208" s="14" t="s">
        <v>90</v>
      </c>
      <c r="AW208" s="14" t="s">
        <v>36</v>
      </c>
      <c r="AX208" s="14" t="s">
        <v>80</v>
      </c>
      <c r="AY208" s="260" t="s">
        <v>124</v>
      </c>
    </row>
    <row r="209" s="15" customFormat="1">
      <c r="A209" s="15"/>
      <c r="B209" s="261"/>
      <c r="C209" s="262"/>
      <c r="D209" s="232" t="s">
        <v>143</v>
      </c>
      <c r="E209" s="263" t="s">
        <v>1</v>
      </c>
      <c r="F209" s="264" t="s">
        <v>148</v>
      </c>
      <c r="G209" s="262"/>
      <c r="H209" s="265">
        <v>25.940000000000001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1" t="s">
        <v>143</v>
      </c>
      <c r="AU209" s="271" t="s">
        <v>90</v>
      </c>
      <c r="AV209" s="15" t="s">
        <v>149</v>
      </c>
      <c r="AW209" s="15" t="s">
        <v>36</v>
      </c>
      <c r="AX209" s="15" t="s">
        <v>80</v>
      </c>
      <c r="AY209" s="271" t="s">
        <v>124</v>
      </c>
    </row>
    <row r="210" s="13" customFormat="1">
      <c r="A210" s="13"/>
      <c r="B210" s="240"/>
      <c r="C210" s="241"/>
      <c r="D210" s="232" t="s">
        <v>143</v>
      </c>
      <c r="E210" s="242" t="s">
        <v>1</v>
      </c>
      <c r="F210" s="243" t="s">
        <v>199</v>
      </c>
      <c r="G210" s="241"/>
      <c r="H210" s="242" t="s">
        <v>1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143</v>
      </c>
      <c r="AU210" s="249" t="s">
        <v>90</v>
      </c>
      <c r="AV210" s="13" t="s">
        <v>88</v>
      </c>
      <c r="AW210" s="13" t="s">
        <v>36</v>
      </c>
      <c r="AX210" s="13" t="s">
        <v>80</v>
      </c>
      <c r="AY210" s="249" t="s">
        <v>124</v>
      </c>
    </row>
    <row r="211" s="14" customFormat="1">
      <c r="A211" s="14"/>
      <c r="B211" s="250"/>
      <c r="C211" s="251"/>
      <c r="D211" s="232" t="s">
        <v>143</v>
      </c>
      <c r="E211" s="252" t="s">
        <v>1</v>
      </c>
      <c r="F211" s="253" t="s">
        <v>217</v>
      </c>
      <c r="G211" s="251"/>
      <c r="H211" s="254">
        <v>6.4100000000000001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143</v>
      </c>
      <c r="AU211" s="260" t="s">
        <v>90</v>
      </c>
      <c r="AV211" s="14" t="s">
        <v>90</v>
      </c>
      <c r="AW211" s="14" t="s">
        <v>36</v>
      </c>
      <c r="AX211" s="14" t="s">
        <v>80</v>
      </c>
      <c r="AY211" s="260" t="s">
        <v>124</v>
      </c>
    </row>
    <row r="212" s="14" customFormat="1">
      <c r="A212" s="14"/>
      <c r="B212" s="250"/>
      <c r="C212" s="251"/>
      <c r="D212" s="232" t="s">
        <v>143</v>
      </c>
      <c r="E212" s="252" t="s">
        <v>1</v>
      </c>
      <c r="F212" s="253" t="s">
        <v>218</v>
      </c>
      <c r="G212" s="251"/>
      <c r="H212" s="254">
        <v>4.8899999999999997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143</v>
      </c>
      <c r="AU212" s="260" t="s">
        <v>90</v>
      </c>
      <c r="AV212" s="14" t="s">
        <v>90</v>
      </c>
      <c r="AW212" s="14" t="s">
        <v>36</v>
      </c>
      <c r="AX212" s="14" t="s">
        <v>80</v>
      </c>
      <c r="AY212" s="260" t="s">
        <v>124</v>
      </c>
    </row>
    <row r="213" s="15" customFormat="1">
      <c r="A213" s="15"/>
      <c r="B213" s="261"/>
      <c r="C213" s="262"/>
      <c r="D213" s="232" t="s">
        <v>143</v>
      </c>
      <c r="E213" s="263" t="s">
        <v>1</v>
      </c>
      <c r="F213" s="264" t="s">
        <v>148</v>
      </c>
      <c r="G213" s="262"/>
      <c r="H213" s="265">
        <v>11.300000000000001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143</v>
      </c>
      <c r="AU213" s="271" t="s">
        <v>90</v>
      </c>
      <c r="AV213" s="15" t="s">
        <v>149</v>
      </c>
      <c r="AW213" s="15" t="s">
        <v>36</v>
      </c>
      <c r="AX213" s="15" t="s">
        <v>80</v>
      </c>
      <c r="AY213" s="271" t="s">
        <v>124</v>
      </c>
    </row>
    <row r="214" s="13" customFormat="1">
      <c r="A214" s="13"/>
      <c r="B214" s="240"/>
      <c r="C214" s="241"/>
      <c r="D214" s="232" t="s">
        <v>143</v>
      </c>
      <c r="E214" s="242" t="s">
        <v>1</v>
      </c>
      <c r="F214" s="243" t="s">
        <v>202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143</v>
      </c>
      <c r="AU214" s="249" t="s">
        <v>90</v>
      </c>
      <c r="AV214" s="13" t="s">
        <v>88</v>
      </c>
      <c r="AW214" s="13" t="s">
        <v>36</v>
      </c>
      <c r="AX214" s="13" t="s">
        <v>80</v>
      </c>
      <c r="AY214" s="249" t="s">
        <v>124</v>
      </c>
    </row>
    <row r="215" s="14" customFormat="1">
      <c r="A215" s="14"/>
      <c r="B215" s="250"/>
      <c r="C215" s="251"/>
      <c r="D215" s="232" t="s">
        <v>143</v>
      </c>
      <c r="E215" s="252" t="s">
        <v>1</v>
      </c>
      <c r="F215" s="253" t="s">
        <v>219</v>
      </c>
      <c r="G215" s="251"/>
      <c r="H215" s="254">
        <v>2.2599999999999998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143</v>
      </c>
      <c r="AU215" s="260" t="s">
        <v>90</v>
      </c>
      <c r="AV215" s="14" t="s">
        <v>90</v>
      </c>
      <c r="AW215" s="14" t="s">
        <v>36</v>
      </c>
      <c r="AX215" s="14" t="s">
        <v>80</v>
      </c>
      <c r="AY215" s="260" t="s">
        <v>124</v>
      </c>
    </row>
    <row r="216" s="15" customFormat="1">
      <c r="A216" s="15"/>
      <c r="B216" s="261"/>
      <c r="C216" s="262"/>
      <c r="D216" s="232" t="s">
        <v>143</v>
      </c>
      <c r="E216" s="263" t="s">
        <v>1</v>
      </c>
      <c r="F216" s="264" t="s">
        <v>148</v>
      </c>
      <c r="G216" s="262"/>
      <c r="H216" s="265">
        <v>2.2599999999999998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1" t="s">
        <v>143</v>
      </c>
      <c r="AU216" s="271" t="s">
        <v>90</v>
      </c>
      <c r="AV216" s="15" t="s">
        <v>149</v>
      </c>
      <c r="AW216" s="15" t="s">
        <v>36</v>
      </c>
      <c r="AX216" s="15" t="s">
        <v>80</v>
      </c>
      <c r="AY216" s="271" t="s">
        <v>124</v>
      </c>
    </row>
    <row r="217" s="16" customFormat="1">
      <c r="A217" s="16"/>
      <c r="B217" s="272"/>
      <c r="C217" s="273"/>
      <c r="D217" s="232" t="s">
        <v>143</v>
      </c>
      <c r="E217" s="274" t="s">
        <v>1</v>
      </c>
      <c r="F217" s="275" t="s">
        <v>157</v>
      </c>
      <c r="G217" s="273"/>
      <c r="H217" s="276">
        <v>57.825000000000003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143</v>
      </c>
      <c r="AU217" s="282" t="s">
        <v>90</v>
      </c>
      <c r="AV217" s="16" t="s">
        <v>130</v>
      </c>
      <c r="AW217" s="16" t="s">
        <v>36</v>
      </c>
      <c r="AX217" s="16" t="s">
        <v>88</v>
      </c>
      <c r="AY217" s="282" t="s">
        <v>124</v>
      </c>
    </row>
    <row r="218" s="2" customFormat="1" ht="16.5" customHeight="1">
      <c r="A218" s="39"/>
      <c r="B218" s="40"/>
      <c r="C218" s="219" t="s">
        <v>220</v>
      </c>
      <c r="D218" s="219" t="s">
        <v>126</v>
      </c>
      <c r="E218" s="220" t="s">
        <v>221</v>
      </c>
      <c r="F218" s="221" t="s">
        <v>222</v>
      </c>
      <c r="G218" s="222" t="s">
        <v>207</v>
      </c>
      <c r="H218" s="223">
        <v>57.825000000000003</v>
      </c>
      <c r="I218" s="224"/>
      <c r="J218" s="225">
        <f>ROUND(I218*H218,2)</f>
        <v>0</v>
      </c>
      <c r="K218" s="221" t="s">
        <v>136</v>
      </c>
      <c r="L218" s="45"/>
      <c r="M218" s="226" t="s">
        <v>1</v>
      </c>
      <c r="N218" s="227" t="s">
        <v>45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130</v>
      </c>
      <c r="AT218" s="230" t="s">
        <v>126</v>
      </c>
      <c r="AU218" s="230" t="s">
        <v>90</v>
      </c>
      <c r="AY218" s="18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88</v>
      </c>
      <c r="BK218" s="231">
        <f>ROUND(I218*H218,2)</f>
        <v>0</v>
      </c>
      <c r="BL218" s="18" t="s">
        <v>130</v>
      </c>
      <c r="BM218" s="230" t="s">
        <v>223</v>
      </c>
    </row>
    <row r="219" s="2" customFormat="1">
      <c r="A219" s="39"/>
      <c r="B219" s="40"/>
      <c r="C219" s="41"/>
      <c r="D219" s="232" t="s">
        <v>132</v>
      </c>
      <c r="E219" s="41"/>
      <c r="F219" s="233" t="s">
        <v>224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132</v>
      </c>
      <c r="AU219" s="18" t="s">
        <v>90</v>
      </c>
    </row>
    <row r="220" s="2" customFormat="1">
      <c r="A220" s="39"/>
      <c r="B220" s="40"/>
      <c r="C220" s="41"/>
      <c r="D220" s="237" t="s">
        <v>139</v>
      </c>
      <c r="E220" s="41"/>
      <c r="F220" s="238" t="s">
        <v>225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139</v>
      </c>
      <c r="AU220" s="18" t="s">
        <v>90</v>
      </c>
    </row>
    <row r="221" s="2" customFormat="1" ht="16.5" customHeight="1">
      <c r="A221" s="39"/>
      <c r="B221" s="40"/>
      <c r="C221" s="219" t="s">
        <v>226</v>
      </c>
      <c r="D221" s="219" t="s">
        <v>126</v>
      </c>
      <c r="E221" s="220" t="s">
        <v>227</v>
      </c>
      <c r="F221" s="221" t="s">
        <v>228</v>
      </c>
      <c r="G221" s="222" t="s">
        <v>207</v>
      </c>
      <c r="H221" s="223">
        <v>57.825000000000003</v>
      </c>
      <c r="I221" s="224"/>
      <c r="J221" s="225">
        <f>ROUND(I221*H221,2)</f>
        <v>0</v>
      </c>
      <c r="K221" s="221" t="s">
        <v>136</v>
      </c>
      <c r="L221" s="45"/>
      <c r="M221" s="226" t="s">
        <v>1</v>
      </c>
      <c r="N221" s="227" t="s">
        <v>45</v>
      </c>
      <c r="O221" s="92"/>
      <c r="P221" s="228">
        <f>O221*H221</f>
        <v>0</v>
      </c>
      <c r="Q221" s="228">
        <v>0.00079000000000000001</v>
      </c>
      <c r="R221" s="228">
        <f>Q221*H221</f>
        <v>0.04568175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130</v>
      </c>
      <c r="AT221" s="230" t="s">
        <v>126</v>
      </c>
      <c r="AU221" s="230" t="s">
        <v>90</v>
      </c>
      <c r="AY221" s="18" t="s">
        <v>124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88</v>
      </c>
      <c r="BK221" s="231">
        <f>ROUND(I221*H221,2)</f>
        <v>0</v>
      </c>
      <c r="BL221" s="18" t="s">
        <v>130</v>
      </c>
      <c r="BM221" s="230" t="s">
        <v>229</v>
      </c>
    </row>
    <row r="222" s="2" customFormat="1">
      <c r="A222" s="39"/>
      <c r="B222" s="40"/>
      <c r="C222" s="41"/>
      <c r="D222" s="232" t="s">
        <v>132</v>
      </c>
      <c r="E222" s="41"/>
      <c r="F222" s="233" t="s">
        <v>230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90</v>
      </c>
    </row>
    <row r="223" s="2" customFormat="1">
      <c r="A223" s="39"/>
      <c r="B223" s="40"/>
      <c r="C223" s="41"/>
      <c r="D223" s="237" t="s">
        <v>139</v>
      </c>
      <c r="E223" s="41"/>
      <c r="F223" s="238" t="s">
        <v>231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139</v>
      </c>
      <c r="AU223" s="18" t="s">
        <v>90</v>
      </c>
    </row>
    <row r="224" s="2" customFormat="1" ht="16.5" customHeight="1">
      <c r="A224" s="39"/>
      <c r="B224" s="40"/>
      <c r="C224" s="219" t="s">
        <v>232</v>
      </c>
      <c r="D224" s="219" t="s">
        <v>126</v>
      </c>
      <c r="E224" s="220" t="s">
        <v>233</v>
      </c>
      <c r="F224" s="221" t="s">
        <v>234</v>
      </c>
      <c r="G224" s="222" t="s">
        <v>207</v>
      </c>
      <c r="H224" s="223">
        <v>57.825000000000003</v>
      </c>
      <c r="I224" s="224"/>
      <c r="J224" s="225">
        <f>ROUND(I224*H224,2)</f>
        <v>0</v>
      </c>
      <c r="K224" s="221" t="s">
        <v>136</v>
      </c>
      <c r="L224" s="45"/>
      <c r="M224" s="226" t="s">
        <v>1</v>
      </c>
      <c r="N224" s="227" t="s">
        <v>45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130</v>
      </c>
      <c r="AT224" s="230" t="s">
        <v>126</v>
      </c>
      <c r="AU224" s="230" t="s">
        <v>90</v>
      </c>
      <c r="AY224" s="18" t="s">
        <v>124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88</v>
      </c>
      <c r="BK224" s="231">
        <f>ROUND(I224*H224,2)</f>
        <v>0</v>
      </c>
      <c r="BL224" s="18" t="s">
        <v>130</v>
      </c>
      <c r="BM224" s="230" t="s">
        <v>235</v>
      </c>
    </row>
    <row r="225" s="2" customFormat="1">
      <c r="A225" s="39"/>
      <c r="B225" s="40"/>
      <c r="C225" s="41"/>
      <c r="D225" s="232" t="s">
        <v>132</v>
      </c>
      <c r="E225" s="41"/>
      <c r="F225" s="233" t="s">
        <v>236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132</v>
      </c>
      <c r="AU225" s="18" t="s">
        <v>90</v>
      </c>
    </row>
    <row r="226" s="2" customFormat="1">
      <c r="A226" s="39"/>
      <c r="B226" s="40"/>
      <c r="C226" s="41"/>
      <c r="D226" s="237" t="s">
        <v>139</v>
      </c>
      <c r="E226" s="41"/>
      <c r="F226" s="238" t="s">
        <v>237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139</v>
      </c>
      <c r="AU226" s="18" t="s">
        <v>90</v>
      </c>
    </row>
    <row r="227" s="2" customFormat="1" ht="21.75" customHeight="1">
      <c r="A227" s="39"/>
      <c r="B227" s="40"/>
      <c r="C227" s="219" t="s">
        <v>238</v>
      </c>
      <c r="D227" s="219" t="s">
        <v>126</v>
      </c>
      <c r="E227" s="220" t="s">
        <v>239</v>
      </c>
      <c r="F227" s="221" t="s">
        <v>240</v>
      </c>
      <c r="G227" s="222" t="s">
        <v>135</v>
      </c>
      <c r="H227" s="223">
        <v>53.356999999999999</v>
      </c>
      <c r="I227" s="224"/>
      <c r="J227" s="225">
        <f>ROUND(I227*H227,2)</f>
        <v>0</v>
      </c>
      <c r="K227" s="221" t="s">
        <v>136</v>
      </c>
      <c r="L227" s="45"/>
      <c r="M227" s="226" t="s">
        <v>1</v>
      </c>
      <c r="N227" s="227" t="s">
        <v>45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130</v>
      </c>
      <c r="AT227" s="230" t="s">
        <v>126</v>
      </c>
      <c r="AU227" s="230" t="s">
        <v>90</v>
      </c>
      <c r="AY227" s="18" t="s">
        <v>124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88</v>
      </c>
      <c r="BK227" s="231">
        <f>ROUND(I227*H227,2)</f>
        <v>0</v>
      </c>
      <c r="BL227" s="18" t="s">
        <v>130</v>
      </c>
      <c r="BM227" s="230" t="s">
        <v>241</v>
      </c>
    </row>
    <row r="228" s="2" customFormat="1">
      <c r="A228" s="39"/>
      <c r="B228" s="40"/>
      <c r="C228" s="41"/>
      <c r="D228" s="232" t="s">
        <v>132</v>
      </c>
      <c r="E228" s="41"/>
      <c r="F228" s="233" t="s">
        <v>242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132</v>
      </c>
      <c r="AU228" s="18" t="s">
        <v>90</v>
      </c>
    </row>
    <row r="229" s="2" customFormat="1">
      <c r="A229" s="39"/>
      <c r="B229" s="40"/>
      <c r="C229" s="41"/>
      <c r="D229" s="237" t="s">
        <v>139</v>
      </c>
      <c r="E229" s="41"/>
      <c r="F229" s="238" t="s">
        <v>243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139</v>
      </c>
      <c r="AU229" s="18" t="s">
        <v>90</v>
      </c>
    </row>
    <row r="230" s="13" customFormat="1">
      <c r="A230" s="13"/>
      <c r="B230" s="240"/>
      <c r="C230" s="241"/>
      <c r="D230" s="232" t="s">
        <v>143</v>
      </c>
      <c r="E230" s="242" t="s">
        <v>1</v>
      </c>
      <c r="F230" s="243" t="s">
        <v>244</v>
      </c>
      <c r="G230" s="241"/>
      <c r="H230" s="242" t="s">
        <v>1</v>
      </c>
      <c r="I230" s="244"/>
      <c r="J230" s="241"/>
      <c r="K230" s="241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143</v>
      </c>
      <c r="AU230" s="249" t="s">
        <v>90</v>
      </c>
      <c r="AV230" s="13" t="s">
        <v>88</v>
      </c>
      <c r="AW230" s="13" t="s">
        <v>36</v>
      </c>
      <c r="AX230" s="13" t="s">
        <v>80</v>
      </c>
      <c r="AY230" s="249" t="s">
        <v>124</v>
      </c>
    </row>
    <row r="231" s="13" customFormat="1">
      <c r="A231" s="13"/>
      <c r="B231" s="240"/>
      <c r="C231" s="241"/>
      <c r="D231" s="232" t="s">
        <v>143</v>
      </c>
      <c r="E231" s="242" t="s">
        <v>1</v>
      </c>
      <c r="F231" s="243" t="s">
        <v>192</v>
      </c>
      <c r="G231" s="241"/>
      <c r="H231" s="242" t="s">
        <v>1</v>
      </c>
      <c r="I231" s="244"/>
      <c r="J231" s="241"/>
      <c r="K231" s="241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143</v>
      </c>
      <c r="AU231" s="249" t="s">
        <v>90</v>
      </c>
      <c r="AV231" s="13" t="s">
        <v>88</v>
      </c>
      <c r="AW231" s="13" t="s">
        <v>36</v>
      </c>
      <c r="AX231" s="13" t="s">
        <v>80</v>
      </c>
      <c r="AY231" s="249" t="s">
        <v>124</v>
      </c>
    </row>
    <row r="232" s="14" customFormat="1">
      <c r="A232" s="14"/>
      <c r="B232" s="250"/>
      <c r="C232" s="251"/>
      <c r="D232" s="232" t="s">
        <v>143</v>
      </c>
      <c r="E232" s="252" t="s">
        <v>1</v>
      </c>
      <c r="F232" s="253" t="s">
        <v>193</v>
      </c>
      <c r="G232" s="251"/>
      <c r="H232" s="254">
        <v>1.575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143</v>
      </c>
      <c r="AU232" s="260" t="s">
        <v>90</v>
      </c>
      <c r="AV232" s="14" t="s">
        <v>90</v>
      </c>
      <c r="AW232" s="14" t="s">
        <v>36</v>
      </c>
      <c r="AX232" s="14" t="s">
        <v>80</v>
      </c>
      <c r="AY232" s="260" t="s">
        <v>124</v>
      </c>
    </row>
    <row r="233" s="14" customFormat="1">
      <c r="A233" s="14"/>
      <c r="B233" s="250"/>
      <c r="C233" s="251"/>
      <c r="D233" s="232" t="s">
        <v>143</v>
      </c>
      <c r="E233" s="252" t="s">
        <v>1</v>
      </c>
      <c r="F233" s="253" t="s">
        <v>194</v>
      </c>
      <c r="G233" s="251"/>
      <c r="H233" s="254">
        <v>7.5599999999999996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143</v>
      </c>
      <c r="AU233" s="260" t="s">
        <v>90</v>
      </c>
      <c r="AV233" s="14" t="s">
        <v>90</v>
      </c>
      <c r="AW233" s="14" t="s">
        <v>36</v>
      </c>
      <c r="AX233" s="14" t="s">
        <v>80</v>
      </c>
      <c r="AY233" s="260" t="s">
        <v>124</v>
      </c>
    </row>
    <row r="234" s="15" customFormat="1">
      <c r="A234" s="15"/>
      <c r="B234" s="261"/>
      <c r="C234" s="262"/>
      <c r="D234" s="232" t="s">
        <v>143</v>
      </c>
      <c r="E234" s="263" t="s">
        <v>1</v>
      </c>
      <c r="F234" s="264" t="s">
        <v>148</v>
      </c>
      <c r="G234" s="262"/>
      <c r="H234" s="265">
        <v>9.1349999999999998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1" t="s">
        <v>143</v>
      </c>
      <c r="AU234" s="271" t="s">
        <v>90</v>
      </c>
      <c r="AV234" s="15" t="s">
        <v>149</v>
      </c>
      <c r="AW234" s="15" t="s">
        <v>36</v>
      </c>
      <c r="AX234" s="15" t="s">
        <v>80</v>
      </c>
      <c r="AY234" s="271" t="s">
        <v>124</v>
      </c>
    </row>
    <row r="235" s="13" customFormat="1">
      <c r="A235" s="13"/>
      <c r="B235" s="240"/>
      <c r="C235" s="241"/>
      <c r="D235" s="232" t="s">
        <v>143</v>
      </c>
      <c r="E235" s="242" t="s">
        <v>1</v>
      </c>
      <c r="F235" s="243" t="s">
        <v>195</v>
      </c>
      <c r="G235" s="241"/>
      <c r="H235" s="242" t="s">
        <v>1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143</v>
      </c>
      <c r="AU235" s="249" t="s">
        <v>90</v>
      </c>
      <c r="AV235" s="13" t="s">
        <v>88</v>
      </c>
      <c r="AW235" s="13" t="s">
        <v>36</v>
      </c>
      <c r="AX235" s="13" t="s">
        <v>80</v>
      </c>
      <c r="AY235" s="249" t="s">
        <v>124</v>
      </c>
    </row>
    <row r="236" s="14" customFormat="1">
      <c r="A236" s="14"/>
      <c r="B236" s="250"/>
      <c r="C236" s="251"/>
      <c r="D236" s="232" t="s">
        <v>143</v>
      </c>
      <c r="E236" s="252" t="s">
        <v>1</v>
      </c>
      <c r="F236" s="253" t="s">
        <v>196</v>
      </c>
      <c r="G236" s="251"/>
      <c r="H236" s="254">
        <v>6.6150000000000002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143</v>
      </c>
      <c r="AU236" s="260" t="s">
        <v>90</v>
      </c>
      <c r="AV236" s="14" t="s">
        <v>90</v>
      </c>
      <c r="AW236" s="14" t="s">
        <v>36</v>
      </c>
      <c r="AX236" s="14" t="s">
        <v>80</v>
      </c>
      <c r="AY236" s="260" t="s">
        <v>124</v>
      </c>
    </row>
    <row r="237" s="15" customFormat="1">
      <c r="A237" s="15"/>
      <c r="B237" s="261"/>
      <c r="C237" s="262"/>
      <c r="D237" s="232" t="s">
        <v>143</v>
      </c>
      <c r="E237" s="263" t="s">
        <v>1</v>
      </c>
      <c r="F237" s="264" t="s">
        <v>148</v>
      </c>
      <c r="G237" s="262"/>
      <c r="H237" s="265">
        <v>6.6150000000000002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1" t="s">
        <v>143</v>
      </c>
      <c r="AU237" s="271" t="s">
        <v>90</v>
      </c>
      <c r="AV237" s="15" t="s">
        <v>149</v>
      </c>
      <c r="AW237" s="15" t="s">
        <v>36</v>
      </c>
      <c r="AX237" s="15" t="s">
        <v>80</v>
      </c>
      <c r="AY237" s="271" t="s">
        <v>124</v>
      </c>
    </row>
    <row r="238" s="13" customFormat="1">
      <c r="A238" s="13"/>
      <c r="B238" s="240"/>
      <c r="C238" s="241"/>
      <c r="D238" s="232" t="s">
        <v>143</v>
      </c>
      <c r="E238" s="242" t="s">
        <v>1</v>
      </c>
      <c r="F238" s="243" t="s">
        <v>197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143</v>
      </c>
      <c r="AU238" s="249" t="s">
        <v>90</v>
      </c>
      <c r="AV238" s="13" t="s">
        <v>88</v>
      </c>
      <c r="AW238" s="13" t="s">
        <v>36</v>
      </c>
      <c r="AX238" s="13" t="s">
        <v>80</v>
      </c>
      <c r="AY238" s="249" t="s">
        <v>124</v>
      </c>
    </row>
    <row r="239" s="14" customFormat="1">
      <c r="A239" s="14"/>
      <c r="B239" s="250"/>
      <c r="C239" s="251"/>
      <c r="D239" s="232" t="s">
        <v>143</v>
      </c>
      <c r="E239" s="252" t="s">
        <v>1</v>
      </c>
      <c r="F239" s="253" t="s">
        <v>198</v>
      </c>
      <c r="G239" s="251"/>
      <c r="H239" s="254">
        <v>3.1000000000000001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143</v>
      </c>
      <c r="AU239" s="260" t="s">
        <v>90</v>
      </c>
      <c r="AV239" s="14" t="s">
        <v>90</v>
      </c>
      <c r="AW239" s="14" t="s">
        <v>36</v>
      </c>
      <c r="AX239" s="14" t="s">
        <v>80</v>
      </c>
      <c r="AY239" s="260" t="s">
        <v>124</v>
      </c>
    </row>
    <row r="240" s="15" customFormat="1">
      <c r="A240" s="15"/>
      <c r="B240" s="261"/>
      <c r="C240" s="262"/>
      <c r="D240" s="232" t="s">
        <v>143</v>
      </c>
      <c r="E240" s="263" t="s">
        <v>1</v>
      </c>
      <c r="F240" s="264" t="s">
        <v>148</v>
      </c>
      <c r="G240" s="262"/>
      <c r="H240" s="265">
        <v>3.1000000000000001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143</v>
      </c>
      <c r="AU240" s="271" t="s">
        <v>90</v>
      </c>
      <c r="AV240" s="15" t="s">
        <v>149</v>
      </c>
      <c r="AW240" s="15" t="s">
        <v>36</v>
      </c>
      <c r="AX240" s="15" t="s">
        <v>80</v>
      </c>
      <c r="AY240" s="271" t="s">
        <v>124</v>
      </c>
    </row>
    <row r="241" s="13" customFormat="1">
      <c r="A241" s="13"/>
      <c r="B241" s="240"/>
      <c r="C241" s="241"/>
      <c r="D241" s="232" t="s">
        <v>143</v>
      </c>
      <c r="E241" s="242" t="s">
        <v>1</v>
      </c>
      <c r="F241" s="243" t="s">
        <v>199</v>
      </c>
      <c r="G241" s="241"/>
      <c r="H241" s="242" t="s">
        <v>1</v>
      </c>
      <c r="I241" s="244"/>
      <c r="J241" s="241"/>
      <c r="K241" s="241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143</v>
      </c>
      <c r="AU241" s="249" t="s">
        <v>90</v>
      </c>
      <c r="AV241" s="13" t="s">
        <v>88</v>
      </c>
      <c r="AW241" s="13" t="s">
        <v>36</v>
      </c>
      <c r="AX241" s="13" t="s">
        <v>80</v>
      </c>
      <c r="AY241" s="249" t="s">
        <v>124</v>
      </c>
    </row>
    <row r="242" s="14" customFormat="1">
      <c r="A242" s="14"/>
      <c r="B242" s="250"/>
      <c r="C242" s="251"/>
      <c r="D242" s="232" t="s">
        <v>143</v>
      </c>
      <c r="E242" s="252" t="s">
        <v>1</v>
      </c>
      <c r="F242" s="253" t="s">
        <v>217</v>
      </c>
      <c r="G242" s="251"/>
      <c r="H242" s="254">
        <v>6.4100000000000001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143</v>
      </c>
      <c r="AU242" s="260" t="s">
        <v>90</v>
      </c>
      <c r="AV242" s="14" t="s">
        <v>90</v>
      </c>
      <c r="AW242" s="14" t="s">
        <v>36</v>
      </c>
      <c r="AX242" s="14" t="s">
        <v>80</v>
      </c>
      <c r="AY242" s="260" t="s">
        <v>124</v>
      </c>
    </row>
    <row r="243" s="14" customFormat="1">
      <c r="A243" s="14"/>
      <c r="B243" s="250"/>
      <c r="C243" s="251"/>
      <c r="D243" s="232" t="s">
        <v>143</v>
      </c>
      <c r="E243" s="252" t="s">
        <v>1</v>
      </c>
      <c r="F243" s="253" t="s">
        <v>218</v>
      </c>
      <c r="G243" s="251"/>
      <c r="H243" s="254">
        <v>4.8899999999999997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143</v>
      </c>
      <c r="AU243" s="260" t="s">
        <v>90</v>
      </c>
      <c r="AV243" s="14" t="s">
        <v>90</v>
      </c>
      <c r="AW243" s="14" t="s">
        <v>36</v>
      </c>
      <c r="AX243" s="14" t="s">
        <v>80</v>
      </c>
      <c r="AY243" s="260" t="s">
        <v>124</v>
      </c>
    </row>
    <row r="244" s="15" customFormat="1">
      <c r="A244" s="15"/>
      <c r="B244" s="261"/>
      <c r="C244" s="262"/>
      <c r="D244" s="232" t="s">
        <v>143</v>
      </c>
      <c r="E244" s="263" t="s">
        <v>1</v>
      </c>
      <c r="F244" s="264" t="s">
        <v>148</v>
      </c>
      <c r="G244" s="262"/>
      <c r="H244" s="265">
        <v>11.300000000000001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1" t="s">
        <v>143</v>
      </c>
      <c r="AU244" s="271" t="s">
        <v>90</v>
      </c>
      <c r="AV244" s="15" t="s">
        <v>149</v>
      </c>
      <c r="AW244" s="15" t="s">
        <v>36</v>
      </c>
      <c r="AX244" s="15" t="s">
        <v>80</v>
      </c>
      <c r="AY244" s="271" t="s">
        <v>124</v>
      </c>
    </row>
    <row r="245" s="13" customFormat="1">
      <c r="A245" s="13"/>
      <c r="B245" s="240"/>
      <c r="C245" s="241"/>
      <c r="D245" s="232" t="s">
        <v>143</v>
      </c>
      <c r="E245" s="242" t="s">
        <v>1</v>
      </c>
      <c r="F245" s="243" t="s">
        <v>202</v>
      </c>
      <c r="G245" s="241"/>
      <c r="H245" s="242" t="s">
        <v>1</v>
      </c>
      <c r="I245" s="244"/>
      <c r="J245" s="241"/>
      <c r="K245" s="241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143</v>
      </c>
      <c r="AU245" s="249" t="s">
        <v>90</v>
      </c>
      <c r="AV245" s="13" t="s">
        <v>88</v>
      </c>
      <c r="AW245" s="13" t="s">
        <v>36</v>
      </c>
      <c r="AX245" s="13" t="s">
        <v>80</v>
      </c>
      <c r="AY245" s="249" t="s">
        <v>124</v>
      </c>
    </row>
    <row r="246" s="14" customFormat="1">
      <c r="A246" s="14"/>
      <c r="B246" s="250"/>
      <c r="C246" s="251"/>
      <c r="D246" s="232" t="s">
        <v>143</v>
      </c>
      <c r="E246" s="252" t="s">
        <v>1</v>
      </c>
      <c r="F246" s="253" t="s">
        <v>203</v>
      </c>
      <c r="G246" s="251"/>
      <c r="H246" s="254">
        <v>4.9720000000000004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143</v>
      </c>
      <c r="AU246" s="260" t="s">
        <v>90</v>
      </c>
      <c r="AV246" s="14" t="s">
        <v>90</v>
      </c>
      <c r="AW246" s="14" t="s">
        <v>36</v>
      </c>
      <c r="AX246" s="14" t="s">
        <v>80</v>
      </c>
      <c r="AY246" s="260" t="s">
        <v>124</v>
      </c>
    </row>
    <row r="247" s="15" customFormat="1">
      <c r="A247" s="15"/>
      <c r="B247" s="261"/>
      <c r="C247" s="262"/>
      <c r="D247" s="232" t="s">
        <v>143</v>
      </c>
      <c r="E247" s="263" t="s">
        <v>1</v>
      </c>
      <c r="F247" s="264" t="s">
        <v>148</v>
      </c>
      <c r="G247" s="262"/>
      <c r="H247" s="265">
        <v>4.9720000000000004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1" t="s">
        <v>143</v>
      </c>
      <c r="AU247" s="271" t="s">
        <v>90</v>
      </c>
      <c r="AV247" s="15" t="s">
        <v>149</v>
      </c>
      <c r="AW247" s="15" t="s">
        <v>36</v>
      </c>
      <c r="AX247" s="15" t="s">
        <v>80</v>
      </c>
      <c r="AY247" s="271" t="s">
        <v>124</v>
      </c>
    </row>
    <row r="248" s="13" customFormat="1">
      <c r="A248" s="13"/>
      <c r="B248" s="240"/>
      <c r="C248" s="241"/>
      <c r="D248" s="232" t="s">
        <v>143</v>
      </c>
      <c r="E248" s="242" t="s">
        <v>1</v>
      </c>
      <c r="F248" s="243" t="s">
        <v>245</v>
      </c>
      <c r="G248" s="241"/>
      <c r="H248" s="242" t="s">
        <v>1</v>
      </c>
      <c r="I248" s="244"/>
      <c r="J248" s="241"/>
      <c r="K248" s="241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143</v>
      </c>
      <c r="AU248" s="249" t="s">
        <v>90</v>
      </c>
      <c r="AV248" s="13" t="s">
        <v>88</v>
      </c>
      <c r="AW248" s="13" t="s">
        <v>36</v>
      </c>
      <c r="AX248" s="13" t="s">
        <v>80</v>
      </c>
      <c r="AY248" s="249" t="s">
        <v>124</v>
      </c>
    </row>
    <row r="249" s="13" customFormat="1">
      <c r="A249" s="13"/>
      <c r="B249" s="240"/>
      <c r="C249" s="241"/>
      <c r="D249" s="232" t="s">
        <v>143</v>
      </c>
      <c r="E249" s="242" t="s">
        <v>1</v>
      </c>
      <c r="F249" s="243" t="s">
        <v>192</v>
      </c>
      <c r="G249" s="241"/>
      <c r="H249" s="242" t="s">
        <v>1</v>
      </c>
      <c r="I249" s="244"/>
      <c r="J249" s="241"/>
      <c r="K249" s="241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143</v>
      </c>
      <c r="AU249" s="249" t="s">
        <v>90</v>
      </c>
      <c r="AV249" s="13" t="s">
        <v>88</v>
      </c>
      <c r="AW249" s="13" t="s">
        <v>36</v>
      </c>
      <c r="AX249" s="13" t="s">
        <v>80</v>
      </c>
      <c r="AY249" s="249" t="s">
        <v>124</v>
      </c>
    </row>
    <row r="250" s="14" customFormat="1">
      <c r="A250" s="14"/>
      <c r="B250" s="250"/>
      <c r="C250" s="251"/>
      <c r="D250" s="232" t="s">
        <v>143</v>
      </c>
      <c r="E250" s="252" t="s">
        <v>1</v>
      </c>
      <c r="F250" s="253" t="s">
        <v>193</v>
      </c>
      <c r="G250" s="251"/>
      <c r="H250" s="254">
        <v>1.575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143</v>
      </c>
      <c r="AU250" s="260" t="s">
        <v>90</v>
      </c>
      <c r="AV250" s="14" t="s">
        <v>90</v>
      </c>
      <c r="AW250" s="14" t="s">
        <v>36</v>
      </c>
      <c r="AX250" s="14" t="s">
        <v>80</v>
      </c>
      <c r="AY250" s="260" t="s">
        <v>124</v>
      </c>
    </row>
    <row r="251" s="15" customFormat="1">
      <c r="A251" s="15"/>
      <c r="B251" s="261"/>
      <c r="C251" s="262"/>
      <c r="D251" s="232" t="s">
        <v>143</v>
      </c>
      <c r="E251" s="263" t="s">
        <v>1</v>
      </c>
      <c r="F251" s="264" t="s">
        <v>148</v>
      </c>
      <c r="G251" s="262"/>
      <c r="H251" s="265">
        <v>1.575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1" t="s">
        <v>143</v>
      </c>
      <c r="AU251" s="271" t="s">
        <v>90</v>
      </c>
      <c r="AV251" s="15" t="s">
        <v>149</v>
      </c>
      <c r="AW251" s="15" t="s">
        <v>36</v>
      </c>
      <c r="AX251" s="15" t="s">
        <v>80</v>
      </c>
      <c r="AY251" s="271" t="s">
        <v>124</v>
      </c>
    </row>
    <row r="252" s="13" customFormat="1">
      <c r="A252" s="13"/>
      <c r="B252" s="240"/>
      <c r="C252" s="241"/>
      <c r="D252" s="232" t="s">
        <v>143</v>
      </c>
      <c r="E252" s="242" t="s">
        <v>1</v>
      </c>
      <c r="F252" s="243" t="s">
        <v>197</v>
      </c>
      <c r="G252" s="241"/>
      <c r="H252" s="242" t="s">
        <v>1</v>
      </c>
      <c r="I252" s="244"/>
      <c r="J252" s="241"/>
      <c r="K252" s="241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143</v>
      </c>
      <c r="AU252" s="249" t="s">
        <v>90</v>
      </c>
      <c r="AV252" s="13" t="s">
        <v>88</v>
      </c>
      <c r="AW252" s="13" t="s">
        <v>36</v>
      </c>
      <c r="AX252" s="13" t="s">
        <v>80</v>
      </c>
      <c r="AY252" s="249" t="s">
        <v>124</v>
      </c>
    </row>
    <row r="253" s="14" customFormat="1">
      <c r="A253" s="14"/>
      <c r="B253" s="250"/>
      <c r="C253" s="251"/>
      <c r="D253" s="232" t="s">
        <v>143</v>
      </c>
      <c r="E253" s="252" t="s">
        <v>1</v>
      </c>
      <c r="F253" s="253" t="s">
        <v>198</v>
      </c>
      <c r="G253" s="251"/>
      <c r="H253" s="254">
        <v>3.1000000000000001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143</v>
      </c>
      <c r="AU253" s="260" t="s">
        <v>90</v>
      </c>
      <c r="AV253" s="14" t="s">
        <v>90</v>
      </c>
      <c r="AW253" s="14" t="s">
        <v>36</v>
      </c>
      <c r="AX253" s="14" t="s">
        <v>80</v>
      </c>
      <c r="AY253" s="260" t="s">
        <v>124</v>
      </c>
    </row>
    <row r="254" s="15" customFormat="1">
      <c r="A254" s="15"/>
      <c r="B254" s="261"/>
      <c r="C254" s="262"/>
      <c r="D254" s="232" t="s">
        <v>143</v>
      </c>
      <c r="E254" s="263" t="s">
        <v>1</v>
      </c>
      <c r="F254" s="264" t="s">
        <v>148</v>
      </c>
      <c r="G254" s="262"/>
      <c r="H254" s="265">
        <v>3.1000000000000001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1" t="s">
        <v>143</v>
      </c>
      <c r="AU254" s="271" t="s">
        <v>90</v>
      </c>
      <c r="AV254" s="15" t="s">
        <v>149</v>
      </c>
      <c r="AW254" s="15" t="s">
        <v>36</v>
      </c>
      <c r="AX254" s="15" t="s">
        <v>80</v>
      </c>
      <c r="AY254" s="271" t="s">
        <v>124</v>
      </c>
    </row>
    <row r="255" s="13" customFormat="1">
      <c r="A255" s="13"/>
      <c r="B255" s="240"/>
      <c r="C255" s="241"/>
      <c r="D255" s="232" t="s">
        <v>143</v>
      </c>
      <c r="E255" s="242" t="s">
        <v>1</v>
      </c>
      <c r="F255" s="243" t="s">
        <v>199</v>
      </c>
      <c r="G255" s="241"/>
      <c r="H255" s="242" t="s">
        <v>1</v>
      </c>
      <c r="I255" s="244"/>
      <c r="J255" s="241"/>
      <c r="K255" s="241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143</v>
      </c>
      <c r="AU255" s="249" t="s">
        <v>90</v>
      </c>
      <c r="AV255" s="13" t="s">
        <v>88</v>
      </c>
      <c r="AW255" s="13" t="s">
        <v>36</v>
      </c>
      <c r="AX255" s="13" t="s">
        <v>80</v>
      </c>
      <c r="AY255" s="249" t="s">
        <v>124</v>
      </c>
    </row>
    <row r="256" s="14" customFormat="1">
      <c r="A256" s="14"/>
      <c r="B256" s="250"/>
      <c r="C256" s="251"/>
      <c r="D256" s="232" t="s">
        <v>143</v>
      </c>
      <c r="E256" s="252" t="s">
        <v>1</v>
      </c>
      <c r="F256" s="253" t="s">
        <v>246</v>
      </c>
      <c r="G256" s="251"/>
      <c r="H256" s="254">
        <v>6.4100000000000001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143</v>
      </c>
      <c r="AU256" s="260" t="s">
        <v>90</v>
      </c>
      <c r="AV256" s="14" t="s">
        <v>90</v>
      </c>
      <c r="AW256" s="14" t="s">
        <v>36</v>
      </c>
      <c r="AX256" s="14" t="s">
        <v>80</v>
      </c>
      <c r="AY256" s="260" t="s">
        <v>124</v>
      </c>
    </row>
    <row r="257" s="14" customFormat="1">
      <c r="A257" s="14"/>
      <c r="B257" s="250"/>
      <c r="C257" s="251"/>
      <c r="D257" s="232" t="s">
        <v>143</v>
      </c>
      <c r="E257" s="252" t="s">
        <v>1</v>
      </c>
      <c r="F257" s="253" t="s">
        <v>247</v>
      </c>
      <c r="G257" s="251"/>
      <c r="H257" s="254">
        <v>4.8899999999999997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143</v>
      </c>
      <c r="AU257" s="260" t="s">
        <v>90</v>
      </c>
      <c r="AV257" s="14" t="s">
        <v>90</v>
      </c>
      <c r="AW257" s="14" t="s">
        <v>36</v>
      </c>
      <c r="AX257" s="14" t="s">
        <v>80</v>
      </c>
      <c r="AY257" s="260" t="s">
        <v>124</v>
      </c>
    </row>
    <row r="258" s="15" customFormat="1">
      <c r="A258" s="15"/>
      <c r="B258" s="261"/>
      <c r="C258" s="262"/>
      <c r="D258" s="232" t="s">
        <v>143</v>
      </c>
      <c r="E258" s="263" t="s">
        <v>1</v>
      </c>
      <c r="F258" s="264" t="s">
        <v>148</v>
      </c>
      <c r="G258" s="262"/>
      <c r="H258" s="265">
        <v>11.300000000000001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1" t="s">
        <v>143</v>
      </c>
      <c r="AU258" s="271" t="s">
        <v>90</v>
      </c>
      <c r="AV258" s="15" t="s">
        <v>149</v>
      </c>
      <c r="AW258" s="15" t="s">
        <v>36</v>
      </c>
      <c r="AX258" s="15" t="s">
        <v>80</v>
      </c>
      <c r="AY258" s="271" t="s">
        <v>124</v>
      </c>
    </row>
    <row r="259" s="13" customFormat="1">
      <c r="A259" s="13"/>
      <c r="B259" s="240"/>
      <c r="C259" s="241"/>
      <c r="D259" s="232" t="s">
        <v>143</v>
      </c>
      <c r="E259" s="242" t="s">
        <v>1</v>
      </c>
      <c r="F259" s="243" t="s">
        <v>202</v>
      </c>
      <c r="G259" s="241"/>
      <c r="H259" s="242" t="s">
        <v>1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143</v>
      </c>
      <c r="AU259" s="249" t="s">
        <v>90</v>
      </c>
      <c r="AV259" s="13" t="s">
        <v>88</v>
      </c>
      <c r="AW259" s="13" t="s">
        <v>36</v>
      </c>
      <c r="AX259" s="13" t="s">
        <v>80</v>
      </c>
      <c r="AY259" s="249" t="s">
        <v>124</v>
      </c>
    </row>
    <row r="260" s="14" customFormat="1">
      <c r="A260" s="14"/>
      <c r="B260" s="250"/>
      <c r="C260" s="251"/>
      <c r="D260" s="232" t="s">
        <v>143</v>
      </c>
      <c r="E260" s="252" t="s">
        <v>1</v>
      </c>
      <c r="F260" s="253" t="s">
        <v>248</v>
      </c>
      <c r="G260" s="251"/>
      <c r="H260" s="254">
        <v>2.2599999999999998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143</v>
      </c>
      <c r="AU260" s="260" t="s">
        <v>90</v>
      </c>
      <c r="AV260" s="14" t="s">
        <v>90</v>
      </c>
      <c r="AW260" s="14" t="s">
        <v>36</v>
      </c>
      <c r="AX260" s="14" t="s">
        <v>80</v>
      </c>
      <c r="AY260" s="260" t="s">
        <v>124</v>
      </c>
    </row>
    <row r="261" s="15" customFormat="1">
      <c r="A261" s="15"/>
      <c r="B261" s="261"/>
      <c r="C261" s="262"/>
      <c r="D261" s="232" t="s">
        <v>143</v>
      </c>
      <c r="E261" s="263" t="s">
        <v>1</v>
      </c>
      <c r="F261" s="264" t="s">
        <v>148</v>
      </c>
      <c r="G261" s="262"/>
      <c r="H261" s="265">
        <v>2.2599999999999998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1" t="s">
        <v>143</v>
      </c>
      <c r="AU261" s="271" t="s">
        <v>90</v>
      </c>
      <c r="AV261" s="15" t="s">
        <v>149</v>
      </c>
      <c r="AW261" s="15" t="s">
        <v>36</v>
      </c>
      <c r="AX261" s="15" t="s">
        <v>80</v>
      </c>
      <c r="AY261" s="271" t="s">
        <v>124</v>
      </c>
    </row>
    <row r="262" s="16" customFormat="1">
      <c r="A262" s="16"/>
      <c r="B262" s="272"/>
      <c r="C262" s="273"/>
      <c r="D262" s="232" t="s">
        <v>143</v>
      </c>
      <c r="E262" s="274" t="s">
        <v>1</v>
      </c>
      <c r="F262" s="275" t="s">
        <v>157</v>
      </c>
      <c r="G262" s="273"/>
      <c r="H262" s="276">
        <v>53.356999999999999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2" t="s">
        <v>143</v>
      </c>
      <c r="AU262" s="282" t="s">
        <v>90</v>
      </c>
      <c r="AV262" s="16" t="s">
        <v>130</v>
      </c>
      <c r="AW262" s="16" t="s">
        <v>36</v>
      </c>
      <c r="AX262" s="16" t="s">
        <v>88</v>
      </c>
      <c r="AY262" s="282" t="s">
        <v>124</v>
      </c>
    </row>
    <row r="263" s="2" customFormat="1" ht="16.5" customHeight="1">
      <c r="A263" s="39"/>
      <c r="B263" s="40"/>
      <c r="C263" s="219" t="s">
        <v>249</v>
      </c>
      <c r="D263" s="219" t="s">
        <v>126</v>
      </c>
      <c r="E263" s="220" t="s">
        <v>250</v>
      </c>
      <c r="F263" s="221" t="s">
        <v>251</v>
      </c>
      <c r="G263" s="222" t="s">
        <v>135</v>
      </c>
      <c r="H263" s="223">
        <v>37.972000000000001</v>
      </c>
      <c r="I263" s="224"/>
      <c r="J263" s="225">
        <f>ROUND(I263*H263,2)</f>
        <v>0</v>
      </c>
      <c r="K263" s="221" t="s">
        <v>136</v>
      </c>
      <c r="L263" s="45"/>
      <c r="M263" s="226" t="s">
        <v>1</v>
      </c>
      <c r="N263" s="227" t="s">
        <v>45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130</v>
      </c>
      <c r="AT263" s="230" t="s">
        <v>126</v>
      </c>
      <c r="AU263" s="230" t="s">
        <v>90</v>
      </c>
      <c r="AY263" s="18" t="s">
        <v>124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88</v>
      </c>
      <c r="BK263" s="231">
        <f>ROUND(I263*H263,2)</f>
        <v>0</v>
      </c>
      <c r="BL263" s="18" t="s">
        <v>130</v>
      </c>
      <c r="BM263" s="230" t="s">
        <v>252</v>
      </c>
    </row>
    <row r="264" s="2" customFormat="1">
      <c r="A264" s="39"/>
      <c r="B264" s="40"/>
      <c r="C264" s="41"/>
      <c r="D264" s="232" t="s">
        <v>132</v>
      </c>
      <c r="E264" s="41"/>
      <c r="F264" s="233" t="s">
        <v>253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132</v>
      </c>
      <c r="AU264" s="18" t="s">
        <v>90</v>
      </c>
    </row>
    <row r="265" s="2" customFormat="1">
      <c r="A265" s="39"/>
      <c r="B265" s="40"/>
      <c r="C265" s="41"/>
      <c r="D265" s="237" t="s">
        <v>139</v>
      </c>
      <c r="E265" s="41"/>
      <c r="F265" s="238" t="s">
        <v>254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139</v>
      </c>
      <c r="AU265" s="18" t="s">
        <v>90</v>
      </c>
    </row>
    <row r="266" s="2" customFormat="1" ht="16.5" customHeight="1">
      <c r="A266" s="39"/>
      <c r="B266" s="40"/>
      <c r="C266" s="219" t="s">
        <v>255</v>
      </c>
      <c r="D266" s="219" t="s">
        <v>126</v>
      </c>
      <c r="E266" s="220" t="s">
        <v>256</v>
      </c>
      <c r="F266" s="221" t="s">
        <v>257</v>
      </c>
      <c r="G266" s="222" t="s">
        <v>135</v>
      </c>
      <c r="H266" s="223">
        <v>37.972000000000001</v>
      </c>
      <c r="I266" s="224"/>
      <c r="J266" s="225">
        <f>ROUND(I266*H266,2)</f>
        <v>0</v>
      </c>
      <c r="K266" s="221" t="s">
        <v>136</v>
      </c>
      <c r="L266" s="45"/>
      <c r="M266" s="226" t="s">
        <v>1</v>
      </c>
      <c r="N266" s="227" t="s">
        <v>45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130</v>
      </c>
      <c r="AT266" s="230" t="s">
        <v>126</v>
      </c>
      <c r="AU266" s="230" t="s">
        <v>90</v>
      </c>
      <c r="AY266" s="18" t="s">
        <v>124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88</v>
      </c>
      <c r="BK266" s="231">
        <f>ROUND(I266*H266,2)</f>
        <v>0</v>
      </c>
      <c r="BL266" s="18" t="s">
        <v>130</v>
      </c>
      <c r="BM266" s="230" t="s">
        <v>258</v>
      </c>
    </row>
    <row r="267" s="2" customFormat="1">
      <c r="A267" s="39"/>
      <c r="B267" s="40"/>
      <c r="C267" s="41"/>
      <c r="D267" s="232" t="s">
        <v>132</v>
      </c>
      <c r="E267" s="41"/>
      <c r="F267" s="233" t="s">
        <v>259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90</v>
      </c>
    </row>
    <row r="268" s="2" customFormat="1">
      <c r="A268" s="39"/>
      <c r="B268" s="40"/>
      <c r="C268" s="41"/>
      <c r="D268" s="237" t="s">
        <v>139</v>
      </c>
      <c r="E268" s="41"/>
      <c r="F268" s="238" t="s">
        <v>260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139</v>
      </c>
      <c r="AU268" s="18" t="s">
        <v>90</v>
      </c>
    </row>
    <row r="269" s="2" customFormat="1" ht="16.5" customHeight="1">
      <c r="A269" s="39"/>
      <c r="B269" s="40"/>
      <c r="C269" s="219" t="s">
        <v>8</v>
      </c>
      <c r="D269" s="219" t="s">
        <v>126</v>
      </c>
      <c r="E269" s="220" t="s">
        <v>261</v>
      </c>
      <c r="F269" s="221" t="s">
        <v>262</v>
      </c>
      <c r="G269" s="222" t="s">
        <v>135</v>
      </c>
      <c r="H269" s="223">
        <v>21.085000000000001</v>
      </c>
      <c r="I269" s="224"/>
      <c r="J269" s="225">
        <f>ROUND(I269*H269,2)</f>
        <v>0</v>
      </c>
      <c r="K269" s="221" t="s">
        <v>136</v>
      </c>
      <c r="L269" s="45"/>
      <c r="M269" s="226" t="s">
        <v>1</v>
      </c>
      <c r="N269" s="227" t="s">
        <v>45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130</v>
      </c>
      <c r="AT269" s="230" t="s">
        <v>126</v>
      </c>
      <c r="AU269" s="230" t="s">
        <v>90</v>
      </c>
      <c r="AY269" s="18" t="s">
        <v>124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88</v>
      </c>
      <c r="BK269" s="231">
        <f>ROUND(I269*H269,2)</f>
        <v>0</v>
      </c>
      <c r="BL269" s="18" t="s">
        <v>130</v>
      </c>
      <c r="BM269" s="230" t="s">
        <v>263</v>
      </c>
    </row>
    <row r="270" s="2" customFormat="1">
      <c r="A270" s="39"/>
      <c r="B270" s="40"/>
      <c r="C270" s="41"/>
      <c r="D270" s="232" t="s">
        <v>132</v>
      </c>
      <c r="E270" s="41"/>
      <c r="F270" s="233" t="s">
        <v>264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132</v>
      </c>
      <c r="AU270" s="18" t="s">
        <v>90</v>
      </c>
    </row>
    <row r="271" s="2" customFormat="1">
      <c r="A271" s="39"/>
      <c r="B271" s="40"/>
      <c r="C271" s="41"/>
      <c r="D271" s="237" t="s">
        <v>139</v>
      </c>
      <c r="E271" s="41"/>
      <c r="F271" s="238" t="s">
        <v>265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139</v>
      </c>
      <c r="AU271" s="18" t="s">
        <v>90</v>
      </c>
    </row>
    <row r="272" s="13" customFormat="1">
      <c r="A272" s="13"/>
      <c r="B272" s="240"/>
      <c r="C272" s="241"/>
      <c r="D272" s="232" t="s">
        <v>143</v>
      </c>
      <c r="E272" s="242" t="s">
        <v>1</v>
      </c>
      <c r="F272" s="243" t="s">
        <v>266</v>
      </c>
      <c r="G272" s="241"/>
      <c r="H272" s="242" t="s">
        <v>1</v>
      </c>
      <c r="I272" s="244"/>
      <c r="J272" s="241"/>
      <c r="K272" s="241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143</v>
      </c>
      <c r="AU272" s="249" t="s">
        <v>90</v>
      </c>
      <c r="AV272" s="13" t="s">
        <v>88</v>
      </c>
      <c r="AW272" s="13" t="s">
        <v>36</v>
      </c>
      <c r="AX272" s="13" t="s">
        <v>80</v>
      </c>
      <c r="AY272" s="249" t="s">
        <v>124</v>
      </c>
    </row>
    <row r="273" s="13" customFormat="1">
      <c r="A273" s="13"/>
      <c r="B273" s="240"/>
      <c r="C273" s="241"/>
      <c r="D273" s="232" t="s">
        <v>143</v>
      </c>
      <c r="E273" s="242" t="s">
        <v>1</v>
      </c>
      <c r="F273" s="243" t="s">
        <v>192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143</v>
      </c>
      <c r="AU273" s="249" t="s">
        <v>90</v>
      </c>
      <c r="AV273" s="13" t="s">
        <v>88</v>
      </c>
      <c r="AW273" s="13" t="s">
        <v>36</v>
      </c>
      <c r="AX273" s="13" t="s">
        <v>80</v>
      </c>
      <c r="AY273" s="249" t="s">
        <v>124</v>
      </c>
    </row>
    <row r="274" s="14" customFormat="1">
      <c r="A274" s="14"/>
      <c r="B274" s="250"/>
      <c r="C274" s="251"/>
      <c r="D274" s="232" t="s">
        <v>143</v>
      </c>
      <c r="E274" s="252" t="s">
        <v>1</v>
      </c>
      <c r="F274" s="253" t="s">
        <v>267</v>
      </c>
      <c r="G274" s="251"/>
      <c r="H274" s="254">
        <v>1.575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143</v>
      </c>
      <c r="AU274" s="260" t="s">
        <v>90</v>
      </c>
      <c r="AV274" s="14" t="s">
        <v>90</v>
      </c>
      <c r="AW274" s="14" t="s">
        <v>36</v>
      </c>
      <c r="AX274" s="14" t="s">
        <v>80</v>
      </c>
      <c r="AY274" s="260" t="s">
        <v>124</v>
      </c>
    </row>
    <row r="275" s="15" customFormat="1">
      <c r="A275" s="15"/>
      <c r="B275" s="261"/>
      <c r="C275" s="262"/>
      <c r="D275" s="232" t="s">
        <v>143</v>
      </c>
      <c r="E275" s="263" t="s">
        <v>1</v>
      </c>
      <c r="F275" s="264" t="s">
        <v>148</v>
      </c>
      <c r="G275" s="262"/>
      <c r="H275" s="265">
        <v>1.575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1" t="s">
        <v>143</v>
      </c>
      <c r="AU275" s="271" t="s">
        <v>90</v>
      </c>
      <c r="AV275" s="15" t="s">
        <v>149</v>
      </c>
      <c r="AW275" s="15" t="s">
        <v>36</v>
      </c>
      <c r="AX275" s="15" t="s">
        <v>80</v>
      </c>
      <c r="AY275" s="271" t="s">
        <v>124</v>
      </c>
    </row>
    <row r="276" s="13" customFormat="1">
      <c r="A276" s="13"/>
      <c r="B276" s="240"/>
      <c r="C276" s="241"/>
      <c r="D276" s="232" t="s">
        <v>143</v>
      </c>
      <c r="E276" s="242" t="s">
        <v>1</v>
      </c>
      <c r="F276" s="243" t="s">
        <v>197</v>
      </c>
      <c r="G276" s="241"/>
      <c r="H276" s="242" t="s">
        <v>1</v>
      </c>
      <c r="I276" s="244"/>
      <c r="J276" s="241"/>
      <c r="K276" s="241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143</v>
      </c>
      <c r="AU276" s="249" t="s">
        <v>90</v>
      </c>
      <c r="AV276" s="13" t="s">
        <v>88</v>
      </c>
      <c r="AW276" s="13" t="s">
        <v>36</v>
      </c>
      <c r="AX276" s="13" t="s">
        <v>80</v>
      </c>
      <c r="AY276" s="249" t="s">
        <v>124</v>
      </c>
    </row>
    <row r="277" s="14" customFormat="1">
      <c r="A277" s="14"/>
      <c r="B277" s="250"/>
      <c r="C277" s="251"/>
      <c r="D277" s="232" t="s">
        <v>143</v>
      </c>
      <c r="E277" s="252" t="s">
        <v>1</v>
      </c>
      <c r="F277" s="253" t="s">
        <v>198</v>
      </c>
      <c r="G277" s="251"/>
      <c r="H277" s="254">
        <v>3.1000000000000001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143</v>
      </c>
      <c r="AU277" s="260" t="s">
        <v>90</v>
      </c>
      <c r="AV277" s="14" t="s">
        <v>90</v>
      </c>
      <c r="AW277" s="14" t="s">
        <v>36</v>
      </c>
      <c r="AX277" s="14" t="s">
        <v>80</v>
      </c>
      <c r="AY277" s="260" t="s">
        <v>124</v>
      </c>
    </row>
    <row r="278" s="15" customFormat="1">
      <c r="A278" s="15"/>
      <c r="B278" s="261"/>
      <c r="C278" s="262"/>
      <c r="D278" s="232" t="s">
        <v>143</v>
      </c>
      <c r="E278" s="263" t="s">
        <v>1</v>
      </c>
      <c r="F278" s="264" t="s">
        <v>148</v>
      </c>
      <c r="G278" s="262"/>
      <c r="H278" s="265">
        <v>3.1000000000000001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1" t="s">
        <v>143</v>
      </c>
      <c r="AU278" s="271" t="s">
        <v>90</v>
      </c>
      <c r="AV278" s="15" t="s">
        <v>149</v>
      </c>
      <c r="AW278" s="15" t="s">
        <v>36</v>
      </c>
      <c r="AX278" s="15" t="s">
        <v>80</v>
      </c>
      <c r="AY278" s="271" t="s">
        <v>124</v>
      </c>
    </row>
    <row r="279" s="13" customFormat="1">
      <c r="A279" s="13"/>
      <c r="B279" s="240"/>
      <c r="C279" s="241"/>
      <c r="D279" s="232" t="s">
        <v>143</v>
      </c>
      <c r="E279" s="242" t="s">
        <v>1</v>
      </c>
      <c r="F279" s="243" t="s">
        <v>199</v>
      </c>
      <c r="G279" s="241"/>
      <c r="H279" s="242" t="s">
        <v>1</v>
      </c>
      <c r="I279" s="244"/>
      <c r="J279" s="241"/>
      <c r="K279" s="241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143</v>
      </c>
      <c r="AU279" s="249" t="s">
        <v>90</v>
      </c>
      <c r="AV279" s="13" t="s">
        <v>88</v>
      </c>
      <c r="AW279" s="13" t="s">
        <v>36</v>
      </c>
      <c r="AX279" s="13" t="s">
        <v>80</v>
      </c>
      <c r="AY279" s="249" t="s">
        <v>124</v>
      </c>
    </row>
    <row r="280" s="14" customFormat="1">
      <c r="A280" s="14"/>
      <c r="B280" s="250"/>
      <c r="C280" s="251"/>
      <c r="D280" s="232" t="s">
        <v>143</v>
      </c>
      <c r="E280" s="252" t="s">
        <v>1</v>
      </c>
      <c r="F280" s="253" t="s">
        <v>200</v>
      </c>
      <c r="G280" s="251"/>
      <c r="H280" s="254">
        <v>7.8399999999999999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143</v>
      </c>
      <c r="AU280" s="260" t="s">
        <v>90</v>
      </c>
      <c r="AV280" s="14" t="s">
        <v>90</v>
      </c>
      <c r="AW280" s="14" t="s">
        <v>36</v>
      </c>
      <c r="AX280" s="14" t="s">
        <v>80</v>
      </c>
      <c r="AY280" s="260" t="s">
        <v>124</v>
      </c>
    </row>
    <row r="281" s="14" customFormat="1">
      <c r="A281" s="14"/>
      <c r="B281" s="250"/>
      <c r="C281" s="251"/>
      <c r="D281" s="232" t="s">
        <v>143</v>
      </c>
      <c r="E281" s="252" t="s">
        <v>1</v>
      </c>
      <c r="F281" s="253" t="s">
        <v>201</v>
      </c>
      <c r="G281" s="251"/>
      <c r="H281" s="254">
        <v>6.3099999999999996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143</v>
      </c>
      <c r="AU281" s="260" t="s">
        <v>90</v>
      </c>
      <c r="AV281" s="14" t="s">
        <v>90</v>
      </c>
      <c r="AW281" s="14" t="s">
        <v>36</v>
      </c>
      <c r="AX281" s="14" t="s">
        <v>80</v>
      </c>
      <c r="AY281" s="260" t="s">
        <v>124</v>
      </c>
    </row>
    <row r="282" s="15" customFormat="1">
      <c r="A282" s="15"/>
      <c r="B282" s="261"/>
      <c r="C282" s="262"/>
      <c r="D282" s="232" t="s">
        <v>143</v>
      </c>
      <c r="E282" s="263" t="s">
        <v>1</v>
      </c>
      <c r="F282" s="264" t="s">
        <v>148</v>
      </c>
      <c r="G282" s="262"/>
      <c r="H282" s="265">
        <v>14.15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1" t="s">
        <v>143</v>
      </c>
      <c r="AU282" s="271" t="s">
        <v>90</v>
      </c>
      <c r="AV282" s="15" t="s">
        <v>149</v>
      </c>
      <c r="AW282" s="15" t="s">
        <v>36</v>
      </c>
      <c r="AX282" s="15" t="s">
        <v>80</v>
      </c>
      <c r="AY282" s="271" t="s">
        <v>124</v>
      </c>
    </row>
    <row r="283" s="13" customFormat="1">
      <c r="A283" s="13"/>
      <c r="B283" s="240"/>
      <c r="C283" s="241"/>
      <c r="D283" s="232" t="s">
        <v>143</v>
      </c>
      <c r="E283" s="242" t="s">
        <v>1</v>
      </c>
      <c r="F283" s="243" t="s">
        <v>202</v>
      </c>
      <c r="G283" s="241"/>
      <c r="H283" s="242" t="s">
        <v>1</v>
      </c>
      <c r="I283" s="244"/>
      <c r="J283" s="241"/>
      <c r="K283" s="241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143</v>
      </c>
      <c r="AU283" s="249" t="s">
        <v>90</v>
      </c>
      <c r="AV283" s="13" t="s">
        <v>88</v>
      </c>
      <c r="AW283" s="13" t="s">
        <v>36</v>
      </c>
      <c r="AX283" s="13" t="s">
        <v>80</v>
      </c>
      <c r="AY283" s="249" t="s">
        <v>124</v>
      </c>
    </row>
    <row r="284" s="14" customFormat="1">
      <c r="A284" s="14"/>
      <c r="B284" s="250"/>
      <c r="C284" s="251"/>
      <c r="D284" s="232" t="s">
        <v>143</v>
      </c>
      <c r="E284" s="252" t="s">
        <v>1</v>
      </c>
      <c r="F284" s="253" t="s">
        <v>248</v>
      </c>
      <c r="G284" s="251"/>
      <c r="H284" s="254">
        <v>2.2599999999999998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143</v>
      </c>
      <c r="AU284" s="260" t="s">
        <v>90</v>
      </c>
      <c r="AV284" s="14" t="s">
        <v>90</v>
      </c>
      <c r="AW284" s="14" t="s">
        <v>36</v>
      </c>
      <c r="AX284" s="14" t="s">
        <v>80</v>
      </c>
      <c r="AY284" s="260" t="s">
        <v>124</v>
      </c>
    </row>
    <row r="285" s="15" customFormat="1">
      <c r="A285" s="15"/>
      <c r="B285" s="261"/>
      <c r="C285" s="262"/>
      <c r="D285" s="232" t="s">
        <v>143</v>
      </c>
      <c r="E285" s="263" t="s">
        <v>1</v>
      </c>
      <c r="F285" s="264" t="s">
        <v>148</v>
      </c>
      <c r="G285" s="262"/>
      <c r="H285" s="265">
        <v>2.2599999999999998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1" t="s">
        <v>143</v>
      </c>
      <c r="AU285" s="271" t="s">
        <v>90</v>
      </c>
      <c r="AV285" s="15" t="s">
        <v>149</v>
      </c>
      <c r="AW285" s="15" t="s">
        <v>36</v>
      </c>
      <c r="AX285" s="15" t="s">
        <v>80</v>
      </c>
      <c r="AY285" s="271" t="s">
        <v>124</v>
      </c>
    </row>
    <row r="286" s="16" customFormat="1">
      <c r="A286" s="16"/>
      <c r="B286" s="272"/>
      <c r="C286" s="273"/>
      <c r="D286" s="232" t="s">
        <v>143</v>
      </c>
      <c r="E286" s="274" t="s">
        <v>1</v>
      </c>
      <c r="F286" s="275" t="s">
        <v>157</v>
      </c>
      <c r="G286" s="273"/>
      <c r="H286" s="276">
        <v>21.085000000000001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2" t="s">
        <v>143</v>
      </c>
      <c r="AU286" s="282" t="s">
        <v>90</v>
      </c>
      <c r="AV286" s="16" t="s">
        <v>130</v>
      </c>
      <c r="AW286" s="16" t="s">
        <v>36</v>
      </c>
      <c r="AX286" s="16" t="s">
        <v>88</v>
      </c>
      <c r="AY286" s="282" t="s">
        <v>124</v>
      </c>
    </row>
    <row r="287" s="2" customFormat="1" ht="21.75" customHeight="1">
      <c r="A287" s="39"/>
      <c r="B287" s="40"/>
      <c r="C287" s="219" t="s">
        <v>268</v>
      </c>
      <c r="D287" s="219" t="s">
        <v>126</v>
      </c>
      <c r="E287" s="220" t="s">
        <v>269</v>
      </c>
      <c r="F287" s="221" t="s">
        <v>270</v>
      </c>
      <c r="G287" s="222" t="s">
        <v>135</v>
      </c>
      <c r="H287" s="223">
        <v>16.887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45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130</v>
      </c>
      <c r="AT287" s="230" t="s">
        <v>126</v>
      </c>
      <c r="AU287" s="230" t="s">
        <v>90</v>
      </c>
      <c r="AY287" s="18" t="s">
        <v>124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88</v>
      </c>
      <c r="BK287" s="231">
        <f>ROUND(I287*H287,2)</f>
        <v>0</v>
      </c>
      <c r="BL287" s="18" t="s">
        <v>130</v>
      </c>
      <c r="BM287" s="230" t="s">
        <v>271</v>
      </c>
    </row>
    <row r="288" s="2" customFormat="1">
      <c r="A288" s="39"/>
      <c r="B288" s="40"/>
      <c r="C288" s="41"/>
      <c r="D288" s="232" t="s">
        <v>132</v>
      </c>
      <c r="E288" s="41"/>
      <c r="F288" s="233" t="s">
        <v>270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132</v>
      </c>
      <c r="AU288" s="18" t="s">
        <v>90</v>
      </c>
    </row>
    <row r="289" s="13" customFormat="1">
      <c r="A289" s="13"/>
      <c r="B289" s="240"/>
      <c r="C289" s="241"/>
      <c r="D289" s="232" t="s">
        <v>143</v>
      </c>
      <c r="E289" s="242" t="s">
        <v>1</v>
      </c>
      <c r="F289" s="243" t="s">
        <v>272</v>
      </c>
      <c r="G289" s="241"/>
      <c r="H289" s="242" t="s">
        <v>1</v>
      </c>
      <c r="I289" s="244"/>
      <c r="J289" s="241"/>
      <c r="K289" s="241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143</v>
      </c>
      <c r="AU289" s="249" t="s">
        <v>90</v>
      </c>
      <c r="AV289" s="13" t="s">
        <v>88</v>
      </c>
      <c r="AW289" s="13" t="s">
        <v>36</v>
      </c>
      <c r="AX289" s="13" t="s">
        <v>80</v>
      </c>
      <c r="AY289" s="249" t="s">
        <v>124</v>
      </c>
    </row>
    <row r="290" s="13" customFormat="1">
      <c r="A290" s="13"/>
      <c r="B290" s="240"/>
      <c r="C290" s="241"/>
      <c r="D290" s="232" t="s">
        <v>143</v>
      </c>
      <c r="E290" s="242" t="s">
        <v>1</v>
      </c>
      <c r="F290" s="243" t="s">
        <v>192</v>
      </c>
      <c r="G290" s="241"/>
      <c r="H290" s="242" t="s">
        <v>1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143</v>
      </c>
      <c r="AU290" s="249" t="s">
        <v>90</v>
      </c>
      <c r="AV290" s="13" t="s">
        <v>88</v>
      </c>
      <c r="AW290" s="13" t="s">
        <v>36</v>
      </c>
      <c r="AX290" s="13" t="s">
        <v>80</v>
      </c>
      <c r="AY290" s="249" t="s">
        <v>124</v>
      </c>
    </row>
    <row r="291" s="14" customFormat="1">
      <c r="A291" s="14"/>
      <c r="B291" s="250"/>
      <c r="C291" s="251"/>
      <c r="D291" s="232" t="s">
        <v>143</v>
      </c>
      <c r="E291" s="252" t="s">
        <v>1</v>
      </c>
      <c r="F291" s="253" t="s">
        <v>194</v>
      </c>
      <c r="G291" s="251"/>
      <c r="H291" s="254">
        <v>7.5599999999999996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143</v>
      </c>
      <c r="AU291" s="260" t="s">
        <v>90</v>
      </c>
      <c r="AV291" s="14" t="s">
        <v>90</v>
      </c>
      <c r="AW291" s="14" t="s">
        <v>36</v>
      </c>
      <c r="AX291" s="14" t="s">
        <v>80</v>
      </c>
      <c r="AY291" s="260" t="s">
        <v>124</v>
      </c>
    </row>
    <row r="292" s="15" customFormat="1">
      <c r="A292" s="15"/>
      <c r="B292" s="261"/>
      <c r="C292" s="262"/>
      <c r="D292" s="232" t="s">
        <v>143</v>
      </c>
      <c r="E292" s="263" t="s">
        <v>1</v>
      </c>
      <c r="F292" s="264" t="s">
        <v>148</v>
      </c>
      <c r="G292" s="262"/>
      <c r="H292" s="265">
        <v>7.5599999999999996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1" t="s">
        <v>143</v>
      </c>
      <c r="AU292" s="271" t="s">
        <v>90</v>
      </c>
      <c r="AV292" s="15" t="s">
        <v>149</v>
      </c>
      <c r="AW292" s="15" t="s">
        <v>36</v>
      </c>
      <c r="AX292" s="15" t="s">
        <v>80</v>
      </c>
      <c r="AY292" s="271" t="s">
        <v>124</v>
      </c>
    </row>
    <row r="293" s="13" customFormat="1">
      <c r="A293" s="13"/>
      <c r="B293" s="240"/>
      <c r="C293" s="241"/>
      <c r="D293" s="232" t="s">
        <v>143</v>
      </c>
      <c r="E293" s="242" t="s">
        <v>1</v>
      </c>
      <c r="F293" s="243" t="s">
        <v>195</v>
      </c>
      <c r="G293" s="241"/>
      <c r="H293" s="242" t="s">
        <v>1</v>
      </c>
      <c r="I293" s="244"/>
      <c r="J293" s="241"/>
      <c r="K293" s="241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143</v>
      </c>
      <c r="AU293" s="249" t="s">
        <v>90</v>
      </c>
      <c r="AV293" s="13" t="s">
        <v>88</v>
      </c>
      <c r="AW293" s="13" t="s">
        <v>36</v>
      </c>
      <c r="AX293" s="13" t="s">
        <v>80</v>
      </c>
      <c r="AY293" s="249" t="s">
        <v>124</v>
      </c>
    </row>
    <row r="294" s="14" customFormat="1">
      <c r="A294" s="14"/>
      <c r="B294" s="250"/>
      <c r="C294" s="251"/>
      <c r="D294" s="232" t="s">
        <v>143</v>
      </c>
      <c r="E294" s="252" t="s">
        <v>1</v>
      </c>
      <c r="F294" s="253" t="s">
        <v>196</v>
      </c>
      <c r="G294" s="251"/>
      <c r="H294" s="254">
        <v>6.6150000000000002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143</v>
      </c>
      <c r="AU294" s="260" t="s">
        <v>90</v>
      </c>
      <c r="AV294" s="14" t="s">
        <v>90</v>
      </c>
      <c r="AW294" s="14" t="s">
        <v>36</v>
      </c>
      <c r="AX294" s="14" t="s">
        <v>80</v>
      </c>
      <c r="AY294" s="260" t="s">
        <v>124</v>
      </c>
    </row>
    <row r="295" s="15" customFormat="1">
      <c r="A295" s="15"/>
      <c r="B295" s="261"/>
      <c r="C295" s="262"/>
      <c r="D295" s="232" t="s">
        <v>143</v>
      </c>
      <c r="E295" s="263" t="s">
        <v>1</v>
      </c>
      <c r="F295" s="264" t="s">
        <v>148</v>
      </c>
      <c r="G295" s="262"/>
      <c r="H295" s="265">
        <v>6.6150000000000002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1" t="s">
        <v>143</v>
      </c>
      <c r="AU295" s="271" t="s">
        <v>90</v>
      </c>
      <c r="AV295" s="15" t="s">
        <v>149</v>
      </c>
      <c r="AW295" s="15" t="s">
        <v>36</v>
      </c>
      <c r="AX295" s="15" t="s">
        <v>80</v>
      </c>
      <c r="AY295" s="271" t="s">
        <v>124</v>
      </c>
    </row>
    <row r="296" s="13" customFormat="1">
      <c r="A296" s="13"/>
      <c r="B296" s="240"/>
      <c r="C296" s="241"/>
      <c r="D296" s="232" t="s">
        <v>143</v>
      </c>
      <c r="E296" s="242" t="s">
        <v>1</v>
      </c>
      <c r="F296" s="243" t="s">
        <v>202</v>
      </c>
      <c r="G296" s="241"/>
      <c r="H296" s="242" t="s">
        <v>1</v>
      </c>
      <c r="I296" s="244"/>
      <c r="J296" s="241"/>
      <c r="K296" s="241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143</v>
      </c>
      <c r="AU296" s="249" t="s">
        <v>90</v>
      </c>
      <c r="AV296" s="13" t="s">
        <v>88</v>
      </c>
      <c r="AW296" s="13" t="s">
        <v>36</v>
      </c>
      <c r="AX296" s="13" t="s">
        <v>80</v>
      </c>
      <c r="AY296" s="249" t="s">
        <v>124</v>
      </c>
    </row>
    <row r="297" s="14" customFormat="1">
      <c r="A297" s="14"/>
      <c r="B297" s="250"/>
      <c r="C297" s="251"/>
      <c r="D297" s="232" t="s">
        <v>143</v>
      </c>
      <c r="E297" s="252" t="s">
        <v>1</v>
      </c>
      <c r="F297" s="253" t="s">
        <v>273</v>
      </c>
      <c r="G297" s="251"/>
      <c r="H297" s="254">
        <v>2.7120000000000002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143</v>
      </c>
      <c r="AU297" s="260" t="s">
        <v>90</v>
      </c>
      <c r="AV297" s="14" t="s">
        <v>90</v>
      </c>
      <c r="AW297" s="14" t="s">
        <v>36</v>
      </c>
      <c r="AX297" s="14" t="s">
        <v>80</v>
      </c>
      <c r="AY297" s="260" t="s">
        <v>124</v>
      </c>
    </row>
    <row r="298" s="15" customFormat="1">
      <c r="A298" s="15"/>
      <c r="B298" s="261"/>
      <c r="C298" s="262"/>
      <c r="D298" s="232" t="s">
        <v>143</v>
      </c>
      <c r="E298" s="263" t="s">
        <v>1</v>
      </c>
      <c r="F298" s="264" t="s">
        <v>148</v>
      </c>
      <c r="G298" s="262"/>
      <c r="H298" s="265">
        <v>2.7120000000000002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143</v>
      </c>
      <c r="AU298" s="271" t="s">
        <v>90</v>
      </c>
      <c r="AV298" s="15" t="s">
        <v>149</v>
      </c>
      <c r="AW298" s="15" t="s">
        <v>36</v>
      </c>
      <c r="AX298" s="15" t="s">
        <v>80</v>
      </c>
      <c r="AY298" s="271" t="s">
        <v>124</v>
      </c>
    </row>
    <row r="299" s="16" customFormat="1">
      <c r="A299" s="16"/>
      <c r="B299" s="272"/>
      <c r="C299" s="273"/>
      <c r="D299" s="232" t="s">
        <v>143</v>
      </c>
      <c r="E299" s="274" t="s">
        <v>1</v>
      </c>
      <c r="F299" s="275" t="s">
        <v>157</v>
      </c>
      <c r="G299" s="273"/>
      <c r="H299" s="276">
        <v>16.887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143</v>
      </c>
      <c r="AU299" s="282" t="s">
        <v>90</v>
      </c>
      <c r="AV299" s="16" t="s">
        <v>130</v>
      </c>
      <c r="AW299" s="16" t="s">
        <v>36</v>
      </c>
      <c r="AX299" s="16" t="s">
        <v>88</v>
      </c>
      <c r="AY299" s="282" t="s">
        <v>124</v>
      </c>
    </row>
    <row r="300" s="2" customFormat="1" ht="16.5" customHeight="1">
      <c r="A300" s="39"/>
      <c r="B300" s="40"/>
      <c r="C300" s="219" t="s">
        <v>274</v>
      </c>
      <c r="D300" s="219" t="s">
        <v>126</v>
      </c>
      <c r="E300" s="220" t="s">
        <v>275</v>
      </c>
      <c r="F300" s="221" t="s">
        <v>276</v>
      </c>
      <c r="G300" s="222" t="s">
        <v>135</v>
      </c>
      <c r="H300" s="223">
        <v>2.1379999999999999</v>
      </c>
      <c r="I300" s="224"/>
      <c r="J300" s="225">
        <f>ROUND(I300*H300,2)</f>
        <v>0</v>
      </c>
      <c r="K300" s="221" t="s">
        <v>136</v>
      </c>
      <c r="L300" s="45"/>
      <c r="M300" s="226" t="s">
        <v>1</v>
      </c>
      <c r="N300" s="227" t="s">
        <v>45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130</v>
      </c>
      <c r="AT300" s="230" t="s">
        <v>126</v>
      </c>
      <c r="AU300" s="230" t="s">
        <v>90</v>
      </c>
      <c r="AY300" s="18" t="s">
        <v>124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88</v>
      </c>
      <c r="BK300" s="231">
        <f>ROUND(I300*H300,2)</f>
        <v>0</v>
      </c>
      <c r="BL300" s="18" t="s">
        <v>130</v>
      </c>
      <c r="BM300" s="230" t="s">
        <v>277</v>
      </c>
    </row>
    <row r="301" s="2" customFormat="1">
      <c r="A301" s="39"/>
      <c r="B301" s="40"/>
      <c r="C301" s="41"/>
      <c r="D301" s="232" t="s">
        <v>132</v>
      </c>
      <c r="E301" s="41"/>
      <c r="F301" s="233" t="s">
        <v>278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132</v>
      </c>
      <c r="AU301" s="18" t="s">
        <v>90</v>
      </c>
    </row>
    <row r="302" s="2" customFormat="1">
      <c r="A302" s="39"/>
      <c r="B302" s="40"/>
      <c r="C302" s="41"/>
      <c r="D302" s="237" t="s">
        <v>139</v>
      </c>
      <c r="E302" s="41"/>
      <c r="F302" s="238" t="s">
        <v>279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139</v>
      </c>
      <c r="AU302" s="18" t="s">
        <v>90</v>
      </c>
    </row>
    <row r="303" s="13" customFormat="1">
      <c r="A303" s="13"/>
      <c r="B303" s="240"/>
      <c r="C303" s="241"/>
      <c r="D303" s="232" t="s">
        <v>143</v>
      </c>
      <c r="E303" s="242" t="s">
        <v>1</v>
      </c>
      <c r="F303" s="243" t="s">
        <v>280</v>
      </c>
      <c r="G303" s="241"/>
      <c r="H303" s="242" t="s">
        <v>1</v>
      </c>
      <c r="I303" s="244"/>
      <c r="J303" s="241"/>
      <c r="K303" s="241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143</v>
      </c>
      <c r="AU303" s="249" t="s">
        <v>90</v>
      </c>
      <c r="AV303" s="13" t="s">
        <v>88</v>
      </c>
      <c r="AW303" s="13" t="s">
        <v>36</v>
      </c>
      <c r="AX303" s="13" t="s">
        <v>80</v>
      </c>
      <c r="AY303" s="249" t="s">
        <v>124</v>
      </c>
    </row>
    <row r="304" s="13" customFormat="1">
      <c r="A304" s="13"/>
      <c r="B304" s="240"/>
      <c r="C304" s="241"/>
      <c r="D304" s="232" t="s">
        <v>143</v>
      </c>
      <c r="E304" s="242" t="s">
        <v>1</v>
      </c>
      <c r="F304" s="243" t="s">
        <v>281</v>
      </c>
      <c r="G304" s="241"/>
      <c r="H304" s="242" t="s">
        <v>1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143</v>
      </c>
      <c r="AU304" s="249" t="s">
        <v>90</v>
      </c>
      <c r="AV304" s="13" t="s">
        <v>88</v>
      </c>
      <c r="AW304" s="13" t="s">
        <v>36</v>
      </c>
      <c r="AX304" s="13" t="s">
        <v>80</v>
      </c>
      <c r="AY304" s="249" t="s">
        <v>124</v>
      </c>
    </row>
    <row r="305" s="14" customFormat="1">
      <c r="A305" s="14"/>
      <c r="B305" s="250"/>
      <c r="C305" s="251"/>
      <c r="D305" s="232" t="s">
        <v>143</v>
      </c>
      <c r="E305" s="252" t="s">
        <v>1</v>
      </c>
      <c r="F305" s="253" t="s">
        <v>282</v>
      </c>
      <c r="G305" s="251"/>
      <c r="H305" s="254">
        <v>2.1379999999999999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143</v>
      </c>
      <c r="AU305" s="260" t="s">
        <v>90</v>
      </c>
      <c r="AV305" s="14" t="s">
        <v>90</v>
      </c>
      <c r="AW305" s="14" t="s">
        <v>36</v>
      </c>
      <c r="AX305" s="14" t="s">
        <v>88</v>
      </c>
      <c r="AY305" s="260" t="s">
        <v>124</v>
      </c>
    </row>
    <row r="306" s="2" customFormat="1" ht="16.5" customHeight="1">
      <c r="A306" s="39"/>
      <c r="B306" s="40"/>
      <c r="C306" s="283" t="s">
        <v>283</v>
      </c>
      <c r="D306" s="283" t="s">
        <v>284</v>
      </c>
      <c r="E306" s="284" t="s">
        <v>285</v>
      </c>
      <c r="F306" s="285" t="s">
        <v>286</v>
      </c>
      <c r="G306" s="286" t="s">
        <v>287</v>
      </c>
      <c r="H306" s="287">
        <v>2.5659999999999998</v>
      </c>
      <c r="I306" s="288"/>
      <c r="J306" s="289">
        <f>ROUND(I306*H306,2)</f>
        <v>0</v>
      </c>
      <c r="K306" s="285" t="s">
        <v>136</v>
      </c>
      <c r="L306" s="290"/>
      <c r="M306" s="291" t="s">
        <v>1</v>
      </c>
      <c r="N306" s="292" t="s">
        <v>45</v>
      </c>
      <c r="O306" s="92"/>
      <c r="P306" s="228">
        <f>O306*H306</f>
        <v>0</v>
      </c>
      <c r="Q306" s="228">
        <v>1</v>
      </c>
      <c r="R306" s="228">
        <f>Q306*H306</f>
        <v>2.5659999999999998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204</v>
      </c>
      <c r="AT306" s="230" t="s">
        <v>284</v>
      </c>
      <c r="AU306" s="230" t="s">
        <v>90</v>
      </c>
      <c r="AY306" s="18" t="s">
        <v>124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88</v>
      </c>
      <c r="BK306" s="231">
        <f>ROUND(I306*H306,2)</f>
        <v>0</v>
      </c>
      <c r="BL306" s="18" t="s">
        <v>130</v>
      </c>
      <c r="BM306" s="230" t="s">
        <v>288</v>
      </c>
    </row>
    <row r="307" s="2" customFormat="1">
      <c r="A307" s="39"/>
      <c r="B307" s="40"/>
      <c r="C307" s="41"/>
      <c r="D307" s="232" t="s">
        <v>132</v>
      </c>
      <c r="E307" s="41"/>
      <c r="F307" s="233" t="s">
        <v>286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132</v>
      </c>
      <c r="AU307" s="18" t="s">
        <v>90</v>
      </c>
    </row>
    <row r="308" s="2" customFormat="1">
      <c r="A308" s="39"/>
      <c r="B308" s="40"/>
      <c r="C308" s="41"/>
      <c r="D308" s="232" t="s">
        <v>141</v>
      </c>
      <c r="E308" s="41"/>
      <c r="F308" s="239" t="s">
        <v>289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141</v>
      </c>
      <c r="AU308" s="18" t="s">
        <v>90</v>
      </c>
    </row>
    <row r="309" s="14" customFormat="1">
      <c r="A309" s="14"/>
      <c r="B309" s="250"/>
      <c r="C309" s="251"/>
      <c r="D309" s="232" t="s">
        <v>143</v>
      </c>
      <c r="E309" s="251"/>
      <c r="F309" s="253" t="s">
        <v>290</v>
      </c>
      <c r="G309" s="251"/>
      <c r="H309" s="254">
        <v>2.5659999999999998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143</v>
      </c>
      <c r="AU309" s="260" t="s">
        <v>90</v>
      </c>
      <c r="AV309" s="14" t="s">
        <v>90</v>
      </c>
      <c r="AW309" s="14" t="s">
        <v>4</v>
      </c>
      <c r="AX309" s="14" t="s">
        <v>88</v>
      </c>
      <c r="AY309" s="260" t="s">
        <v>124</v>
      </c>
    </row>
    <row r="310" s="2" customFormat="1" ht="16.5" customHeight="1">
      <c r="A310" s="39"/>
      <c r="B310" s="40"/>
      <c r="C310" s="283" t="s">
        <v>291</v>
      </c>
      <c r="D310" s="283" t="s">
        <v>284</v>
      </c>
      <c r="E310" s="284" t="s">
        <v>292</v>
      </c>
      <c r="F310" s="285" t="s">
        <v>293</v>
      </c>
      <c r="G310" s="286" t="s">
        <v>207</v>
      </c>
      <c r="H310" s="287">
        <v>4</v>
      </c>
      <c r="I310" s="288"/>
      <c r="J310" s="289">
        <f>ROUND(I310*H310,2)</f>
        <v>0</v>
      </c>
      <c r="K310" s="285" t="s">
        <v>136</v>
      </c>
      <c r="L310" s="290"/>
      <c r="M310" s="291" t="s">
        <v>1</v>
      </c>
      <c r="N310" s="292" t="s">
        <v>45</v>
      </c>
      <c r="O310" s="92"/>
      <c r="P310" s="228">
        <f>O310*H310</f>
        <v>0</v>
      </c>
      <c r="Q310" s="228">
        <v>0.0019</v>
      </c>
      <c r="R310" s="228">
        <f>Q310*H310</f>
        <v>0.0076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204</v>
      </c>
      <c r="AT310" s="230" t="s">
        <v>284</v>
      </c>
      <c r="AU310" s="230" t="s">
        <v>90</v>
      </c>
      <c r="AY310" s="18" t="s">
        <v>124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88</v>
      </c>
      <c r="BK310" s="231">
        <f>ROUND(I310*H310,2)</f>
        <v>0</v>
      </c>
      <c r="BL310" s="18" t="s">
        <v>130</v>
      </c>
      <c r="BM310" s="230" t="s">
        <v>294</v>
      </c>
    </row>
    <row r="311" s="2" customFormat="1">
      <c r="A311" s="39"/>
      <c r="B311" s="40"/>
      <c r="C311" s="41"/>
      <c r="D311" s="232" t="s">
        <v>132</v>
      </c>
      <c r="E311" s="41"/>
      <c r="F311" s="233" t="s">
        <v>293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132</v>
      </c>
      <c r="AU311" s="18" t="s">
        <v>90</v>
      </c>
    </row>
    <row r="312" s="2" customFormat="1">
      <c r="A312" s="39"/>
      <c r="B312" s="40"/>
      <c r="C312" s="41"/>
      <c r="D312" s="232" t="s">
        <v>141</v>
      </c>
      <c r="E312" s="41"/>
      <c r="F312" s="239" t="s">
        <v>289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141</v>
      </c>
      <c r="AU312" s="18" t="s">
        <v>90</v>
      </c>
    </row>
    <row r="313" s="14" customFormat="1">
      <c r="A313" s="14"/>
      <c r="B313" s="250"/>
      <c r="C313" s="251"/>
      <c r="D313" s="232" t="s">
        <v>143</v>
      </c>
      <c r="E313" s="252" t="s">
        <v>1</v>
      </c>
      <c r="F313" s="253" t="s">
        <v>295</v>
      </c>
      <c r="G313" s="251"/>
      <c r="H313" s="254">
        <v>4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143</v>
      </c>
      <c r="AU313" s="260" t="s">
        <v>90</v>
      </c>
      <c r="AV313" s="14" t="s">
        <v>90</v>
      </c>
      <c r="AW313" s="14" t="s">
        <v>36</v>
      </c>
      <c r="AX313" s="14" t="s">
        <v>88</v>
      </c>
      <c r="AY313" s="260" t="s">
        <v>124</v>
      </c>
    </row>
    <row r="314" s="12" customFormat="1" ht="22.8" customHeight="1">
      <c r="A314" s="12"/>
      <c r="B314" s="203"/>
      <c r="C314" s="204"/>
      <c r="D314" s="205" t="s">
        <v>79</v>
      </c>
      <c r="E314" s="217" t="s">
        <v>149</v>
      </c>
      <c r="F314" s="217" t="s">
        <v>296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SUM(P315:P486)</f>
        <v>0</v>
      </c>
      <c r="Q314" s="211"/>
      <c r="R314" s="212">
        <f>SUM(R315:R486)</f>
        <v>197.98163303000001</v>
      </c>
      <c r="S314" s="211"/>
      <c r="T314" s="213">
        <f>SUM(T315:T486)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88</v>
      </c>
      <c r="AT314" s="215" t="s">
        <v>79</v>
      </c>
      <c r="AU314" s="215" t="s">
        <v>88</v>
      </c>
      <c r="AY314" s="214" t="s">
        <v>124</v>
      </c>
      <c r="BK314" s="216">
        <f>SUM(BK315:BK486)</f>
        <v>0</v>
      </c>
    </row>
    <row r="315" s="2" customFormat="1" ht="16.5" customHeight="1">
      <c r="A315" s="39"/>
      <c r="B315" s="40"/>
      <c r="C315" s="219" t="s">
        <v>297</v>
      </c>
      <c r="D315" s="219" t="s">
        <v>126</v>
      </c>
      <c r="E315" s="220" t="s">
        <v>298</v>
      </c>
      <c r="F315" s="221" t="s">
        <v>299</v>
      </c>
      <c r="G315" s="222" t="s">
        <v>135</v>
      </c>
      <c r="H315" s="223">
        <v>28.268000000000001</v>
      </c>
      <c r="I315" s="224"/>
      <c r="J315" s="225">
        <f>ROUND(I315*H315,2)</f>
        <v>0</v>
      </c>
      <c r="K315" s="221" t="s">
        <v>136</v>
      </c>
      <c r="L315" s="45"/>
      <c r="M315" s="226" t="s">
        <v>1</v>
      </c>
      <c r="N315" s="227" t="s">
        <v>45</v>
      </c>
      <c r="O315" s="92"/>
      <c r="P315" s="228">
        <f>O315*H315</f>
        <v>0</v>
      </c>
      <c r="Q315" s="228">
        <v>2.7919499999999999</v>
      </c>
      <c r="R315" s="228">
        <f>Q315*H315</f>
        <v>78.922842599999996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130</v>
      </c>
      <c r="AT315" s="230" t="s">
        <v>126</v>
      </c>
      <c r="AU315" s="230" t="s">
        <v>90</v>
      </c>
      <c r="AY315" s="18" t="s">
        <v>124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88</v>
      </c>
      <c r="BK315" s="231">
        <f>ROUND(I315*H315,2)</f>
        <v>0</v>
      </c>
      <c r="BL315" s="18" t="s">
        <v>130</v>
      </c>
      <c r="BM315" s="230" t="s">
        <v>300</v>
      </c>
    </row>
    <row r="316" s="2" customFormat="1">
      <c r="A316" s="39"/>
      <c r="B316" s="40"/>
      <c r="C316" s="41"/>
      <c r="D316" s="232" t="s">
        <v>132</v>
      </c>
      <c r="E316" s="41"/>
      <c r="F316" s="233" t="s">
        <v>301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132</v>
      </c>
      <c r="AU316" s="18" t="s">
        <v>90</v>
      </c>
    </row>
    <row r="317" s="2" customFormat="1">
      <c r="A317" s="39"/>
      <c r="B317" s="40"/>
      <c r="C317" s="41"/>
      <c r="D317" s="237" t="s">
        <v>139</v>
      </c>
      <c r="E317" s="41"/>
      <c r="F317" s="238" t="s">
        <v>302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139</v>
      </c>
      <c r="AU317" s="18" t="s">
        <v>90</v>
      </c>
    </row>
    <row r="318" s="13" customFormat="1">
      <c r="A318" s="13"/>
      <c r="B318" s="240"/>
      <c r="C318" s="241"/>
      <c r="D318" s="232" t="s">
        <v>143</v>
      </c>
      <c r="E318" s="242" t="s">
        <v>1</v>
      </c>
      <c r="F318" s="243" t="s">
        <v>303</v>
      </c>
      <c r="G318" s="241"/>
      <c r="H318" s="242" t="s">
        <v>1</v>
      </c>
      <c r="I318" s="244"/>
      <c r="J318" s="241"/>
      <c r="K318" s="241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143</v>
      </c>
      <c r="AU318" s="249" t="s">
        <v>90</v>
      </c>
      <c r="AV318" s="13" t="s">
        <v>88</v>
      </c>
      <c r="AW318" s="13" t="s">
        <v>36</v>
      </c>
      <c r="AX318" s="13" t="s">
        <v>80</v>
      </c>
      <c r="AY318" s="249" t="s">
        <v>124</v>
      </c>
    </row>
    <row r="319" s="13" customFormat="1">
      <c r="A319" s="13"/>
      <c r="B319" s="240"/>
      <c r="C319" s="241"/>
      <c r="D319" s="232" t="s">
        <v>143</v>
      </c>
      <c r="E319" s="242" t="s">
        <v>1</v>
      </c>
      <c r="F319" s="243" t="s">
        <v>202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143</v>
      </c>
      <c r="AU319" s="249" t="s">
        <v>90</v>
      </c>
      <c r="AV319" s="13" t="s">
        <v>88</v>
      </c>
      <c r="AW319" s="13" t="s">
        <v>36</v>
      </c>
      <c r="AX319" s="13" t="s">
        <v>80</v>
      </c>
      <c r="AY319" s="249" t="s">
        <v>124</v>
      </c>
    </row>
    <row r="320" s="14" customFormat="1">
      <c r="A320" s="14"/>
      <c r="B320" s="250"/>
      <c r="C320" s="251"/>
      <c r="D320" s="232" t="s">
        <v>143</v>
      </c>
      <c r="E320" s="252" t="s">
        <v>1</v>
      </c>
      <c r="F320" s="253" t="s">
        <v>304</v>
      </c>
      <c r="G320" s="251"/>
      <c r="H320" s="254">
        <v>0.45200000000000001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143</v>
      </c>
      <c r="AU320" s="260" t="s">
        <v>90</v>
      </c>
      <c r="AV320" s="14" t="s">
        <v>90</v>
      </c>
      <c r="AW320" s="14" t="s">
        <v>36</v>
      </c>
      <c r="AX320" s="14" t="s">
        <v>80</v>
      </c>
      <c r="AY320" s="260" t="s">
        <v>124</v>
      </c>
    </row>
    <row r="321" s="15" customFormat="1">
      <c r="A321" s="15"/>
      <c r="B321" s="261"/>
      <c r="C321" s="262"/>
      <c r="D321" s="232" t="s">
        <v>143</v>
      </c>
      <c r="E321" s="263" t="s">
        <v>1</v>
      </c>
      <c r="F321" s="264" t="s">
        <v>148</v>
      </c>
      <c r="G321" s="262"/>
      <c r="H321" s="265">
        <v>0.45200000000000001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1" t="s">
        <v>143</v>
      </c>
      <c r="AU321" s="271" t="s">
        <v>90</v>
      </c>
      <c r="AV321" s="15" t="s">
        <v>149</v>
      </c>
      <c r="AW321" s="15" t="s">
        <v>36</v>
      </c>
      <c r="AX321" s="15" t="s">
        <v>80</v>
      </c>
      <c r="AY321" s="271" t="s">
        <v>124</v>
      </c>
    </row>
    <row r="322" s="13" customFormat="1">
      <c r="A322" s="13"/>
      <c r="B322" s="240"/>
      <c r="C322" s="241"/>
      <c r="D322" s="232" t="s">
        <v>143</v>
      </c>
      <c r="E322" s="242" t="s">
        <v>1</v>
      </c>
      <c r="F322" s="243" t="s">
        <v>305</v>
      </c>
      <c r="G322" s="241"/>
      <c r="H322" s="242" t="s">
        <v>1</v>
      </c>
      <c r="I322" s="244"/>
      <c r="J322" s="241"/>
      <c r="K322" s="241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143</v>
      </c>
      <c r="AU322" s="249" t="s">
        <v>90</v>
      </c>
      <c r="AV322" s="13" t="s">
        <v>88</v>
      </c>
      <c r="AW322" s="13" t="s">
        <v>36</v>
      </c>
      <c r="AX322" s="13" t="s">
        <v>80</v>
      </c>
      <c r="AY322" s="249" t="s">
        <v>124</v>
      </c>
    </row>
    <row r="323" s="13" customFormat="1">
      <c r="A323" s="13"/>
      <c r="B323" s="240"/>
      <c r="C323" s="241"/>
      <c r="D323" s="232" t="s">
        <v>143</v>
      </c>
      <c r="E323" s="242" t="s">
        <v>1</v>
      </c>
      <c r="F323" s="243" t="s">
        <v>202</v>
      </c>
      <c r="G323" s="241"/>
      <c r="H323" s="242" t="s">
        <v>1</v>
      </c>
      <c r="I323" s="244"/>
      <c r="J323" s="241"/>
      <c r="K323" s="241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143</v>
      </c>
      <c r="AU323" s="249" t="s">
        <v>90</v>
      </c>
      <c r="AV323" s="13" t="s">
        <v>88</v>
      </c>
      <c r="AW323" s="13" t="s">
        <v>36</v>
      </c>
      <c r="AX323" s="13" t="s">
        <v>80</v>
      </c>
      <c r="AY323" s="249" t="s">
        <v>124</v>
      </c>
    </row>
    <row r="324" s="14" customFormat="1">
      <c r="A324" s="14"/>
      <c r="B324" s="250"/>
      <c r="C324" s="251"/>
      <c r="D324" s="232" t="s">
        <v>143</v>
      </c>
      <c r="E324" s="252" t="s">
        <v>1</v>
      </c>
      <c r="F324" s="253" t="s">
        <v>306</v>
      </c>
      <c r="G324" s="251"/>
      <c r="H324" s="254">
        <v>1.6599999999999999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143</v>
      </c>
      <c r="AU324" s="260" t="s">
        <v>90</v>
      </c>
      <c r="AV324" s="14" t="s">
        <v>90</v>
      </c>
      <c r="AW324" s="14" t="s">
        <v>36</v>
      </c>
      <c r="AX324" s="14" t="s">
        <v>80</v>
      </c>
      <c r="AY324" s="260" t="s">
        <v>124</v>
      </c>
    </row>
    <row r="325" s="14" customFormat="1">
      <c r="A325" s="14"/>
      <c r="B325" s="250"/>
      <c r="C325" s="251"/>
      <c r="D325" s="232" t="s">
        <v>143</v>
      </c>
      <c r="E325" s="252" t="s">
        <v>1</v>
      </c>
      <c r="F325" s="253" t="s">
        <v>307</v>
      </c>
      <c r="G325" s="251"/>
      <c r="H325" s="254">
        <v>0.54600000000000004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143</v>
      </c>
      <c r="AU325" s="260" t="s">
        <v>90</v>
      </c>
      <c r="AV325" s="14" t="s">
        <v>90</v>
      </c>
      <c r="AW325" s="14" t="s">
        <v>36</v>
      </c>
      <c r="AX325" s="14" t="s">
        <v>80</v>
      </c>
      <c r="AY325" s="260" t="s">
        <v>124</v>
      </c>
    </row>
    <row r="326" s="15" customFormat="1">
      <c r="A326" s="15"/>
      <c r="B326" s="261"/>
      <c r="C326" s="262"/>
      <c r="D326" s="232" t="s">
        <v>143</v>
      </c>
      <c r="E326" s="263" t="s">
        <v>1</v>
      </c>
      <c r="F326" s="264" t="s">
        <v>148</v>
      </c>
      <c r="G326" s="262"/>
      <c r="H326" s="265">
        <v>2.206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143</v>
      </c>
      <c r="AU326" s="271" t="s">
        <v>90</v>
      </c>
      <c r="AV326" s="15" t="s">
        <v>149</v>
      </c>
      <c r="AW326" s="15" t="s">
        <v>36</v>
      </c>
      <c r="AX326" s="15" t="s">
        <v>80</v>
      </c>
      <c r="AY326" s="271" t="s">
        <v>124</v>
      </c>
    </row>
    <row r="327" s="13" customFormat="1">
      <c r="A327" s="13"/>
      <c r="B327" s="240"/>
      <c r="C327" s="241"/>
      <c r="D327" s="232" t="s">
        <v>143</v>
      </c>
      <c r="E327" s="242" t="s">
        <v>1</v>
      </c>
      <c r="F327" s="243" t="s">
        <v>280</v>
      </c>
      <c r="G327" s="241"/>
      <c r="H327" s="242" t="s">
        <v>1</v>
      </c>
      <c r="I327" s="244"/>
      <c r="J327" s="241"/>
      <c r="K327" s="241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143</v>
      </c>
      <c r="AU327" s="249" t="s">
        <v>90</v>
      </c>
      <c r="AV327" s="13" t="s">
        <v>88</v>
      </c>
      <c r="AW327" s="13" t="s">
        <v>36</v>
      </c>
      <c r="AX327" s="13" t="s">
        <v>80</v>
      </c>
      <c r="AY327" s="249" t="s">
        <v>124</v>
      </c>
    </row>
    <row r="328" s="14" customFormat="1">
      <c r="A328" s="14"/>
      <c r="B328" s="250"/>
      <c r="C328" s="251"/>
      <c r="D328" s="232" t="s">
        <v>143</v>
      </c>
      <c r="E328" s="252" t="s">
        <v>1</v>
      </c>
      <c r="F328" s="253" t="s">
        <v>308</v>
      </c>
      <c r="G328" s="251"/>
      <c r="H328" s="254">
        <v>2.4399999999999999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143</v>
      </c>
      <c r="AU328" s="260" t="s">
        <v>90</v>
      </c>
      <c r="AV328" s="14" t="s">
        <v>90</v>
      </c>
      <c r="AW328" s="14" t="s">
        <v>36</v>
      </c>
      <c r="AX328" s="14" t="s">
        <v>80</v>
      </c>
      <c r="AY328" s="260" t="s">
        <v>124</v>
      </c>
    </row>
    <row r="329" s="15" customFormat="1">
      <c r="A329" s="15"/>
      <c r="B329" s="261"/>
      <c r="C329" s="262"/>
      <c r="D329" s="232" t="s">
        <v>143</v>
      </c>
      <c r="E329" s="263" t="s">
        <v>1</v>
      </c>
      <c r="F329" s="264" t="s">
        <v>148</v>
      </c>
      <c r="G329" s="262"/>
      <c r="H329" s="265">
        <v>2.4399999999999999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143</v>
      </c>
      <c r="AU329" s="271" t="s">
        <v>90</v>
      </c>
      <c r="AV329" s="15" t="s">
        <v>149</v>
      </c>
      <c r="AW329" s="15" t="s">
        <v>36</v>
      </c>
      <c r="AX329" s="15" t="s">
        <v>80</v>
      </c>
      <c r="AY329" s="271" t="s">
        <v>124</v>
      </c>
    </row>
    <row r="330" s="13" customFormat="1">
      <c r="A330" s="13"/>
      <c r="B330" s="240"/>
      <c r="C330" s="241"/>
      <c r="D330" s="232" t="s">
        <v>143</v>
      </c>
      <c r="E330" s="242" t="s">
        <v>1</v>
      </c>
      <c r="F330" s="243" t="s">
        <v>309</v>
      </c>
      <c r="G330" s="241"/>
      <c r="H330" s="242" t="s">
        <v>1</v>
      </c>
      <c r="I330" s="244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143</v>
      </c>
      <c r="AU330" s="249" t="s">
        <v>90</v>
      </c>
      <c r="AV330" s="13" t="s">
        <v>88</v>
      </c>
      <c r="AW330" s="13" t="s">
        <v>36</v>
      </c>
      <c r="AX330" s="13" t="s">
        <v>80</v>
      </c>
      <c r="AY330" s="249" t="s">
        <v>124</v>
      </c>
    </row>
    <row r="331" s="13" customFormat="1">
      <c r="A331" s="13"/>
      <c r="B331" s="240"/>
      <c r="C331" s="241"/>
      <c r="D331" s="232" t="s">
        <v>143</v>
      </c>
      <c r="E331" s="242" t="s">
        <v>1</v>
      </c>
      <c r="F331" s="243" t="s">
        <v>310</v>
      </c>
      <c r="G331" s="241"/>
      <c r="H331" s="242" t="s">
        <v>1</v>
      </c>
      <c r="I331" s="244"/>
      <c r="J331" s="241"/>
      <c r="K331" s="241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143</v>
      </c>
      <c r="AU331" s="249" t="s">
        <v>90</v>
      </c>
      <c r="AV331" s="13" t="s">
        <v>88</v>
      </c>
      <c r="AW331" s="13" t="s">
        <v>36</v>
      </c>
      <c r="AX331" s="13" t="s">
        <v>80</v>
      </c>
      <c r="AY331" s="249" t="s">
        <v>124</v>
      </c>
    </row>
    <row r="332" s="14" customFormat="1">
      <c r="A332" s="14"/>
      <c r="B332" s="250"/>
      <c r="C332" s="251"/>
      <c r="D332" s="232" t="s">
        <v>143</v>
      </c>
      <c r="E332" s="252" t="s">
        <v>1</v>
      </c>
      <c r="F332" s="253" t="s">
        <v>311</v>
      </c>
      <c r="G332" s="251"/>
      <c r="H332" s="254">
        <v>3.79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143</v>
      </c>
      <c r="AU332" s="260" t="s">
        <v>90</v>
      </c>
      <c r="AV332" s="14" t="s">
        <v>90</v>
      </c>
      <c r="AW332" s="14" t="s">
        <v>36</v>
      </c>
      <c r="AX332" s="14" t="s">
        <v>80</v>
      </c>
      <c r="AY332" s="260" t="s">
        <v>124</v>
      </c>
    </row>
    <row r="333" s="14" customFormat="1">
      <c r="A333" s="14"/>
      <c r="B333" s="250"/>
      <c r="C333" s="251"/>
      <c r="D333" s="232" t="s">
        <v>143</v>
      </c>
      <c r="E333" s="252" t="s">
        <v>1</v>
      </c>
      <c r="F333" s="253" t="s">
        <v>312</v>
      </c>
      <c r="G333" s="251"/>
      <c r="H333" s="254">
        <v>11.73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143</v>
      </c>
      <c r="AU333" s="260" t="s">
        <v>90</v>
      </c>
      <c r="AV333" s="14" t="s">
        <v>90</v>
      </c>
      <c r="AW333" s="14" t="s">
        <v>36</v>
      </c>
      <c r="AX333" s="14" t="s">
        <v>80</v>
      </c>
      <c r="AY333" s="260" t="s">
        <v>124</v>
      </c>
    </row>
    <row r="334" s="15" customFormat="1">
      <c r="A334" s="15"/>
      <c r="B334" s="261"/>
      <c r="C334" s="262"/>
      <c r="D334" s="232" t="s">
        <v>143</v>
      </c>
      <c r="E334" s="263" t="s">
        <v>1</v>
      </c>
      <c r="F334" s="264" t="s">
        <v>148</v>
      </c>
      <c r="G334" s="262"/>
      <c r="H334" s="265">
        <v>15.52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1" t="s">
        <v>143</v>
      </c>
      <c r="AU334" s="271" t="s">
        <v>90</v>
      </c>
      <c r="AV334" s="15" t="s">
        <v>149</v>
      </c>
      <c r="AW334" s="15" t="s">
        <v>36</v>
      </c>
      <c r="AX334" s="15" t="s">
        <v>80</v>
      </c>
      <c r="AY334" s="271" t="s">
        <v>124</v>
      </c>
    </row>
    <row r="335" s="13" customFormat="1">
      <c r="A335" s="13"/>
      <c r="B335" s="240"/>
      <c r="C335" s="241"/>
      <c r="D335" s="232" t="s">
        <v>143</v>
      </c>
      <c r="E335" s="242" t="s">
        <v>1</v>
      </c>
      <c r="F335" s="243" t="s">
        <v>313</v>
      </c>
      <c r="G335" s="241"/>
      <c r="H335" s="242" t="s">
        <v>1</v>
      </c>
      <c r="I335" s="244"/>
      <c r="J335" s="241"/>
      <c r="K335" s="241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143</v>
      </c>
      <c r="AU335" s="249" t="s">
        <v>90</v>
      </c>
      <c r="AV335" s="13" t="s">
        <v>88</v>
      </c>
      <c r="AW335" s="13" t="s">
        <v>36</v>
      </c>
      <c r="AX335" s="13" t="s">
        <v>80</v>
      </c>
      <c r="AY335" s="249" t="s">
        <v>124</v>
      </c>
    </row>
    <row r="336" s="14" customFormat="1">
      <c r="A336" s="14"/>
      <c r="B336" s="250"/>
      <c r="C336" s="251"/>
      <c r="D336" s="232" t="s">
        <v>143</v>
      </c>
      <c r="E336" s="252" t="s">
        <v>1</v>
      </c>
      <c r="F336" s="253" t="s">
        <v>314</v>
      </c>
      <c r="G336" s="251"/>
      <c r="H336" s="254">
        <v>7.6500000000000004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143</v>
      </c>
      <c r="AU336" s="260" t="s">
        <v>90</v>
      </c>
      <c r="AV336" s="14" t="s">
        <v>90</v>
      </c>
      <c r="AW336" s="14" t="s">
        <v>36</v>
      </c>
      <c r="AX336" s="14" t="s">
        <v>80</v>
      </c>
      <c r="AY336" s="260" t="s">
        <v>124</v>
      </c>
    </row>
    <row r="337" s="15" customFormat="1">
      <c r="A337" s="15"/>
      <c r="B337" s="261"/>
      <c r="C337" s="262"/>
      <c r="D337" s="232" t="s">
        <v>143</v>
      </c>
      <c r="E337" s="263" t="s">
        <v>1</v>
      </c>
      <c r="F337" s="264" t="s">
        <v>148</v>
      </c>
      <c r="G337" s="262"/>
      <c r="H337" s="265">
        <v>7.6500000000000004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143</v>
      </c>
      <c r="AU337" s="271" t="s">
        <v>90</v>
      </c>
      <c r="AV337" s="15" t="s">
        <v>149</v>
      </c>
      <c r="AW337" s="15" t="s">
        <v>36</v>
      </c>
      <c r="AX337" s="15" t="s">
        <v>80</v>
      </c>
      <c r="AY337" s="271" t="s">
        <v>124</v>
      </c>
    </row>
    <row r="338" s="16" customFormat="1">
      <c r="A338" s="16"/>
      <c r="B338" s="272"/>
      <c r="C338" s="273"/>
      <c r="D338" s="232" t="s">
        <v>143</v>
      </c>
      <c r="E338" s="274" t="s">
        <v>1</v>
      </c>
      <c r="F338" s="275" t="s">
        <v>157</v>
      </c>
      <c r="G338" s="273"/>
      <c r="H338" s="276">
        <v>28.268000000000001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143</v>
      </c>
      <c r="AU338" s="282" t="s">
        <v>90</v>
      </c>
      <c r="AV338" s="16" t="s">
        <v>130</v>
      </c>
      <c r="AW338" s="16" t="s">
        <v>36</v>
      </c>
      <c r="AX338" s="16" t="s">
        <v>88</v>
      </c>
      <c r="AY338" s="282" t="s">
        <v>124</v>
      </c>
    </row>
    <row r="339" s="2" customFormat="1" ht="16.5" customHeight="1">
      <c r="A339" s="39"/>
      <c r="B339" s="40"/>
      <c r="C339" s="219" t="s">
        <v>7</v>
      </c>
      <c r="D339" s="219" t="s">
        <v>126</v>
      </c>
      <c r="E339" s="220" t="s">
        <v>315</v>
      </c>
      <c r="F339" s="221" t="s">
        <v>316</v>
      </c>
      <c r="G339" s="222" t="s">
        <v>135</v>
      </c>
      <c r="H339" s="223">
        <v>19.838000000000001</v>
      </c>
      <c r="I339" s="224"/>
      <c r="J339" s="225">
        <f>ROUND(I339*H339,2)</f>
        <v>0</v>
      </c>
      <c r="K339" s="221" t="s">
        <v>136</v>
      </c>
      <c r="L339" s="45"/>
      <c r="M339" s="226" t="s">
        <v>1</v>
      </c>
      <c r="N339" s="227" t="s">
        <v>45</v>
      </c>
      <c r="O339" s="92"/>
      <c r="P339" s="228">
        <f>O339*H339</f>
        <v>0</v>
      </c>
      <c r="Q339" s="228">
        <v>2.8332299999999999</v>
      </c>
      <c r="R339" s="228">
        <f>Q339*H339</f>
        <v>56.205616740000004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130</v>
      </c>
      <c r="AT339" s="230" t="s">
        <v>126</v>
      </c>
      <c r="AU339" s="230" t="s">
        <v>90</v>
      </c>
      <c r="AY339" s="18" t="s">
        <v>124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88</v>
      </c>
      <c r="BK339" s="231">
        <f>ROUND(I339*H339,2)</f>
        <v>0</v>
      </c>
      <c r="BL339" s="18" t="s">
        <v>130</v>
      </c>
      <c r="BM339" s="230" t="s">
        <v>317</v>
      </c>
    </row>
    <row r="340" s="2" customFormat="1">
      <c r="A340" s="39"/>
      <c r="B340" s="40"/>
      <c r="C340" s="41"/>
      <c r="D340" s="232" t="s">
        <v>132</v>
      </c>
      <c r="E340" s="41"/>
      <c r="F340" s="233" t="s">
        <v>318</v>
      </c>
      <c r="G340" s="41"/>
      <c r="H340" s="41"/>
      <c r="I340" s="234"/>
      <c r="J340" s="41"/>
      <c r="K340" s="41"/>
      <c r="L340" s="45"/>
      <c r="M340" s="235"/>
      <c r="N340" s="23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132</v>
      </c>
      <c r="AU340" s="18" t="s">
        <v>90</v>
      </c>
    </row>
    <row r="341" s="2" customFormat="1">
      <c r="A341" s="39"/>
      <c r="B341" s="40"/>
      <c r="C341" s="41"/>
      <c r="D341" s="237" t="s">
        <v>139</v>
      </c>
      <c r="E341" s="41"/>
      <c r="F341" s="238" t="s">
        <v>319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139</v>
      </c>
      <c r="AU341" s="18" t="s">
        <v>90</v>
      </c>
    </row>
    <row r="342" s="13" customFormat="1">
      <c r="A342" s="13"/>
      <c r="B342" s="240"/>
      <c r="C342" s="241"/>
      <c r="D342" s="232" t="s">
        <v>143</v>
      </c>
      <c r="E342" s="242" t="s">
        <v>1</v>
      </c>
      <c r="F342" s="243" t="s">
        <v>320</v>
      </c>
      <c r="G342" s="241"/>
      <c r="H342" s="242" t="s">
        <v>1</v>
      </c>
      <c r="I342" s="244"/>
      <c r="J342" s="241"/>
      <c r="K342" s="241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143</v>
      </c>
      <c r="AU342" s="249" t="s">
        <v>90</v>
      </c>
      <c r="AV342" s="13" t="s">
        <v>88</v>
      </c>
      <c r="AW342" s="13" t="s">
        <v>36</v>
      </c>
      <c r="AX342" s="13" t="s">
        <v>80</v>
      </c>
      <c r="AY342" s="249" t="s">
        <v>124</v>
      </c>
    </row>
    <row r="343" s="13" customFormat="1">
      <c r="A343" s="13"/>
      <c r="B343" s="240"/>
      <c r="C343" s="241"/>
      <c r="D343" s="232" t="s">
        <v>143</v>
      </c>
      <c r="E343" s="242" t="s">
        <v>1</v>
      </c>
      <c r="F343" s="243" t="s">
        <v>321</v>
      </c>
      <c r="G343" s="241"/>
      <c r="H343" s="242" t="s">
        <v>1</v>
      </c>
      <c r="I343" s="244"/>
      <c r="J343" s="241"/>
      <c r="K343" s="241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143</v>
      </c>
      <c r="AU343" s="249" t="s">
        <v>90</v>
      </c>
      <c r="AV343" s="13" t="s">
        <v>88</v>
      </c>
      <c r="AW343" s="13" t="s">
        <v>36</v>
      </c>
      <c r="AX343" s="13" t="s">
        <v>80</v>
      </c>
      <c r="AY343" s="249" t="s">
        <v>124</v>
      </c>
    </row>
    <row r="344" s="14" customFormat="1">
      <c r="A344" s="14"/>
      <c r="B344" s="250"/>
      <c r="C344" s="251"/>
      <c r="D344" s="232" t="s">
        <v>143</v>
      </c>
      <c r="E344" s="252" t="s">
        <v>1</v>
      </c>
      <c r="F344" s="253" t="s">
        <v>322</v>
      </c>
      <c r="G344" s="251"/>
      <c r="H344" s="254">
        <v>5.9580000000000002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143</v>
      </c>
      <c r="AU344" s="260" t="s">
        <v>90</v>
      </c>
      <c r="AV344" s="14" t="s">
        <v>90</v>
      </c>
      <c r="AW344" s="14" t="s">
        <v>36</v>
      </c>
      <c r="AX344" s="14" t="s">
        <v>80</v>
      </c>
      <c r="AY344" s="260" t="s">
        <v>124</v>
      </c>
    </row>
    <row r="345" s="15" customFormat="1">
      <c r="A345" s="15"/>
      <c r="B345" s="261"/>
      <c r="C345" s="262"/>
      <c r="D345" s="232" t="s">
        <v>143</v>
      </c>
      <c r="E345" s="263" t="s">
        <v>1</v>
      </c>
      <c r="F345" s="264" t="s">
        <v>148</v>
      </c>
      <c r="G345" s="262"/>
      <c r="H345" s="265">
        <v>5.9580000000000002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1" t="s">
        <v>143</v>
      </c>
      <c r="AU345" s="271" t="s">
        <v>90</v>
      </c>
      <c r="AV345" s="15" t="s">
        <v>149</v>
      </c>
      <c r="AW345" s="15" t="s">
        <v>36</v>
      </c>
      <c r="AX345" s="15" t="s">
        <v>80</v>
      </c>
      <c r="AY345" s="271" t="s">
        <v>124</v>
      </c>
    </row>
    <row r="346" s="13" customFormat="1">
      <c r="A346" s="13"/>
      <c r="B346" s="240"/>
      <c r="C346" s="241"/>
      <c r="D346" s="232" t="s">
        <v>143</v>
      </c>
      <c r="E346" s="242" t="s">
        <v>1</v>
      </c>
      <c r="F346" s="243" t="s">
        <v>323</v>
      </c>
      <c r="G346" s="241"/>
      <c r="H346" s="242" t="s">
        <v>1</v>
      </c>
      <c r="I346" s="244"/>
      <c r="J346" s="241"/>
      <c r="K346" s="241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143</v>
      </c>
      <c r="AU346" s="249" t="s">
        <v>90</v>
      </c>
      <c r="AV346" s="13" t="s">
        <v>88</v>
      </c>
      <c r="AW346" s="13" t="s">
        <v>36</v>
      </c>
      <c r="AX346" s="13" t="s">
        <v>80</v>
      </c>
      <c r="AY346" s="249" t="s">
        <v>124</v>
      </c>
    </row>
    <row r="347" s="13" customFormat="1">
      <c r="A347" s="13"/>
      <c r="B347" s="240"/>
      <c r="C347" s="241"/>
      <c r="D347" s="232" t="s">
        <v>143</v>
      </c>
      <c r="E347" s="242" t="s">
        <v>1</v>
      </c>
      <c r="F347" s="243" t="s">
        <v>324</v>
      </c>
      <c r="G347" s="241"/>
      <c r="H347" s="242" t="s">
        <v>1</v>
      </c>
      <c r="I347" s="244"/>
      <c r="J347" s="241"/>
      <c r="K347" s="241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143</v>
      </c>
      <c r="AU347" s="249" t="s">
        <v>90</v>
      </c>
      <c r="AV347" s="13" t="s">
        <v>88</v>
      </c>
      <c r="AW347" s="13" t="s">
        <v>36</v>
      </c>
      <c r="AX347" s="13" t="s">
        <v>80</v>
      </c>
      <c r="AY347" s="249" t="s">
        <v>124</v>
      </c>
    </row>
    <row r="348" s="14" customFormat="1">
      <c r="A348" s="14"/>
      <c r="B348" s="250"/>
      <c r="C348" s="251"/>
      <c r="D348" s="232" t="s">
        <v>143</v>
      </c>
      <c r="E348" s="252" t="s">
        <v>1</v>
      </c>
      <c r="F348" s="253" t="s">
        <v>325</v>
      </c>
      <c r="G348" s="251"/>
      <c r="H348" s="254">
        <v>2.02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143</v>
      </c>
      <c r="AU348" s="260" t="s">
        <v>90</v>
      </c>
      <c r="AV348" s="14" t="s">
        <v>90</v>
      </c>
      <c r="AW348" s="14" t="s">
        <v>36</v>
      </c>
      <c r="AX348" s="14" t="s">
        <v>80</v>
      </c>
      <c r="AY348" s="260" t="s">
        <v>124</v>
      </c>
    </row>
    <row r="349" s="14" customFormat="1">
      <c r="A349" s="14"/>
      <c r="B349" s="250"/>
      <c r="C349" s="251"/>
      <c r="D349" s="232" t="s">
        <v>143</v>
      </c>
      <c r="E349" s="252" t="s">
        <v>1</v>
      </c>
      <c r="F349" s="253" t="s">
        <v>326</v>
      </c>
      <c r="G349" s="251"/>
      <c r="H349" s="254">
        <v>5.7000000000000002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143</v>
      </c>
      <c r="AU349" s="260" t="s">
        <v>90</v>
      </c>
      <c r="AV349" s="14" t="s">
        <v>90</v>
      </c>
      <c r="AW349" s="14" t="s">
        <v>36</v>
      </c>
      <c r="AX349" s="14" t="s">
        <v>80</v>
      </c>
      <c r="AY349" s="260" t="s">
        <v>124</v>
      </c>
    </row>
    <row r="350" s="15" customFormat="1">
      <c r="A350" s="15"/>
      <c r="B350" s="261"/>
      <c r="C350" s="262"/>
      <c r="D350" s="232" t="s">
        <v>143</v>
      </c>
      <c r="E350" s="263" t="s">
        <v>1</v>
      </c>
      <c r="F350" s="264" t="s">
        <v>148</v>
      </c>
      <c r="G350" s="262"/>
      <c r="H350" s="265">
        <v>7.7199999999999998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1" t="s">
        <v>143</v>
      </c>
      <c r="AU350" s="271" t="s">
        <v>90</v>
      </c>
      <c r="AV350" s="15" t="s">
        <v>149</v>
      </c>
      <c r="AW350" s="15" t="s">
        <v>36</v>
      </c>
      <c r="AX350" s="15" t="s">
        <v>80</v>
      </c>
      <c r="AY350" s="271" t="s">
        <v>124</v>
      </c>
    </row>
    <row r="351" s="13" customFormat="1">
      <c r="A351" s="13"/>
      <c r="B351" s="240"/>
      <c r="C351" s="241"/>
      <c r="D351" s="232" t="s">
        <v>143</v>
      </c>
      <c r="E351" s="242" t="s">
        <v>1</v>
      </c>
      <c r="F351" s="243" t="s">
        <v>327</v>
      </c>
      <c r="G351" s="241"/>
      <c r="H351" s="242" t="s">
        <v>1</v>
      </c>
      <c r="I351" s="244"/>
      <c r="J351" s="241"/>
      <c r="K351" s="241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143</v>
      </c>
      <c r="AU351" s="249" t="s">
        <v>90</v>
      </c>
      <c r="AV351" s="13" t="s">
        <v>88</v>
      </c>
      <c r="AW351" s="13" t="s">
        <v>36</v>
      </c>
      <c r="AX351" s="13" t="s">
        <v>80</v>
      </c>
      <c r="AY351" s="249" t="s">
        <v>124</v>
      </c>
    </row>
    <row r="352" s="14" customFormat="1">
      <c r="A352" s="14"/>
      <c r="B352" s="250"/>
      <c r="C352" s="251"/>
      <c r="D352" s="232" t="s">
        <v>143</v>
      </c>
      <c r="E352" s="252" t="s">
        <v>1</v>
      </c>
      <c r="F352" s="253" t="s">
        <v>328</v>
      </c>
      <c r="G352" s="251"/>
      <c r="H352" s="254">
        <v>6.1600000000000001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143</v>
      </c>
      <c r="AU352" s="260" t="s">
        <v>90</v>
      </c>
      <c r="AV352" s="14" t="s">
        <v>90</v>
      </c>
      <c r="AW352" s="14" t="s">
        <v>36</v>
      </c>
      <c r="AX352" s="14" t="s">
        <v>80</v>
      </c>
      <c r="AY352" s="260" t="s">
        <v>124</v>
      </c>
    </row>
    <row r="353" s="15" customFormat="1">
      <c r="A353" s="15"/>
      <c r="B353" s="261"/>
      <c r="C353" s="262"/>
      <c r="D353" s="232" t="s">
        <v>143</v>
      </c>
      <c r="E353" s="263" t="s">
        <v>1</v>
      </c>
      <c r="F353" s="264" t="s">
        <v>148</v>
      </c>
      <c r="G353" s="262"/>
      <c r="H353" s="265">
        <v>6.1600000000000001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143</v>
      </c>
      <c r="AU353" s="271" t="s">
        <v>90</v>
      </c>
      <c r="AV353" s="15" t="s">
        <v>149</v>
      </c>
      <c r="AW353" s="15" t="s">
        <v>36</v>
      </c>
      <c r="AX353" s="15" t="s">
        <v>80</v>
      </c>
      <c r="AY353" s="271" t="s">
        <v>124</v>
      </c>
    </row>
    <row r="354" s="16" customFormat="1">
      <c r="A354" s="16"/>
      <c r="B354" s="272"/>
      <c r="C354" s="273"/>
      <c r="D354" s="232" t="s">
        <v>143</v>
      </c>
      <c r="E354" s="274" t="s">
        <v>1</v>
      </c>
      <c r="F354" s="275" t="s">
        <v>157</v>
      </c>
      <c r="G354" s="273"/>
      <c r="H354" s="276">
        <v>19.838000000000001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143</v>
      </c>
      <c r="AU354" s="282" t="s">
        <v>90</v>
      </c>
      <c r="AV354" s="16" t="s">
        <v>130</v>
      </c>
      <c r="AW354" s="16" t="s">
        <v>36</v>
      </c>
      <c r="AX354" s="16" t="s">
        <v>88</v>
      </c>
      <c r="AY354" s="282" t="s">
        <v>124</v>
      </c>
    </row>
    <row r="355" s="2" customFormat="1" ht="16.5" customHeight="1">
      <c r="A355" s="39"/>
      <c r="B355" s="40"/>
      <c r="C355" s="219" t="s">
        <v>329</v>
      </c>
      <c r="D355" s="219" t="s">
        <v>126</v>
      </c>
      <c r="E355" s="220" t="s">
        <v>330</v>
      </c>
      <c r="F355" s="221" t="s">
        <v>331</v>
      </c>
      <c r="G355" s="222" t="s">
        <v>135</v>
      </c>
      <c r="H355" s="223">
        <v>20.146999999999998</v>
      </c>
      <c r="I355" s="224"/>
      <c r="J355" s="225">
        <f>ROUND(I355*H355,2)</f>
        <v>0</v>
      </c>
      <c r="K355" s="221" t="s">
        <v>136</v>
      </c>
      <c r="L355" s="45"/>
      <c r="M355" s="226" t="s">
        <v>1</v>
      </c>
      <c r="N355" s="227" t="s">
        <v>45</v>
      </c>
      <c r="O355" s="92"/>
      <c r="P355" s="228">
        <f>O355*H355</f>
        <v>0</v>
      </c>
      <c r="Q355" s="228">
        <v>2.8332299999999999</v>
      </c>
      <c r="R355" s="228">
        <f>Q355*H355</f>
        <v>57.081084809999993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130</v>
      </c>
      <c r="AT355" s="230" t="s">
        <v>126</v>
      </c>
      <c r="AU355" s="230" t="s">
        <v>90</v>
      </c>
      <c r="AY355" s="18" t="s">
        <v>124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88</v>
      </c>
      <c r="BK355" s="231">
        <f>ROUND(I355*H355,2)</f>
        <v>0</v>
      </c>
      <c r="BL355" s="18" t="s">
        <v>130</v>
      </c>
      <c r="BM355" s="230" t="s">
        <v>332</v>
      </c>
    </row>
    <row r="356" s="2" customFormat="1">
      <c r="A356" s="39"/>
      <c r="B356" s="40"/>
      <c r="C356" s="41"/>
      <c r="D356" s="232" t="s">
        <v>132</v>
      </c>
      <c r="E356" s="41"/>
      <c r="F356" s="233" t="s">
        <v>333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132</v>
      </c>
      <c r="AU356" s="18" t="s">
        <v>90</v>
      </c>
    </row>
    <row r="357" s="2" customFormat="1">
      <c r="A357" s="39"/>
      <c r="B357" s="40"/>
      <c r="C357" s="41"/>
      <c r="D357" s="237" t="s">
        <v>139</v>
      </c>
      <c r="E357" s="41"/>
      <c r="F357" s="238" t="s">
        <v>334</v>
      </c>
      <c r="G357" s="41"/>
      <c r="H357" s="41"/>
      <c r="I357" s="234"/>
      <c r="J357" s="41"/>
      <c r="K357" s="41"/>
      <c r="L357" s="45"/>
      <c r="M357" s="235"/>
      <c r="N357" s="23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139</v>
      </c>
      <c r="AU357" s="18" t="s">
        <v>90</v>
      </c>
    </row>
    <row r="358" s="2" customFormat="1">
      <c r="A358" s="39"/>
      <c r="B358" s="40"/>
      <c r="C358" s="41"/>
      <c r="D358" s="232" t="s">
        <v>141</v>
      </c>
      <c r="E358" s="41"/>
      <c r="F358" s="239" t="s">
        <v>335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141</v>
      </c>
      <c r="AU358" s="18" t="s">
        <v>90</v>
      </c>
    </row>
    <row r="359" s="13" customFormat="1">
      <c r="A359" s="13"/>
      <c r="B359" s="240"/>
      <c r="C359" s="241"/>
      <c r="D359" s="232" t="s">
        <v>143</v>
      </c>
      <c r="E359" s="242" t="s">
        <v>1</v>
      </c>
      <c r="F359" s="243" t="s">
        <v>336</v>
      </c>
      <c r="G359" s="241"/>
      <c r="H359" s="242" t="s">
        <v>1</v>
      </c>
      <c r="I359" s="244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143</v>
      </c>
      <c r="AU359" s="249" t="s">
        <v>90</v>
      </c>
      <c r="AV359" s="13" t="s">
        <v>88</v>
      </c>
      <c r="AW359" s="13" t="s">
        <v>36</v>
      </c>
      <c r="AX359" s="13" t="s">
        <v>80</v>
      </c>
      <c r="AY359" s="249" t="s">
        <v>124</v>
      </c>
    </row>
    <row r="360" s="13" customFormat="1">
      <c r="A360" s="13"/>
      <c r="B360" s="240"/>
      <c r="C360" s="241"/>
      <c r="D360" s="232" t="s">
        <v>143</v>
      </c>
      <c r="E360" s="242" t="s">
        <v>1</v>
      </c>
      <c r="F360" s="243" t="s">
        <v>337</v>
      </c>
      <c r="G360" s="241"/>
      <c r="H360" s="242" t="s">
        <v>1</v>
      </c>
      <c r="I360" s="244"/>
      <c r="J360" s="241"/>
      <c r="K360" s="241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143</v>
      </c>
      <c r="AU360" s="249" t="s">
        <v>90</v>
      </c>
      <c r="AV360" s="13" t="s">
        <v>88</v>
      </c>
      <c r="AW360" s="13" t="s">
        <v>36</v>
      </c>
      <c r="AX360" s="13" t="s">
        <v>80</v>
      </c>
      <c r="AY360" s="249" t="s">
        <v>124</v>
      </c>
    </row>
    <row r="361" s="14" customFormat="1">
      <c r="A361" s="14"/>
      <c r="B361" s="250"/>
      <c r="C361" s="251"/>
      <c r="D361" s="232" t="s">
        <v>143</v>
      </c>
      <c r="E361" s="252" t="s">
        <v>1</v>
      </c>
      <c r="F361" s="253" t="s">
        <v>338</v>
      </c>
      <c r="G361" s="251"/>
      <c r="H361" s="254">
        <v>5.1840000000000002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143</v>
      </c>
      <c r="AU361" s="260" t="s">
        <v>90</v>
      </c>
      <c r="AV361" s="14" t="s">
        <v>90</v>
      </c>
      <c r="AW361" s="14" t="s">
        <v>36</v>
      </c>
      <c r="AX361" s="14" t="s">
        <v>80</v>
      </c>
      <c r="AY361" s="260" t="s">
        <v>124</v>
      </c>
    </row>
    <row r="362" s="14" customFormat="1">
      <c r="A362" s="14"/>
      <c r="B362" s="250"/>
      <c r="C362" s="251"/>
      <c r="D362" s="232" t="s">
        <v>143</v>
      </c>
      <c r="E362" s="252" t="s">
        <v>1</v>
      </c>
      <c r="F362" s="253" t="s">
        <v>339</v>
      </c>
      <c r="G362" s="251"/>
      <c r="H362" s="254">
        <v>5.9400000000000004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143</v>
      </c>
      <c r="AU362" s="260" t="s">
        <v>90</v>
      </c>
      <c r="AV362" s="14" t="s">
        <v>90</v>
      </c>
      <c r="AW362" s="14" t="s">
        <v>36</v>
      </c>
      <c r="AX362" s="14" t="s">
        <v>80</v>
      </c>
      <c r="AY362" s="260" t="s">
        <v>124</v>
      </c>
    </row>
    <row r="363" s="15" customFormat="1">
      <c r="A363" s="15"/>
      <c r="B363" s="261"/>
      <c r="C363" s="262"/>
      <c r="D363" s="232" t="s">
        <v>143</v>
      </c>
      <c r="E363" s="263" t="s">
        <v>1</v>
      </c>
      <c r="F363" s="264" t="s">
        <v>148</v>
      </c>
      <c r="G363" s="262"/>
      <c r="H363" s="265">
        <v>11.124000000000001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143</v>
      </c>
      <c r="AU363" s="271" t="s">
        <v>90</v>
      </c>
      <c r="AV363" s="15" t="s">
        <v>149</v>
      </c>
      <c r="AW363" s="15" t="s">
        <v>36</v>
      </c>
      <c r="AX363" s="15" t="s">
        <v>80</v>
      </c>
      <c r="AY363" s="271" t="s">
        <v>124</v>
      </c>
    </row>
    <row r="364" s="13" customFormat="1">
      <c r="A364" s="13"/>
      <c r="B364" s="240"/>
      <c r="C364" s="241"/>
      <c r="D364" s="232" t="s">
        <v>143</v>
      </c>
      <c r="E364" s="242" t="s">
        <v>1</v>
      </c>
      <c r="F364" s="243" t="s">
        <v>340</v>
      </c>
      <c r="G364" s="241"/>
      <c r="H364" s="242" t="s">
        <v>1</v>
      </c>
      <c r="I364" s="244"/>
      <c r="J364" s="241"/>
      <c r="K364" s="241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143</v>
      </c>
      <c r="AU364" s="249" t="s">
        <v>90</v>
      </c>
      <c r="AV364" s="13" t="s">
        <v>88</v>
      </c>
      <c r="AW364" s="13" t="s">
        <v>36</v>
      </c>
      <c r="AX364" s="13" t="s">
        <v>80</v>
      </c>
      <c r="AY364" s="249" t="s">
        <v>124</v>
      </c>
    </row>
    <row r="365" s="14" customFormat="1">
      <c r="A365" s="14"/>
      <c r="B365" s="250"/>
      <c r="C365" s="251"/>
      <c r="D365" s="232" t="s">
        <v>143</v>
      </c>
      <c r="E365" s="252" t="s">
        <v>1</v>
      </c>
      <c r="F365" s="253" t="s">
        <v>341</v>
      </c>
      <c r="G365" s="251"/>
      <c r="H365" s="254">
        <v>2.8500000000000001</v>
      </c>
      <c r="I365" s="255"/>
      <c r="J365" s="251"/>
      <c r="K365" s="251"/>
      <c r="L365" s="256"/>
      <c r="M365" s="257"/>
      <c r="N365" s="258"/>
      <c r="O365" s="258"/>
      <c r="P365" s="258"/>
      <c r="Q365" s="258"/>
      <c r="R365" s="258"/>
      <c r="S365" s="258"/>
      <c r="T365" s="25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0" t="s">
        <v>143</v>
      </c>
      <c r="AU365" s="260" t="s">
        <v>90</v>
      </c>
      <c r="AV365" s="14" t="s">
        <v>90</v>
      </c>
      <c r="AW365" s="14" t="s">
        <v>36</v>
      </c>
      <c r="AX365" s="14" t="s">
        <v>80</v>
      </c>
      <c r="AY365" s="260" t="s">
        <v>124</v>
      </c>
    </row>
    <row r="366" s="14" customFormat="1">
      <c r="A366" s="14"/>
      <c r="B366" s="250"/>
      <c r="C366" s="251"/>
      <c r="D366" s="232" t="s">
        <v>143</v>
      </c>
      <c r="E366" s="252" t="s">
        <v>1</v>
      </c>
      <c r="F366" s="253" t="s">
        <v>342</v>
      </c>
      <c r="G366" s="251"/>
      <c r="H366" s="254">
        <v>4.7750000000000004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143</v>
      </c>
      <c r="AU366" s="260" t="s">
        <v>90</v>
      </c>
      <c r="AV366" s="14" t="s">
        <v>90</v>
      </c>
      <c r="AW366" s="14" t="s">
        <v>36</v>
      </c>
      <c r="AX366" s="14" t="s">
        <v>80</v>
      </c>
      <c r="AY366" s="260" t="s">
        <v>124</v>
      </c>
    </row>
    <row r="367" s="15" customFormat="1">
      <c r="A367" s="15"/>
      <c r="B367" s="261"/>
      <c r="C367" s="262"/>
      <c r="D367" s="232" t="s">
        <v>143</v>
      </c>
      <c r="E367" s="263" t="s">
        <v>1</v>
      </c>
      <c r="F367" s="264" t="s">
        <v>148</v>
      </c>
      <c r="G367" s="262"/>
      <c r="H367" s="265">
        <v>7.625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1" t="s">
        <v>143</v>
      </c>
      <c r="AU367" s="271" t="s">
        <v>90</v>
      </c>
      <c r="AV367" s="15" t="s">
        <v>149</v>
      </c>
      <c r="AW367" s="15" t="s">
        <v>36</v>
      </c>
      <c r="AX367" s="15" t="s">
        <v>80</v>
      </c>
      <c r="AY367" s="271" t="s">
        <v>124</v>
      </c>
    </row>
    <row r="368" s="13" customFormat="1">
      <c r="A368" s="13"/>
      <c r="B368" s="240"/>
      <c r="C368" s="241"/>
      <c r="D368" s="232" t="s">
        <v>143</v>
      </c>
      <c r="E368" s="242" t="s">
        <v>1</v>
      </c>
      <c r="F368" s="243" t="s">
        <v>343</v>
      </c>
      <c r="G368" s="241"/>
      <c r="H368" s="242" t="s">
        <v>1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143</v>
      </c>
      <c r="AU368" s="249" t="s">
        <v>90</v>
      </c>
      <c r="AV368" s="13" t="s">
        <v>88</v>
      </c>
      <c r="AW368" s="13" t="s">
        <v>36</v>
      </c>
      <c r="AX368" s="13" t="s">
        <v>80</v>
      </c>
      <c r="AY368" s="249" t="s">
        <v>124</v>
      </c>
    </row>
    <row r="369" s="14" customFormat="1">
      <c r="A369" s="14"/>
      <c r="B369" s="250"/>
      <c r="C369" s="251"/>
      <c r="D369" s="232" t="s">
        <v>143</v>
      </c>
      <c r="E369" s="252" t="s">
        <v>1</v>
      </c>
      <c r="F369" s="253" t="s">
        <v>344</v>
      </c>
      <c r="G369" s="251"/>
      <c r="H369" s="254">
        <v>0.35099999999999998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143</v>
      </c>
      <c r="AU369" s="260" t="s">
        <v>90</v>
      </c>
      <c r="AV369" s="14" t="s">
        <v>90</v>
      </c>
      <c r="AW369" s="14" t="s">
        <v>36</v>
      </c>
      <c r="AX369" s="14" t="s">
        <v>80</v>
      </c>
      <c r="AY369" s="260" t="s">
        <v>124</v>
      </c>
    </row>
    <row r="370" s="14" customFormat="1">
      <c r="A370" s="14"/>
      <c r="B370" s="250"/>
      <c r="C370" s="251"/>
      <c r="D370" s="232" t="s">
        <v>143</v>
      </c>
      <c r="E370" s="252" t="s">
        <v>1</v>
      </c>
      <c r="F370" s="253" t="s">
        <v>345</v>
      </c>
      <c r="G370" s="251"/>
      <c r="H370" s="254">
        <v>0.439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143</v>
      </c>
      <c r="AU370" s="260" t="s">
        <v>90</v>
      </c>
      <c r="AV370" s="14" t="s">
        <v>90</v>
      </c>
      <c r="AW370" s="14" t="s">
        <v>36</v>
      </c>
      <c r="AX370" s="14" t="s">
        <v>80</v>
      </c>
      <c r="AY370" s="260" t="s">
        <v>124</v>
      </c>
    </row>
    <row r="371" s="15" customFormat="1">
      <c r="A371" s="15"/>
      <c r="B371" s="261"/>
      <c r="C371" s="262"/>
      <c r="D371" s="232" t="s">
        <v>143</v>
      </c>
      <c r="E371" s="263" t="s">
        <v>1</v>
      </c>
      <c r="F371" s="264" t="s">
        <v>148</v>
      </c>
      <c r="G371" s="262"/>
      <c r="H371" s="265">
        <v>0.79000000000000004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1" t="s">
        <v>143</v>
      </c>
      <c r="AU371" s="271" t="s">
        <v>90</v>
      </c>
      <c r="AV371" s="15" t="s">
        <v>149</v>
      </c>
      <c r="AW371" s="15" t="s">
        <v>36</v>
      </c>
      <c r="AX371" s="15" t="s">
        <v>80</v>
      </c>
      <c r="AY371" s="271" t="s">
        <v>124</v>
      </c>
    </row>
    <row r="372" s="13" customFormat="1">
      <c r="A372" s="13"/>
      <c r="B372" s="240"/>
      <c r="C372" s="241"/>
      <c r="D372" s="232" t="s">
        <v>143</v>
      </c>
      <c r="E372" s="242" t="s">
        <v>1</v>
      </c>
      <c r="F372" s="243" t="s">
        <v>346</v>
      </c>
      <c r="G372" s="241"/>
      <c r="H372" s="242" t="s">
        <v>1</v>
      </c>
      <c r="I372" s="244"/>
      <c r="J372" s="241"/>
      <c r="K372" s="241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143</v>
      </c>
      <c r="AU372" s="249" t="s">
        <v>90</v>
      </c>
      <c r="AV372" s="13" t="s">
        <v>88</v>
      </c>
      <c r="AW372" s="13" t="s">
        <v>36</v>
      </c>
      <c r="AX372" s="13" t="s">
        <v>80</v>
      </c>
      <c r="AY372" s="249" t="s">
        <v>124</v>
      </c>
    </row>
    <row r="373" s="14" customFormat="1">
      <c r="A373" s="14"/>
      <c r="B373" s="250"/>
      <c r="C373" s="251"/>
      <c r="D373" s="232" t="s">
        <v>143</v>
      </c>
      <c r="E373" s="252" t="s">
        <v>1</v>
      </c>
      <c r="F373" s="253" t="s">
        <v>347</v>
      </c>
      <c r="G373" s="251"/>
      <c r="H373" s="254">
        <v>0.60799999999999998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0" t="s">
        <v>143</v>
      </c>
      <c r="AU373" s="260" t="s">
        <v>90</v>
      </c>
      <c r="AV373" s="14" t="s">
        <v>90</v>
      </c>
      <c r="AW373" s="14" t="s">
        <v>36</v>
      </c>
      <c r="AX373" s="14" t="s">
        <v>80</v>
      </c>
      <c r="AY373" s="260" t="s">
        <v>124</v>
      </c>
    </row>
    <row r="374" s="15" customFormat="1">
      <c r="A374" s="15"/>
      <c r="B374" s="261"/>
      <c r="C374" s="262"/>
      <c r="D374" s="232" t="s">
        <v>143</v>
      </c>
      <c r="E374" s="263" t="s">
        <v>1</v>
      </c>
      <c r="F374" s="264" t="s">
        <v>148</v>
      </c>
      <c r="G374" s="262"/>
      <c r="H374" s="265">
        <v>0.60799999999999998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1" t="s">
        <v>143</v>
      </c>
      <c r="AU374" s="271" t="s">
        <v>90</v>
      </c>
      <c r="AV374" s="15" t="s">
        <v>149</v>
      </c>
      <c r="AW374" s="15" t="s">
        <v>36</v>
      </c>
      <c r="AX374" s="15" t="s">
        <v>80</v>
      </c>
      <c r="AY374" s="271" t="s">
        <v>124</v>
      </c>
    </row>
    <row r="375" s="16" customFormat="1">
      <c r="A375" s="16"/>
      <c r="B375" s="272"/>
      <c r="C375" s="273"/>
      <c r="D375" s="232" t="s">
        <v>143</v>
      </c>
      <c r="E375" s="274" t="s">
        <v>1</v>
      </c>
      <c r="F375" s="275" t="s">
        <v>157</v>
      </c>
      <c r="G375" s="273"/>
      <c r="H375" s="276">
        <v>20.146999999999998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143</v>
      </c>
      <c r="AU375" s="282" t="s">
        <v>90</v>
      </c>
      <c r="AV375" s="16" t="s">
        <v>130</v>
      </c>
      <c r="AW375" s="16" t="s">
        <v>36</v>
      </c>
      <c r="AX375" s="16" t="s">
        <v>88</v>
      </c>
      <c r="AY375" s="282" t="s">
        <v>124</v>
      </c>
    </row>
    <row r="376" s="2" customFormat="1" ht="16.5" customHeight="1">
      <c r="A376" s="39"/>
      <c r="B376" s="40"/>
      <c r="C376" s="219" t="s">
        <v>348</v>
      </c>
      <c r="D376" s="219" t="s">
        <v>126</v>
      </c>
      <c r="E376" s="220" t="s">
        <v>349</v>
      </c>
      <c r="F376" s="221" t="s">
        <v>350</v>
      </c>
      <c r="G376" s="222" t="s">
        <v>207</v>
      </c>
      <c r="H376" s="223">
        <v>99.153999999999996</v>
      </c>
      <c r="I376" s="224"/>
      <c r="J376" s="225">
        <f>ROUND(I376*H376,2)</f>
        <v>0</v>
      </c>
      <c r="K376" s="221" t="s">
        <v>136</v>
      </c>
      <c r="L376" s="45"/>
      <c r="M376" s="226" t="s">
        <v>1</v>
      </c>
      <c r="N376" s="227" t="s">
        <v>45</v>
      </c>
      <c r="O376" s="92"/>
      <c r="P376" s="228">
        <f>O376*H376</f>
        <v>0</v>
      </c>
      <c r="Q376" s="228">
        <v>0.0086499999999999997</v>
      </c>
      <c r="R376" s="228">
        <f>Q376*H376</f>
        <v>0.85768209999999989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130</v>
      </c>
      <c r="AT376" s="230" t="s">
        <v>126</v>
      </c>
      <c r="AU376" s="230" t="s">
        <v>90</v>
      </c>
      <c r="AY376" s="18" t="s">
        <v>124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88</v>
      </c>
      <c r="BK376" s="231">
        <f>ROUND(I376*H376,2)</f>
        <v>0</v>
      </c>
      <c r="BL376" s="18" t="s">
        <v>130</v>
      </c>
      <c r="BM376" s="230" t="s">
        <v>351</v>
      </c>
    </row>
    <row r="377" s="2" customFormat="1">
      <c r="A377" s="39"/>
      <c r="B377" s="40"/>
      <c r="C377" s="41"/>
      <c r="D377" s="232" t="s">
        <v>132</v>
      </c>
      <c r="E377" s="41"/>
      <c r="F377" s="233" t="s">
        <v>352</v>
      </c>
      <c r="G377" s="41"/>
      <c r="H377" s="41"/>
      <c r="I377" s="234"/>
      <c r="J377" s="41"/>
      <c r="K377" s="41"/>
      <c r="L377" s="45"/>
      <c r="M377" s="235"/>
      <c r="N377" s="23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132</v>
      </c>
      <c r="AU377" s="18" t="s">
        <v>90</v>
      </c>
    </row>
    <row r="378" s="2" customFormat="1">
      <c r="A378" s="39"/>
      <c r="B378" s="40"/>
      <c r="C378" s="41"/>
      <c r="D378" s="237" t="s">
        <v>139</v>
      </c>
      <c r="E378" s="41"/>
      <c r="F378" s="238" t="s">
        <v>353</v>
      </c>
      <c r="G378" s="41"/>
      <c r="H378" s="41"/>
      <c r="I378" s="234"/>
      <c r="J378" s="41"/>
      <c r="K378" s="41"/>
      <c r="L378" s="45"/>
      <c r="M378" s="235"/>
      <c r="N378" s="23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139</v>
      </c>
      <c r="AU378" s="18" t="s">
        <v>90</v>
      </c>
    </row>
    <row r="379" s="13" customFormat="1">
      <c r="A379" s="13"/>
      <c r="B379" s="240"/>
      <c r="C379" s="241"/>
      <c r="D379" s="232" t="s">
        <v>143</v>
      </c>
      <c r="E379" s="242" t="s">
        <v>1</v>
      </c>
      <c r="F379" s="243" t="s">
        <v>354</v>
      </c>
      <c r="G379" s="241"/>
      <c r="H379" s="242" t="s">
        <v>1</v>
      </c>
      <c r="I379" s="244"/>
      <c r="J379" s="241"/>
      <c r="K379" s="241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143</v>
      </c>
      <c r="AU379" s="249" t="s">
        <v>90</v>
      </c>
      <c r="AV379" s="13" t="s">
        <v>88</v>
      </c>
      <c r="AW379" s="13" t="s">
        <v>36</v>
      </c>
      <c r="AX379" s="13" t="s">
        <v>80</v>
      </c>
      <c r="AY379" s="249" t="s">
        <v>124</v>
      </c>
    </row>
    <row r="380" s="14" customFormat="1">
      <c r="A380" s="14"/>
      <c r="B380" s="250"/>
      <c r="C380" s="251"/>
      <c r="D380" s="232" t="s">
        <v>143</v>
      </c>
      <c r="E380" s="252" t="s">
        <v>1</v>
      </c>
      <c r="F380" s="253" t="s">
        <v>355</v>
      </c>
      <c r="G380" s="251"/>
      <c r="H380" s="254">
        <v>9.7200000000000006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0" t="s">
        <v>143</v>
      </c>
      <c r="AU380" s="260" t="s">
        <v>90</v>
      </c>
      <c r="AV380" s="14" t="s">
        <v>90</v>
      </c>
      <c r="AW380" s="14" t="s">
        <v>36</v>
      </c>
      <c r="AX380" s="14" t="s">
        <v>80</v>
      </c>
      <c r="AY380" s="260" t="s">
        <v>124</v>
      </c>
    </row>
    <row r="381" s="14" customFormat="1">
      <c r="A381" s="14"/>
      <c r="B381" s="250"/>
      <c r="C381" s="251"/>
      <c r="D381" s="232" t="s">
        <v>143</v>
      </c>
      <c r="E381" s="252" t="s">
        <v>1</v>
      </c>
      <c r="F381" s="253" t="s">
        <v>356</v>
      </c>
      <c r="G381" s="251"/>
      <c r="H381" s="254">
        <v>21.384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143</v>
      </c>
      <c r="AU381" s="260" t="s">
        <v>90</v>
      </c>
      <c r="AV381" s="14" t="s">
        <v>90</v>
      </c>
      <c r="AW381" s="14" t="s">
        <v>36</v>
      </c>
      <c r="AX381" s="14" t="s">
        <v>80</v>
      </c>
      <c r="AY381" s="260" t="s">
        <v>124</v>
      </c>
    </row>
    <row r="382" s="14" customFormat="1">
      <c r="A382" s="14"/>
      <c r="B382" s="250"/>
      <c r="C382" s="251"/>
      <c r="D382" s="232" t="s">
        <v>143</v>
      </c>
      <c r="E382" s="252" t="s">
        <v>1</v>
      </c>
      <c r="F382" s="253" t="s">
        <v>357</v>
      </c>
      <c r="G382" s="251"/>
      <c r="H382" s="254">
        <v>1.0800000000000001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143</v>
      </c>
      <c r="AU382" s="260" t="s">
        <v>90</v>
      </c>
      <c r="AV382" s="14" t="s">
        <v>90</v>
      </c>
      <c r="AW382" s="14" t="s">
        <v>36</v>
      </c>
      <c r="AX382" s="14" t="s">
        <v>80</v>
      </c>
      <c r="AY382" s="260" t="s">
        <v>124</v>
      </c>
    </row>
    <row r="383" s="15" customFormat="1">
      <c r="A383" s="15"/>
      <c r="B383" s="261"/>
      <c r="C383" s="262"/>
      <c r="D383" s="232" t="s">
        <v>143</v>
      </c>
      <c r="E383" s="263" t="s">
        <v>1</v>
      </c>
      <c r="F383" s="264" t="s">
        <v>148</v>
      </c>
      <c r="G383" s="262"/>
      <c r="H383" s="265">
        <v>32.183999999999997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1" t="s">
        <v>143</v>
      </c>
      <c r="AU383" s="271" t="s">
        <v>90</v>
      </c>
      <c r="AV383" s="15" t="s">
        <v>149</v>
      </c>
      <c r="AW383" s="15" t="s">
        <v>36</v>
      </c>
      <c r="AX383" s="15" t="s">
        <v>80</v>
      </c>
      <c r="AY383" s="271" t="s">
        <v>124</v>
      </c>
    </row>
    <row r="384" s="13" customFormat="1">
      <c r="A384" s="13"/>
      <c r="B384" s="240"/>
      <c r="C384" s="241"/>
      <c r="D384" s="232" t="s">
        <v>143</v>
      </c>
      <c r="E384" s="242" t="s">
        <v>1</v>
      </c>
      <c r="F384" s="243" t="s">
        <v>358</v>
      </c>
      <c r="G384" s="241"/>
      <c r="H384" s="242" t="s">
        <v>1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143</v>
      </c>
      <c r="AU384" s="249" t="s">
        <v>90</v>
      </c>
      <c r="AV384" s="13" t="s">
        <v>88</v>
      </c>
      <c r="AW384" s="13" t="s">
        <v>36</v>
      </c>
      <c r="AX384" s="13" t="s">
        <v>80</v>
      </c>
      <c r="AY384" s="249" t="s">
        <v>124</v>
      </c>
    </row>
    <row r="385" s="14" customFormat="1">
      <c r="A385" s="14"/>
      <c r="B385" s="250"/>
      <c r="C385" s="251"/>
      <c r="D385" s="232" t="s">
        <v>143</v>
      </c>
      <c r="E385" s="252" t="s">
        <v>1</v>
      </c>
      <c r="F385" s="253" t="s">
        <v>359</v>
      </c>
      <c r="G385" s="251"/>
      <c r="H385" s="254">
        <v>3.0150000000000001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143</v>
      </c>
      <c r="AU385" s="260" t="s">
        <v>90</v>
      </c>
      <c r="AV385" s="14" t="s">
        <v>90</v>
      </c>
      <c r="AW385" s="14" t="s">
        <v>36</v>
      </c>
      <c r="AX385" s="14" t="s">
        <v>80</v>
      </c>
      <c r="AY385" s="260" t="s">
        <v>124</v>
      </c>
    </row>
    <row r="386" s="14" customFormat="1">
      <c r="A386" s="14"/>
      <c r="B386" s="250"/>
      <c r="C386" s="251"/>
      <c r="D386" s="232" t="s">
        <v>143</v>
      </c>
      <c r="E386" s="252" t="s">
        <v>1</v>
      </c>
      <c r="F386" s="253" t="s">
        <v>360</v>
      </c>
      <c r="G386" s="251"/>
      <c r="H386" s="254">
        <v>16.481999999999999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143</v>
      </c>
      <c r="AU386" s="260" t="s">
        <v>90</v>
      </c>
      <c r="AV386" s="14" t="s">
        <v>90</v>
      </c>
      <c r="AW386" s="14" t="s">
        <v>36</v>
      </c>
      <c r="AX386" s="14" t="s">
        <v>80</v>
      </c>
      <c r="AY386" s="260" t="s">
        <v>124</v>
      </c>
    </row>
    <row r="387" s="14" customFormat="1">
      <c r="A387" s="14"/>
      <c r="B387" s="250"/>
      <c r="C387" s="251"/>
      <c r="D387" s="232" t="s">
        <v>143</v>
      </c>
      <c r="E387" s="252" t="s">
        <v>1</v>
      </c>
      <c r="F387" s="253" t="s">
        <v>361</v>
      </c>
      <c r="G387" s="251"/>
      <c r="H387" s="254">
        <v>0.94499999999999995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143</v>
      </c>
      <c r="AU387" s="260" t="s">
        <v>90</v>
      </c>
      <c r="AV387" s="14" t="s">
        <v>90</v>
      </c>
      <c r="AW387" s="14" t="s">
        <v>36</v>
      </c>
      <c r="AX387" s="14" t="s">
        <v>80</v>
      </c>
      <c r="AY387" s="260" t="s">
        <v>124</v>
      </c>
    </row>
    <row r="388" s="15" customFormat="1">
      <c r="A388" s="15"/>
      <c r="B388" s="261"/>
      <c r="C388" s="262"/>
      <c r="D388" s="232" t="s">
        <v>143</v>
      </c>
      <c r="E388" s="263" t="s">
        <v>1</v>
      </c>
      <c r="F388" s="264" t="s">
        <v>148</v>
      </c>
      <c r="G388" s="262"/>
      <c r="H388" s="265">
        <v>20.442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1" t="s">
        <v>143</v>
      </c>
      <c r="AU388" s="271" t="s">
        <v>90</v>
      </c>
      <c r="AV388" s="15" t="s">
        <v>149</v>
      </c>
      <c r="AW388" s="15" t="s">
        <v>36</v>
      </c>
      <c r="AX388" s="15" t="s">
        <v>80</v>
      </c>
      <c r="AY388" s="271" t="s">
        <v>124</v>
      </c>
    </row>
    <row r="389" s="13" customFormat="1">
      <c r="A389" s="13"/>
      <c r="B389" s="240"/>
      <c r="C389" s="241"/>
      <c r="D389" s="232" t="s">
        <v>143</v>
      </c>
      <c r="E389" s="242" t="s">
        <v>1</v>
      </c>
      <c r="F389" s="243" t="s">
        <v>343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143</v>
      </c>
      <c r="AU389" s="249" t="s">
        <v>90</v>
      </c>
      <c r="AV389" s="13" t="s">
        <v>88</v>
      </c>
      <c r="AW389" s="13" t="s">
        <v>36</v>
      </c>
      <c r="AX389" s="13" t="s">
        <v>80</v>
      </c>
      <c r="AY389" s="249" t="s">
        <v>124</v>
      </c>
    </row>
    <row r="390" s="14" customFormat="1">
      <c r="A390" s="14"/>
      <c r="B390" s="250"/>
      <c r="C390" s="251"/>
      <c r="D390" s="232" t="s">
        <v>143</v>
      </c>
      <c r="E390" s="252" t="s">
        <v>1</v>
      </c>
      <c r="F390" s="253" t="s">
        <v>362</v>
      </c>
      <c r="G390" s="251"/>
      <c r="H390" s="254">
        <v>3.5099999999999998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143</v>
      </c>
      <c r="AU390" s="260" t="s">
        <v>90</v>
      </c>
      <c r="AV390" s="14" t="s">
        <v>90</v>
      </c>
      <c r="AW390" s="14" t="s">
        <v>36</v>
      </c>
      <c r="AX390" s="14" t="s">
        <v>80</v>
      </c>
      <c r="AY390" s="260" t="s">
        <v>124</v>
      </c>
    </row>
    <row r="391" s="14" customFormat="1">
      <c r="A391" s="14"/>
      <c r="B391" s="250"/>
      <c r="C391" s="251"/>
      <c r="D391" s="232" t="s">
        <v>143</v>
      </c>
      <c r="E391" s="252" t="s">
        <v>1</v>
      </c>
      <c r="F391" s="253" t="s">
        <v>363</v>
      </c>
      <c r="G391" s="251"/>
      <c r="H391" s="254">
        <v>3.5880000000000001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143</v>
      </c>
      <c r="AU391" s="260" t="s">
        <v>90</v>
      </c>
      <c r="AV391" s="14" t="s">
        <v>90</v>
      </c>
      <c r="AW391" s="14" t="s">
        <v>36</v>
      </c>
      <c r="AX391" s="14" t="s">
        <v>80</v>
      </c>
      <c r="AY391" s="260" t="s">
        <v>124</v>
      </c>
    </row>
    <row r="392" s="15" customFormat="1">
      <c r="A392" s="15"/>
      <c r="B392" s="261"/>
      <c r="C392" s="262"/>
      <c r="D392" s="232" t="s">
        <v>143</v>
      </c>
      <c r="E392" s="263" t="s">
        <v>1</v>
      </c>
      <c r="F392" s="264" t="s">
        <v>148</v>
      </c>
      <c r="G392" s="262"/>
      <c r="H392" s="265">
        <v>7.0979999999999999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1" t="s">
        <v>143</v>
      </c>
      <c r="AU392" s="271" t="s">
        <v>90</v>
      </c>
      <c r="AV392" s="15" t="s">
        <v>149</v>
      </c>
      <c r="AW392" s="15" t="s">
        <v>36</v>
      </c>
      <c r="AX392" s="15" t="s">
        <v>80</v>
      </c>
      <c r="AY392" s="271" t="s">
        <v>124</v>
      </c>
    </row>
    <row r="393" s="13" customFormat="1">
      <c r="A393" s="13"/>
      <c r="B393" s="240"/>
      <c r="C393" s="241"/>
      <c r="D393" s="232" t="s">
        <v>143</v>
      </c>
      <c r="E393" s="242" t="s">
        <v>1</v>
      </c>
      <c r="F393" s="243" t="s">
        <v>346</v>
      </c>
      <c r="G393" s="241"/>
      <c r="H393" s="242" t="s">
        <v>1</v>
      </c>
      <c r="I393" s="244"/>
      <c r="J393" s="241"/>
      <c r="K393" s="241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143</v>
      </c>
      <c r="AU393" s="249" t="s">
        <v>90</v>
      </c>
      <c r="AV393" s="13" t="s">
        <v>88</v>
      </c>
      <c r="AW393" s="13" t="s">
        <v>36</v>
      </c>
      <c r="AX393" s="13" t="s">
        <v>80</v>
      </c>
      <c r="AY393" s="249" t="s">
        <v>124</v>
      </c>
    </row>
    <row r="394" s="14" customFormat="1">
      <c r="A394" s="14"/>
      <c r="B394" s="250"/>
      <c r="C394" s="251"/>
      <c r="D394" s="232" t="s">
        <v>143</v>
      </c>
      <c r="E394" s="252" t="s">
        <v>1</v>
      </c>
      <c r="F394" s="253" t="s">
        <v>364</v>
      </c>
      <c r="G394" s="251"/>
      <c r="H394" s="254">
        <v>1.3999999999999999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0" t="s">
        <v>143</v>
      </c>
      <c r="AU394" s="260" t="s">
        <v>90</v>
      </c>
      <c r="AV394" s="14" t="s">
        <v>90</v>
      </c>
      <c r="AW394" s="14" t="s">
        <v>36</v>
      </c>
      <c r="AX394" s="14" t="s">
        <v>80</v>
      </c>
      <c r="AY394" s="260" t="s">
        <v>124</v>
      </c>
    </row>
    <row r="395" s="14" customFormat="1">
      <c r="A395" s="14"/>
      <c r="B395" s="250"/>
      <c r="C395" s="251"/>
      <c r="D395" s="232" t="s">
        <v>143</v>
      </c>
      <c r="E395" s="252" t="s">
        <v>1</v>
      </c>
      <c r="F395" s="253" t="s">
        <v>365</v>
      </c>
      <c r="G395" s="251"/>
      <c r="H395" s="254">
        <v>0.13200000000000001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143</v>
      </c>
      <c r="AU395" s="260" t="s">
        <v>90</v>
      </c>
      <c r="AV395" s="14" t="s">
        <v>90</v>
      </c>
      <c r="AW395" s="14" t="s">
        <v>36</v>
      </c>
      <c r="AX395" s="14" t="s">
        <v>80</v>
      </c>
      <c r="AY395" s="260" t="s">
        <v>124</v>
      </c>
    </row>
    <row r="396" s="15" customFormat="1">
      <c r="A396" s="15"/>
      <c r="B396" s="261"/>
      <c r="C396" s="262"/>
      <c r="D396" s="232" t="s">
        <v>143</v>
      </c>
      <c r="E396" s="263" t="s">
        <v>1</v>
      </c>
      <c r="F396" s="264" t="s">
        <v>148</v>
      </c>
      <c r="G396" s="262"/>
      <c r="H396" s="265">
        <v>1.532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143</v>
      </c>
      <c r="AU396" s="271" t="s">
        <v>90</v>
      </c>
      <c r="AV396" s="15" t="s">
        <v>149</v>
      </c>
      <c r="AW396" s="15" t="s">
        <v>36</v>
      </c>
      <c r="AX396" s="15" t="s">
        <v>80</v>
      </c>
      <c r="AY396" s="271" t="s">
        <v>124</v>
      </c>
    </row>
    <row r="397" s="13" customFormat="1">
      <c r="A397" s="13"/>
      <c r="B397" s="240"/>
      <c r="C397" s="241"/>
      <c r="D397" s="232" t="s">
        <v>143</v>
      </c>
      <c r="E397" s="242" t="s">
        <v>1</v>
      </c>
      <c r="F397" s="243" t="s">
        <v>366</v>
      </c>
      <c r="G397" s="241"/>
      <c r="H397" s="242" t="s">
        <v>1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143</v>
      </c>
      <c r="AU397" s="249" t="s">
        <v>90</v>
      </c>
      <c r="AV397" s="13" t="s">
        <v>88</v>
      </c>
      <c r="AW397" s="13" t="s">
        <v>36</v>
      </c>
      <c r="AX397" s="13" t="s">
        <v>80</v>
      </c>
      <c r="AY397" s="249" t="s">
        <v>124</v>
      </c>
    </row>
    <row r="398" s="14" customFormat="1">
      <c r="A398" s="14"/>
      <c r="B398" s="250"/>
      <c r="C398" s="251"/>
      <c r="D398" s="232" t="s">
        <v>143</v>
      </c>
      <c r="E398" s="252" t="s">
        <v>1</v>
      </c>
      <c r="F398" s="253" t="s">
        <v>367</v>
      </c>
      <c r="G398" s="251"/>
      <c r="H398" s="254">
        <v>2.0800000000000001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143</v>
      </c>
      <c r="AU398" s="260" t="s">
        <v>90</v>
      </c>
      <c r="AV398" s="14" t="s">
        <v>90</v>
      </c>
      <c r="AW398" s="14" t="s">
        <v>36</v>
      </c>
      <c r="AX398" s="14" t="s">
        <v>80</v>
      </c>
      <c r="AY398" s="260" t="s">
        <v>124</v>
      </c>
    </row>
    <row r="399" s="14" customFormat="1">
      <c r="A399" s="14"/>
      <c r="B399" s="250"/>
      <c r="C399" s="251"/>
      <c r="D399" s="232" t="s">
        <v>143</v>
      </c>
      <c r="E399" s="252" t="s">
        <v>1</v>
      </c>
      <c r="F399" s="253" t="s">
        <v>368</v>
      </c>
      <c r="G399" s="251"/>
      <c r="H399" s="254">
        <v>20.507999999999999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143</v>
      </c>
      <c r="AU399" s="260" t="s">
        <v>90</v>
      </c>
      <c r="AV399" s="14" t="s">
        <v>90</v>
      </c>
      <c r="AW399" s="14" t="s">
        <v>36</v>
      </c>
      <c r="AX399" s="14" t="s">
        <v>80</v>
      </c>
      <c r="AY399" s="260" t="s">
        <v>124</v>
      </c>
    </row>
    <row r="400" s="15" customFormat="1">
      <c r="A400" s="15"/>
      <c r="B400" s="261"/>
      <c r="C400" s="262"/>
      <c r="D400" s="232" t="s">
        <v>143</v>
      </c>
      <c r="E400" s="263" t="s">
        <v>1</v>
      </c>
      <c r="F400" s="264" t="s">
        <v>148</v>
      </c>
      <c r="G400" s="262"/>
      <c r="H400" s="265">
        <v>22.588000000000001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1" t="s">
        <v>143</v>
      </c>
      <c r="AU400" s="271" t="s">
        <v>90</v>
      </c>
      <c r="AV400" s="15" t="s">
        <v>149</v>
      </c>
      <c r="AW400" s="15" t="s">
        <v>36</v>
      </c>
      <c r="AX400" s="15" t="s">
        <v>80</v>
      </c>
      <c r="AY400" s="271" t="s">
        <v>124</v>
      </c>
    </row>
    <row r="401" s="13" customFormat="1">
      <c r="A401" s="13"/>
      <c r="B401" s="240"/>
      <c r="C401" s="241"/>
      <c r="D401" s="232" t="s">
        <v>143</v>
      </c>
      <c r="E401" s="242" t="s">
        <v>1</v>
      </c>
      <c r="F401" s="243" t="s">
        <v>369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143</v>
      </c>
      <c r="AU401" s="249" t="s">
        <v>90</v>
      </c>
      <c r="AV401" s="13" t="s">
        <v>88</v>
      </c>
      <c r="AW401" s="13" t="s">
        <v>36</v>
      </c>
      <c r="AX401" s="13" t="s">
        <v>80</v>
      </c>
      <c r="AY401" s="249" t="s">
        <v>124</v>
      </c>
    </row>
    <row r="402" s="14" customFormat="1">
      <c r="A402" s="14"/>
      <c r="B402" s="250"/>
      <c r="C402" s="251"/>
      <c r="D402" s="232" t="s">
        <v>143</v>
      </c>
      <c r="E402" s="252" t="s">
        <v>1</v>
      </c>
      <c r="F402" s="253" t="s">
        <v>370</v>
      </c>
      <c r="G402" s="251"/>
      <c r="H402" s="254">
        <v>1.52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0" t="s">
        <v>143</v>
      </c>
      <c r="AU402" s="260" t="s">
        <v>90</v>
      </c>
      <c r="AV402" s="14" t="s">
        <v>90</v>
      </c>
      <c r="AW402" s="14" t="s">
        <v>36</v>
      </c>
      <c r="AX402" s="14" t="s">
        <v>80</v>
      </c>
      <c r="AY402" s="260" t="s">
        <v>124</v>
      </c>
    </row>
    <row r="403" s="14" customFormat="1">
      <c r="A403" s="14"/>
      <c r="B403" s="250"/>
      <c r="C403" s="251"/>
      <c r="D403" s="232" t="s">
        <v>143</v>
      </c>
      <c r="E403" s="252" t="s">
        <v>1</v>
      </c>
      <c r="F403" s="253" t="s">
        <v>371</v>
      </c>
      <c r="G403" s="251"/>
      <c r="H403" s="254">
        <v>2.1800000000000002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143</v>
      </c>
      <c r="AU403" s="260" t="s">
        <v>90</v>
      </c>
      <c r="AV403" s="14" t="s">
        <v>90</v>
      </c>
      <c r="AW403" s="14" t="s">
        <v>36</v>
      </c>
      <c r="AX403" s="14" t="s">
        <v>80</v>
      </c>
      <c r="AY403" s="260" t="s">
        <v>124</v>
      </c>
    </row>
    <row r="404" s="14" customFormat="1">
      <c r="A404" s="14"/>
      <c r="B404" s="250"/>
      <c r="C404" s="251"/>
      <c r="D404" s="232" t="s">
        <v>143</v>
      </c>
      <c r="E404" s="252" t="s">
        <v>1</v>
      </c>
      <c r="F404" s="253" t="s">
        <v>372</v>
      </c>
      <c r="G404" s="251"/>
      <c r="H404" s="254">
        <v>5.0119999999999996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143</v>
      </c>
      <c r="AU404" s="260" t="s">
        <v>90</v>
      </c>
      <c r="AV404" s="14" t="s">
        <v>90</v>
      </c>
      <c r="AW404" s="14" t="s">
        <v>36</v>
      </c>
      <c r="AX404" s="14" t="s">
        <v>80</v>
      </c>
      <c r="AY404" s="260" t="s">
        <v>124</v>
      </c>
    </row>
    <row r="405" s="14" customFormat="1">
      <c r="A405" s="14"/>
      <c r="B405" s="250"/>
      <c r="C405" s="251"/>
      <c r="D405" s="232" t="s">
        <v>143</v>
      </c>
      <c r="E405" s="252" t="s">
        <v>1</v>
      </c>
      <c r="F405" s="253" t="s">
        <v>373</v>
      </c>
      <c r="G405" s="251"/>
      <c r="H405" s="254">
        <v>2.2080000000000002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143</v>
      </c>
      <c r="AU405" s="260" t="s">
        <v>90</v>
      </c>
      <c r="AV405" s="14" t="s">
        <v>90</v>
      </c>
      <c r="AW405" s="14" t="s">
        <v>36</v>
      </c>
      <c r="AX405" s="14" t="s">
        <v>80</v>
      </c>
      <c r="AY405" s="260" t="s">
        <v>124</v>
      </c>
    </row>
    <row r="406" s="15" customFormat="1">
      <c r="A406" s="15"/>
      <c r="B406" s="261"/>
      <c r="C406" s="262"/>
      <c r="D406" s="232" t="s">
        <v>143</v>
      </c>
      <c r="E406" s="263" t="s">
        <v>1</v>
      </c>
      <c r="F406" s="264" t="s">
        <v>148</v>
      </c>
      <c r="G406" s="262"/>
      <c r="H406" s="265">
        <v>10.92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1" t="s">
        <v>143</v>
      </c>
      <c r="AU406" s="271" t="s">
        <v>90</v>
      </c>
      <c r="AV406" s="15" t="s">
        <v>149</v>
      </c>
      <c r="AW406" s="15" t="s">
        <v>36</v>
      </c>
      <c r="AX406" s="15" t="s">
        <v>80</v>
      </c>
      <c r="AY406" s="271" t="s">
        <v>124</v>
      </c>
    </row>
    <row r="407" s="13" customFormat="1">
      <c r="A407" s="13"/>
      <c r="B407" s="240"/>
      <c r="C407" s="241"/>
      <c r="D407" s="232" t="s">
        <v>143</v>
      </c>
      <c r="E407" s="242" t="s">
        <v>1</v>
      </c>
      <c r="F407" s="243" t="s">
        <v>374</v>
      </c>
      <c r="G407" s="241"/>
      <c r="H407" s="242" t="s">
        <v>1</v>
      </c>
      <c r="I407" s="244"/>
      <c r="J407" s="241"/>
      <c r="K407" s="241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143</v>
      </c>
      <c r="AU407" s="249" t="s">
        <v>90</v>
      </c>
      <c r="AV407" s="13" t="s">
        <v>88</v>
      </c>
      <c r="AW407" s="13" t="s">
        <v>36</v>
      </c>
      <c r="AX407" s="13" t="s">
        <v>80</v>
      </c>
      <c r="AY407" s="249" t="s">
        <v>124</v>
      </c>
    </row>
    <row r="408" s="14" customFormat="1">
      <c r="A408" s="14"/>
      <c r="B408" s="250"/>
      <c r="C408" s="251"/>
      <c r="D408" s="232" t="s">
        <v>143</v>
      </c>
      <c r="E408" s="252" t="s">
        <v>1</v>
      </c>
      <c r="F408" s="253" t="s">
        <v>375</v>
      </c>
      <c r="G408" s="251"/>
      <c r="H408" s="254">
        <v>1.24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143</v>
      </c>
      <c r="AU408" s="260" t="s">
        <v>90</v>
      </c>
      <c r="AV408" s="14" t="s">
        <v>90</v>
      </c>
      <c r="AW408" s="14" t="s">
        <v>36</v>
      </c>
      <c r="AX408" s="14" t="s">
        <v>80</v>
      </c>
      <c r="AY408" s="260" t="s">
        <v>124</v>
      </c>
    </row>
    <row r="409" s="14" customFormat="1">
      <c r="A409" s="14"/>
      <c r="B409" s="250"/>
      <c r="C409" s="251"/>
      <c r="D409" s="232" t="s">
        <v>143</v>
      </c>
      <c r="E409" s="252" t="s">
        <v>1</v>
      </c>
      <c r="F409" s="253" t="s">
        <v>376</v>
      </c>
      <c r="G409" s="251"/>
      <c r="H409" s="254">
        <v>1.8799999999999999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143</v>
      </c>
      <c r="AU409" s="260" t="s">
        <v>90</v>
      </c>
      <c r="AV409" s="14" t="s">
        <v>90</v>
      </c>
      <c r="AW409" s="14" t="s">
        <v>36</v>
      </c>
      <c r="AX409" s="14" t="s">
        <v>80</v>
      </c>
      <c r="AY409" s="260" t="s">
        <v>124</v>
      </c>
    </row>
    <row r="410" s="15" customFormat="1">
      <c r="A410" s="15"/>
      <c r="B410" s="261"/>
      <c r="C410" s="262"/>
      <c r="D410" s="232" t="s">
        <v>143</v>
      </c>
      <c r="E410" s="263" t="s">
        <v>1</v>
      </c>
      <c r="F410" s="264" t="s">
        <v>148</v>
      </c>
      <c r="G410" s="262"/>
      <c r="H410" s="265">
        <v>3.1200000000000001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1" t="s">
        <v>143</v>
      </c>
      <c r="AU410" s="271" t="s">
        <v>90</v>
      </c>
      <c r="AV410" s="15" t="s">
        <v>149</v>
      </c>
      <c r="AW410" s="15" t="s">
        <v>36</v>
      </c>
      <c r="AX410" s="15" t="s">
        <v>80</v>
      </c>
      <c r="AY410" s="271" t="s">
        <v>124</v>
      </c>
    </row>
    <row r="411" s="13" customFormat="1">
      <c r="A411" s="13"/>
      <c r="B411" s="240"/>
      <c r="C411" s="241"/>
      <c r="D411" s="232" t="s">
        <v>143</v>
      </c>
      <c r="E411" s="242" t="s">
        <v>1</v>
      </c>
      <c r="F411" s="243" t="s">
        <v>377</v>
      </c>
      <c r="G411" s="241"/>
      <c r="H411" s="242" t="s">
        <v>1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143</v>
      </c>
      <c r="AU411" s="249" t="s">
        <v>90</v>
      </c>
      <c r="AV411" s="13" t="s">
        <v>88</v>
      </c>
      <c r="AW411" s="13" t="s">
        <v>36</v>
      </c>
      <c r="AX411" s="13" t="s">
        <v>80</v>
      </c>
      <c r="AY411" s="249" t="s">
        <v>124</v>
      </c>
    </row>
    <row r="412" s="14" customFormat="1">
      <c r="A412" s="14"/>
      <c r="B412" s="250"/>
      <c r="C412" s="251"/>
      <c r="D412" s="232" t="s">
        <v>143</v>
      </c>
      <c r="E412" s="252" t="s">
        <v>1</v>
      </c>
      <c r="F412" s="253" t="s">
        <v>378</v>
      </c>
      <c r="G412" s="251"/>
      <c r="H412" s="254">
        <v>0.93999999999999995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143</v>
      </c>
      <c r="AU412" s="260" t="s">
        <v>90</v>
      </c>
      <c r="AV412" s="14" t="s">
        <v>90</v>
      </c>
      <c r="AW412" s="14" t="s">
        <v>36</v>
      </c>
      <c r="AX412" s="14" t="s">
        <v>80</v>
      </c>
      <c r="AY412" s="260" t="s">
        <v>124</v>
      </c>
    </row>
    <row r="413" s="14" customFormat="1">
      <c r="A413" s="14"/>
      <c r="B413" s="250"/>
      <c r="C413" s="251"/>
      <c r="D413" s="232" t="s">
        <v>143</v>
      </c>
      <c r="E413" s="252" t="s">
        <v>1</v>
      </c>
      <c r="F413" s="253" t="s">
        <v>379</v>
      </c>
      <c r="G413" s="251"/>
      <c r="H413" s="254">
        <v>0.33000000000000002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143</v>
      </c>
      <c r="AU413" s="260" t="s">
        <v>90</v>
      </c>
      <c r="AV413" s="14" t="s">
        <v>90</v>
      </c>
      <c r="AW413" s="14" t="s">
        <v>36</v>
      </c>
      <c r="AX413" s="14" t="s">
        <v>80</v>
      </c>
      <c r="AY413" s="260" t="s">
        <v>124</v>
      </c>
    </row>
    <row r="414" s="15" customFormat="1">
      <c r="A414" s="15"/>
      <c r="B414" s="261"/>
      <c r="C414" s="262"/>
      <c r="D414" s="232" t="s">
        <v>143</v>
      </c>
      <c r="E414" s="263" t="s">
        <v>1</v>
      </c>
      <c r="F414" s="264" t="s">
        <v>148</v>
      </c>
      <c r="G414" s="262"/>
      <c r="H414" s="265">
        <v>1.27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1" t="s">
        <v>143</v>
      </c>
      <c r="AU414" s="271" t="s">
        <v>90</v>
      </c>
      <c r="AV414" s="15" t="s">
        <v>149</v>
      </c>
      <c r="AW414" s="15" t="s">
        <v>36</v>
      </c>
      <c r="AX414" s="15" t="s">
        <v>80</v>
      </c>
      <c r="AY414" s="271" t="s">
        <v>124</v>
      </c>
    </row>
    <row r="415" s="16" customFormat="1">
      <c r="A415" s="16"/>
      <c r="B415" s="272"/>
      <c r="C415" s="273"/>
      <c r="D415" s="232" t="s">
        <v>143</v>
      </c>
      <c r="E415" s="274" t="s">
        <v>1</v>
      </c>
      <c r="F415" s="275" t="s">
        <v>157</v>
      </c>
      <c r="G415" s="273"/>
      <c r="H415" s="276">
        <v>99.153999999999996</v>
      </c>
      <c r="I415" s="277"/>
      <c r="J415" s="273"/>
      <c r="K415" s="273"/>
      <c r="L415" s="278"/>
      <c r="M415" s="279"/>
      <c r="N415" s="280"/>
      <c r="O415" s="280"/>
      <c r="P415" s="280"/>
      <c r="Q415" s="280"/>
      <c r="R415" s="280"/>
      <c r="S415" s="280"/>
      <c r="T415" s="281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82" t="s">
        <v>143</v>
      </c>
      <c r="AU415" s="282" t="s">
        <v>90</v>
      </c>
      <c r="AV415" s="16" t="s">
        <v>130</v>
      </c>
      <c r="AW415" s="16" t="s">
        <v>36</v>
      </c>
      <c r="AX415" s="16" t="s">
        <v>88</v>
      </c>
      <c r="AY415" s="282" t="s">
        <v>124</v>
      </c>
    </row>
    <row r="416" s="2" customFormat="1" ht="16.5" customHeight="1">
      <c r="A416" s="39"/>
      <c r="B416" s="40"/>
      <c r="C416" s="219" t="s">
        <v>380</v>
      </c>
      <c r="D416" s="219" t="s">
        <v>126</v>
      </c>
      <c r="E416" s="220" t="s">
        <v>381</v>
      </c>
      <c r="F416" s="221" t="s">
        <v>382</v>
      </c>
      <c r="G416" s="222" t="s">
        <v>207</v>
      </c>
      <c r="H416" s="223">
        <v>99.153999999999996</v>
      </c>
      <c r="I416" s="224"/>
      <c r="J416" s="225">
        <f>ROUND(I416*H416,2)</f>
        <v>0</v>
      </c>
      <c r="K416" s="221" t="s">
        <v>136</v>
      </c>
      <c r="L416" s="45"/>
      <c r="M416" s="226" t="s">
        <v>1</v>
      </c>
      <c r="N416" s="227" t="s">
        <v>45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130</v>
      </c>
      <c r="AT416" s="230" t="s">
        <v>126</v>
      </c>
      <c r="AU416" s="230" t="s">
        <v>90</v>
      </c>
      <c r="AY416" s="18" t="s">
        <v>124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88</v>
      </c>
      <c r="BK416" s="231">
        <f>ROUND(I416*H416,2)</f>
        <v>0</v>
      </c>
      <c r="BL416" s="18" t="s">
        <v>130</v>
      </c>
      <c r="BM416" s="230" t="s">
        <v>383</v>
      </c>
    </row>
    <row r="417" s="2" customFormat="1">
      <c r="A417" s="39"/>
      <c r="B417" s="40"/>
      <c r="C417" s="41"/>
      <c r="D417" s="232" t="s">
        <v>132</v>
      </c>
      <c r="E417" s="41"/>
      <c r="F417" s="233" t="s">
        <v>384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132</v>
      </c>
      <c r="AU417" s="18" t="s">
        <v>90</v>
      </c>
    </row>
    <row r="418" s="2" customFormat="1">
      <c r="A418" s="39"/>
      <c r="B418" s="40"/>
      <c r="C418" s="41"/>
      <c r="D418" s="237" t="s">
        <v>139</v>
      </c>
      <c r="E418" s="41"/>
      <c r="F418" s="238" t="s">
        <v>385</v>
      </c>
      <c r="G418" s="41"/>
      <c r="H418" s="41"/>
      <c r="I418" s="234"/>
      <c r="J418" s="41"/>
      <c r="K418" s="41"/>
      <c r="L418" s="45"/>
      <c r="M418" s="235"/>
      <c r="N418" s="236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139</v>
      </c>
      <c r="AU418" s="18" t="s">
        <v>90</v>
      </c>
    </row>
    <row r="419" s="2" customFormat="1" ht="16.5" customHeight="1">
      <c r="A419" s="39"/>
      <c r="B419" s="40"/>
      <c r="C419" s="219" t="s">
        <v>386</v>
      </c>
      <c r="D419" s="219" t="s">
        <v>126</v>
      </c>
      <c r="E419" s="220" t="s">
        <v>387</v>
      </c>
      <c r="F419" s="221" t="s">
        <v>388</v>
      </c>
      <c r="G419" s="222" t="s">
        <v>287</v>
      </c>
      <c r="H419" s="223">
        <v>2.2360000000000002</v>
      </c>
      <c r="I419" s="224"/>
      <c r="J419" s="225">
        <f>ROUND(I419*H419,2)</f>
        <v>0</v>
      </c>
      <c r="K419" s="221" t="s">
        <v>136</v>
      </c>
      <c r="L419" s="45"/>
      <c r="M419" s="226" t="s">
        <v>1</v>
      </c>
      <c r="N419" s="227" t="s">
        <v>45</v>
      </c>
      <c r="O419" s="92"/>
      <c r="P419" s="228">
        <f>O419*H419</f>
        <v>0</v>
      </c>
      <c r="Q419" s="228">
        <v>1.09528</v>
      </c>
      <c r="R419" s="228">
        <f>Q419*H419</f>
        <v>2.4490460800000005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130</v>
      </c>
      <c r="AT419" s="230" t="s">
        <v>126</v>
      </c>
      <c r="AU419" s="230" t="s">
        <v>90</v>
      </c>
      <c r="AY419" s="18" t="s">
        <v>124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88</v>
      </c>
      <c r="BK419" s="231">
        <f>ROUND(I419*H419,2)</f>
        <v>0</v>
      </c>
      <c r="BL419" s="18" t="s">
        <v>130</v>
      </c>
      <c r="BM419" s="230" t="s">
        <v>389</v>
      </c>
    </row>
    <row r="420" s="2" customFormat="1">
      <c r="A420" s="39"/>
      <c r="B420" s="40"/>
      <c r="C420" s="41"/>
      <c r="D420" s="232" t="s">
        <v>132</v>
      </c>
      <c r="E420" s="41"/>
      <c r="F420" s="233" t="s">
        <v>390</v>
      </c>
      <c r="G420" s="41"/>
      <c r="H420" s="41"/>
      <c r="I420" s="234"/>
      <c r="J420" s="41"/>
      <c r="K420" s="41"/>
      <c r="L420" s="45"/>
      <c r="M420" s="235"/>
      <c r="N420" s="23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132</v>
      </c>
      <c r="AU420" s="18" t="s">
        <v>90</v>
      </c>
    </row>
    <row r="421" s="2" customFormat="1">
      <c r="A421" s="39"/>
      <c r="B421" s="40"/>
      <c r="C421" s="41"/>
      <c r="D421" s="237" t="s">
        <v>139</v>
      </c>
      <c r="E421" s="41"/>
      <c r="F421" s="238" t="s">
        <v>391</v>
      </c>
      <c r="G421" s="41"/>
      <c r="H421" s="41"/>
      <c r="I421" s="234"/>
      <c r="J421" s="41"/>
      <c r="K421" s="41"/>
      <c r="L421" s="45"/>
      <c r="M421" s="235"/>
      <c r="N421" s="23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139</v>
      </c>
      <c r="AU421" s="18" t="s">
        <v>90</v>
      </c>
    </row>
    <row r="422" s="13" customFormat="1">
      <c r="A422" s="13"/>
      <c r="B422" s="240"/>
      <c r="C422" s="241"/>
      <c r="D422" s="232" t="s">
        <v>143</v>
      </c>
      <c r="E422" s="242" t="s">
        <v>1</v>
      </c>
      <c r="F422" s="243" t="s">
        <v>337</v>
      </c>
      <c r="G422" s="241"/>
      <c r="H422" s="242" t="s">
        <v>1</v>
      </c>
      <c r="I422" s="244"/>
      <c r="J422" s="241"/>
      <c r="K422" s="241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143</v>
      </c>
      <c r="AU422" s="249" t="s">
        <v>90</v>
      </c>
      <c r="AV422" s="13" t="s">
        <v>88</v>
      </c>
      <c r="AW422" s="13" t="s">
        <v>36</v>
      </c>
      <c r="AX422" s="13" t="s">
        <v>80</v>
      </c>
      <c r="AY422" s="249" t="s">
        <v>124</v>
      </c>
    </row>
    <row r="423" s="13" customFormat="1">
      <c r="A423" s="13"/>
      <c r="B423" s="240"/>
      <c r="C423" s="241"/>
      <c r="D423" s="232" t="s">
        <v>143</v>
      </c>
      <c r="E423" s="242" t="s">
        <v>1</v>
      </c>
      <c r="F423" s="243" t="s">
        <v>392</v>
      </c>
      <c r="G423" s="241"/>
      <c r="H423" s="242" t="s">
        <v>1</v>
      </c>
      <c r="I423" s="244"/>
      <c r="J423" s="241"/>
      <c r="K423" s="241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143</v>
      </c>
      <c r="AU423" s="249" t="s">
        <v>90</v>
      </c>
      <c r="AV423" s="13" t="s">
        <v>88</v>
      </c>
      <c r="AW423" s="13" t="s">
        <v>36</v>
      </c>
      <c r="AX423" s="13" t="s">
        <v>80</v>
      </c>
      <c r="AY423" s="249" t="s">
        <v>124</v>
      </c>
    </row>
    <row r="424" s="14" customFormat="1">
      <c r="A424" s="14"/>
      <c r="B424" s="250"/>
      <c r="C424" s="251"/>
      <c r="D424" s="232" t="s">
        <v>143</v>
      </c>
      <c r="E424" s="252" t="s">
        <v>1</v>
      </c>
      <c r="F424" s="253" t="s">
        <v>393</v>
      </c>
      <c r="G424" s="251"/>
      <c r="H424" s="254">
        <v>0.93700000000000006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143</v>
      </c>
      <c r="AU424" s="260" t="s">
        <v>90</v>
      </c>
      <c r="AV424" s="14" t="s">
        <v>90</v>
      </c>
      <c r="AW424" s="14" t="s">
        <v>36</v>
      </c>
      <c r="AX424" s="14" t="s">
        <v>80</v>
      </c>
      <c r="AY424" s="260" t="s">
        <v>124</v>
      </c>
    </row>
    <row r="425" s="15" customFormat="1">
      <c r="A425" s="15"/>
      <c r="B425" s="261"/>
      <c r="C425" s="262"/>
      <c r="D425" s="232" t="s">
        <v>143</v>
      </c>
      <c r="E425" s="263" t="s">
        <v>1</v>
      </c>
      <c r="F425" s="264" t="s">
        <v>148</v>
      </c>
      <c r="G425" s="262"/>
      <c r="H425" s="265">
        <v>0.93700000000000006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1" t="s">
        <v>143</v>
      </c>
      <c r="AU425" s="271" t="s">
        <v>90</v>
      </c>
      <c r="AV425" s="15" t="s">
        <v>149</v>
      </c>
      <c r="AW425" s="15" t="s">
        <v>36</v>
      </c>
      <c r="AX425" s="15" t="s">
        <v>80</v>
      </c>
      <c r="AY425" s="271" t="s">
        <v>124</v>
      </c>
    </row>
    <row r="426" s="13" customFormat="1">
      <c r="A426" s="13"/>
      <c r="B426" s="240"/>
      <c r="C426" s="241"/>
      <c r="D426" s="232" t="s">
        <v>143</v>
      </c>
      <c r="E426" s="242" t="s">
        <v>1</v>
      </c>
      <c r="F426" s="243" t="s">
        <v>340</v>
      </c>
      <c r="G426" s="241"/>
      <c r="H426" s="242" t="s">
        <v>1</v>
      </c>
      <c r="I426" s="244"/>
      <c r="J426" s="241"/>
      <c r="K426" s="241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143</v>
      </c>
      <c r="AU426" s="249" t="s">
        <v>90</v>
      </c>
      <c r="AV426" s="13" t="s">
        <v>88</v>
      </c>
      <c r="AW426" s="13" t="s">
        <v>36</v>
      </c>
      <c r="AX426" s="13" t="s">
        <v>80</v>
      </c>
      <c r="AY426" s="249" t="s">
        <v>124</v>
      </c>
    </row>
    <row r="427" s="13" customFormat="1">
      <c r="A427" s="13"/>
      <c r="B427" s="240"/>
      <c r="C427" s="241"/>
      <c r="D427" s="232" t="s">
        <v>143</v>
      </c>
      <c r="E427" s="242" t="s">
        <v>1</v>
      </c>
      <c r="F427" s="243" t="s">
        <v>394</v>
      </c>
      <c r="G427" s="241"/>
      <c r="H427" s="242" t="s">
        <v>1</v>
      </c>
      <c r="I427" s="244"/>
      <c r="J427" s="241"/>
      <c r="K427" s="241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143</v>
      </c>
      <c r="AU427" s="249" t="s">
        <v>90</v>
      </c>
      <c r="AV427" s="13" t="s">
        <v>88</v>
      </c>
      <c r="AW427" s="13" t="s">
        <v>36</v>
      </c>
      <c r="AX427" s="13" t="s">
        <v>80</v>
      </c>
      <c r="AY427" s="249" t="s">
        <v>124</v>
      </c>
    </row>
    <row r="428" s="14" customFormat="1">
      <c r="A428" s="14"/>
      <c r="B428" s="250"/>
      <c r="C428" s="251"/>
      <c r="D428" s="232" t="s">
        <v>143</v>
      </c>
      <c r="E428" s="252" t="s">
        <v>1</v>
      </c>
      <c r="F428" s="253" t="s">
        <v>395</v>
      </c>
      <c r="G428" s="251"/>
      <c r="H428" s="254">
        <v>0.016</v>
      </c>
      <c r="I428" s="255"/>
      <c r="J428" s="251"/>
      <c r="K428" s="251"/>
      <c r="L428" s="256"/>
      <c r="M428" s="257"/>
      <c r="N428" s="258"/>
      <c r="O428" s="258"/>
      <c r="P428" s="258"/>
      <c r="Q428" s="258"/>
      <c r="R428" s="258"/>
      <c r="S428" s="258"/>
      <c r="T428" s="25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0" t="s">
        <v>143</v>
      </c>
      <c r="AU428" s="260" t="s">
        <v>90</v>
      </c>
      <c r="AV428" s="14" t="s">
        <v>90</v>
      </c>
      <c r="AW428" s="14" t="s">
        <v>36</v>
      </c>
      <c r="AX428" s="14" t="s">
        <v>80</v>
      </c>
      <c r="AY428" s="260" t="s">
        <v>124</v>
      </c>
    </row>
    <row r="429" s="14" customFormat="1">
      <c r="A429" s="14"/>
      <c r="B429" s="250"/>
      <c r="C429" s="251"/>
      <c r="D429" s="232" t="s">
        <v>143</v>
      </c>
      <c r="E429" s="252" t="s">
        <v>1</v>
      </c>
      <c r="F429" s="253" t="s">
        <v>396</v>
      </c>
      <c r="G429" s="251"/>
      <c r="H429" s="254">
        <v>0.63900000000000001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143</v>
      </c>
      <c r="AU429" s="260" t="s">
        <v>90</v>
      </c>
      <c r="AV429" s="14" t="s">
        <v>90</v>
      </c>
      <c r="AW429" s="14" t="s">
        <v>36</v>
      </c>
      <c r="AX429" s="14" t="s">
        <v>80</v>
      </c>
      <c r="AY429" s="260" t="s">
        <v>124</v>
      </c>
    </row>
    <row r="430" s="15" customFormat="1">
      <c r="A430" s="15"/>
      <c r="B430" s="261"/>
      <c r="C430" s="262"/>
      <c r="D430" s="232" t="s">
        <v>143</v>
      </c>
      <c r="E430" s="263" t="s">
        <v>1</v>
      </c>
      <c r="F430" s="264" t="s">
        <v>148</v>
      </c>
      <c r="G430" s="262"/>
      <c r="H430" s="265">
        <v>0.65500000000000003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1" t="s">
        <v>143</v>
      </c>
      <c r="AU430" s="271" t="s">
        <v>90</v>
      </c>
      <c r="AV430" s="15" t="s">
        <v>149</v>
      </c>
      <c r="AW430" s="15" t="s">
        <v>36</v>
      </c>
      <c r="AX430" s="15" t="s">
        <v>80</v>
      </c>
      <c r="AY430" s="271" t="s">
        <v>124</v>
      </c>
    </row>
    <row r="431" s="13" customFormat="1">
      <c r="A431" s="13"/>
      <c r="B431" s="240"/>
      <c r="C431" s="241"/>
      <c r="D431" s="232" t="s">
        <v>143</v>
      </c>
      <c r="E431" s="242" t="s">
        <v>1</v>
      </c>
      <c r="F431" s="243" t="s">
        <v>343</v>
      </c>
      <c r="G431" s="241"/>
      <c r="H431" s="242" t="s">
        <v>1</v>
      </c>
      <c r="I431" s="244"/>
      <c r="J431" s="241"/>
      <c r="K431" s="241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143</v>
      </c>
      <c r="AU431" s="249" t="s">
        <v>90</v>
      </c>
      <c r="AV431" s="13" t="s">
        <v>88</v>
      </c>
      <c r="AW431" s="13" t="s">
        <v>36</v>
      </c>
      <c r="AX431" s="13" t="s">
        <v>80</v>
      </c>
      <c r="AY431" s="249" t="s">
        <v>124</v>
      </c>
    </row>
    <row r="432" s="13" customFormat="1">
      <c r="A432" s="13"/>
      <c r="B432" s="240"/>
      <c r="C432" s="241"/>
      <c r="D432" s="232" t="s">
        <v>143</v>
      </c>
      <c r="E432" s="242" t="s">
        <v>1</v>
      </c>
      <c r="F432" s="243" t="s">
        <v>397</v>
      </c>
      <c r="G432" s="241"/>
      <c r="H432" s="242" t="s">
        <v>1</v>
      </c>
      <c r="I432" s="244"/>
      <c r="J432" s="241"/>
      <c r="K432" s="241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143</v>
      </c>
      <c r="AU432" s="249" t="s">
        <v>90</v>
      </c>
      <c r="AV432" s="13" t="s">
        <v>88</v>
      </c>
      <c r="AW432" s="13" t="s">
        <v>36</v>
      </c>
      <c r="AX432" s="13" t="s">
        <v>80</v>
      </c>
      <c r="AY432" s="249" t="s">
        <v>124</v>
      </c>
    </row>
    <row r="433" s="14" customFormat="1">
      <c r="A433" s="14"/>
      <c r="B433" s="250"/>
      <c r="C433" s="251"/>
      <c r="D433" s="232" t="s">
        <v>143</v>
      </c>
      <c r="E433" s="252" t="s">
        <v>1</v>
      </c>
      <c r="F433" s="253" t="s">
        <v>398</v>
      </c>
      <c r="G433" s="251"/>
      <c r="H433" s="254">
        <v>0.017000000000000001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143</v>
      </c>
      <c r="AU433" s="260" t="s">
        <v>90</v>
      </c>
      <c r="AV433" s="14" t="s">
        <v>90</v>
      </c>
      <c r="AW433" s="14" t="s">
        <v>36</v>
      </c>
      <c r="AX433" s="14" t="s">
        <v>80</v>
      </c>
      <c r="AY433" s="260" t="s">
        <v>124</v>
      </c>
    </row>
    <row r="434" s="14" customFormat="1">
      <c r="A434" s="14"/>
      <c r="B434" s="250"/>
      <c r="C434" s="251"/>
      <c r="D434" s="232" t="s">
        <v>143</v>
      </c>
      <c r="E434" s="252" t="s">
        <v>1</v>
      </c>
      <c r="F434" s="253" t="s">
        <v>399</v>
      </c>
      <c r="G434" s="251"/>
      <c r="H434" s="254">
        <v>0.024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0" t="s">
        <v>143</v>
      </c>
      <c r="AU434" s="260" t="s">
        <v>90</v>
      </c>
      <c r="AV434" s="14" t="s">
        <v>90</v>
      </c>
      <c r="AW434" s="14" t="s">
        <v>36</v>
      </c>
      <c r="AX434" s="14" t="s">
        <v>80</v>
      </c>
      <c r="AY434" s="260" t="s">
        <v>124</v>
      </c>
    </row>
    <row r="435" s="15" customFormat="1">
      <c r="A435" s="15"/>
      <c r="B435" s="261"/>
      <c r="C435" s="262"/>
      <c r="D435" s="232" t="s">
        <v>143</v>
      </c>
      <c r="E435" s="263" t="s">
        <v>1</v>
      </c>
      <c r="F435" s="264" t="s">
        <v>148</v>
      </c>
      <c r="G435" s="262"/>
      <c r="H435" s="265">
        <v>0.041000000000000002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1" t="s">
        <v>143</v>
      </c>
      <c r="AU435" s="271" t="s">
        <v>90</v>
      </c>
      <c r="AV435" s="15" t="s">
        <v>149</v>
      </c>
      <c r="AW435" s="15" t="s">
        <v>36</v>
      </c>
      <c r="AX435" s="15" t="s">
        <v>80</v>
      </c>
      <c r="AY435" s="271" t="s">
        <v>124</v>
      </c>
    </row>
    <row r="436" s="13" customFormat="1">
      <c r="A436" s="13"/>
      <c r="B436" s="240"/>
      <c r="C436" s="241"/>
      <c r="D436" s="232" t="s">
        <v>143</v>
      </c>
      <c r="E436" s="242" t="s">
        <v>1</v>
      </c>
      <c r="F436" s="243" t="s">
        <v>346</v>
      </c>
      <c r="G436" s="241"/>
      <c r="H436" s="242" t="s">
        <v>1</v>
      </c>
      <c r="I436" s="244"/>
      <c r="J436" s="241"/>
      <c r="K436" s="241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143</v>
      </c>
      <c r="AU436" s="249" t="s">
        <v>90</v>
      </c>
      <c r="AV436" s="13" t="s">
        <v>88</v>
      </c>
      <c r="AW436" s="13" t="s">
        <v>36</v>
      </c>
      <c r="AX436" s="13" t="s">
        <v>80</v>
      </c>
      <c r="AY436" s="249" t="s">
        <v>124</v>
      </c>
    </row>
    <row r="437" s="13" customFormat="1">
      <c r="A437" s="13"/>
      <c r="B437" s="240"/>
      <c r="C437" s="241"/>
      <c r="D437" s="232" t="s">
        <v>143</v>
      </c>
      <c r="E437" s="242" t="s">
        <v>1</v>
      </c>
      <c r="F437" s="243" t="s">
        <v>400</v>
      </c>
      <c r="G437" s="241"/>
      <c r="H437" s="242" t="s">
        <v>1</v>
      </c>
      <c r="I437" s="244"/>
      <c r="J437" s="241"/>
      <c r="K437" s="241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143</v>
      </c>
      <c r="AU437" s="249" t="s">
        <v>90</v>
      </c>
      <c r="AV437" s="13" t="s">
        <v>88</v>
      </c>
      <c r="AW437" s="13" t="s">
        <v>36</v>
      </c>
      <c r="AX437" s="13" t="s">
        <v>80</v>
      </c>
      <c r="AY437" s="249" t="s">
        <v>124</v>
      </c>
    </row>
    <row r="438" s="14" customFormat="1">
      <c r="A438" s="14"/>
      <c r="B438" s="250"/>
      <c r="C438" s="251"/>
      <c r="D438" s="232" t="s">
        <v>143</v>
      </c>
      <c r="E438" s="252" t="s">
        <v>1</v>
      </c>
      <c r="F438" s="253" t="s">
        <v>401</v>
      </c>
      <c r="G438" s="251"/>
      <c r="H438" s="254">
        <v>0.025999999999999999</v>
      </c>
      <c r="I438" s="255"/>
      <c r="J438" s="251"/>
      <c r="K438" s="251"/>
      <c r="L438" s="256"/>
      <c r="M438" s="257"/>
      <c r="N438" s="258"/>
      <c r="O438" s="258"/>
      <c r="P438" s="258"/>
      <c r="Q438" s="258"/>
      <c r="R438" s="258"/>
      <c r="S438" s="258"/>
      <c r="T438" s="25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0" t="s">
        <v>143</v>
      </c>
      <c r="AU438" s="260" t="s">
        <v>90</v>
      </c>
      <c r="AV438" s="14" t="s">
        <v>90</v>
      </c>
      <c r="AW438" s="14" t="s">
        <v>36</v>
      </c>
      <c r="AX438" s="14" t="s">
        <v>80</v>
      </c>
      <c r="AY438" s="260" t="s">
        <v>124</v>
      </c>
    </row>
    <row r="439" s="15" customFormat="1">
      <c r="A439" s="15"/>
      <c r="B439" s="261"/>
      <c r="C439" s="262"/>
      <c r="D439" s="232" t="s">
        <v>143</v>
      </c>
      <c r="E439" s="263" t="s">
        <v>1</v>
      </c>
      <c r="F439" s="264" t="s">
        <v>148</v>
      </c>
      <c r="G439" s="262"/>
      <c r="H439" s="265">
        <v>0.025999999999999999</v>
      </c>
      <c r="I439" s="266"/>
      <c r="J439" s="262"/>
      <c r="K439" s="262"/>
      <c r="L439" s="267"/>
      <c r="M439" s="268"/>
      <c r="N439" s="269"/>
      <c r="O439" s="269"/>
      <c r="P439" s="269"/>
      <c r="Q439" s="269"/>
      <c r="R439" s="269"/>
      <c r="S439" s="269"/>
      <c r="T439" s="27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1" t="s">
        <v>143</v>
      </c>
      <c r="AU439" s="271" t="s">
        <v>90</v>
      </c>
      <c r="AV439" s="15" t="s">
        <v>149</v>
      </c>
      <c r="AW439" s="15" t="s">
        <v>36</v>
      </c>
      <c r="AX439" s="15" t="s">
        <v>80</v>
      </c>
      <c r="AY439" s="271" t="s">
        <v>124</v>
      </c>
    </row>
    <row r="440" s="13" customFormat="1">
      <c r="A440" s="13"/>
      <c r="B440" s="240"/>
      <c r="C440" s="241"/>
      <c r="D440" s="232" t="s">
        <v>143</v>
      </c>
      <c r="E440" s="242" t="s">
        <v>1</v>
      </c>
      <c r="F440" s="243" t="s">
        <v>321</v>
      </c>
      <c r="G440" s="241"/>
      <c r="H440" s="242" t="s">
        <v>1</v>
      </c>
      <c r="I440" s="244"/>
      <c r="J440" s="241"/>
      <c r="K440" s="241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143</v>
      </c>
      <c r="AU440" s="249" t="s">
        <v>90</v>
      </c>
      <c r="AV440" s="13" t="s">
        <v>88</v>
      </c>
      <c r="AW440" s="13" t="s">
        <v>36</v>
      </c>
      <c r="AX440" s="13" t="s">
        <v>80</v>
      </c>
      <c r="AY440" s="249" t="s">
        <v>124</v>
      </c>
    </row>
    <row r="441" s="13" customFormat="1">
      <c r="A441" s="13"/>
      <c r="B441" s="240"/>
      <c r="C441" s="241"/>
      <c r="D441" s="232" t="s">
        <v>143</v>
      </c>
      <c r="E441" s="242" t="s">
        <v>1</v>
      </c>
      <c r="F441" s="243" t="s">
        <v>402</v>
      </c>
      <c r="G441" s="241"/>
      <c r="H441" s="242" t="s">
        <v>1</v>
      </c>
      <c r="I441" s="244"/>
      <c r="J441" s="241"/>
      <c r="K441" s="241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143</v>
      </c>
      <c r="AU441" s="249" t="s">
        <v>90</v>
      </c>
      <c r="AV441" s="13" t="s">
        <v>88</v>
      </c>
      <c r="AW441" s="13" t="s">
        <v>36</v>
      </c>
      <c r="AX441" s="13" t="s">
        <v>80</v>
      </c>
      <c r="AY441" s="249" t="s">
        <v>124</v>
      </c>
    </row>
    <row r="442" s="14" customFormat="1">
      <c r="A442" s="14"/>
      <c r="B442" s="250"/>
      <c r="C442" s="251"/>
      <c r="D442" s="232" t="s">
        <v>143</v>
      </c>
      <c r="E442" s="252" t="s">
        <v>1</v>
      </c>
      <c r="F442" s="253" t="s">
        <v>403</v>
      </c>
      <c r="G442" s="251"/>
      <c r="H442" s="254">
        <v>0.33800000000000002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143</v>
      </c>
      <c r="AU442" s="260" t="s">
        <v>90</v>
      </c>
      <c r="AV442" s="14" t="s">
        <v>90</v>
      </c>
      <c r="AW442" s="14" t="s">
        <v>36</v>
      </c>
      <c r="AX442" s="14" t="s">
        <v>80</v>
      </c>
      <c r="AY442" s="260" t="s">
        <v>124</v>
      </c>
    </row>
    <row r="443" s="15" customFormat="1">
      <c r="A443" s="15"/>
      <c r="B443" s="261"/>
      <c r="C443" s="262"/>
      <c r="D443" s="232" t="s">
        <v>143</v>
      </c>
      <c r="E443" s="263" t="s">
        <v>1</v>
      </c>
      <c r="F443" s="264" t="s">
        <v>148</v>
      </c>
      <c r="G443" s="262"/>
      <c r="H443" s="265">
        <v>0.33800000000000002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1" t="s">
        <v>143</v>
      </c>
      <c r="AU443" s="271" t="s">
        <v>90</v>
      </c>
      <c r="AV443" s="15" t="s">
        <v>149</v>
      </c>
      <c r="AW443" s="15" t="s">
        <v>36</v>
      </c>
      <c r="AX443" s="15" t="s">
        <v>80</v>
      </c>
      <c r="AY443" s="271" t="s">
        <v>124</v>
      </c>
    </row>
    <row r="444" s="13" customFormat="1">
      <c r="A444" s="13"/>
      <c r="B444" s="240"/>
      <c r="C444" s="241"/>
      <c r="D444" s="232" t="s">
        <v>143</v>
      </c>
      <c r="E444" s="242" t="s">
        <v>1</v>
      </c>
      <c r="F444" s="243" t="s">
        <v>324</v>
      </c>
      <c r="G444" s="241"/>
      <c r="H444" s="242" t="s">
        <v>1</v>
      </c>
      <c r="I444" s="244"/>
      <c r="J444" s="241"/>
      <c r="K444" s="241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143</v>
      </c>
      <c r="AU444" s="249" t="s">
        <v>90</v>
      </c>
      <c r="AV444" s="13" t="s">
        <v>88</v>
      </c>
      <c r="AW444" s="13" t="s">
        <v>36</v>
      </c>
      <c r="AX444" s="13" t="s">
        <v>80</v>
      </c>
      <c r="AY444" s="249" t="s">
        <v>124</v>
      </c>
    </row>
    <row r="445" s="13" customFormat="1">
      <c r="A445" s="13"/>
      <c r="B445" s="240"/>
      <c r="C445" s="241"/>
      <c r="D445" s="232" t="s">
        <v>143</v>
      </c>
      <c r="E445" s="242" t="s">
        <v>1</v>
      </c>
      <c r="F445" s="243" t="s">
        <v>404</v>
      </c>
      <c r="G445" s="241"/>
      <c r="H445" s="242" t="s">
        <v>1</v>
      </c>
      <c r="I445" s="244"/>
      <c r="J445" s="241"/>
      <c r="K445" s="241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143</v>
      </c>
      <c r="AU445" s="249" t="s">
        <v>90</v>
      </c>
      <c r="AV445" s="13" t="s">
        <v>88</v>
      </c>
      <c r="AW445" s="13" t="s">
        <v>36</v>
      </c>
      <c r="AX445" s="13" t="s">
        <v>80</v>
      </c>
      <c r="AY445" s="249" t="s">
        <v>124</v>
      </c>
    </row>
    <row r="446" s="14" customFormat="1">
      <c r="A446" s="14"/>
      <c r="B446" s="250"/>
      <c r="C446" s="251"/>
      <c r="D446" s="232" t="s">
        <v>143</v>
      </c>
      <c r="E446" s="252" t="s">
        <v>1</v>
      </c>
      <c r="F446" s="253" t="s">
        <v>405</v>
      </c>
      <c r="G446" s="251"/>
      <c r="H446" s="254">
        <v>0.129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143</v>
      </c>
      <c r="AU446" s="260" t="s">
        <v>90</v>
      </c>
      <c r="AV446" s="14" t="s">
        <v>90</v>
      </c>
      <c r="AW446" s="14" t="s">
        <v>36</v>
      </c>
      <c r="AX446" s="14" t="s">
        <v>80</v>
      </c>
      <c r="AY446" s="260" t="s">
        <v>124</v>
      </c>
    </row>
    <row r="447" s="15" customFormat="1">
      <c r="A447" s="15"/>
      <c r="B447" s="261"/>
      <c r="C447" s="262"/>
      <c r="D447" s="232" t="s">
        <v>143</v>
      </c>
      <c r="E447" s="263" t="s">
        <v>1</v>
      </c>
      <c r="F447" s="264" t="s">
        <v>148</v>
      </c>
      <c r="G447" s="262"/>
      <c r="H447" s="265">
        <v>0.129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1" t="s">
        <v>143</v>
      </c>
      <c r="AU447" s="271" t="s">
        <v>90</v>
      </c>
      <c r="AV447" s="15" t="s">
        <v>149</v>
      </c>
      <c r="AW447" s="15" t="s">
        <v>36</v>
      </c>
      <c r="AX447" s="15" t="s">
        <v>80</v>
      </c>
      <c r="AY447" s="271" t="s">
        <v>124</v>
      </c>
    </row>
    <row r="448" s="13" customFormat="1">
      <c r="A448" s="13"/>
      <c r="B448" s="240"/>
      <c r="C448" s="241"/>
      <c r="D448" s="232" t="s">
        <v>143</v>
      </c>
      <c r="E448" s="242" t="s">
        <v>1</v>
      </c>
      <c r="F448" s="243" t="s">
        <v>327</v>
      </c>
      <c r="G448" s="241"/>
      <c r="H448" s="242" t="s">
        <v>1</v>
      </c>
      <c r="I448" s="244"/>
      <c r="J448" s="241"/>
      <c r="K448" s="241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143</v>
      </c>
      <c r="AU448" s="249" t="s">
        <v>90</v>
      </c>
      <c r="AV448" s="13" t="s">
        <v>88</v>
      </c>
      <c r="AW448" s="13" t="s">
        <v>36</v>
      </c>
      <c r="AX448" s="13" t="s">
        <v>80</v>
      </c>
      <c r="AY448" s="249" t="s">
        <v>124</v>
      </c>
    </row>
    <row r="449" s="14" customFormat="1">
      <c r="A449" s="14"/>
      <c r="B449" s="250"/>
      <c r="C449" s="251"/>
      <c r="D449" s="232" t="s">
        <v>143</v>
      </c>
      <c r="E449" s="252" t="s">
        <v>1</v>
      </c>
      <c r="F449" s="253" t="s">
        <v>406</v>
      </c>
      <c r="G449" s="251"/>
      <c r="H449" s="254">
        <v>0.11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143</v>
      </c>
      <c r="AU449" s="260" t="s">
        <v>90</v>
      </c>
      <c r="AV449" s="14" t="s">
        <v>90</v>
      </c>
      <c r="AW449" s="14" t="s">
        <v>36</v>
      </c>
      <c r="AX449" s="14" t="s">
        <v>80</v>
      </c>
      <c r="AY449" s="260" t="s">
        <v>124</v>
      </c>
    </row>
    <row r="450" s="15" customFormat="1">
      <c r="A450" s="15"/>
      <c r="B450" s="261"/>
      <c r="C450" s="262"/>
      <c r="D450" s="232" t="s">
        <v>143</v>
      </c>
      <c r="E450" s="263" t="s">
        <v>1</v>
      </c>
      <c r="F450" s="264" t="s">
        <v>148</v>
      </c>
      <c r="G450" s="262"/>
      <c r="H450" s="265">
        <v>0.11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1" t="s">
        <v>143</v>
      </c>
      <c r="AU450" s="271" t="s">
        <v>90</v>
      </c>
      <c r="AV450" s="15" t="s">
        <v>149</v>
      </c>
      <c r="AW450" s="15" t="s">
        <v>36</v>
      </c>
      <c r="AX450" s="15" t="s">
        <v>80</v>
      </c>
      <c r="AY450" s="271" t="s">
        <v>124</v>
      </c>
    </row>
    <row r="451" s="16" customFormat="1">
      <c r="A451" s="16"/>
      <c r="B451" s="272"/>
      <c r="C451" s="273"/>
      <c r="D451" s="232" t="s">
        <v>143</v>
      </c>
      <c r="E451" s="274" t="s">
        <v>1</v>
      </c>
      <c r="F451" s="275" t="s">
        <v>157</v>
      </c>
      <c r="G451" s="273"/>
      <c r="H451" s="276">
        <v>2.2360000000000002</v>
      </c>
      <c r="I451" s="277"/>
      <c r="J451" s="273"/>
      <c r="K451" s="273"/>
      <c r="L451" s="278"/>
      <c r="M451" s="279"/>
      <c r="N451" s="280"/>
      <c r="O451" s="280"/>
      <c r="P451" s="280"/>
      <c r="Q451" s="280"/>
      <c r="R451" s="280"/>
      <c r="S451" s="280"/>
      <c r="T451" s="281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2" t="s">
        <v>143</v>
      </c>
      <c r="AU451" s="282" t="s">
        <v>90</v>
      </c>
      <c r="AV451" s="16" t="s">
        <v>130</v>
      </c>
      <c r="AW451" s="16" t="s">
        <v>36</v>
      </c>
      <c r="AX451" s="16" t="s">
        <v>88</v>
      </c>
      <c r="AY451" s="282" t="s">
        <v>124</v>
      </c>
    </row>
    <row r="452" s="2" customFormat="1" ht="16.5" customHeight="1">
      <c r="A452" s="39"/>
      <c r="B452" s="40"/>
      <c r="C452" s="219" t="s">
        <v>407</v>
      </c>
      <c r="D452" s="219" t="s">
        <v>126</v>
      </c>
      <c r="E452" s="220" t="s">
        <v>408</v>
      </c>
      <c r="F452" s="221" t="s">
        <v>409</v>
      </c>
      <c r="G452" s="222" t="s">
        <v>287</v>
      </c>
      <c r="H452" s="223">
        <v>0.48999999999999999</v>
      </c>
      <c r="I452" s="224"/>
      <c r="J452" s="225">
        <f>ROUND(I452*H452,2)</f>
        <v>0</v>
      </c>
      <c r="K452" s="221" t="s">
        <v>136</v>
      </c>
      <c r="L452" s="45"/>
      <c r="M452" s="226" t="s">
        <v>1</v>
      </c>
      <c r="N452" s="227" t="s">
        <v>45</v>
      </c>
      <c r="O452" s="92"/>
      <c r="P452" s="228">
        <f>O452*H452</f>
        <v>0</v>
      </c>
      <c r="Q452" s="228">
        <v>1.0556000000000001</v>
      </c>
      <c r="R452" s="228">
        <f>Q452*H452</f>
        <v>0.51724400000000004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130</v>
      </c>
      <c r="AT452" s="230" t="s">
        <v>126</v>
      </c>
      <c r="AU452" s="230" t="s">
        <v>90</v>
      </c>
      <c r="AY452" s="18" t="s">
        <v>124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88</v>
      </c>
      <c r="BK452" s="231">
        <f>ROUND(I452*H452,2)</f>
        <v>0</v>
      </c>
      <c r="BL452" s="18" t="s">
        <v>130</v>
      </c>
      <c r="BM452" s="230" t="s">
        <v>410</v>
      </c>
    </row>
    <row r="453" s="2" customFormat="1">
      <c r="A453" s="39"/>
      <c r="B453" s="40"/>
      <c r="C453" s="41"/>
      <c r="D453" s="232" t="s">
        <v>132</v>
      </c>
      <c r="E453" s="41"/>
      <c r="F453" s="233" t="s">
        <v>411</v>
      </c>
      <c r="G453" s="41"/>
      <c r="H453" s="41"/>
      <c r="I453" s="234"/>
      <c r="J453" s="41"/>
      <c r="K453" s="41"/>
      <c r="L453" s="45"/>
      <c r="M453" s="235"/>
      <c r="N453" s="23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132</v>
      </c>
      <c r="AU453" s="18" t="s">
        <v>90</v>
      </c>
    </row>
    <row r="454" s="2" customFormat="1">
      <c r="A454" s="39"/>
      <c r="B454" s="40"/>
      <c r="C454" s="41"/>
      <c r="D454" s="237" t="s">
        <v>139</v>
      </c>
      <c r="E454" s="41"/>
      <c r="F454" s="238" t="s">
        <v>412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139</v>
      </c>
      <c r="AU454" s="18" t="s">
        <v>90</v>
      </c>
    </row>
    <row r="455" s="13" customFormat="1">
      <c r="A455" s="13"/>
      <c r="B455" s="240"/>
      <c r="C455" s="241"/>
      <c r="D455" s="232" t="s">
        <v>143</v>
      </c>
      <c r="E455" s="242" t="s">
        <v>1</v>
      </c>
      <c r="F455" s="243" t="s">
        <v>337</v>
      </c>
      <c r="G455" s="241"/>
      <c r="H455" s="242" t="s">
        <v>1</v>
      </c>
      <c r="I455" s="244"/>
      <c r="J455" s="241"/>
      <c r="K455" s="241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143</v>
      </c>
      <c r="AU455" s="249" t="s">
        <v>90</v>
      </c>
      <c r="AV455" s="13" t="s">
        <v>88</v>
      </c>
      <c r="AW455" s="13" t="s">
        <v>36</v>
      </c>
      <c r="AX455" s="13" t="s">
        <v>80</v>
      </c>
      <c r="AY455" s="249" t="s">
        <v>124</v>
      </c>
    </row>
    <row r="456" s="13" customFormat="1">
      <c r="A456" s="13"/>
      <c r="B456" s="240"/>
      <c r="C456" s="241"/>
      <c r="D456" s="232" t="s">
        <v>143</v>
      </c>
      <c r="E456" s="242" t="s">
        <v>1</v>
      </c>
      <c r="F456" s="243" t="s">
        <v>392</v>
      </c>
      <c r="G456" s="241"/>
      <c r="H456" s="242" t="s">
        <v>1</v>
      </c>
      <c r="I456" s="244"/>
      <c r="J456" s="241"/>
      <c r="K456" s="241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143</v>
      </c>
      <c r="AU456" s="249" t="s">
        <v>90</v>
      </c>
      <c r="AV456" s="13" t="s">
        <v>88</v>
      </c>
      <c r="AW456" s="13" t="s">
        <v>36</v>
      </c>
      <c r="AX456" s="13" t="s">
        <v>80</v>
      </c>
      <c r="AY456" s="249" t="s">
        <v>124</v>
      </c>
    </row>
    <row r="457" s="14" customFormat="1">
      <c r="A457" s="14"/>
      <c r="B457" s="250"/>
      <c r="C457" s="251"/>
      <c r="D457" s="232" t="s">
        <v>143</v>
      </c>
      <c r="E457" s="252" t="s">
        <v>1</v>
      </c>
      <c r="F457" s="253" t="s">
        <v>413</v>
      </c>
      <c r="G457" s="251"/>
      <c r="H457" s="254">
        <v>0.13100000000000001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0" t="s">
        <v>143</v>
      </c>
      <c r="AU457" s="260" t="s">
        <v>90</v>
      </c>
      <c r="AV457" s="14" t="s">
        <v>90</v>
      </c>
      <c r="AW457" s="14" t="s">
        <v>36</v>
      </c>
      <c r="AX457" s="14" t="s">
        <v>80</v>
      </c>
      <c r="AY457" s="260" t="s">
        <v>124</v>
      </c>
    </row>
    <row r="458" s="15" customFormat="1">
      <c r="A458" s="15"/>
      <c r="B458" s="261"/>
      <c r="C458" s="262"/>
      <c r="D458" s="232" t="s">
        <v>143</v>
      </c>
      <c r="E458" s="263" t="s">
        <v>1</v>
      </c>
      <c r="F458" s="264" t="s">
        <v>148</v>
      </c>
      <c r="G458" s="262"/>
      <c r="H458" s="265">
        <v>0.13100000000000001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1" t="s">
        <v>143</v>
      </c>
      <c r="AU458" s="271" t="s">
        <v>90</v>
      </c>
      <c r="AV458" s="15" t="s">
        <v>149</v>
      </c>
      <c r="AW458" s="15" t="s">
        <v>36</v>
      </c>
      <c r="AX458" s="15" t="s">
        <v>80</v>
      </c>
      <c r="AY458" s="271" t="s">
        <v>124</v>
      </c>
    </row>
    <row r="459" s="13" customFormat="1">
      <c r="A459" s="13"/>
      <c r="B459" s="240"/>
      <c r="C459" s="241"/>
      <c r="D459" s="232" t="s">
        <v>143</v>
      </c>
      <c r="E459" s="242" t="s">
        <v>1</v>
      </c>
      <c r="F459" s="243" t="s">
        <v>340</v>
      </c>
      <c r="G459" s="241"/>
      <c r="H459" s="242" t="s">
        <v>1</v>
      </c>
      <c r="I459" s="244"/>
      <c r="J459" s="241"/>
      <c r="K459" s="241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143</v>
      </c>
      <c r="AU459" s="249" t="s">
        <v>90</v>
      </c>
      <c r="AV459" s="13" t="s">
        <v>88</v>
      </c>
      <c r="AW459" s="13" t="s">
        <v>36</v>
      </c>
      <c r="AX459" s="13" t="s">
        <v>80</v>
      </c>
      <c r="AY459" s="249" t="s">
        <v>124</v>
      </c>
    </row>
    <row r="460" s="13" customFormat="1">
      <c r="A460" s="13"/>
      <c r="B460" s="240"/>
      <c r="C460" s="241"/>
      <c r="D460" s="232" t="s">
        <v>143</v>
      </c>
      <c r="E460" s="242" t="s">
        <v>1</v>
      </c>
      <c r="F460" s="243" t="s">
        <v>394</v>
      </c>
      <c r="G460" s="241"/>
      <c r="H460" s="242" t="s">
        <v>1</v>
      </c>
      <c r="I460" s="244"/>
      <c r="J460" s="241"/>
      <c r="K460" s="241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143</v>
      </c>
      <c r="AU460" s="249" t="s">
        <v>90</v>
      </c>
      <c r="AV460" s="13" t="s">
        <v>88</v>
      </c>
      <c r="AW460" s="13" t="s">
        <v>36</v>
      </c>
      <c r="AX460" s="13" t="s">
        <v>80</v>
      </c>
      <c r="AY460" s="249" t="s">
        <v>124</v>
      </c>
    </row>
    <row r="461" s="14" customFormat="1">
      <c r="A461" s="14"/>
      <c r="B461" s="250"/>
      <c r="C461" s="251"/>
      <c r="D461" s="232" t="s">
        <v>143</v>
      </c>
      <c r="E461" s="252" t="s">
        <v>1</v>
      </c>
      <c r="F461" s="253" t="s">
        <v>414</v>
      </c>
      <c r="G461" s="251"/>
      <c r="H461" s="254">
        <v>0.35899999999999999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0" t="s">
        <v>143</v>
      </c>
      <c r="AU461" s="260" t="s">
        <v>90</v>
      </c>
      <c r="AV461" s="14" t="s">
        <v>90</v>
      </c>
      <c r="AW461" s="14" t="s">
        <v>36</v>
      </c>
      <c r="AX461" s="14" t="s">
        <v>80</v>
      </c>
      <c r="AY461" s="260" t="s">
        <v>124</v>
      </c>
    </row>
    <row r="462" s="15" customFormat="1">
      <c r="A462" s="15"/>
      <c r="B462" s="261"/>
      <c r="C462" s="262"/>
      <c r="D462" s="232" t="s">
        <v>143</v>
      </c>
      <c r="E462" s="263" t="s">
        <v>1</v>
      </c>
      <c r="F462" s="264" t="s">
        <v>148</v>
      </c>
      <c r="G462" s="262"/>
      <c r="H462" s="265">
        <v>0.35899999999999999</v>
      </c>
      <c r="I462" s="266"/>
      <c r="J462" s="262"/>
      <c r="K462" s="262"/>
      <c r="L462" s="267"/>
      <c r="M462" s="268"/>
      <c r="N462" s="269"/>
      <c r="O462" s="269"/>
      <c r="P462" s="269"/>
      <c r="Q462" s="269"/>
      <c r="R462" s="269"/>
      <c r="S462" s="269"/>
      <c r="T462" s="27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1" t="s">
        <v>143</v>
      </c>
      <c r="AU462" s="271" t="s">
        <v>90</v>
      </c>
      <c r="AV462" s="15" t="s">
        <v>149</v>
      </c>
      <c r="AW462" s="15" t="s">
        <v>36</v>
      </c>
      <c r="AX462" s="15" t="s">
        <v>80</v>
      </c>
      <c r="AY462" s="271" t="s">
        <v>124</v>
      </c>
    </row>
    <row r="463" s="16" customFormat="1">
      <c r="A463" s="16"/>
      <c r="B463" s="272"/>
      <c r="C463" s="273"/>
      <c r="D463" s="232" t="s">
        <v>143</v>
      </c>
      <c r="E463" s="274" t="s">
        <v>1</v>
      </c>
      <c r="F463" s="275" t="s">
        <v>157</v>
      </c>
      <c r="G463" s="273"/>
      <c r="H463" s="276">
        <v>0.48999999999999999</v>
      </c>
      <c r="I463" s="277"/>
      <c r="J463" s="273"/>
      <c r="K463" s="273"/>
      <c r="L463" s="278"/>
      <c r="M463" s="279"/>
      <c r="N463" s="280"/>
      <c r="O463" s="280"/>
      <c r="P463" s="280"/>
      <c r="Q463" s="280"/>
      <c r="R463" s="280"/>
      <c r="S463" s="280"/>
      <c r="T463" s="281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82" t="s">
        <v>143</v>
      </c>
      <c r="AU463" s="282" t="s">
        <v>90</v>
      </c>
      <c r="AV463" s="16" t="s">
        <v>130</v>
      </c>
      <c r="AW463" s="16" t="s">
        <v>36</v>
      </c>
      <c r="AX463" s="16" t="s">
        <v>88</v>
      </c>
      <c r="AY463" s="282" t="s">
        <v>124</v>
      </c>
    </row>
    <row r="464" s="2" customFormat="1" ht="16.5" customHeight="1">
      <c r="A464" s="39"/>
      <c r="B464" s="40"/>
      <c r="C464" s="219" t="s">
        <v>415</v>
      </c>
      <c r="D464" s="219" t="s">
        <v>126</v>
      </c>
      <c r="E464" s="220" t="s">
        <v>416</v>
      </c>
      <c r="F464" s="221" t="s">
        <v>417</v>
      </c>
      <c r="G464" s="222" t="s">
        <v>287</v>
      </c>
      <c r="H464" s="223">
        <v>1.8740000000000001</v>
      </c>
      <c r="I464" s="224"/>
      <c r="J464" s="225">
        <f>ROUND(I464*H464,2)</f>
        <v>0</v>
      </c>
      <c r="K464" s="221" t="s">
        <v>136</v>
      </c>
      <c r="L464" s="45"/>
      <c r="M464" s="226" t="s">
        <v>1</v>
      </c>
      <c r="N464" s="227" t="s">
        <v>45</v>
      </c>
      <c r="O464" s="92"/>
      <c r="P464" s="228">
        <f>O464*H464</f>
        <v>0</v>
      </c>
      <c r="Q464" s="228">
        <v>1.03955</v>
      </c>
      <c r="R464" s="228">
        <f>Q464*H464</f>
        <v>1.9481167000000002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130</v>
      </c>
      <c r="AT464" s="230" t="s">
        <v>126</v>
      </c>
      <c r="AU464" s="230" t="s">
        <v>90</v>
      </c>
      <c r="AY464" s="18" t="s">
        <v>124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88</v>
      </c>
      <c r="BK464" s="231">
        <f>ROUND(I464*H464,2)</f>
        <v>0</v>
      </c>
      <c r="BL464" s="18" t="s">
        <v>130</v>
      </c>
      <c r="BM464" s="230" t="s">
        <v>418</v>
      </c>
    </row>
    <row r="465" s="2" customFormat="1">
      <c r="A465" s="39"/>
      <c r="B465" s="40"/>
      <c r="C465" s="41"/>
      <c r="D465" s="232" t="s">
        <v>132</v>
      </c>
      <c r="E465" s="41"/>
      <c r="F465" s="233" t="s">
        <v>419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132</v>
      </c>
      <c r="AU465" s="18" t="s">
        <v>90</v>
      </c>
    </row>
    <row r="466" s="2" customFormat="1">
      <c r="A466" s="39"/>
      <c r="B466" s="40"/>
      <c r="C466" s="41"/>
      <c r="D466" s="237" t="s">
        <v>139</v>
      </c>
      <c r="E466" s="41"/>
      <c r="F466" s="238" t="s">
        <v>420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139</v>
      </c>
      <c r="AU466" s="18" t="s">
        <v>90</v>
      </c>
    </row>
    <row r="467" s="13" customFormat="1">
      <c r="A467" s="13"/>
      <c r="B467" s="240"/>
      <c r="C467" s="241"/>
      <c r="D467" s="232" t="s">
        <v>143</v>
      </c>
      <c r="E467" s="242" t="s">
        <v>1</v>
      </c>
      <c r="F467" s="243" t="s">
        <v>340</v>
      </c>
      <c r="G467" s="241"/>
      <c r="H467" s="242" t="s">
        <v>1</v>
      </c>
      <c r="I467" s="244"/>
      <c r="J467" s="241"/>
      <c r="K467" s="241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143</v>
      </c>
      <c r="AU467" s="249" t="s">
        <v>90</v>
      </c>
      <c r="AV467" s="13" t="s">
        <v>88</v>
      </c>
      <c r="AW467" s="13" t="s">
        <v>36</v>
      </c>
      <c r="AX467" s="13" t="s">
        <v>80</v>
      </c>
      <c r="AY467" s="249" t="s">
        <v>124</v>
      </c>
    </row>
    <row r="468" s="13" customFormat="1">
      <c r="A468" s="13"/>
      <c r="B468" s="240"/>
      <c r="C468" s="241"/>
      <c r="D468" s="232" t="s">
        <v>143</v>
      </c>
      <c r="E468" s="242" t="s">
        <v>1</v>
      </c>
      <c r="F468" s="243" t="s">
        <v>394</v>
      </c>
      <c r="G468" s="241"/>
      <c r="H468" s="242" t="s">
        <v>1</v>
      </c>
      <c r="I468" s="244"/>
      <c r="J468" s="241"/>
      <c r="K468" s="241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143</v>
      </c>
      <c r="AU468" s="249" t="s">
        <v>90</v>
      </c>
      <c r="AV468" s="13" t="s">
        <v>88</v>
      </c>
      <c r="AW468" s="13" t="s">
        <v>36</v>
      </c>
      <c r="AX468" s="13" t="s">
        <v>80</v>
      </c>
      <c r="AY468" s="249" t="s">
        <v>124</v>
      </c>
    </row>
    <row r="469" s="14" customFormat="1">
      <c r="A469" s="14"/>
      <c r="B469" s="250"/>
      <c r="C469" s="251"/>
      <c r="D469" s="232" t="s">
        <v>143</v>
      </c>
      <c r="E469" s="252" t="s">
        <v>1</v>
      </c>
      <c r="F469" s="253" t="s">
        <v>421</v>
      </c>
      <c r="G469" s="251"/>
      <c r="H469" s="254">
        <v>0.035999999999999997</v>
      </c>
      <c r="I469" s="255"/>
      <c r="J469" s="251"/>
      <c r="K469" s="251"/>
      <c r="L469" s="256"/>
      <c r="M469" s="257"/>
      <c r="N469" s="258"/>
      <c r="O469" s="258"/>
      <c r="P469" s="258"/>
      <c r="Q469" s="258"/>
      <c r="R469" s="258"/>
      <c r="S469" s="258"/>
      <c r="T469" s="25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0" t="s">
        <v>143</v>
      </c>
      <c r="AU469" s="260" t="s">
        <v>90</v>
      </c>
      <c r="AV469" s="14" t="s">
        <v>90</v>
      </c>
      <c r="AW469" s="14" t="s">
        <v>36</v>
      </c>
      <c r="AX469" s="14" t="s">
        <v>80</v>
      </c>
      <c r="AY469" s="260" t="s">
        <v>124</v>
      </c>
    </row>
    <row r="470" s="15" customFormat="1">
      <c r="A470" s="15"/>
      <c r="B470" s="261"/>
      <c r="C470" s="262"/>
      <c r="D470" s="232" t="s">
        <v>143</v>
      </c>
      <c r="E470" s="263" t="s">
        <v>1</v>
      </c>
      <c r="F470" s="264" t="s">
        <v>148</v>
      </c>
      <c r="G470" s="262"/>
      <c r="H470" s="265">
        <v>0.035999999999999997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1" t="s">
        <v>143</v>
      </c>
      <c r="AU470" s="271" t="s">
        <v>90</v>
      </c>
      <c r="AV470" s="15" t="s">
        <v>149</v>
      </c>
      <c r="AW470" s="15" t="s">
        <v>36</v>
      </c>
      <c r="AX470" s="15" t="s">
        <v>80</v>
      </c>
      <c r="AY470" s="271" t="s">
        <v>124</v>
      </c>
    </row>
    <row r="471" s="13" customFormat="1">
      <c r="A471" s="13"/>
      <c r="B471" s="240"/>
      <c r="C471" s="241"/>
      <c r="D471" s="232" t="s">
        <v>143</v>
      </c>
      <c r="E471" s="242" t="s">
        <v>1</v>
      </c>
      <c r="F471" s="243" t="s">
        <v>346</v>
      </c>
      <c r="G471" s="241"/>
      <c r="H471" s="242" t="s">
        <v>1</v>
      </c>
      <c r="I471" s="244"/>
      <c r="J471" s="241"/>
      <c r="K471" s="241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143</v>
      </c>
      <c r="AU471" s="249" t="s">
        <v>90</v>
      </c>
      <c r="AV471" s="13" t="s">
        <v>88</v>
      </c>
      <c r="AW471" s="13" t="s">
        <v>36</v>
      </c>
      <c r="AX471" s="13" t="s">
        <v>80</v>
      </c>
      <c r="AY471" s="249" t="s">
        <v>124</v>
      </c>
    </row>
    <row r="472" s="13" customFormat="1">
      <c r="A472" s="13"/>
      <c r="B472" s="240"/>
      <c r="C472" s="241"/>
      <c r="D472" s="232" t="s">
        <v>143</v>
      </c>
      <c r="E472" s="242" t="s">
        <v>1</v>
      </c>
      <c r="F472" s="243" t="s">
        <v>400</v>
      </c>
      <c r="G472" s="241"/>
      <c r="H472" s="242" t="s">
        <v>1</v>
      </c>
      <c r="I472" s="244"/>
      <c r="J472" s="241"/>
      <c r="K472" s="241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143</v>
      </c>
      <c r="AU472" s="249" t="s">
        <v>90</v>
      </c>
      <c r="AV472" s="13" t="s">
        <v>88</v>
      </c>
      <c r="AW472" s="13" t="s">
        <v>36</v>
      </c>
      <c r="AX472" s="13" t="s">
        <v>80</v>
      </c>
      <c r="AY472" s="249" t="s">
        <v>124</v>
      </c>
    </row>
    <row r="473" s="14" customFormat="1">
      <c r="A473" s="14"/>
      <c r="B473" s="250"/>
      <c r="C473" s="251"/>
      <c r="D473" s="232" t="s">
        <v>143</v>
      </c>
      <c r="E473" s="252" t="s">
        <v>1</v>
      </c>
      <c r="F473" s="253" t="s">
        <v>422</v>
      </c>
      <c r="G473" s="251"/>
      <c r="H473" s="254">
        <v>0.042999999999999997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143</v>
      </c>
      <c r="AU473" s="260" t="s">
        <v>90</v>
      </c>
      <c r="AV473" s="14" t="s">
        <v>90</v>
      </c>
      <c r="AW473" s="14" t="s">
        <v>36</v>
      </c>
      <c r="AX473" s="14" t="s">
        <v>80</v>
      </c>
      <c r="AY473" s="260" t="s">
        <v>124</v>
      </c>
    </row>
    <row r="474" s="15" customFormat="1">
      <c r="A474" s="15"/>
      <c r="B474" s="261"/>
      <c r="C474" s="262"/>
      <c r="D474" s="232" t="s">
        <v>143</v>
      </c>
      <c r="E474" s="263" t="s">
        <v>1</v>
      </c>
      <c r="F474" s="264" t="s">
        <v>148</v>
      </c>
      <c r="G474" s="262"/>
      <c r="H474" s="265">
        <v>0.042999999999999997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1" t="s">
        <v>143</v>
      </c>
      <c r="AU474" s="271" t="s">
        <v>90</v>
      </c>
      <c r="AV474" s="15" t="s">
        <v>149</v>
      </c>
      <c r="AW474" s="15" t="s">
        <v>36</v>
      </c>
      <c r="AX474" s="15" t="s">
        <v>80</v>
      </c>
      <c r="AY474" s="271" t="s">
        <v>124</v>
      </c>
    </row>
    <row r="475" s="13" customFormat="1">
      <c r="A475" s="13"/>
      <c r="B475" s="240"/>
      <c r="C475" s="241"/>
      <c r="D475" s="232" t="s">
        <v>143</v>
      </c>
      <c r="E475" s="242" t="s">
        <v>1</v>
      </c>
      <c r="F475" s="243" t="s">
        <v>321</v>
      </c>
      <c r="G475" s="241"/>
      <c r="H475" s="242" t="s">
        <v>1</v>
      </c>
      <c r="I475" s="244"/>
      <c r="J475" s="241"/>
      <c r="K475" s="241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143</v>
      </c>
      <c r="AU475" s="249" t="s">
        <v>90</v>
      </c>
      <c r="AV475" s="13" t="s">
        <v>88</v>
      </c>
      <c r="AW475" s="13" t="s">
        <v>36</v>
      </c>
      <c r="AX475" s="13" t="s">
        <v>80</v>
      </c>
      <c r="AY475" s="249" t="s">
        <v>124</v>
      </c>
    </row>
    <row r="476" s="13" customFormat="1">
      <c r="A476" s="13"/>
      <c r="B476" s="240"/>
      <c r="C476" s="241"/>
      <c r="D476" s="232" t="s">
        <v>143</v>
      </c>
      <c r="E476" s="242" t="s">
        <v>1</v>
      </c>
      <c r="F476" s="243" t="s">
        <v>402</v>
      </c>
      <c r="G476" s="241"/>
      <c r="H476" s="242" t="s">
        <v>1</v>
      </c>
      <c r="I476" s="244"/>
      <c r="J476" s="241"/>
      <c r="K476" s="241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143</v>
      </c>
      <c r="AU476" s="249" t="s">
        <v>90</v>
      </c>
      <c r="AV476" s="13" t="s">
        <v>88</v>
      </c>
      <c r="AW476" s="13" t="s">
        <v>36</v>
      </c>
      <c r="AX476" s="13" t="s">
        <v>80</v>
      </c>
      <c r="AY476" s="249" t="s">
        <v>124</v>
      </c>
    </row>
    <row r="477" s="14" customFormat="1">
      <c r="A477" s="14"/>
      <c r="B477" s="250"/>
      <c r="C477" s="251"/>
      <c r="D477" s="232" t="s">
        <v>143</v>
      </c>
      <c r="E477" s="252" t="s">
        <v>1</v>
      </c>
      <c r="F477" s="253" t="s">
        <v>423</v>
      </c>
      <c r="G477" s="251"/>
      <c r="H477" s="254">
        <v>0.151</v>
      </c>
      <c r="I477" s="255"/>
      <c r="J477" s="251"/>
      <c r="K477" s="251"/>
      <c r="L477" s="256"/>
      <c r="M477" s="257"/>
      <c r="N477" s="258"/>
      <c r="O477" s="258"/>
      <c r="P477" s="258"/>
      <c r="Q477" s="258"/>
      <c r="R477" s="258"/>
      <c r="S477" s="258"/>
      <c r="T477" s="25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0" t="s">
        <v>143</v>
      </c>
      <c r="AU477" s="260" t="s">
        <v>90</v>
      </c>
      <c r="AV477" s="14" t="s">
        <v>90</v>
      </c>
      <c r="AW477" s="14" t="s">
        <v>36</v>
      </c>
      <c r="AX477" s="14" t="s">
        <v>80</v>
      </c>
      <c r="AY477" s="260" t="s">
        <v>124</v>
      </c>
    </row>
    <row r="478" s="15" customFormat="1">
      <c r="A478" s="15"/>
      <c r="B478" s="261"/>
      <c r="C478" s="262"/>
      <c r="D478" s="232" t="s">
        <v>143</v>
      </c>
      <c r="E478" s="263" t="s">
        <v>1</v>
      </c>
      <c r="F478" s="264" t="s">
        <v>148</v>
      </c>
      <c r="G478" s="262"/>
      <c r="H478" s="265">
        <v>0.151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1" t="s">
        <v>143</v>
      </c>
      <c r="AU478" s="271" t="s">
        <v>90</v>
      </c>
      <c r="AV478" s="15" t="s">
        <v>149</v>
      </c>
      <c r="AW478" s="15" t="s">
        <v>36</v>
      </c>
      <c r="AX478" s="15" t="s">
        <v>80</v>
      </c>
      <c r="AY478" s="271" t="s">
        <v>124</v>
      </c>
    </row>
    <row r="479" s="13" customFormat="1">
      <c r="A479" s="13"/>
      <c r="B479" s="240"/>
      <c r="C479" s="241"/>
      <c r="D479" s="232" t="s">
        <v>143</v>
      </c>
      <c r="E479" s="242" t="s">
        <v>1</v>
      </c>
      <c r="F479" s="243" t="s">
        <v>324</v>
      </c>
      <c r="G479" s="241"/>
      <c r="H479" s="242" t="s">
        <v>1</v>
      </c>
      <c r="I479" s="244"/>
      <c r="J479" s="241"/>
      <c r="K479" s="241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143</v>
      </c>
      <c r="AU479" s="249" t="s">
        <v>90</v>
      </c>
      <c r="AV479" s="13" t="s">
        <v>88</v>
      </c>
      <c r="AW479" s="13" t="s">
        <v>36</v>
      </c>
      <c r="AX479" s="13" t="s">
        <v>80</v>
      </c>
      <c r="AY479" s="249" t="s">
        <v>124</v>
      </c>
    </row>
    <row r="480" s="13" customFormat="1">
      <c r="A480" s="13"/>
      <c r="B480" s="240"/>
      <c r="C480" s="241"/>
      <c r="D480" s="232" t="s">
        <v>143</v>
      </c>
      <c r="E480" s="242" t="s">
        <v>1</v>
      </c>
      <c r="F480" s="243" t="s">
        <v>404</v>
      </c>
      <c r="G480" s="241"/>
      <c r="H480" s="242" t="s">
        <v>1</v>
      </c>
      <c r="I480" s="244"/>
      <c r="J480" s="241"/>
      <c r="K480" s="241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143</v>
      </c>
      <c r="AU480" s="249" t="s">
        <v>90</v>
      </c>
      <c r="AV480" s="13" t="s">
        <v>88</v>
      </c>
      <c r="AW480" s="13" t="s">
        <v>36</v>
      </c>
      <c r="AX480" s="13" t="s">
        <v>80</v>
      </c>
      <c r="AY480" s="249" t="s">
        <v>124</v>
      </c>
    </row>
    <row r="481" s="14" customFormat="1">
      <c r="A481" s="14"/>
      <c r="B481" s="250"/>
      <c r="C481" s="251"/>
      <c r="D481" s="232" t="s">
        <v>143</v>
      </c>
      <c r="E481" s="252" t="s">
        <v>1</v>
      </c>
      <c r="F481" s="253" t="s">
        <v>424</v>
      </c>
      <c r="G481" s="251"/>
      <c r="H481" s="254">
        <v>0.91400000000000003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143</v>
      </c>
      <c r="AU481" s="260" t="s">
        <v>90</v>
      </c>
      <c r="AV481" s="14" t="s">
        <v>90</v>
      </c>
      <c r="AW481" s="14" t="s">
        <v>36</v>
      </c>
      <c r="AX481" s="14" t="s">
        <v>80</v>
      </c>
      <c r="AY481" s="260" t="s">
        <v>124</v>
      </c>
    </row>
    <row r="482" s="15" customFormat="1">
      <c r="A482" s="15"/>
      <c r="B482" s="261"/>
      <c r="C482" s="262"/>
      <c r="D482" s="232" t="s">
        <v>143</v>
      </c>
      <c r="E482" s="263" t="s">
        <v>1</v>
      </c>
      <c r="F482" s="264" t="s">
        <v>148</v>
      </c>
      <c r="G482" s="262"/>
      <c r="H482" s="265">
        <v>0.91400000000000003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1" t="s">
        <v>143</v>
      </c>
      <c r="AU482" s="271" t="s">
        <v>90</v>
      </c>
      <c r="AV482" s="15" t="s">
        <v>149</v>
      </c>
      <c r="AW482" s="15" t="s">
        <v>36</v>
      </c>
      <c r="AX482" s="15" t="s">
        <v>80</v>
      </c>
      <c r="AY482" s="271" t="s">
        <v>124</v>
      </c>
    </row>
    <row r="483" s="13" customFormat="1">
      <c r="A483" s="13"/>
      <c r="B483" s="240"/>
      <c r="C483" s="241"/>
      <c r="D483" s="232" t="s">
        <v>143</v>
      </c>
      <c r="E483" s="242" t="s">
        <v>1</v>
      </c>
      <c r="F483" s="243" t="s">
        <v>327</v>
      </c>
      <c r="G483" s="241"/>
      <c r="H483" s="242" t="s">
        <v>1</v>
      </c>
      <c r="I483" s="244"/>
      <c r="J483" s="241"/>
      <c r="K483" s="241"/>
      <c r="L483" s="245"/>
      <c r="M483" s="246"/>
      <c r="N483" s="247"/>
      <c r="O483" s="247"/>
      <c r="P483" s="247"/>
      <c r="Q483" s="247"/>
      <c r="R483" s="247"/>
      <c r="S483" s="247"/>
      <c r="T483" s="24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9" t="s">
        <v>143</v>
      </c>
      <c r="AU483" s="249" t="s">
        <v>90</v>
      </c>
      <c r="AV483" s="13" t="s">
        <v>88</v>
      </c>
      <c r="AW483" s="13" t="s">
        <v>36</v>
      </c>
      <c r="AX483" s="13" t="s">
        <v>80</v>
      </c>
      <c r="AY483" s="249" t="s">
        <v>124</v>
      </c>
    </row>
    <row r="484" s="14" customFormat="1">
      <c r="A484" s="14"/>
      <c r="B484" s="250"/>
      <c r="C484" s="251"/>
      <c r="D484" s="232" t="s">
        <v>143</v>
      </c>
      <c r="E484" s="252" t="s">
        <v>1</v>
      </c>
      <c r="F484" s="253" t="s">
        <v>425</v>
      </c>
      <c r="G484" s="251"/>
      <c r="H484" s="254">
        <v>0.72999999999999998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0" t="s">
        <v>143</v>
      </c>
      <c r="AU484" s="260" t="s">
        <v>90</v>
      </c>
      <c r="AV484" s="14" t="s">
        <v>90</v>
      </c>
      <c r="AW484" s="14" t="s">
        <v>36</v>
      </c>
      <c r="AX484" s="14" t="s">
        <v>80</v>
      </c>
      <c r="AY484" s="260" t="s">
        <v>124</v>
      </c>
    </row>
    <row r="485" s="15" customFormat="1">
      <c r="A485" s="15"/>
      <c r="B485" s="261"/>
      <c r="C485" s="262"/>
      <c r="D485" s="232" t="s">
        <v>143</v>
      </c>
      <c r="E485" s="263" t="s">
        <v>1</v>
      </c>
      <c r="F485" s="264" t="s">
        <v>148</v>
      </c>
      <c r="G485" s="262"/>
      <c r="H485" s="265">
        <v>0.72999999999999998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1" t="s">
        <v>143</v>
      </c>
      <c r="AU485" s="271" t="s">
        <v>90</v>
      </c>
      <c r="AV485" s="15" t="s">
        <v>149</v>
      </c>
      <c r="AW485" s="15" t="s">
        <v>36</v>
      </c>
      <c r="AX485" s="15" t="s">
        <v>80</v>
      </c>
      <c r="AY485" s="271" t="s">
        <v>124</v>
      </c>
    </row>
    <row r="486" s="16" customFormat="1">
      <c r="A486" s="16"/>
      <c r="B486" s="272"/>
      <c r="C486" s="273"/>
      <c r="D486" s="232" t="s">
        <v>143</v>
      </c>
      <c r="E486" s="274" t="s">
        <v>1</v>
      </c>
      <c r="F486" s="275" t="s">
        <v>157</v>
      </c>
      <c r="G486" s="273"/>
      <c r="H486" s="276">
        <v>1.8740000000000001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2" t="s">
        <v>143</v>
      </c>
      <c r="AU486" s="282" t="s">
        <v>90</v>
      </c>
      <c r="AV486" s="16" t="s">
        <v>130</v>
      </c>
      <c r="AW486" s="16" t="s">
        <v>36</v>
      </c>
      <c r="AX486" s="16" t="s">
        <v>88</v>
      </c>
      <c r="AY486" s="282" t="s">
        <v>124</v>
      </c>
    </row>
    <row r="487" s="12" customFormat="1" ht="22.8" customHeight="1">
      <c r="A487" s="12"/>
      <c r="B487" s="203"/>
      <c r="C487" s="204"/>
      <c r="D487" s="205" t="s">
        <v>79</v>
      </c>
      <c r="E487" s="217" t="s">
        <v>130</v>
      </c>
      <c r="F487" s="217" t="s">
        <v>426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SUM(P488:P543)</f>
        <v>0</v>
      </c>
      <c r="Q487" s="211"/>
      <c r="R487" s="212">
        <f>SUM(R488:R543)</f>
        <v>63.107175499200004</v>
      </c>
      <c r="S487" s="211"/>
      <c r="T487" s="213">
        <f>SUM(T488:T543)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88</v>
      </c>
      <c r="AT487" s="215" t="s">
        <v>79</v>
      </c>
      <c r="AU487" s="215" t="s">
        <v>88</v>
      </c>
      <c r="AY487" s="214" t="s">
        <v>124</v>
      </c>
      <c r="BK487" s="216">
        <f>SUM(BK488:BK543)</f>
        <v>0</v>
      </c>
    </row>
    <row r="488" s="2" customFormat="1" ht="16.5" customHeight="1">
      <c r="A488" s="39"/>
      <c r="B488" s="40"/>
      <c r="C488" s="219" t="s">
        <v>427</v>
      </c>
      <c r="D488" s="219" t="s">
        <v>126</v>
      </c>
      <c r="E488" s="220" t="s">
        <v>428</v>
      </c>
      <c r="F488" s="221" t="s">
        <v>429</v>
      </c>
      <c r="G488" s="222" t="s">
        <v>430</v>
      </c>
      <c r="H488" s="223">
        <v>12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45</v>
      </c>
      <c r="O488" s="92"/>
      <c r="P488" s="228">
        <f>O488*H488</f>
        <v>0</v>
      </c>
      <c r="Q488" s="228">
        <v>0.39339984160000002</v>
      </c>
      <c r="R488" s="228">
        <f>Q488*H488</f>
        <v>4.7207980992000005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130</v>
      </c>
      <c r="AT488" s="230" t="s">
        <v>126</v>
      </c>
      <c r="AU488" s="230" t="s">
        <v>90</v>
      </c>
      <c r="AY488" s="18" t="s">
        <v>124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88</v>
      </c>
      <c r="BK488" s="231">
        <f>ROUND(I488*H488,2)</f>
        <v>0</v>
      </c>
      <c r="BL488" s="18" t="s">
        <v>130</v>
      </c>
      <c r="BM488" s="230" t="s">
        <v>431</v>
      </c>
    </row>
    <row r="489" s="2" customFormat="1">
      <c r="A489" s="39"/>
      <c r="B489" s="40"/>
      <c r="C489" s="41"/>
      <c r="D489" s="232" t="s">
        <v>132</v>
      </c>
      <c r="E489" s="41"/>
      <c r="F489" s="233" t="s">
        <v>429</v>
      </c>
      <c r="G489" s="41"/>
      <c r="H489" s="41"/>
      <c r="I489" s="234"/>
      <c r="J489" s="41"/>
      <c r="K489" s="41"/>
      <c r="L489" s="45"/>
      <c r="M489" s="235"/>
      <c r="N489" s="23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132</v>
      </c>
      <c r="AU489" s="18" t="s">
        <v>90</v>
      </c>
    </row>
    <row r="490" s="2" customFormat="1">
      <c r="A490" s="39"/>
      <c r="B490" s="40"/>
      <c r="C490" s="41"/>
      <c r="D490" s="232" t="s">
        <v>141</v>
      </c>
      <c r="E490" s="41"/>
      <c r="F490" s="239" t="s">
        <v>432</v>
      </c>
      <c r="G490" s="41"/>
      <c r="H490" s="41"/>
      <c r="I490" s="234"/>
      <c r="J490" s="41"/>
      <c r="K490" s="41"/>
      <c r="L490" s="45"/>
      <c r="M490" s="235"/>
      <c r="N490" s="236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141</v>
      </c>
      <c r="AU490" s="18" t="s">
        <v>90</v>
      </c>
    </row>
    <row r="491" s="13" customFormat="1">
      <c r="A491" s="13"/>
      <c r="B491" s="240"/>
      <c r="C491" s="241"/>
      <c r="D491" s="232" t="s">
        <v>143</v>
      </c>
      <c r="E491" s="242" t="s">
        <v>1</v>
      </c>
      <c r="F491" s="243" t="s">
        <v>433</v>
      </c>
      <c r="G491" s="241"/>
      <c r="H491" s="242" t="s">
        <v>1</v>
      </c>
      <c r="I491" s="244"/>
      <c r="J491" s="241"/>
      <c r="K491" s="241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143</v>
      </c>
      <c r="AU491" s="249" t="s">
        <v>90</v>
      </c>
      <c r="AV491" s="13" t="s">
        <v>88</v>
      </c>
      <c r="AW491" s="13" t="s">
        <v>36</v>
      </c>
      <c r="AX491" s="13" t="s">
        <v>80</v>
      </c>
      <c r="AY491" s="249" t="s">
        <v>124</v>
      </c>
    </row>
    <row r="492" s="14" customFormat="1">
      <c r="A492" s="14"/>
      <c r="B492" s="250"/>
      <c r="C492" s="251"/>
      <c r="D492" s="232" t="s">
        <v>143</v>
      </c>
      <c r="E492" s="252" t="s">
        <v>1</v>
      </c>
      <c r="F492" s="253" t="s">
        <v>434</v>
      </c>
      <c r="G492" s="251"/>
      <c r="H492" s="254">
        <v>12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143</v>
      </c>
      <c r="AU492" s="260" t="s">
        <v>90</v>
      </c>
      <c r="AV492" s="14" t="s">
        <v>90</v>
      </c>
      <c r="AW492" s="14" t="s">
        <v>36</v>
      </c>
      <c r="AX492" s="14" t="s">
        <v>88</v>
      </c>
      <c r="AY492" s="260" t="s">
        <v>124</v>
      </c>
    </row>
    <row r="493" s="2" customFormat="1" ht="16.5" customHeight="1">
      <c r="A493" s="39"/>
      <c r="B493" s="40"/>
      <c r="C493" s="219" t="s">
        <v>435</v>
      </c>
      <c r="D493" s="219" t="s">
        <v>126</v>
      </c>
      <c r="E493" s="220" t="s">
        <v>436</v>
      </c>
      <c r="F493" s="221" t="s">
        <v>437</v>
      </c>
      <c r="G493" s="222" t="s">
        <v>207</v>
      </c>
      <c r="H493" s="223">
        <v>39.859999999999999</v>
      </c>
      <c r="I493" s="224"/>
      <c r="J493" s="225">
        <f>ROUND(I493*H493,2)</f>
        <v>0</v>
      </c>
      <c r="K493" s="221" t="s">
        <v>136</v>
      </c>
      <c r="L493" s="45"/>
      <c r="M493" s="226" t="s">
        <v>1</v>
      </c>
      <c r="N493" s="227" t="s">
        <v>45</v>
      </c>
      <c r="O493" s="92"/>
      <c r="P493" s="228">
        <f>O493*H493</f>
        <v>0</v>
      </c>
      <c r="Q493" s="228">
        <v>0.22797999999999999</v>
      </c>
      <c r="R493" s="228">
        <f>Q493*H493</f>
        <v>9.0872827999999988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130</v>
      </c>
      <c r="AT493" s="230" t="s">
        <v>126</v>
      </c>
      <c r="AU493" s="230" t="s">
        <v>90</v>
      </c>
      <c r="AY493" s="18" t="s">
        <v>124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88</v>
      </c>
      <c r="BK493" s="231">
        <f>ROUND(I493*H493,2)</f>
        <v>0</v>
      </c>
      <c r="BL493" s="18" t="s">
        <v>130</v>
      </c>
      <c r="BM493" s="230" t="s">
        <v>438</v>
      </c>
    </row>
    <row r="494" s="2" customFormat="1">
      <c r="A494" s="39"/>
      <c r="B494" s="40"/>
      <c r="C494" s="41"/>
      <c r="D494" s="232" t="s">
        <v>132</v>
      </c>
      <c r="E494" s="41"/>
      <c r="F494" s="233" t="s">
        <v>439</v>
      </c>
      <c r="G494" s="41"/>
      <c r="H494" s="41"/>
      <c r="I494" s="234"/>
      <c r="J494" s="41"/>
      <c r="K494" s="41"/>
      <c r="L494" s="45"/>
      <c r="M494" s="235"/>
      <c r="N494" s="236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132</v>
      </c>
      <c r="AU494" s="18" t="s">
        <v>90</v>
      </c>
    </row>
    <row r="495" s="2" customFormat="1">
      <c r="A495" s="39"/>
      <c r="B495" s="40"/>
      <c r="C495" s="41"/>
      <c r="D495" s="237" t="s">
        <v>139</v>
      </c>
      <c r="E495" s="41"/>
      <c r="F495" s="238" t="s">
        <v>440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139</v>
      </c>
      <c r="AU495" s="18" t="s">
        <v>90</v>
      </c>
    </row>
    <row r="496" s="13" customFormat="1">
      <c r="A496" s="13"/>
      <c r="B496" s="240"/>
      <c r="C496" s="241"/>
      <c r="D496" s="232" t="s">
        <v>143</v>
      </c>
      <c r="E496" s="242" t="s">
        <v>1</v>
      </c>
      <c r="F496" s="243" t="s">
        <v>441</v>
      </c>
      <c r="G496" s="241"/>
      <c r="H496" s="242" t="s">
        <v>1</v>
      </c>
      <c r="I496" s="244"/>
      <c r="J496" s="241"/>
      <c r="K496" s="241"/>
      <c r="L496" s="245"/>
      <c r="M496" s="246"/>
      <c r="N496" s="247"/>
      <c r="O496" s="247"/>
      <c r="P496" s="247"/>
      <c r="Q496" s="247"/>
      <c r="R496" s="247"/>
      <c r="S496" s="247"/>
      <c r="T496" s="24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9" t="s">
        <v>143</v>
      </c>
      <c r="AU496" s="249" t="s">
        <v>90</v>
      </c>
      <c r="AV496" s="13" t="s">
        <v>88</v>
      </c>
      <c r="AW496" s="13" t="s">
        <v>36</v>
      </c>
      <c r="AX496" s="13" t="s">
        <v>80</v>
      </c>
      <c r="AY496" s="249" t="s">
        <v>124</v>
      </c>
    </row>
    <row r="497" s="13" customFormat="1">
      <c r="A497" s="13"/>
      <c r="B497" s="240"/>
      <c r="C497" s="241"/>
      <c r="D497" s="232" t="s">
        <v>143</v>
      </c>
      <c r="E497" s="242" t="s">
        <v>1</v>
      </c>
      <c r="F497" s="243" t="s">
        <v>442</v>
      </c>
      <c r="G497" s="241"/>
      <c r="H497" s="242" t="s">
        <v>1</v>
      </c>
      <c r="I497" s="244"/>
      <c r="J497" s="241"/>
      <c r="K497" s="241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143</v>
      </c>
      <c r="AU497" s="249" t="s">
        <v>90</v>
      </c>
      <c r="AV497" s="13" t="s">
        <v>88</v>
      </c>
      <c r="AW497" s="13" t="s">
        <v>36</v>
      </c>
      <c r="AX497" s="13" t="s">
        <v>80</v>
      </c>
      <c r="AY497" s="249" t="s">
        <v>124</v>
      </c>
    </row>
    <row r="498" s="14" customFormat="1">
      <c r="A498" s="14"/>
      <c r="B498" s="250"/>
      <c r="C498" s="251"/>
      <c r="D498" s="232" t="s">
        <v>143</v>
      </c>
      <c r="E498" s="252" t="s">
        <v>1</v>
      </c>
      <c r="F498" s="253" t="s">
        <v>443</v>
      </c>
      <c r="G498" s="251"/>
      <c r="H498" s="254">
        <v>10.800000000000001</v>
      </c>
      <c r="I498" s="255"/>
      <c r="J498" s="251"/>
      <c r="K498" s="251"/>
      <c r="L498" s="256"/>
      <c r="M498" s="257"/>
      <c r="N498" s="258"/>
      <c r="O498" s="258"/>
      <c r="P498" s="258"/>
      <c r="Q498" s="258"/>
      <c r="R498" s="258"/>
      <c r="S498" s="258"/>
      <c r="T498" s="25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0" t="s">
        <v>143</v>
      </c>
      <c r="AU498" s="260" t="s">
        <v>90</v>
      </c>
      <c r="AV498" s="14" t="s">
        <v>90</v>
      </c>
      <c r="AW498" s="14" t="s">
        <v>36</v>
      </c>
      <c r="AX498" s="14" t="s">
        <v>80</v>
      </c>
      <c r="AY498" s="260" t="s">
        <v>124</v>
      </c>
    </row>
    <row r="499" s="15" customFormat="1">
      <c r="A499" s="15"/>
      <c r="B499" s="261"/>
      <c r="C499" s="262"/>
      <c r="D499" s="232" t="s">
        <v>143</v>
      </c>
      <c r="E499" s="263" t="s">
        <v>1</v>
      </c>
      <c r="F499" s="264" t="s">
        <v>148</v>
      </c>
      <c r="G499" s="262"/>
      <c r="H499" s="265">
        <v>10.800000000000001</v>
      </c>
      <c r="I499" s="266"/>
      <c r="J499" s="262"/>
      <c r="K499" s="262"/>
      <c r="L499" s="267"/>
      <c r="M499" s="268"/>
      <c r="N499" s="269"/>
      <c r="O499" s="269"/>
      <c r="P499" s="269"/>
      <c r="Q499" s="269"/>
      <c r="R499" s="269"/>
      <c r="S499" s="269"/>
      <c r="T499" s="27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1" t="s">
        <v>143</v>
      </c>
      <c r="AU499" s="271" t="s">
        <v>90</v>
      </c>
      <c r="AV499" s="15" t="s">
        <v>149</v>
      </c>
      <c r="AW499" s="15" t="s">
        <v>36</v>
      </c>
      <c r="AX499" s="15" t="s">
        <v>80</v>
      </c>
      <c r="AY499" s="271" t="s">
        <v>124</v>
      </c>
    </row>
    <row r="500" s="13" customFormat="1">
      <c r="A500" s="13"/>
      <c r="B500" s="240"/>
      <c r="C500" s="241"/>
      <c r="D500" s="232" t="s">
        <v>143</v>
      </c>
      <c r="E500" s="242" t="s">
        <v>1</v>
      </c>
      <c r="F500" s="243" t="s">
        <v>444</v>
      </c>
      <c r="G500" s="241"/>
      <c r="H500" s="242" t="s">
        <v>1</v>
      </c>
      <c r="I500" s="244"/>
      <c r="J500" s="241"/>
      <c r="K500" s="241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143</v>
      </c>
      <c r="AU500" s="249" t="s">
        <v>90</v>
      </c>
      <c r="AV500" s="13" t="s">
        <v>88</v>
      </c>
      <c r="AW500" s="13" t="s">
        <v>36</v>
      </c>
      <c r="AX500" s="13" t="s">
        <v>80</v>
      </c>
      <c r="AY500" s="249" t="s">
        <v>124</v>
      </c>
    </row>
    <row r="501" s="14" customFormat="1">
      <c r="A501" s="14"/>
      <c r="B501" s="250"/>
      <c r="C501" s="251"/>
      <c r="D501" s="232" t="s">
        <v>143</v>
      </c>
      <c r="E501" s="252" t="s">
        <v>1</v>
      </c>
      <c r="F501" s="253" t="s">
        <v>445</v>
      </c>
      <c r="G501" s="251"/>
      <c r="H501" s="254">
        <v>13.699999999999999</v>
      </c>
      <c r="I501" s="255"/>
      <c r="J501" s="251"/>
      <c r="K501" s="251"/>
      <c r="L501" s="256"/>
      <c r="M501" s="257"/>
      <c r="N501" s="258"/>
      <c r="O501" s="258"/>
      <c r="P501" s="258"/>
      <c r="Q501" s="258"/>
      <c r="R501" s="258"/>
      <c r="S501" s="258"/>
      <c r="T501" s="25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0" t="s">
        <v>143</v>
      </c>
      <c r="AU501" s="260" t="s">
        <v>90</v>
      </c>
      <c r="AV501" s="14" t="s">
        <v>90</v>
      </c>
      <c r="AW501" s="14" t="s">
        <v>36</v>
      </c>
      <c r="AX501" s="14" t="s">
        <v>80</v>
      </c>
      <c r="AY501" s="260" t="s">
        <v>124</v>
      </c>
    </row>
    <row r="502" s="15" customFormat="1">
      <c r="A502" s="15"/>
      <c r="B502" s="261"/>
      <c r="C502" s="262"/>
      <c r="D502" s="232" t="s">
        <v>143</v>
      </c>
      <c r="E502" s="263" t="s">
        <v>1</v>
      </c>
      <c r="F502" s="264" t="s">
        <v>148</v>
      </c>
      <c r="G502" s="262"/>
      <c r="H502" s="265">
        <v>13.699999999999999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1" t="s">
        <v>143</v>
      </c>
      <c r="AU502" s="271" t="s">
        <v>90</v>
      </c>
      <c r="AV502" s="15" t="s">
        <v>149</v>
      </c>
      <c r="AW502" s="15" t="s">
        <v>36</v>
      </c>
      <c r="AX502" s="15" t="s">
        <v>80</v>
      </c>
      <c r="AY502" s="271" t="s">
        <v>124</v>
      </c>
    </row>
    <row r="503" s="13" customFormat="1">
      <c r="A503" s="13"/>
      <c r="B503" s="240"/>
      <c r="C503" s="241"/>
      <c r="D503" s="232" t="s">
        <v>143</v>
      </c>
      <c r="E503" s="242" t="s">
        <v>1</v>
      </c>
      <c r="F503" s="243" t="s">
        <v>446</v>
      </c>
      <c r="G503" s="241"/>
      <c r="H503" s="242" t="s">
        <v>1</v>
      </c>
      <c r="I503" s="244"/>
      <c r="J503" s="241"/>
      <c r="K503" s="241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143</v>
      </c>
      <c r="AU503" s="249" t="s">
        <v>90</v>
      </c>
      <c r="AV503" s="13" t="s">
        <v>88</v>
      </c>
      <c r="AW503" s="13" t="s">
        <v>36</v>
      </c>
      <c r="AX503" s="13" t="s">
        <v>80</v>
      </c>
      <c r="AY503" s="249" t="s">
        <v>124</v>
      </c>
    </row>
    <row r="504" s="14" customFormat="1">
      <c r="A504" s="14"/>
      <c r="B504" s="250"/>
      <c r="C504" s="251"/>
      <c r="D504" s="232" t="s">
        <v>143</v>
      </c>
      <c r="E504" s="252" t="s">
        <v>1</v>
      </c>
      <c r="F504" s="253" t="s">
        <v>447</v>
      </c>
      <c r="G504" s="251"/>
      <c r="H504" s="254">
        <v>15.359999999999999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143</v>
      </c>
      <c r="AU504" s="260" t="s">
        <v>90</v>
      </c>
      <c r="AV504" s="14" t="s">
        <v>90</v>
      </c>
      <c r="AW504" s="14" t="s">
        <v>36</v>
      </c>
      <c r="AX504" s="14" t="s">
        <v>80</v>
      </c>
      <c r="AY504" s="260" t="s">
        <v>124</v>
      </c>
    </row>
    <row r="505" s="15" customFormat="1">
      <c r="A505" s="15"/>
      <c r="B505" s="261"/>
      <c r="C505" s="262"/>
      <c r="D505" s="232" t="s">
        <v>143</v>
      </c>
      <c r="E505" s="263" t="s">
        <v>1</v>
      </c>
      <c r="F505" s="264" t="s">
        <v>148</v>
      </c>
      <c r="G505" s="262"/>
      <c r="H505" s="265">
        <v>15.359999999999999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1" t="s">
        <v>143</v>
      </c>
      <c r="AU505" s="271" t="s">
        <v>90</v>
      </c>
      <c r="AV505" s="15" t="s">
        <v>149</v>
      </c>
      <c r="AW505" s="15" t="s">
        <v>36</v>
      </c>
      <c r="AX505" s="15" t="s">
        <v>80</v>
      </c>
      <c r="AY505" s="271" t="s">
        <v>124</v>
      </c>
    </row>
    <row r="506" s="16" customFormat="1">
      <c r="A506" s="16"/>
      <c r="B506" s="272"/>
      <c r="C506" s="273"/>
      <c r="D506" s="232" t="s">
        <v>143</v>
      </c>
      <c r="E506" s="274" t="s">
        <v>1</v>
      </c>
      <c r="F506" s="275" t="s">
        <v>157</v>
      </c>
      <c r="G506" s="273"/>
      <c r="H506" s="276">
        <v>39.859999999999999</v>
      </c>
      <c r="I506" s="277"/>
      <c r="J506" s="273"/>
      <c r="K506" s="273"/>
      <c r="L506" s="278"/>
      <c r="M506" s="279"/>
      <c r="N506" s="280"/>
      <c r="O506" s="280"/>
      <c r="P506" s="280"/>
      <c r="Q506" s="280"/>
      <c r="R506" s="280"/>
      <c r="S506" s="280"/>
      <c r="T506" s="281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82" t="s">
        <v>143</v>
      </c>
      <c r="AU506" s="282" t="s">
        <v>90</v>
      </c>
      <c r="AV506" s="16" t="s">
        <v>130</v>
      </c>
      <c r="AW506" s="16" t="s">
        <v>36</v>
      </c>
      <c r="AX506" s="16" t="s">
        <v>88</v>
      </c>
      <c r="AY506" s="282" t="s">
        <v>124</v>
      </c>
    </row>
    <row r="507" s="2" customFormat="1" ht="16.5" customHeight="1">
      <c r="A507" s="39"/>
      <c r="B507" s="40"/>
      <c r="C507" s="219" t="s">
        <v>448</v>
      </c>
      <c r="D507" s="219" t="s">
        <v>126</v>
      </c>
      <c r="E507" s="220" t="s">
        <v>449</v>
      </c>
      <c r="F507" s="221" t="s">
        <v>450</v>
      </c>
      <c r="G507" s="222" t="s">
        <v>135</v>
      </c>
      <c r="H507" s="223">
        <v>11.35</v>
      </c>
      <c r="I507" s="224"/>
      <c r="J507" s="225">
        <f>ROUND(I507*H507,2)</f>
        <v>0</v>
      </c>
      <c r="K507" s="221" t="s">
        <v>136</v>
      </c>
      <c r="L507" s="45"/>
      <c r="M507" s="226" t="s">
        <v>1</v>
      </c>
      <c r="N507" s="227" t="s">
        <v>45</v>
      </c>
      <c r="O507" s="92"/>
      <c r="P507" s="228">
        <f>O507*H507</f>
        <v>0</v>
      </c>
      <c r="Q507" s="228">
        <v>2.3050199999999998</v>
      </c>
      <c r="R507" s="228">
        <f>Q507*H507</f>
        <v>26.161976999999997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130</v>
      </c>
      <c r="AT507" s="230" t="s">
        <v>126</v>
      </c>
      <c r="AU507" s="230" t="s">
        <v>90</v>
      </c>
      <c r="AY507" s="18" t="s">
        <v>124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88</v>
      </c>
      <c r="BK507" s="231">
        <f>ROUND(I507*H507,2)</f>
        <v>0</v>
      </c>
      <c r="BL507" s="18" t="s">
        <v>130</v>
      </c>
      <c r="BM507" s="230" t="s">
        <v>451</v>
      </c>
    </row>
    <row r="508" s="2" customFormat="1">
      <c r="A508" s="39"/>
      <c r="B508" s="40"/>
      <c r="C508" s="41"/>
      <c r="D508" s="232" t="s">
        <v>132</v>
      </c>
      <c r="E508" s="41"/>
      <c r="F508" s="233" t="s">
        <v>452</v>
      </c>
      <c r="G508" s="41"/>
      <c r="H508" s="41"/>
      <c r="I508" s="234"/>
      <c r="J508" s="41"/>
      <c r="K508" s="41"/>
      <c r="L508" s="45"/>
      <c r="M508" s="235"/>
      <c r="N508" s="23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132</v>
      </c>
      <c r="AU508" s="18" t="s">
        <v>90</v>
      </c>
    </row>
    <row r="509" s="2" customFormat="1">
      <c r="A509" s="39"/>
      <c r="B509" s="40"/>
      <c r="C509" s="41"/>
      <c r="D509" s="237" t="s">
        <v>139</v>
      </c>
      <c r="E509" s="41"/>
      <c r="F509" s="238" t="s">
        <v>453</v>
      </c>
      <c r="G509" s="41"/>
      <c r="H509" s="41"/>
      <c r="I509" s="234"/>
      <c r="J509" s="41"/>
      <c r="K509" s="41"/>
      <c r="L509" s="45"/>
      <c r="M509" s="235"/>
      <c r="N509" s="236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139</v>
      </c>
      <c r="AU509" s="18" t="s">
        <v>90</v>
      </c>
    </row>
    <row r="510" s="13" customFormat="1">
      <c r="A510" s="13"/>
      <c r="B510" s="240"/>
      <c r="C510" s="241"/>
      <c r="D510" s="232" t="s">
        <v>143</v>
      </c>
      <c r="E510" s="242" t="s">
        <v>1</v>
      </c>
      <c r="F510" s="243" t="s">
        <v>454</v>
      </c>
      <c r="G510" s="241"/>
      <c r="H510" s="242" t="s">
        <v>1</v>
      </c>
      <c r="I510" s="244"/>
      <c r="J510" s="241"/>
      <c r="K510" s="241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143</v>
      </c>
      <c r="AU510" s="249" t="s">
        <v>90</v>
      </c>
      <c r="AV510" s="13" t="s">
        <v>88</v>
      </c>
      <c r="AW510" s="13" t="s">
        <v>36</v>
      </c>
      <c r="AX510" s="13" t="s">
        <v>80</v>
      </c>
      <c r="AY510" s="249" t="s">
        <v>124</v>
      </c>
    </row>
    <row r="511" s="13" customFormat="1">
      <c r="A511" s="13"/>
      <c r="B511" s="240"/>
      <c r="C511" s="241"/>
      <c r="D511" s="232" t="s">
        <v>143</v>
      </c>
      <c r="E511" s="242" t="s">
        <v>1</v>
      </c>
      <c r="F511" s="243" t="s">
        <v>455</v>
      </c>
      <c r="G511" s="241"/>
      <c r="H511" s="242" t="s">
        <v>1</v>
      </c>
      <c r="I511" s="244"/>
      <c r="J511" s="241"/>
      <c r="K511" s="241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143</v>
      </c>
      <c r="AU511" s="249" t="s">
        <v>90</v>
      </c>
      <c r="AV511" s="13" t="s">
        <v>88</v>
      </c>
      <c r="AW511" s="13" t="s">
        <v>36</v>
      </c>
      <c r="AX511" s="13" t="s">
        <v>80</v>
      </c>
      <c r="AY511" s="249" t="s">
        <v>124</v>
      </c>
    </row>
    <row r="512" s="14" customFormat="1">
      <c r="A512" s="14"/>
      <c r="B512" s="250"/>
      <c r="C512" s="251"/>
      <c r="D512" s="232" t="s">
        <v>143</v>
      </c>
      <c r="E512" s="252" t="s">
        <v>1</v>
      </c>
      <c r="F512" s="253" t="s">
        <v>456</v>
      </c>
      <c r="G512" s="251"/>
      <c r="H512" s="254">
        <v>8.6500000000000004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0" t="s">
        <v>143</v>
      </c>
      <c r="AU512" s="260" t="s">
        <v>90</v>
      </c>
      <c r="AV512" s="14" t="s">
        <v>90</v>
      </c>
      <c r="AW512" s="14" t="s">
        <v>36</v>
      </c>
      <c r="AX512" s="14" t="s">
        <v>80</v>
      </c>
      <c r="AY512" s="260" t="s">
        <v>124</v>
      </c>
    </row>
    <row r="513" s="14" customFormat="1">
      <c r="A513" s="14"/>
      <c r="B513" s="250"/>
      <c r="C513" s="251"/>
      <c r="D513" s="232" t="s">
        <v>143</v>
      </c>
      <c r="E513" s="252" t="s">
        <v>1</v>
      </c>
      <c r="F513" s="253" t="s">
        <v>457</v>
      </c>
      <c r="G513" s="251"/>
      <c r="H513" s="254">
        <v>2.7000000000000002</v>
      </c>
      <c r="I513" s="255"/>
      <c r="J513" s="251"/>
      <c r="K513" s="251"/>
      <c r="L513" s="256"/>
      <c r="M513" s="257"/>
      <c r="N513" s="258"/>
      <c r="O513" s="258"/>
      <c r="P513" s="258"/>
      <c r="Q513" s="258"/>
      <c r="R513" s="258"/>
      <c r="S513" s="258"/>
      <c r="T513" s="25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0" t="s">
        <v>143</v>
      </c>
      <c r="AU513" s="260" t="s">
        <v>90</v>
      </c>
      <c r="AV513" s="14" t="s">
        <v>90</v>
      </c>
      <c r="AW513" s="14" t="s">
        <v>36</v>
      </c>
      <c r="AX513" s="14" t="s">
        <v>80</v>
      </c>
      <c r="AY513" s="260" t="s">
        <v>124</v>
      </c>
    </row>
    <row r="514" s="16" customFormat="1">
      <c r="A514" s="16"/>
      <c r="B514" s="272"/>
      <c r="C514" s="273"/>
      <c r="D514" s="232" t="s">
        <v>143</v>
      </c>
      <c r="E514" s="274" t="s">
        <v>1</v>
      </c>
      <c r="F514" s="275" t="s">
        <v>157</v>
      </c>
      <c r="G514" s="273"/>
      <c r="H514" s="276">
        <v>11.35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82" t="s">
        <v>143</v>
      </c>
      <c r="AU514" s="282" t="s">
        <v>90</v>
      </c>
      <c r="AV514" s="16" t="s">
        <v>130</v>
      </c>
      <c r="AW514" s="16" t="s">
        <v>36</v>
      </c>
      <c r="AX514" s="16" t="s">
        <v>88</v>
      </c>
      <c r="AY514" s="282" t="s">
        <v>124</v>
      </c>
    </row>
    <row r="515" s="2" customFormat="1" ht="16.5" customHeight="1">
      <c r="A515" s="39"/>
      <c r="B515" s="40"/>
      <c r="C515" s="219" t="s">
        <v>458</v>
      </c>
      <c r="D515" s="219" t="s">
        <v>126</v>
      </c>
      <c r="E515" s="220" t="s">
        <v>459</v>
      </c>
      <c r="F515" s="221" t="s">
        <v>460</v>
      </c>
      <c r="G515" s="222" t="s">
        <v>135</v>
      </c>
      <c r="H515" s="223">
        <v>5.4000000000000004</v>
      </c>
      <c r="I515" s="224"/>
      <c r="J515" s="225">
        <f>ROUND(I515*H515,2)</f>
        <v>0</v>
      </c>
      <c r="K515" s="221" t="s">
        <v>136</v>
      </c>
      <c r="L515" s="45"/>
      <c r="M515" s="226" t="s">
        <v>1</v>
      </c>
      <c r="N515" s="227" t="s">
        <v>45</v>
      </c>
      <c r="O515" s="92"/>
      <c r="P515" s="228">
        <f>O515*H515</f>
        <v>0</v>
      </c>
      <c r="Q515" s="228">
        <v>1.9967999999999999</v>
      </c>
      <c r="R515" s="228">
        <f>Q515*H515</f>
        <v>10.782719999999999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130</v>
      </c>
      <c r="AT515" s="230" t="s">
        <v>126</v>
      </c>
      <c r="AU515" s="230" t="s">
        <v>90</v>
      </c>
      <c r="AY515" s="18" t="s">
        <v>124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88</v>
      </c>
      <c r="BK515" s="231">
        <f>ROUND(I515*H515,2)</f>
        <v>0</v>
      </c>
      <c r="BL515" s="18" t="s">
        <v>130</v>
      </c>
      <c r="BM515" s="230" t="s">
        <v>461</v>
      </c>
    </row>
    <row r="516" s="2" customFormat="1">
      <c r="A516" s="39"/>
      <c r="B516" s="40"/>
      <c r="C516" s="41"/>
      <c r="D516" s="232" t="s">
        <v>132</v>
      </c>
      <c r="E516" s="41"/>
      <c r="F516" s="233" t="s">
        <v>462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132</v>
      </c>
      <c r="AU516" s="18" t="s">
        <v>90</v>
      </c>
    </row>
    <row r="517" s="2" customFormat="1">
      <c r="A517" s="39"/>
      <c r="B517" s="40"/>
      <c r="C517" s="41"/>
      <c r="D517" s="237" t="s">
        <v>139</v>
      </c>
      <c r="E517" s="41"/>
      <c r="F517" s="238" t="s">
        <v>463</v>
      </c>
      <c r="G517" s="41"/>
      <c r="H517" s="41"/>
      <c r="I517" s="234"/>
      <c r="J517" s="41"/>
      <c r="K517" s="41"/>
      <c r="L517" s="45"/>
      <c r="M517" s="235"/>
      <c r="N517" s="23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139</v>
      </c>
      <c r="AU517" s="18" t="s">
        <v>90</v>
      </c>
    </row>
    <row r="518" s="13" customFormat="1">
      <c r="A518" s="13"/>
      <c r="B518" s="240"/>
      <c r="C518" s="241"/>
      <c r="D518" s="232" t="s">
        <v>143</v>
      </c>
      <c r="E518" s="242" t="s">
        <v>1</v>
      </c>
      <c r="F518" s="243" t="s">
        <v>464</v>
      </c>
      <c r="G518" s="241"/>
      <c r="H518" s="242" t="s">
        <v>1</v>
      </c>
      <c r="I518" s="244"/>
      <c r="J518" s="241"/>
      <c r="K518" s="241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143</v>
      </c>
      <c r="AU518" s="249" t="s">
        <v>90</v>
      </c>
      <c r="AV518" s="13" t="s">
        <v>88</v>
      </c>
      <c r="AW518" s="13" t="s">
        <v>36</v>
      </c>
      <c r="AX518" s="13" t="s">
        <v>80</v>
      </c>
      <c r="AY518" s="249" t="s">
        <v>124</v>
      </c>
    </row>
    <row r="519" s="14" customFormat="1">
      <c r="A519" s="14"/>
      <c r="B519" s="250"/>
      <c r="C519" s="251"/>
      <c r="D519" s="232" t="s">
        <v>143</v>
      </c>
      <c r="E519" s="252" t="s">
        <v>1</v>
      </c>
      <c r="F519" s="253" t="s">
        <v>465</v>
      </c>
      <c r="G519" s="251"/>
      <c r="H519" s="254">
        <v>5.4000000000000004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0" t="s">
        <v>143</v>
      </c>
      <c r="AU519" s="260" t="s">
        <v>90</v>
      </c>
      <c r="AV519" s="14" t="s">
        <v>90</v>
      </c>
      <c r="AW519" s="14" t="s">
        <v>36</v>
      </c>
      <c r="AX519" s="14" t="s">
        <v>88</v>
      </c>
      <c r="AY519" s="260" t="s">
        <v>124</v>
      </c>
    </row>
    <row r="520" s="2" customFormat="1" ht="16.5" customHeight="1">
      <c r="A520" s="39"/>
      <c r="B520" s="40"/>
      <c r="C520" s="219" t="s">
        <v>466</v>
      </c>
      <c r="D520" s="219" t="s">
        <v>126</v>
      </c>
      <c r="E520" s="220" t="s">
        <v>467</v>
      </c>
      <c r="F520" s="221" t="s">
        <v>468</v>
      </c>
      <c r="G520" s="222" t="s">
        <v>207</v>
      </c>
      <c r="H520" s="223">
        <v>9</v>
      </c>
      <c r="I520" s="224"/>
      <c r="J520" s="225">
        <f>ROUND(I520*H520,2)</f>
        <v>0</v>
      </c>
      <c r="K520" s="221" t="s">
        <v>136</v>
      </c>
      <c r="L520" s="45"/>
      <c r="M520" s="226" t="s">
        <v>1</v>
      </c>
      <c r="N520" s="227" t="s">
        <v>45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130</v>
      </c>
      <c r="AT520" s="230" t="s">
        <v>126</v>
      </c>
      <c r="AU520" s="230" t="s">
        <v>90</v>
      </c>
      <c r="AY520" s="18" t="s">
        <v>124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88</v>
      </c>
      <c r="BK520" s="231">
        <f>ROUND(I520*H520,2)</f>
        <v>0</v>
      </c>
      <c r="BL520" s="18" t="s">
        <v>130</v>
      </c>
      <c r="BM520" s="230" t="s">
        <v>469</v>
      </c>
    </row>
    <row r="521" s="2" customFormat="1">
      <c r="A521" s="39"/>
      <c r="B521" s="40"/>
      <c r="C521" s="41"/>
      <c r="D521" s="232" t="s">
        <v>132</v>
      </c>
      <c r="E521" s="41"/>
      <c r="F521" s="233" t="s">
        <v>470</v>
      </c>
      <c r="G521" s="41"/>
      <c r="H521" s="41"/>
      <c r="I521" s="234"/>
      <c r="J521" s="41"/>
      <c r="K521" s="41"/>
      <c r="L521" s="45"/>
      <c r="M521" s="235"/>
      <c r="N521" s="236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132</v>
      </c>
      <c r="AU521" s="18" t="s">
        <v>90</v>
      </c>
    </row>
    <row r="522" s="2" customFormat="1">
      <c r="A522" s="39"/>
      <c r="B522" s="40"/>
      <c r="C522" s="41"/>
      <c r="D522" s="237" t="s">
        <v>139</v>
      </c>
      <c r="E522" s="41"/>
      <c r="F522" s="238" t="s">
        <v>471</v>
      </c>
      <c r="G522" s="41"/>
      <c r="H522" s="41"/>
      <c r="I522" s="234"/>
      <c r="J522" s="41"/>
      <c r="K522" s="41"/>
      <c r="L522" s="45"/>
      <c r="M522" s="235"/>
      <c r="N522" s="23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139</v>
      </c>
      <c r="AU522" s="18" t="s">
        <v>90</v>
      </c>
    </row>
    <row r="523" s="13" customFormat="1">
      <c r="A523" s="13"/>
      <c r="B523" s="240"/>
      <c r="C523" s="241"/>
      <c r="D523" s="232" t="s">
        <v>143</v>
      </c>
      <c r="E523" s="242" t="s">
        <v>1</v>
      </c>
      <c r="F523" s="243" t="s">
        <v>464</v>
      </c>
      <c r="G523" s="241"/>
      <c r="H523" s="242" t="s">
        <v>1</v>
      </c>
      <c r="I523" s="244"/>
      <c r="J523" s="241"/>
      <c r="K523" s="241"/>
      <c r="L523" s="245"/>
      <c r="M523" s="246"/>
      <c r="N523" s="247"/>
      <c r="O523" s="247"/>
      <c r="P523" s="247"/>
      <c r="Q523" s="247"/>
      <c r="R523" s="247"/>
      <c r="S523" s="247"/>
      <c r="T523" s="24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9" t="s">
        <v>143</v>
      </c>
      <c r="AU523" s="249" t="s">
        <v>90</v>
      </c>
      <c r="AV523" s="13" t="s">
        <v>88</v>
      </c>
      <c r="AW523" s="13" t="s">
        <v>36</v>
      </c>
      <c r="AX523" s="13" t="s">
        <v>80</v>
      </c>
      <c r="AY523" s="249" t="s">
        <v>124</v>
      </c>
    </row>
    <row r="524" s="14" customFormat="1">
      <c r="A524" s="14"/>
      <c r="B524" s="250"/>
      <c r="C524" s="251"/>
      <c r="D524" s="232" t="s">
        <v>143</v>
      </c>
      <c r="E524" s="252" t="s">
        <v>1</v>
      </c>
      <c r="F524" s="253" t="s">
        <v>472</v>
      </c>
      <c r="G524" s="251"/>
      <c r="H524" s="254">
        <v>9</v>
      </c>
      <c r="I524" s="255"/>
      <c r="J524" s="251"/>
      <c r="K524" s="251"/>
      <c r="L524" s="256"/>
      <c r="M524" s="257"/>
      <c r="N524" s="258"/>
      <c r="O524" s="258"/>
      <c r="P524" s="258"/>
      <c r="Q524" s="258"/>
      <c r="R524" s="258"/>
      <c r="S524" s="258"/>
      <c r="T524" s="25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0" t="s">
        <v>143</v>
      </c>
      <c r="AU524" s="260" t="s">
        <v>90</v>
      </c>
      <c r="AV524" s="14" t="s">
        <v>90</v>
      </c>
      <c r="AW524" s="14" t="s">
        <v>36</v>
      </c>
      <c r="AX524" s="14" t="s">
        <v>88</v>
      </c>
      <c r="AY524" s="260" t="s">
        <v>124</v>
      </c>
    </row>
    <row r="525" s="2" customFormat="1" ht="16.5" customHeight="1">
      <c r="A525" s="39"/>
      <c r="B525" s="40"/>
      <c r="C525" s="219" t="s">
        <v>473</v>
      </c>
      <c r="D525" s="219" t="s">
        <v>126</v>
      </c>
      <c r="E525" s="220" t="s">
        <v>474</v>
      </c>
      <c r="F525" s="221" t="s">
        <v>475</v>
      </c>
      <c r="G525" s="222" t="s">
        <v>207</v>
      </c>
      <c r="H525" s="223">
        <v>3.6000000000000001</v>
      </c>
      <c r="I525" s="224"/>
      <c r="J525" s="225">
        <f>ROUND(I525*H525,2)</f>
        <v>0</v>
      </c>
      <c r="K525" s="221" t="s">
        <v>136</v>
      </c>
      <c r="L525" s="45"/>
      <c r="M525" s="226" t="s">
        <v>1</v>
      </c>
      <c r="N525" s="227" t="s">
        <v>45</v>
      </c>
      <c r="O525" s="92"/>
      <c r="P525" s="228">
        <f>O525*H525</f>
        <v>0</v>
      </c>
      <c r="Q525" s="228">
        <v>0.36435000000000001</v>
      </c>
      <c r="R525" s="228">
        <f>Q525*H525</f>
        <v>1.3116600000000001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130</v>
      </c>
      <c r="AT525" s="230" t="s">
        <v>126</v>
      </c>
      <c r="AU525" s="230" t="s">
        <v>90</v>
      </c>
      <c r="AY525" s="18" t="s">
        <v>124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88</v>
      </c>
      <c r="BK525" s="231">
        <f>ROUND(I525*H525,2)</f>
        <v>0</v>
      </c>
      <c r="BL525" s="18" t="s">
        <v>130</v>
      </c>
      <c r="BM525" s="230" t="s">
        <v>476</v>
      </c>
    </row>
    <row r="526" s="2" customFormat="1">
      <c r="A526" s="39"/>
      <c r="B526" s="40"/>
      <c r="C526" s="41"/>
      <c r="D526" s="232" t="s">
        <v>132</v>
      </c>
      <c r="E526" s="41"/>
      <c r="F526" s="233" t="s">
        <v>477</v>
      </c>
      <c r="G526" s="41"/>
      <c r="H526" s="41"/>
      <c r="I526" s="234"/>
      <c r="J526" s="41"/>
      <c r="K526" s="41"/>
      <c r="L526" s="45"/>
      <c r="M526" s="235"/>
      <c r="N526" s="236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132</v>
      </c>
      <c r="AU526" s="18" t="s">
        <v>90</v>
      </c>
    </row>
    <row r="527" s="2" customFormat="1">
      <c r="A527" s="39"/>
      <c r="B527" s="40"/>
      <c r="C527" s="41"/>
      <c r="D527" s="237" t="s">
        <v>139</v>
      </c>
      <c r="E527" s="41"/>
      <c r="F527" s="238" t="s">
        <v>478</v>
      </c>
      <c r="G527" s="41"/>
      <c r="H527" s="41"/>
      <c r="I527" s="234"/>
      <c r="J527" s="41"/>
      <c r="K527" s="41"/>
      <c r="L527" s="45"/>
      <c r="M527" s="235"/>
      <c r="N527" s="23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139</v>
      </c>
      <c r="AU527" s="18" t="s">
        <v>90</v>
      </c>
    </row>
    <row r="528" s="13" customFormat="1">
      <c r="A528" s="13"/>
      <c r="B528" s="240"/>
      <c r="C528" s="241"/>
      <c r="D528" s="232" t="s">
        <v>143</v>
      </c>
      <c r="E528" s="242" t="s">
        <v>1</v>
      </c>
      <c r="F528" s="243" t="s">
        <v>479</v>
      </c>
      <c r="G528" s="241"/>
      <c r="H528" s="242" t="s">
        <v>1</v>
      </c>
      <c r="I528" s="244"/>
      <c r="J528" s="241"/>
      <c r="K528" s="241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143</v>
      </c>
      <c r="AU528" s="249" t="s">
        <v>90</v>
      </c>
      <c r="AV528" s="13" t="s">
        <v>88</v>
      </c>
      <c r="AW528" s="13" t="s">
        <v>36</v>
      </c>
      <c r="AX528" s="13" t="s">
        <v>80</v>
      </c>
      <c r="AY528" s="249" t="s">
        <v>124</v>
      </c>
    </row>
    <row r="529" s="14" customFormat="1">
      <c r="A529" s="14"/>
      <c r="B529" s="250"/>
      <c r="C529" s="251"/>
      <c r="D529" s="232" t="s">
        <v>143</v>
      </c>
      <c r="E529" s="252" t="s">
        <v>1</v>
      </c>
      <c r="F529" s="253" t="s">
        <v>480</v>
      </c>
      <c r="G529" s="251"/>
      <c r="H529" s="254">
        <v>1.8</v>
      </c>
      <c r="I529" s="255"/>
      <c r="J529" s="251"/>
      <c r="K529" s="251"/>
      <c r="L529" s="256"/>
      <c r="M529" s="257"/>
      <c r="N529" s="258"/>
      <c r="O529" s="258"/>
      <c r="P529" s="258"/>
      <c r="Q529" s="258"/>
      <c r="R529" s="258"/>
      <c r="S529" s="258"/>
      <c r="T529" s="25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0" t="s">
        <v>143</v>
      </c>
      <c r="AU529" s="260" t="s">
        <v>90</v>
      </c>
      <c r="AV529" s="14" t="s">
        <v>90</v>
      </c>
      <c r="AW529" s="14" t="s">
        <v>36</v>
      </c>
      <c r="AX529" s="14" t="s">
        <v>80</v>
      </c>
      <c r="AY529" s="260" t="s">
        <v>124</v>
      </c>
    </row>
    <row r="530" s="14" customFormat="1">
      <c r="A530" s="14"/>
      <c r="B530" s="250"/>
      <c r="C530" s="251"/>
      <c r="D530" s="232" t="s">
        <v>143</v>
      </c>
      <c r="E530" s="252" t="s">
        <v>1</v>
      </c>
      <c r="F530" s="253" t="s">
        <v>481</v>
      </c>
      <c r="G530" s="251"/>
      <c r="H530" s="254">
        <v>1.8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0" t="s">
        <v>143</v>
      </c>
      <c r="AU530" s="260" t="s">
        <v>90</v>
      </c>
      <c r="AV530" s="14" t="s">
        <v>90</v>
      </c>
      <c r="AW530" s="14" t="s">
        <v>36</v>
      </c>
      <c r="AX530" s="14" t="s">
        <v>80</v>
      </c>
      <c r="AY530" s="260" t="s">
        <v>124</v>
      </c>
    </row>
    <row r="531" s="16" customFormat="1">
      <c r="A531" s="16"/>
      <c r="B531" s="272"/>
      <c r="C531" s="273"/>
      <c r="D531" s="232" t="s">
        <v>143</v>
      </c>
      <c r="E531" s="274" t="s">
        <v>1</v>
      </c>
      <c r="F531" s="275" t="s">
        <v>157</v>
      </c>
      <c r="G531" s="273"/>
      <c r="H531" s="276">
        <v>3.6000000000000001</v>
      </c>
      <c r="I531" s="277"/>
      <c r="J531" s="273"/>
      <c r="K531" s="273"/>
      <c r="L531" s="278"/>
      <c r="M531" s="279"/>
      <c r="N531" s="280"/>
      <c r="O531" s="280"/>
      <c r="P531" s="280"/>
      <c r="Q531" s="280"/>
      <c r="R531" s="280"/>
      <c r="S531" s="280"/>
      <c r="T531" s="281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2" t="s">
        <v>143</v>
      </c>
      <c r="AU531" s="282" t="s">
        <v>90</v>
      </c>
      <c r="AV531" s="16" t="s">
        <v>130</v>
      </c>
      <c r="AW531" s="16" t="s">
        <v>36</v>
      </c>
      <c r="AX531" s="16" t="s">
        <v>88</v>
      </c>
      <c r="AY531" s="282" t="s">
        <v>124</v>
      </c>
    </row>
    <row r="532" s="2" customFormat="1" ht="21.75" customHeight="1">
      <c r="A532" s="39"/>
      <c r="B532" s="40"/>
      <c r="C532" s="219" t="s">
        <v>482</v>
      </c>
      <c r="D532" s="219" t="s">
        <v>126</v>
      </c>
      <c r="E532" s="220" t="s">
        <v>483</v>
      </c>
      <c r="F532" s="221" t="s">
        <v>484</v>
      </c>
      <c r="G532" s="222" t="s">
        <v>207</v>
      </c>
      <c r="H532" s="223">
        <v>22.43</v>
      </c>
      <c r="I532" s="224"/>
      <c r="J532" s="225">
        <f>ROUND(I532*H532,2)</f>
        <v>0</v>
      </c>
      <c r="K532" s="221" t="s">
        <v>136</v>
      </c>
      <c r="L532" s="45"/>
      <c r="M532" s="226" t="s">
        <v>1</v>
      </c>
      <c r="N532" s="227" t="s">
        <v>45</v>
      </c>
      <c r="O532" s="92"/>
      <c r="P532" s="228">
        <f>O532*H532</f>
        <v>0</v>
      </c>
      <c r="Q532" s="228">
        <v>0.49231999999999998</v>
      </c>
      <c r="R532" s="228">
        <f>Q532*H532</f>
        <v>11.042737599999999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130</v>
      </c>
      <c r="AT532" s="230" t="s">
        <v>126</v>
      </c>
      <c r="AU532" s="230" t="s">
        <v>90</v>
      </c>
      <c r="AY532" s="18" t="s">
        <v>124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88</v>
      </c>
      <c r="BK532" s="231">
        <f>ROUND(I532*H532,2)</f>
        <v>0</v>
      </c>
      <c r="BL532" s="18" t="s">
        <v>130</v>
      </c>
      <c r="BM532" s="230" t="s">
        <v>485</v>
      </c>
    </row>
    <row r="533" s="2" customFormat="1">
      <c r="A533" s="39"/>
      <c r="B533" s="40"/>
      <c r="C533" s="41"/>
      <c r="D533" s="232" t="s">
        <v>132</v>
      </c>
      <c r="E533" s="41"/>
      <c r="F533" s="233" t="s">
        <v>486</v>
      </c>
      <c r="G533" s="41"/>
      <c r="H533" s="41"/>
      <c r="I533" s="234"/>
      <c r="J533" s="41"/>
      <c r="K533" s="41"/>
      <c r="L533" s="45"/>
      <c r="M533" s="235"/>
      <c r="N533" s="236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132</v>
      </c>
      <c r="AU533" s="18" t="s">
        <v>90</v>
      </c>
    </row>
    <row r="534" s="2" customFormat="1">
      <c r="A534" s="39"/>
      <c r="B534" s="40"/>
      <c r="C534" s="41"/>
      <c r="D534" s="237" t="s">
        <v>139</v>
      </c>
      <c r="E534" s="41"/>
      <c r="F534" s="238" t="s">
        <v>487</v>
      </c>
      <c r="G534" s="41"/>
      <c r="H534" s="41"/>
      <c r="I534" s="234"/>
      <c r="J534" s="41"/>
      <c r="K534" s="41"/>
      <c r="L534" s="45"/>
      <c r="M534" s="235"/>
      <c r="N534" s="23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139</v>
      </c>
      <c r="AU534" s="18" t="s">
        <v>90</v>
      </c>
    </row>
    <row r="535" s="2" customFormat="1">
      <c r="A535" s="39"/>
      <c r="B535" s="40"/>
      <c r="C535" s="41"/>
      <c r="D535" s="232" t="s">
        <v>141</v>
      </c>
      <c r="E535" s="41"/>
      <c r="F535" s="239" t="s">
        <v>488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141</v>
      </c>
      <c r="AU535" s="18" t="s">
        <v>90</v>
      </c>
    </row>
    <row r="536" s="13" customFormat="1">
      <c r="A536" s="13"/>
      <c r="B536" s="240"/>
      <c r="C536" s="241"/>
      <c r="D536" s="232" t="s">
        <v>143</v>
      </c>
      <c r="E536" s="242" t="s">
        <v>1</v>
      </c>
      <c r="F536" s="243" t="s">
        <v>479</v>
      </c>
      <c r="G536" s="241"/>
      <c r="H536" s="242" t="s">
        <v>1</v>
      </c>
      <c r="I536" s="244"/>
      <c r="J536" s="241"/>
      <c r="K536" s="241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143</v>
      </c>
      <c r="AU536" s="249" t="s">
        <v>90</v>
      </c>
      <c r="AV536" s="13" t="s">
        <v>88</v>
      </c>
      <c r="AW536" s="13" t="s">
        <v>36</v>
      </c>
      <c r="AX536" s="13" t="s">
        <v>80</v>
      </c>
      <c r="AY536" s="249" t="s">
        <v>124</v>
      </c>
    </row>
    <row r="537" s="14" customFormat="1">
      <c r="A537" s="14"/>
      <c r="B537" s="250"/>
      <c r="C537" s="251"/>
      <c r="D537" s="232" t="s">
        <v>143</v>
      </c>
      <c r="E537" s="252" t="s">
        <v>1</v>
      </c>
      <c r="F537" s="253" t="s">
        <v>489</v>
      </c>
      <c r="G537" s="251"/>
      <c r="H537" s="254">
        <v>10.609999999999999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143</v>
      </c>
      <c r="AU537" s="260" t="s">
        <v>90</v>
      </c>
      <c r="AV537" s="14" t="s">
        <v>90</v>
      </c>
      <c r="AW537" s="14" t="s">
        <v>36</v>
      </c>
      <c r="AX537" s="14" t="s">
        <v>80</v>
      </c>
      <c r="AY537" s="260" t="s">
        <v>124</v>
      </c>
    </row>
    <row r="538" s="14" customFormat="1">
      <c r="A538" s="14"/>
      <c r="B538" s="250"/>
      <c r="C538" s="251"/>
      <c r="D538" s="232" t="s">
        <v>143</v>
      </c>
      <c r="E538" s="252" t="s">
        <v>1</v>
      </c>
      <c r="F538" s="253" t="s">
        <v>490</v>
      </c>
      <c r="G538" s="251"/>
      <c r="H538" s="254">
        <v>10.26</v>
      </c>
      <c r="I538" s="255"/>
      <c r="J538" s="251"/>
      <c r="K538" s="251"/>
      <c r="L538" s="256"/>
      <c r="M538" s="257"/>
      <c r="N538" s="258"/>
      <c r="O538" s="258"/>
      <c r="P538" s="258"/>
      <c r="Q538" s="258"/>
      <c r="R538" s="258"/>
      <c r="S538" s="258"/>
      <c r="T538" s="25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0" t="s">
        <v>143</v>
      </c>
      <c r="AU538" s="260" t="s">
        <v>90</v>
      </c>
      <c r="AV538" s="14" t="s">
        <v>90</v>
      </c>
      <c r="AW538" s="14" t="s">
        <v>36</v>
      </c>
      <c r="AX538" s="14" t="s">
        <v>80</v>
      </c>
      <c r="AY538" s="260" t="s">
        <v>124</v>
      </c>
    </row>
    <row r="539" s="15" customFormat="1">
      <c r="A539" s="15"/>
      <c r="B539" s="261"/>
      <c r="C539" s="262"/>
      <c r="D539" s="232" t="s">
        <v>143</v>
      </c>
      <c r="E539" s="263" t="s">
        <v>1</v>
      </c>
      <c r="F539" s="264" t="s">
        <v>148</v>
      </c>
      <c r="G539" s="262"/>
      <c r="H539" s="265">
        <v>20.869999999999997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1" t="s">
        <v>143</v>
      </c>
      <c r="AU539" s="271" t="s">
        <v>90</v>
      </c>
      <c r="AV539" s="15" t="s">
        <v>149</v>
      </c>
      <c r="AW539" s="15" t="s">
        <v>36</v>
      </c>
      <c r="AX539" s="15" t="s">
        <v>80</v>
      </c>
      <c r="AY539" s="271" t="s">
        <v>124</v>
      </c>
    </row>
    <row r="540" s="13" customFormat="1">
      <c r="A540" s="13"/>
      <c r="B540" s="240"/>
      <c r="C540" s="241"/>
      <c r="D540" s="232" t="s">
        <v>143</v>
      </c>
      <c r="E540" s="242" t="s">
        <v>1</v>
      </c>
      <c r="F540" s="243" t="s">
        <v>491</v>
      </c>
      <c r="G540" s="241"/>
      <c r="H540" s="242" t="s">
        <v>1</v>
      </c>
      <c r="I540" s="244"/>
      <c r="J540" s="241"/>
      <c r="K540" s="241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143</v>
      </c>
      <c r="AU540" s="249" t="s">
        <v>90</v>
      </c>
      <c r="AV540" s="13" t="s">
        <v>88</v>
      </c>
      <c r="AW540" s="13" t="s">
        <v>36</v>
      </c>
      <c r="AX540" s="13" t="s">
        <v>80</v>
      </c>
      <c r="AY540" s="249" t="s">
        <v>124</v>
      </c>
    </row>
    <row r="541" s="14" customFormat="1">
      <c r="A541" s="14"/>
      <c r="B541" s="250"/>
      <c r="C541" s="251"/>
      <c r="D541" s="232" t="s">
        <v>143</v>
      </c>
      <c r="E541" s="252" t="s">
        <v>1</v>
      </c>
      <c r="F541" s="253" t="s">
        <v>492</v>
      </c>
      <c r="G541" s="251"/>
      <c r="H541" s="254">
        <v>1.5600000000000001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0" t="s">
        <v>143</v>
      </c>
      <c r="AU541" s="260" t="s">
        <v>90</v>
      </c>
      <c r="AV541" s="14" t="s">
        <v>90</v>
      </c>
      <c r="AW541" s="14" t="s">
        <v>36</v>
      </c>
      <c r="AX541" s="14" t="s">
        <v>80</v>
      </c>
      <c r="AY541" s="260" t="s">
        <v>124</v>
      </c>
    </row>
    <row r="542" s="15" customFormat="1">
      <c r="A542" s="15"/>
      <c r="B542" s="261"/>
      <c r="C542" s="262"/>
      <c r="D542" s="232" t="s">
        <v>143</v>
      </c>
      <c r="E542" s="263" t="s">
        <v>1</v>
      </c>
      <c r="F542" s="264" t="s">
        <v>148</v>
      </c>
      <c r="G542" s="262"/>
      <c r="H542" s="265">
        <v>1.5600000000000001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1" t="s">
        <v>143</v>
      </c>
      <c r="AU542" s="271" t="s">
        <v>90</v>
      </c>
      <c r="AV542" s="15" t="s">
        <v>149</v>
      </c>
      <c r="AW542" s="15" t="s">
        <v>36</v>
      </c>
      <c r="AX542" s="15" t="s">
        <v>80</v>
      </c>
      <c r="AY542" s="271" t="s">
        <v>124</v>
      </c>
    </row>
    <row r="543" s="16" customFormat="1">
      <c r="A543" s="16"/>
      <c r="B543" s="272"/>
      <c r="C543" s="273"/>
      <c r="D543" s="232" t="s">
        <v>143</v>
      </c>
      <c r="E543" s="274" t="s">
        <v>1</v>
      </c>
      <c r="F543" s="275" t="s">
        <v>157</v>
      </c>
      <c r="G543" s="273"/>
      <c r="H543" s="276">
        <v>22.429999999999996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82" t="s">
        <v>143</v>
      </c>
      <c r="AU543" s="282" t="s">
        <v>90</v>
      </c>
      <c r="AV543" s="16" t="s">
        <v>130</v>
      </c>
      <c r="AW543" s="16" t="s">
        <v>36</v>
      </c>
      <c r="AX543" s="16" t="s">
        <v>88</v>
      </c>
      <c r="AY543" s="282" t="s">
        <v>124</v>
      </c>
    </row>
    <row r="544" s="12" customFormat="1" ht="22.8" customHeight="1">
      <c r="A544" s="12"/>
      <c r="B544" s="203"/>
      <c r="C544" s="204"/>
      <c r="D544" s="205" t="s">
        <v>79</v>
      </c>
      <c r="E544" s="217" t="s">
        <v>220</v>
      </c>
      <c r="F544" s="217" t="s">
        <v>493</v>
      </c>
      <c r="G544" s="204"/>
      <c r="H544" s="204"/>
      <c r="I544" s="207"/>
      <c r="J544" s="218">
        <f>BK544</f>
        <v>0</v>
      </c>
      <c r="K544" s="204"/>
      <c r="L544" s="209"/>
      <c r="M544" s="210"/>
      <c r="N544" s="211"/>
      <c r="O544" s="211"/>
      <c r="P544" s="212">
        <f>SUM(P545:P767)</f>
        <v>0</v>
      </c>
      <c r="Q544" s="211"/>
      <c r="R544" s="212">
        <f>SUM(R545:R767)</f>
        <v>0.22686251999999998</v>
      </c>
      <c r="S544" s="211"/>
      <c r="T544" s="213">
        <f>SUM(T545:T767)</f>
        <v>87.896600000000006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4" t="s">
        <v>88</v>
      </c>
      <c r="AT544" s="215" t="s">
        <v>79</v>
      </c>
      <c r="AU544" s="215" t="s">
        <v>88</v>
      </c>
      <c r="AY544" s="214" t="s">
        <v>124</v>
      </c>
      <c r="BK544" s="216">
        <f>SUM(BK545:BK767)</f>
        <v>0</v>
      </c>
    </row>
    <row r="545" s="2" customFormat="1" ht="16.5" customHeight="1">
      <c r="A545" s="39"/>
      <c r="B545" s="40"/>
      <c r="C545" s="219" t="s">
        <v>494</v>
      </c>
      <c r="D545" s="219" t="s">
        <v>126</v>
      </c>
      <c r="E545" s="220" t="s">
        <v>495</v>
      </c>
      <c r="F545" s="221" t="s">
        <v>496</v>
      </c>
      <c r="G545" s="222" t="s">
        <v>207</v>
      </c>
      <c r="H545" s="223">
        <v>2.9249999999999998</v>
      </c>
      <c r="I545" s="224"/>
      <c r="J545" s="225">
        <f>ROUND(I545*H545,2)</f>
        <v>0</v>
      </c>
      <c r="K545" s="221" t="s">
        <v>136</v>
      </c>
      <c r="L545" s="45"/>
      <c r="M545" s="226" t="s">
        <v>1</v>
      </c>
      <c r="N545" s="227" t="s">
        <v>45</v>
      </c>
      <c r="O545" s="92"/>
      <c r="P545" s="228">
        <f>O545*H545</f>
        <v>0</v>
      </c>
      <c r="Q545" s="228">
        <v>0.03542</v>
      </c>
      <c r="R545" s="228">
        <f>Q545*H545</f>
        <v>0.10360349999999999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130</v>
      </c>
      <c r="AT545" s="230" t="s">
        <v>126</v>
      </c>
      <c r="AU545" s="230" t="s">
        <v>90</v>
      </c>
      <c r="AY545" s="18" t="s">
        <v>124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88</v>
      </c>
      <c r="BK545" s="231">
        <f>ROUND(I545*H545,2)</f>
        <v>0</v>
      </c>
      <c r="BL545" s="18" t="s">
        <v>130</v>
      </c>
      <c r="BM545" s="230" t="s">
        <v>497</v>
      </c>
    </row>
    <row r="546" s="2" customFormat="1">
      <c r="A546" s="39"/>
      <c r="B546" s="40"/>
      <c r="C546" s="41"/>
      <c r="D546" s="232" t="s">
        <v>132</v>
      </c>
      <c r="E546" s="41"/>
      <c r="F546" s="233" t="s">
        <v>498</v>
      </c>
      <c r="G546" s="41"/>
      <c r="H546" s="41"/>
      <c r="I546" s="234"/>
      <c r="J546" s="41"/>
      <c r="K546" s="41"/>
      <c r="L546" s="45"/>
      <c r="M546" s="235"/>
      <c r="N546" s="23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132</v>
      </c>
      <c r="AU546" s="18" t="s">
        <v>90</v>
      </c>
    </row>
    <row r="547" s="2" customFormat="1">
      <c r="A547" s="39"/>
      <c r="B547" s="40"/>
      <c r="C547" s="41"/>
      <c r="D547" s="237" t="s">
        <v>139</v>
      </c>
      <c r="E547" s="41"/>
      <c r="F547" s="238" t="s">
        <v>499</v>
      </c>
      <c r="G547" s="41"/>
      <c r="H547" s="41"/>
      <c r="I547" s="234"/>
      <c r="J547" s="41"/>
      <c r="K547" s="41"/>
      <c r="L547" s="45"/>
      <c r="M547" s="235"/>
      <c r="N547" s="23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139</v>
      </c>
      <c r="AU547" s="18" t="s">
        <v>90</v>
      </c>
    </row>
    <row r="548" s="2" customFormat="1">
      <c r="A548" s="39"/>
      <c r="B548" s="40"/>
      <c r="C548" s="41"/>
      <c r="D548" s="232" t="s">
        <v>141</v>
      </c>
      <c r="E548" s="41"/>
      <c r="F548" s="239" t="s">
        <v>500</v>
      </c>
      <c r="G548" s="41"/>
      <c r="H548" s="41"/>
      <c r="I548" s="234"/>
      <c r="J548" s="41"/>
      <c r="K548" s="41"/>
      <c r="L548" s="45"/>
      <c r="M548" s="235"/>
      <c r="N548" s="236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141</v>
      </c>
      <c r="AU548" s="18" t="s">
        <v>90</v>
      </c>
    </row>
    <row r="549" s="13" customFormat="1">
      <c r="A549" s="13"/>
      <c r="B549" s="240"/>
      <c r="C549" s="241"/>
      <c r="D549" s="232" t="s">
        <v>143</v>
      </c>
      <c r="E549" s="242" t="s">
        <v>1</v>
      </c>
      <c r="F549" s="243" t="s">
        <v>501</v>
      </c>
      <c r="G549" s="241"/>
      <c r="H549" s="242" t="s">
        <v>1</v>
      </c>
      <c r="I549" s="244"/>
      <c r="J549" s="241"/>
      <c r="K549" s="241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143</v>
      </c>
      <c r="AU549" s="249" t="s">
        <v>90</v>
      </c>
      <c r="AV549" s="13" t="s">
        <v>88</v>
      </c>
      <c r="AW549" s="13" t="s">
        <v>36</v>
      </c>
      <c r="AX549" s="13" t="s">
        <v>80</v>
      </c>
      <c r="AY549" s="249" t="s">
        <v>124</v>
      </c>
    </row>
    <row r="550" s="13" customFormat="1">
      <c r="A550" s="13"/>
      <c r="B550" s="240"/>
      <c r="C550" s="241"/>
      <c r="D550" s="232" t="s">
        <v>143</v>
      </c>
      <c r="E550" s="242" t="s">
        <v>1</v>
      </c>
      <c r="F550" s="243" t="s">
        <v>502</v>
      </c>
      <c r="G550" s="241"/>
      <c r="H550" s="242" t="s">
        <v>1</v>
      </c>
      <c r="I550" s="244"/>
      <c r="J550" s="241"/>
      <c r="K550" s="241"/>
      <c r="L550" s="245"/>
      <c r="M550" s="246"/>
      <c r="N550" s="247"/>
      <c r="O550" s="247"/>
      <c r="P550" s="247"/>
      <c r="Q550" s="247"/>
      <c r="R550" s="247"/>
      <c r="S550" s="247"/>
      <c r="T550" s="24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9" t="s">
        <v>143</v>
      </c>
      <c r="AU550" s="249" t="s">
        <v>90</v>
      </c>
      <c r="AV550" s="13" t="s">
        <v>88</v>
      </c>
      <c r="AW550" s="13" t="s">
        <v>36</v>
      </c>
      <c r="AX550" s="13" t="s">
        <v>80</v>
      </c>
      <c r="AY550" s="249" t="s">
        <v>124</v>
      </c>
    </row>
    <row r="551" s="14" customFormat="1">
      <c r="A551" s="14"/>
      <c r="B551" s="250"/>
      <c r="C551" s="251"/>
      <c r="D551" s="232" t="s">
        <v>143</v>
      </c>
      <c r="E551" s="252" t="s">
        <v>1</v>
      </c>
      <c r="F551" s="253" t="s">
        <v>503</v>
      </c>
      <c r="G551" s="251"/>
      <c r="H551" s="254">
        <v>2.9249999999999998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143</v>
      </c>
      <c r="AU551" s="260" t="s">
        <v>90</v>
      </c>
      <c r="AV551" s="14" t="s">
        <v>90</v>
      </c>
      <c r="AW551" s="14" t="s">
        <v>36</v>
      </c>
      <c r="AX551" s="14" t="s">
        <v>88</v>
      </c>
      <c r="AY551" s="260" t="s">
        <v>124</v>
      </c>
    </row>
    <row r="552" s="2" customFormat="1" ht="16.5" customHeight="1">
      <c r="A552" s="39"/>
      <c r="B552" s="40"/>
      <c r="C552" s="219" t="s">
        <v>504</v>
      </c>
      <c r="D552" s="219" t="s">
        <v>126</v>
      </c>
      <c r="E552" s="220" t="s">
        <v>505</v>
      </c>
      <c r="F552" s="221" t="s">
        <v>506</v>
      </c>
      <c r="G552" s="222" t="s">
        <v>507</v>
      </c>
      <c r="H552" s="223">
        <v>1</v>
      </c>
      <c r="I552" s="224"/>
      <c r="J552" s="225">
        <f>ROUND(I552*H552,2)</f>
        <v>0</v>
      </c>
      <c r="K552" s="221" t="s">
        <v>1</v>
      </c>
      <c r="L552" s="45"/>
      <c r="M552" s="226" t="s">
        <v>1</v>
      </c>
      <c r="N552" s="227" t="s">
        <v>45</v>
      </c>
      <c r="O552" s="92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130</v>
      </c>
      <c r="AT552" s="230" t="s">
        <v>126</v>
      </c>
      <c r="AU552" s="230" t="s">
        <v>90</v>
      </c>
      <c r="AY552" s="18" t="s">
        <v>124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88</v>
      </c>
      <c r="BK552" s="231">
        <f>ROUND(I552*H552,2)</f>
        <v>0</v>
      </c>
      <c r="BL552" s="18" t="s">
        <v>130</v>
      </c>
      <c r="BM552" s="230" t="s">
        <v>508</v>
      </c>
    </row>
    <row r="553" s="2" customFormat="1">
      <c r="A553" s="39"/>
      <c r="B553" s="40"/>
      <c r="C553" s="41"/>
      <c r="D553" s="232" t="s">
        <v>132</v>
      </c>
      <c r="E553" s="41"/>
      <c r="F553" s="233" t="s">
        <v>506</v>
      </c>
      <c r="G553" s="41"/>
      <c r="H553" s="41"/>
      <c r="I553" s="234"/>
      <c r="J553" s="41"/>
      <c r="K553" s="41"/>
      <c r="L553" s="45"/>
      <c r="M553" s="235"/>
      <c r="N553" s="23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132</v>
      </c>
      <c r="AU553" s="18" t="s">
        <v>90</v>
      </c>
    </row>
    <row r="554" s="2" customFormat="1">
      <c r="A554" s="39"/>
      <c r="B554" s="40"/>
      <c r="C554" s="41"/>
      <c r="D554" s="232" t="s">
        <v>141</v>
      </c>
      <c r="E554" s="41"/>
      <c r="F554" s="239" t="s">
        <v>509</v>
      </c>
      <c r="G554" s="41"/>
      <c r="H554" s="41"/>
      <c r="I554" s="234"/>
      <c r="J554" s="41"/>
      <c r="K554" s="41"/>
      <c r="L554" s="45"/>
      <c r="M554" s="235"/>
      <c r="N554" s="23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141</v>
      </c>
      <c r="AU554" s="18" t="s">
        <v>90</v>
      </c>
    </row>
    <row r="555" s="2" customFormat="1" ht="16.5" customHeight="1">
      <c r="A555" s="39"/>
      <c r="B555" s="40"/>
      <c r="C555" s="219" t="s">
        <v>510</v>
      </c>
      <c r="D555" s="219" t="s">
        <v>126</v>
      </c>
      <c r="E555" s="220" t="s">
        <v>511</v>
      </c>
      <c r="F555" s="221" t="s">
        <v>512</v>
      </c>
      <c r="G555" s="222" t="s">
        <v>135</v>
      </c>
      <c r="H555" s="223">
        <v>3.802</v>
      </c>
      <c r="I555" s="224"/>
      <c r="J555" s="225">
        <f>ROUND(I555*H555,2)</f>
        <v>0</v>
      </c>
      <c r="K555" s="221" t="s">
        <v>136</v>
      </c>
      <c r="L555" s="45"/>
      <c r="M555" s="226" t="s">
        <v>1</v>
      </c>
      <c r="N555" s="227" t="s">
        <v>45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2.5</v>
      </c>
      <c r="T555" s="229">
        <f>S555*H555</f>
        <v>9.5050000000000008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130</v>
      </c>
      <c r="AT555" s="230" t="s">
        <v>126</v>
      </c>
      <c r="AU555" s="230" t="s">
        <v>90</v>
      </c>
      <c r="AY555" s="18" t="s">
        <v>124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88</v>
      </c>
      <c r="BK555" s="231">
        <f>ROUND(I555*H555,2)</f>
        <v>0</v>
      </c>
      <c r="BL555" s="18" t="s">
        <v>130</v>
      </c>
      <c r="BM555" s="230" t="s">
        <v>513</v>
      </c>
    </row>
    <row r="556" s="2" customFormat="1">
      <c r="A556" s="39"/>
      <c r="B556" s="40"/>
      <c r="C556" s="41"/>
      <c r="D556" s="232" t="s">
        <v>132</v>
      </c>
      <c r="E556" s="41"/>
      <c r="F556" s="233" t="s">
        <v>514</v>
      </c>
      <c r="G556" s="41"/>
      <c r="H556" s="41"/>
      <c r="I556" s="234"/>
      <c r="J556" s="41"/>
      <c r="K556" s="41"/>
      <c r="L556" s="45"/>
      <c r="M556" s="235"/>
      <c r="N556" s="23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132</v>
      </c>
      <c r="AU556" s="18" t="s">
        <v>90</v>
      </c>
    </row>
    <row r="557" s="2" customFormat="1">
      <c r="A557" s="39"/>
      <c r="B557" s="40"/>
      <c r="C557" s="41"/>
      <c r="D557" s="237" t="s">
        <v>139</v>
      </c>
      <c r="E557" s="41"/>
      <c r="F557" s="238" t="s">
        <v>515</v>
      </c>
      <c r="G557" s="41"/>
      <c r="H557" s="41"/>
      <c r="I557" s="234"/>
      <c r="J557" s="41"/>
      <c r="K557" s="41"/>
      <c r="L557" s="45"/>
      <c r="M557" s="235"/>
      <c r="N557" s="236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139</v>
      </c>
      <c r="AU557" s="18" t="s">
        <v>90</v>
      </c>
    </row>
    <row r="558" s="13" customFormat="1">
      <c r="A558" s="13"/>
      <c r="B558" s="240"/>
      <c r="C558" s="241"/>
      <c r="D558" s="232" t="s">
        <v>143</v>
      </c>
      <c r="E558" s="242" t="s">
        <v>1</v>
      </c>
      <c r="F558" s="243" t="s">
        <v>516</v>
      </c>
      <c r="G558" s="241"/>
      <c r="H558" s="242" t="s">
        <v>1</v>
      </c>
      <c r="I558" s="244"/>
      <c r="J558" s="241"/>
      <c r="K558" s="241"/>
      <c r="L558" s="245"/>
      <c r="M558" s="246"/>
      <c r="N558" s="247"/>
      <c r="O558" s="247"/>
      <c r="P558" s="247"/>
      <c r="Q558" s="247"/>
      <c r="R558" s="247"/>
      <c r="S558" s="247"/>
      <c r="T558" s="24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9" t="s">
        <v>143</v>
      </c>
      <c r="AU558" s="249" t="s">
        <v>90</v>
      </c>
      <c r="AV558" s="13" t="s">
        <v>88</v>
      </c>
      <c r="AW558" s="13" t="s">
        <v>36</v>
      </c>
      <c r="AX558" s="13" t="s">
        <v>80</v>
      </c>
      <c r="AY558" s="249" t="s">
        <v>124</v>
      </c>
    </row>
    <row r="559" s="13" customFormat="1">
      <c r="A559" s="13"/>
      <c r="B559" s="240"/>
      <c r="C559" s="241"/>
      <c r="D559" s="232" t="s">
        <v>143</v>
      </c>
      <c r="E559" s="242" t="s">
        <v>1</v>
      </c>
      <c r="F559" s="243" t="s">
        <v>192</v>
      </c>
      <c r="G559" s="241"/>
      <c r="H559" s="242" t="s">
        <v>1</v>
      </c>
      <c r="I559" s="244"/>
      <c r="J559" s="241"/>
      <c r="K559" s="241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143</v>
      </c>
      <c r="AU559" s="249" t="s">
        <v>90</v>
      </c>
      <c r="AV559" s="13" t="s">
        <v>88</v>
      </c>
      <c r="AW559" s="13" t="s">
        <v>36</v>
      </c>
      <c r="AX559" s="13" t="s">
        <v>80</v>
      </c>
      <c r="AY559" s="249" t="s">
        <v>124</v>
      </c>
    </row>
    <row r="560" s="14" customFormat="1">
      <c r="A560" s="14"/>
      <c r="B560" s="250"/>
      <c r="C560" s="251"/>
      <c r="D560" s="232" t="s">
        <v>143</v>
      </c>
      <c r="E560" s="252" t="s">
        <v>1</v>
      </c>
      <c r="F560" s="253" t="s">
        <v>517</v>
      </c>
      <c r="G560" s="251"/>
      <c r="H560" s="254">
        <v>1.4039999999999999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143</v>
      </c>
      <c r="AU560" s="260" t="s">
        <v>90</v>
      </c>
      <c r="AV560" s="14" t="s">
        <v>90</v>
      </c>
      <c r="AW560" s="14" t="s">
        <v>36</v>
      </c>
      <c r="AX560" s="14" t="s">
        <v>80</v>
      </c>
      <c r="AY560" s="260" t="s">
        <v>124</v>
      </c>
    </row>
    <row r="561" s="14" customFormat="1">
      <c r="A561" s="14"/>
      <c r="B561" s="250"/>
      <c r="C561" s="251"/>
      <c r="D561" s="232" t="s">
        <v>143</v>
      </c>
      <c r="E561" s="252" t="s">
        <v>1</v>
      </c>
      <c r="F561" s="253" t="s">
        <v>518</v>
      </c>
      <c r="G561" s="251"/>
      <c r="H561" s="254">
        <v>2.3980000000000001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0" t="s">
        <v>143</v>
      </c>
      <c r="AU561" s="260" t="s">
        <v>90</v>
      </c>
      <c r="AV561" s="14" t="s">
        <v>90</v>
      </c>
      <c r="AW561" s="14" t="s">
        <v>36</v>
      </c>
      <c r="AX561" s="14" t="s">
        <v>80</v>
      </c>
      <c r="AY561" s="260" t="s">
        <v>124</v>
      </c>
    </row>
    <row r="562" s="16" customFormat="1">
      <c r="A562" s="16"/>
      <c r="B562" s="272"/>
      <c r="C562" s="273"/>
      <c r="D562" s="232" t="s">
        <v>143</v>
      </c>
      <c r="E562" s="274" t="s">
        <v>1</v>
      </c>
      <c r="F562" s="275" t="s">
        <v>157</v>
      </c>
      <c r="G562" s="273"/>
      <c r="H562" s="276">
        <v>3.802</v>
      </c>
      <c r="I562" s="277"/>
      <c r="J562" s="273"/>
      <c r="K562" s="273"/>
      <c r="L562" s="278"/>
      <c r="M562" s="279"/>
      <c r="N562" s="280"/>
      <c r="O562" s="280"/>
      <c r="P562" s="280"/>
      <c r="Q562" s="280"/>
      <c r="R562" s="280"/>
      <c r="S562" s="280"/>
      <c r="T562" s="281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82" t="s">
        <v>143</v>
      </c>
      <c r="AU562" s="282" t="s">
        <v>90</v>
      </c>
      <c r="AV562" s="16" t="s">
        <v>130</v>
      </c>
      <c r="AW562" s="16" t="s">
        <v>36</v>
      </c>
      <c r="AX562" s="16" t="s">
        <v>88</v>
      </c>
      <c r="AY562" s="282" t="s">
        <v>124</v>
      </c>
    </row>
    <row r="563" s="2" customFormat="1" ht="16.5" customHeight="1">
      <c r="A563" s="39"/>
      <c r="B563" s="40"/>
      <c r="C563" s="219" t="s">
        <v>519</v>
      </c>
      <c r="D563" s="219" t="s">
        <v>126</v>
      </c>
      <c r="E563" s="220" t="s">
        <v>520</v>
      </c>
      <c r="F563" s="221" t="s">
        <v>521</v>
      </c>
      <c r="G563" s="222" t="s">
        <v>135</v>
      </c>
      <c r="H563" s="223">
        <v>1.8879999999999999</v>
      </c>
      <c r="I563" s="224"/>
      <c r="J563" s="225">
        <f>ROUND(I563*H563,2)</f>
        <v>0</v>
      </c>
      <c r="K563" s="221" t="s">
        <v>136</v>
      </c>
      <c r="L563" s="45"/>
      <c r="M563" s="226" t="s">
        <v>1</v>
      </c>
      <c r="N563" s="227" t="s">
        <v>45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2.3999999999999999</v>
      </c>
      <c r="T563" s="229">
        <f>S563*H563</f>
        <v>4.5311999999999992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130</v>
      </c>
      <c r="AT563" s="230" t="s">
        <v>126</v>
      </c>
      <c r="AU563" s="230" t="s">
        <v>90</v>
      </c>
      <c r="AY563" s="18" t="s">
        <v>124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88</v>
      </c>
      <c r="BK563" s="231">
        <f>ROUND(I563*H563,2)</f>
        <v>0</v>
      </c>
      <c r="BL563" s="18" t="s">
        <v>130</v>
      </c>
      <c r="BM563" s="230" t="s">
        <v>522</v>
      </c>
    </row>
    <row r="564" s="2" customFormat="1">
      <c r="A564" s="39"/>
      <c r="B564" s="40"/>
      <c r="C564" s="41"/>
      <c r="D564" s="232" t="s">
        <v>132</v>
      </c>
      <c r="E564" s="41"/>
      <c r="F564" s="233" t="s">
        <v>523</v>
      </c>
      <c r="G564" s="41"/>
      <c r="H564" s="41"/>
      <c r="I564" s="234"/>
      <c r="J564" s="41"/>
      <c r="K564" s="41"/>
      <c r="L564" s="45"/>
      <c r="M564" s="235"/>
      <c r="N564" s="236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132</v>
      </c>
      <c r="AU564" s="18" t="s">
        <v>90</v>
      </c>
    </row>
    <row r="565" s="2" customFormat="1">
      <c r="A565" s="39"/>
      <c r="B565" s="40"/>
      <c r="C565" s="41"/>
      <c r="D565" s="237" t="s">
        <v>139</v>
      </c>
      <c r="E565" s="41"/>
      <c r="F565" s="238" t="s">
        <v>524</v>
      </c>
      <c r="G565" s="41"/>
      <c r="H565" s="41"/>
      <c r="I565" s="234"/>
      <c r="J565" s="41"/>
      <c r="K565" s="41"/>
      <c r="L565" s="45"/>
      <c r="M565" s="235"/>
      <c r="N565" s="23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139</v>
      </c>
      <c r="AU565" s="18" t="s">
        <v>90</v>
      </c>
    </row>
    <row r="566" s="13" customFormat="1">
      <c r="A566" s="13"/>
      <c r="B566" s="240"/>
      <c r="C566" s="241"/>
      <c r="D566" s="232" t="s">
        <v>143</v>
      </c>
      <c r="E566" s="242" t="s">
        <v>1</v>
      </c>
      <c r="F566" s="243" t="s">
        <v>525</v>
      </c>
      <c r="G566" s="241"/>
      <c r="H566" s="242" t="s">
        <v>1</v>
      </c>
      <c r="I566" s="244"/>
      <c r="J566" s="241"/>
      <c r="K566" s="241"/>
      <c r="L566" s="245"/>
      <c r="M566" s="246"/>
      <c r="N566" s="247"/>
      <c r="O566" s="247"/>
      <c r="P566" s="247"/>
      <c r="Q566" s="247"/>
      <c r="R566" s="247"/>
      <c r="S566" s="247"/>
      <c r="T566" s="24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9" t="s">
        <v>143</v>
      </c>
      <c r="AU566" s="249" t="s">
        <v>90</v>
      </c>
      <c r="AV566" s="13" t="s">
        <v>88</v>
      </c>
      <c r="AW566" s="13" t="s">
        <v>36</v>
      </c>
      <c r="AX566" s="13" t="s">
        <v>80</v>
      </c>
      <c r="AY566" s="249" t="s">
        <v>124</v>
      </c>
    </row>
    <row r="567" s="13" customFormat="1">
      <c r="A567" s="13"/>
      <c r="B567" s="240"/>
      <c r="C567" s="241"/>
      <c r="D567" s="232" t="s">
        <v>143</v>
      </c>
      <c r="E567" s="242" t="s">
        <v>1</v>
      </c>
      <c r="F567" s="243" t="s">
        <v>195</v>
      </c>
      <c r="G567" s="241"/>
      <c r="H567" s="242" t="s">
        <v>1</v>
      </c>
      <c r="I567" s="244"/>
      <c r="J567" s="241"/>
      <c r="K567" s="241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143</v>
      </c>
      <c r="AU567" s="249" t="s">
        <v>90</v>
      </c>
      <c r="AV567" s="13" t="s">
        <v>88</v>
      </c>
      <c r="AW567" s="13" t="s">
        <v>36</v>
      </c>
      <c r="AX567" s="13" t="s">
        <v>80</v>
      </c>
      <c r="AY567" s="249" t="s">
        <v>124</v>
      </c>
    </row>
    <row r="568" s="14" customFormat="1">
      <c r="A568" s="14"/>
      <c r="B568" s="250"/>
      <c r="C568" s="251"/>
      <c r="D568" s="232" t="s">
        <v>143</v>
      </c>
      <c r="E568" s="252" t="s">
        <v>1</v>
      </c>
      <c r="F568" s="253" t="s">
        <v>526</v>
      </c>
      <c r="G568" s="251"/>
      <c r="H568" s="254">
        <v>0.52900000000000003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143</v>
      </c>
      <c r="AU568" s="260" t="s">
        <v>90</v>
      </c>
      <c r="AV568" s="14" t="s">
        <v>90</v>
      </c>
      <c r="AW568" s="14" t="s">
        <v>36</v>
      </c>
      <c r="AX568" s="14" t="s">
        <v>80</v>
      </c>
      <c r="AY568" s="260" t="s">
        <v>124</v>
      </c>
    </row>
    <row r="569" s="14" customFormat="1">
      <c r="A569" s="14"/>
      <c r="B569" s="250"/>
      <c r="C569" s="251"/>
      <c r="D569" s="232" t="s">
        <v>143</v>
      </c>
      <c r="E569" s="252" t="s">
        <v>1</v>
      </c>
      <c r="F569" s="253" t="s">
        <v>527</v>
      </c>
      <c r="G569" s="251"/>
      <c r="H569" s="254">
        <v>0.52900000000000003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143</v>
      </c>
      <c r="AU569" s="260" t="s">
        <v>90</v>
      </c>
      <c r="AV569" s="14" t="s">
        <v>90</v>
      </c>
      <c r="AW569" s="14" t="s">
        <v>36</v>
      </c>
      <c r="AX569" s="14" t="s">
        <v>80</v>
      </c>
      <c r="AY569" s="260" t="s">
        <v>124</v>
      </c>
    </row>
    <row r="570" s="15" customFormat="1">
      <c r="A570" s="15"/>
      <c r="B570" s="261"/>
      <c r="C570" s="262"/>
      <c r="D570" s="232" t="s">
        <v>143</v>
      </c>
      <c r="E570" s="263" t="s">
        <v>1</v>
      </c>
      <c r="F570" s="264" t="s">
        <v>148</v>
      </c>
      <c r="G570" s="262"/>
      <c r="H570" s="265">
        <v>1.0580000000000001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1" t="s">
        <v>143</v>
      </c>
      <c r="AU570" s="271" t="s">
        <v>90</v>
      </c>
      <c r="AV570" s="15" t="s">
        <v>149</v>
      </c>
      <c r="AW570" s="15" t="s">
        <v>36</v>
      </c>
      <c r="AX570" s="15" t="s">
        <v>80</v>
      </c>
      <c r="AY570" s="271" t="s">
        <v>124</v>
      </c>
    </row>
    <row r="571" s="13" customFormat="1">
      <c r="A571" s="13"/>
      <c r="B571" s="240"/>
      <c r="C571" s="241"/>
      <c r="D571" s="232" t="s">
        <v>143</v>
      </c>
      <c r="E571" s="242" t="s">
        <v>1</v>
      </c>
      <c r="F571" s="243" t="s">
        <v>197</v>
      </c>
      <c r="G571" s="241"/>
      <c r="H571" s="242" t="s">
        <v>1</v>
      </c>
      <c r="I571" s="244"/>
      <c r="J571" s="241"/>
      <c r="K571" s="241"/>
      <c r="L571" s="245"/>
      <c r="M571" s="246"/>
      <c r="N571" s="247"/>
      <c r="O571" s="247"/>
      <c r="P571" s="247"/>
      <c r="Q571" s="247"/>
      <c r="R571" s="247"/>
      <c r="S571" s="247"/>
      <c r="T571" s="24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9" t="s">
        <v>143</v>
      </c>
      <c r="AU571" s="249" t="s">
        <v>90</v>
      </c>
      <c r="AV571" s="13" t="s">
        <v>88</v>
      </c>
      <c r="AW571" s="13" t="s">
        <v>36</v>
      </c>
      <c r="AX571" s="13" t="s">
        <v>80</v>
      </c>
      <c r="AY571" s="249" t="s">
        <v>124</v>
      </c>
    </row>
    <row r="572" s="14" customFormat="1">
      <c r="A572" s="14"/>
      <c r="B572" s="250"/>
      <c r="C572" s="251"/>
      <c r="D572" s="232" t="s">
        <v>143</v>
      </c>
      <c r="E572" s="252" t="s">
        <v>1</v>
      </c>
      <c r="F572" s="253" t="s">
        <v>528</v>
      </c>
      <c r="G572" s="251"/>
      <c r="H572" s="254">
        <v>0.47899999999999998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0" t="s">
        <v>143</v>
      </c>
      <c r="AU572" s="260" t="s">
        <v>90</v>
      </c>
      <c r="AV572" s="14" t="s">
        <v>90</v>
      </c>
      <c r="AW572" s="14" t="s">
        <v>36</v>
      </c>
      <c r="AX572" s="14" t="s">
        <v>80</v>
      </c>
      <c r="AY572" s="260" t="s">
        <v>124</v>
      </c>
    </row>
    <row r="573" s="14" customFormat="1">
      <c r="A573" s="14"/>
      <c r="B573" s="250"/>
      <c r="C573" s="251"/>
      <c r="D573" s="232" t="s">
        <v>143</v>
      </c>
      <c r="E573" s="252" t="s">
        <v>1</v>
      </c>
      <c r="F573" s="253" t="s">
        <v>529</v>
      </c>
      <c r="G573" s="251"/>
      <c r="H573" s="254">
        <v>0.35099999999999998</v>
      </c>
      <c r="I573" s="255"/>
      <c r="J573" s="251"/>
      <c r="K573" s="251"/>
      <c r="L573" s="256"/>
      <c r="M573" s="257"/>
      <c r="N573" s="258"/>
      <c r="O573" s="258"/>
      <c r="P573" s="258"/>
      <c r="Q573" s="258"/>
      <c r="R573" s="258"/>
      <c r="S573" s="258"/>
      <c r="T573" s="25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0" t="s">
        <v>143</v>
      </c>
      <c r="AU573" s="260" t="s">
        <v>90</v>
      </c>
      <c r="AV573" s="14" t="s">
        <v>90</v>
      </c>
      <c r="AW573" s="14" t="s">
        <v>36</v>
      </c>
      <c r="AX573" s="14" t="s">
        <v>80</v>
      </c>
      <c r="AY573" s="260" t="s">
        <v>124</v>
      </c>
    </row>
    <row r="574" s="15" customFormat="1">
      <c r="A574" s="15"/>
      <c r="B574" s="261"/>
      <c r="C574" s="262"/>
      <c r="D574" s="232" t="s">
        <v>143</v>
      </c>
      <c r="E574" s="263" t="s">
        <v>1</v>
      </c>
      <c r="F574" s="264" t="s">
        <v>148</v>
      </c>
      <c r="G574" s="262"/>
      <c r="H574" s="265">
        <v>0.82999999999999996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1" t="s">
        <v>143</v>
      </c>
      <c r="AU574" s="271" t="s">
        <v>90</v>
      </c>
      <c r="AV574" s="15" t="s">
        <v>149</v>
      </c>
      <c r="AW574" s="15" t="s">
        <v>36</v>
      </c>
      <c r="AX574" s="15" t="s">
        <v>80</v>
      </c>
      <c r="AY574" s="271" t="s">
        <v>124</v>
      </c>
    </row>
    <row r="575" s="16" customFormat="1">
      <c r="A575" s="16"/>
      <c r="B575" s="272"/>
      <c r="C575" s="273"/>
      <c r="D575" s="232" t="s">
        <v>143</v>
      </c>
      <c r="E575" s="274" t="s">
        <v>1</v>
      </c>
      <c r="F575" s="275" t="s">
        <v>157</v>
      </c>
      <c r="G575" s="273"/>
      <c r="H575" s="276">
        <v>1.8879999999999999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2" t="s">
        <v>143</v>
      </c>
      <c r="AU575" s="282" t="s">
        <v>90</v>
      </c>
      <c r="AV575" s="16" t="s">
        <v>130</v>
      </c>
      <c r="AW575" s="16" t="s">
        <v>36</v>
      </c>
      <c r="AX575" s="16" t="s">
        <v>88</v>
      </c>
      <c r="AY575" s="282" t="s">
        <v>124</v>
      </c>
    </row>
    <row r="576" s="2" customFormat="1" ht="16.5" customHeight="1">
      <c r="A576" s="39"/>
      <c r="B576" s="40"/>
      <c r="C576" s="219" t="s">
        <v>530</v>
      </c>
      <c r="D576" s="219" t="s">
        <v>126</v>
      </c>
      <c r="E576" s="220" t="s">
        <v>531</v>
      </c>
      <c r="F576" s="221" t="s">
        <v>532</v>
      </c>
      <c r="G576" s="222" t="s">
        <v>135</v>
      </c>
      <c r="H576" s="223">
        <v>4.7949999999999999</v>
      </c>
      <c r="I576" s="224"/>
      <c r="J576" s="225">
        <f>ROUND(I576*H576,2)</f>
        <v>0</v>
      </c>
      <c r="K576" s="221" t="s">
        <v>136</v>
      </c>
      <c r="L576" s="45"/>
      <c r="M576" s="226" t="s">
        <v>1</v>
      </c>
      <c r="N576" s="227" t="s">
        <v>45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2.3999999999999999</v>
      </c>
      <c r="T576" s="229">
        <f>S576*H576</f>
        <v>11.507999999999999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130</v>
      </c>
      <c r="AT576" s="230" t="s">
        <v>126</v>
      </c>
      <c r="AU576" s="230" t="s">
        <v>90</v>
      </c>
      <c r="AY576" s="18" t="s">
        <v>124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88</v>
      </c>
      <c r="BK576" s="231">
        <f>ROUND(I576*H576,2)</f>
        <v>0</v>
      </c>
      <c r="BL576" s="18" t="s">
        <v>130</v>
      </c>
      <c r="BM576" s="230" t="s">
        <v>533</v>
      </c>
    </row>
    <row r="577" s="2" customFormat="1">
      <c r="A577" s="39"/>
      <c r="B577" s="40"/>
      <c r="C577" s="41"/>
      <c r="D577" s="232" t="s">
        <v>132</v>
      </c>
      <c r="E577" s="41"/>
      <c r="F577" s="233" t="s">
        <v>534</v>
      </c>
      <c r="G577" s="41"/>
      <c r="H577" s="41"/>
      <c r="I577" s="234"/>
      <c r="J577" s="41"/>
      <c r="K577" s="41"/>
      <c r="L577" s="45"/>
      <c r="M577" s="235"/>
      <c r="N577" s="236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132</v>
      </c>
      <c r="AU577" s="18" t="s">
        <v>90</v>
      </c>
    </row>
    <row r="578" s="2" customFormat="1">
      <c r="A578" s="39"/>
      <c r="B578" s="40"/>
      <c r="C578" s="41"/>
      <c r="D578" s="237" t="s">
        <v>139</v>
      </c>
      <c r="E578" s="41"/>
      <c r="F578" s="238" t="s">
        <v>535</v>
      </c>
      <c r="G578" s="41"/>
      <c r="H578" s="41"/>
      <c r="I578" s="234"/>
      <c r="J578" s="41"/>
      <c r="K578" s="41"/>
      <c r="L578" s="45"/>
      <c r="M578" s="235"/>
      <c r="N578" s="236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139</v>
      </c>
      <c r="AU578" s="18" t="s">
        <v>90</v>
      </c>
    </row>
    <row r="579" s="13" customFormat="1">
      <c r="A579" s="13"/>
      <c r="B579" s="240"/>
      <c r="C579" s="241"/>
      <c r="D579" s="232" t="s">
        <v>143</v>
      </c>
      <c r="E579" s="242" t="s">
        <v>1</v>
      </c>
      <c r="F579" s="243" t="s">
        <v>525</v>
      </c>
      <c r="G579" s="241"/>
      <c r="H579" s="242" t="s">
        <v>1</v>
      </c>
      <c r="I579" s="244"/>
      <c r="J579" s="241"/>
      <c r="K579" s="241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143</v>
      </c>
      <c r="AU579" s="249" t="s">
        <v>90</v>
      </c>
      <c r="AV579" s="13" t="s">
        <v>88</v>
      </c>
      <c r="AW579" s="13" t="s">
        <v>36</v>
      </c>
      <c r="AX579" s="13" t="s">
        <v>80</v>
      </c>
      <c r="AY579" s="249" t="s">
        <v>124</v>
      </c>
    </row>
    <row r="580" s="13" customFormat="1">
      <c r="A580" s="13"/>
      <c r="B580" s="240"/>
      <c r="C580" s="241"/>
      <c r="D580" s="232" t="s">
        <v>143</v>
      </c>
      <c r="E580" s="242" t="s">
        <v>1</v>
      </c>
      <c r="F580" s="243" t="s">
        <v>192</v>
      </c>
      <c r="G580" s="241"/>
      <c r="H580" s="242" t="s">
        <v>1</v>
      </c>
      <c r="I580" s="244"/>
      <c r="J580" s="241"/>
      <c r="K580" s="241"/>
      <c r="L580" s="245"/>
      <c r="M580" s="246"/>
      <c r="N580" s="247"/>
      <c r="O580" s="247"/>
      <c r="P580" s="247"/>
      <c r="Q580" s="247"/>
      <c r="R580" s="247"/>
      <c r="S580" s="247"/>
      <c r="T580" s="24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9" t="s">
        <v>143</v>
      </c>
      <c r="AU580" s="249" t="s">
        <v>90</v>
      </c>
      <c r="AV580" s="13" t="s">
        <v>88</v>
      </c>
      <c r="AW580" s="13" t="s">
        <v>36</v>
      </c>
      <c r="AX580" s="13" t="s">
        <v>80</v>
      </c>
      <c r="AY580" s="249" t="s">
        <v>124</v>
      </c>
    </row>
    <row r="581" s="14" customFormat="1">
      <c r="A581" s="14"/>
      <c r="B581" s="250"/>
      <c r="C581" s="251"/>
      <c r="D581" s="232" t="s">
        <v>143</v>
      </c>
      <c r="E581" s="252" t="s">
        <v>1</v>
      </c>
      <c r="F581" s="253" t="s">
        <v>536</v>
      </c>
      <c r="G581" s="251"/>
      <c r="H581" s="254">
        <v>4.7949999999999999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0" t="s">
        <v>143</v>
      </c>
      <c r="AU581" s="260" t="s">
        <v>90</v>
      </c>
      <c r="AV581" s="14" t="s">
        <v>90</v>
      </c>
      <c r="AW581" s="14" t="s">
        <v>36</v>
      </c>
      <c r="AX581" s="14" t="s">
        <v>80</v>
      </c>
      <c r="AY581" s="260" t="s">
        <v>124</v>
      </c>
    </row>
    <row r="582" s="16" customFormat="1">
      <c r="A582" s="16"/>
      <c r="B582" s="272"/>
      <c r="C582" s="273"/>
      <c r="D582" s="232" t="s">
        <v>143</v>
      </c>
      <c r="E582" s="274" t="s">
        <v>1</v>
      </c>
      <c r="F582" s="275" t="s">
        <v>157</v>
      </c>
      <c r="G582" s="273"/>
      <c r="H582" s="276">
        <v>4.7949999999999999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82" t="s">
        <v>143</v>
      </c>
      <c r="AU582" s="282" t="s">
        <v>90</v>
      </c>
      <c r="AV582" s="16" t="s">
        <v>130</v>
      </c>
      <c r="AW582" s="16" t="s">
        <v>36</v>
      </c>
      <c r="AX582" s="16" t="s">
        <v>88</v>
      </c>
      <c r="AY582" s="282" t="s">
        <v>124</v>
      </c>
    </row>
    <row r="583" s="2" customFormat="1" ht="16.5" customHeight="1">
      <c r="A583" s="39"/>
      <c r="B583" s="40"/>
      <c r="C583" s="219" t="s">
        <v>537</v>
      </c>
      <c r="D583" s="219" t="s">
        <v>126</v>
      </c>
      <c r="E583" s="220" t="s">
        <v>538</v>
      </c>
      <c r="F583" s="221" t="s">
        <v>539</v>
      </c>
      <c r="G583" s="222" t="s">
        <v>135</v>
      </c>
      <c r="H583" s="223">
        <v>28.341999999999999</v>
      </c>
      <c r="I583" s="224"/>
      <c r="J583" s="225">
        <f>ROUND(I583*H583,2)</f>
        <v>0</v>
      </c>
      <c r="K583" s="221" t="s">
        <v>136</v>
      </c>
      <c r="L583" s="45"/>
      <c r="M583" s="226" t="s">
        <v>1</v>
      </c>
      <c r="N583" s="227" t="s">
        <v>45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2.2000000000000002</v>
      </c>
      <c r="T583" s="229">
        <f>S583*H583</f>
        <v>62.352400000000003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130</v>
      </c>
      <c r="AT583" s="230" t="s">
        <v>126</v>
      </c>
      <c r="AU583" s="230" t="s">
        <v>90</v>
      </c>
      <c r="AY583" s="18" t="s">
        <v>124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88</v>
      </c>
      <c r="BK583" s="231">
        <f>ROUND(I583*H583,2)</f>
        <v>0</v>
      </c>
      <c r="BL583" s="18" t="s">
        <v>130</v>
      </c>
      <c r="BM583" s="230" t="s">
        <v>540</v>
      </c>
    </row>
    <row r="584" s="2" customFormat="1">
      <c r="A584" s="39"/>
      <c r="B584" s="40"/>
      <c r="C584" s="41"/>
      <c r="D584" s="232" t="s">
        <v>132</v>
      </c>
      <c r="E584" s="41"/>
      <c r="F584" s="233" t="s">
        <v>541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132</v>
      </c>
      <c r="AU584" s="18" t="s">
        <v>90</v>
      </c>
    </row>
    <row r="585" s="2" customFormat="1">
      <c r="A585" s="39"/>
      <c r="B585" s="40"/>
      <c r="C585" s="41"/>
      <c r="D585" s="237" t="s">
        <v>139</v>
      </c>
      <c r="E585" s="41"/>
      <c r="F585" s="238" t="s">
        <v>542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139</v>
      </c>
      <c r="AU585" s="18" t="s">
        <v>90</v>
      </c>
    </row>
    <row r="586" s="13" customFormat="1">
      <c r="A586" s="13"/>
      <c r="B586" s="240"/>
      <c r="C586" s="241"/>
      <c r="D586" s="232" t="s">
        <v>143</v>
      </c>
      <c r="E586" s="242" t="s">
        <v>1</v>
      </c>
      <c r="F586" s="243" t="s">
        <v>543</v>
      </c>
      <c r="G586" s="241"/>
      <c r="H586" s="242" t="s">
        <v>1</v>
      </c>
      <c r="I586" s="244"/>
      <c r="J586" s="241"/>
      <c r="K586" s="241"/>
      <c r="L586" s="245"/>
      <c r="M586" s="246"/>
      <c r="N586" s="247"/>
      <c r="O586" s="247"/>
      <c r="P586" s="247"/>
      <c r="Q586" s="247"/>
      <c r="R586" s="247"/>
      <c r="S586" s="247"/>
      <c r="T586" s="24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9" t="s">
        <v>143</v>
      </c>
      <c r="AU586" s="249" t="s">
        <v>90</v>
      </c>
      <c r="AV586" s="13" t="s">
        <v>88</v>
      </c>
      <c r="AW586" s="13" t="s">
        <v>36</v>
      </c>
      <c r="AX586" s="13" t="s">
        <v>80</v>
      </c>
      <c r="AY586" s="249" t="s">
        <v>124</v>
      </c>
    </row>
    <row r="587" s="14" customFormat="1">
      <c r="A587" s="14"/>
      <c r="B587" s="250"/>
      <c r="C587" s="251"/>
      <c r="D587" s="232" t="s">
        <v>143</v>
      </c>
      <c r="E587" s="252" t="s">
        <v>1</v>
      </c>
      <c r="F587" s="253" t="s">
        <v>544</v>
      </c>
      <c r="G587" s="251"/>
      <c r="H587" s="254">
        <v>0.59399999999999997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143</v>
      </c>
      <c r="AU587" s="260" t="s">
        <v>90</v>
      </c>
      <c r="AV587" s="14" t="s">
        <v>90</v>
      </c>
      <c r="AW587" s="14" t="s">
        <v>36</v>
      </c>
      <c r="AX587" s="14" t="s">
        <v>80</v>
      </c>
      <c r="AY587" s="260" t="s">
        <v>124</v>
      </c>
    </row>
    <row r="588" s="15" customFormat="1">
      <c r="A588" s="15"/>
      <c r="B588" s="261"/>
      <c r="C588" s="262"/>
      <c r="D588" s="232" t="s">
        <v>143</v>
      </c>
      <c r="E588" s="263" t="s">
        <v>1</v>
      </c>
      <c r="F588" s="264" t="s">
        <v>148</v>
      </c>
      <c r="G588" s="262"/>
      <c r="H588" s="265">
        <v>0.59399999999999997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1" t="s">
        <v>143</v>
      </c>
      <c r="AU588" s="271" t="s">
        <v>90</v>
      </c>
      <c r="AV588" s="15" t="s">
        <v>149</v>
      </c>
      <c r="AW588" s="15" t="s">
        <v>36</v>
      </c>
      <c r="AX588" s="15" t="s">
        <v>80</v>
      </c>
      <c r="AY588" s="271" t="s">
        <v>124</v>
      </c>
    </row>
    <row r="589" s="13" customFormat="1">
      <c r="A589" s="13"/>
      <c r="B589" s="240"/>
      <c r="C589" s="241"/>
      <c r="D589" s="232" t="s">
        <v>143</v>
      </c>
      <c r="E589" s="242" t="s">
        <v>1</v>
      </c>
      <c r="F589" s="243" t="s">
        <v>545</v>
      </c>
      <c r="G589" s="241"/>
      <c r="H589" s="242" t="s">
        <v>1</v>
      </c>
      <c r="I589" s="244"/>
      <c r="J589" s="241"/>
      <c r="K589" s="241"/>
      <c r="L589" s="245"/>
      <c r="M589" s="246"/>
      <c r="N589" s="247"/>
      <c r="O589" s="247"/>
      <c r="P589" s="247"/>
      <c r="Q589" s="247"/>
      <c r="R589" s="247"/>
      <c r="S589" s="247"/>
      <c r="T589" s="24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9" t="s">
        <v>143</v>
      </c>
      <c r="AU589" s="249" t="s">
        <v>90</v>
      </c>
      <c r="AV589" s="13" t="s">
        <v>88</v>
      </c>
      <c r="AW589" s="13" t="s">
        <v>36</v>
      </c>
      <c r="AX589" s="13" t="s">
        <v>80</v>
      </c>
      <c r="AY589" s="249" t="s">
        <v>124</v>
      </c>
    </row>
    <row r="590" s="14" customFormat="1">
      <c r="A590" s="14"/>
      <c r="B590" s="250"/>
      <c r="C590" s="251"/>
      <c r="D590" s="232" t="s">
        <v>143</v>
      </c>
      <c r="E590" s="252" t="s">
        <v>1</v>
      </c>
      <c r="F590" s="253" t="s">
        <v>546</v>
      </c>
      <c r="G590" s="251"/>
      <c r="H590" s="254">
        <v>0.27000000000000002</v>
      </c>
      <c r="I590" s="255"/>
      <c r="J590" s="251"/>
      <c r="K590" s="251"/>
      <c r="L590" s="256"/>
      <c r="M590" s="257"/>
      <c r="N590" s="258"/>
      <c r="O590" s="258"/>
      <c r="P590" s="258"/>
      <c r="Q590" s="258"/>
      <c r="R590" s="258"/>
      <c r="S590" s="258"/>
      <c r="T590" s="25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0" t="s">
        <v>143</v>
      </c>
      <c r="AU590" s="260" t="s">
        <v>90</v>
      </c>
      <c r="AV590" s="14" t="s">
        <v>90</v>
      </c>
      <c r="AW590" s="14" t="s">
        <v>36</v>
      </c>
      <c r="AX590" s="14" t="s">
        <v>80</v>
      </c>
      <c r="AY590" s="260" t="s">
        <v>124</v>
      </c>
    </row>
    <row r="591" s="13" customFormat="1">
      <c r="A591" s="13"/>
      <c r="B591" s="240"/>
      <c r="C591" s="241"/>
      <c r="D591" s="232" t="s">
        <v>143</v>
      </c>
      <c r="E591" s="242" t="s">
        <v>1</v>
      </c>
      <c r="F591" s="243" t="s">
        <v>547</v>
      </c>
      <c r="G591" s="241"/>
      <c r="H591" s="242" t="s">
        <v>1</v>
      </c>
      <c r="I591" s="244"/>
      <c r="J591" s="241"/>
      <c r="K591" s="241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143</v>
      </c>
      <c r="AU591" s="249" t="s">
        <v>90</v>
      </c>
      <c r="AV591" s="13" t="s">
        <v>88</v>
      </c>
      <c r="AW591" s="13" t="s">
        <v>36</v>
      </c>
      <c r="AX591" s="13" t="s">
        <v>80</v>
      </c>
      <c r="AY591" s="249" t="s">
        <v>124</v>
      </c>
    </row>
    <row r="592" s="14" customFormat="1">
      <c r="A592" s="14"/>
      <c r="B592" s="250"/>
      <c r="C592" s="251"/>
      <c r="D592" s="232" t="s">
        <v>143</v>
      </c>
      <c r="E592" s="252" t="s">
        <v>1</v>
      </c>
      <c r="F592" s="253" t="s">
        <v>548</v>
      </c>
      <c r="G592" s="251"/>
      <c r="H592" s="254">
        <v>5.9580000000000002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0" t="s">
        <v>143</v>
      </c>
      <c r="AU592" s="260" t="s">
        <v>90</v>
      </c>
      <c r="AV592" s="14" t="s">
        <v>90</v>
      </c>
      <c r="AW592" s="14" t="s">
        <v>36</v>
      </c>
      <c r="AX592" s="14" t="s">
        <v>80</v>
      </c>
      <c r="AY592" s="260" t="s">
        <v>124</v>
      </c>
    </row>
    <row r="593" s="15" customFormat="1">
      <c r="A593" s="15"/>
      <c r="B593" s="261"/>
      <c r="C593" s="262"/>
      <c r="D593" s="232" t="s">
        <v>143</v>
      </c>
      <c r="E593" s="263" t="s">
        <v>1</v>
      </c>
      <c r="F593" s="264" t="s">
        <v>148</v>
      </c>
      <c r="G593" s="262"/>
      <c r="H593" s="265">
        <v>6.2279999999999998</v>
      </c>
      <c r="I593" s="266"/>
      <c r="J593" s="262"/>
      <c r="K593" s="262"/>
      <c r="L593" s="267"/>
      <c r="M593" s="268"/>
      <c r="N593" s="269"/>
      <c r="O593" s="269"/>
      <c r="P593" s="269"/>
      <c r="Q593" s="269"/>
      <c r="R593" s="269"/>
      <c r="S593" s="269"/>
      <c r="T593" s="27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1" t="s">
        <v>143</v>
      </c>
      <c r="AU593" s="271" t="s">
        <v>90</v>
      </c>
      <c r="AV593" s="15" t="s">
        <v>149</v>
      </c>
      <c r="AW593" s="15" t="s">
        <v>36</v>
      </c>
      <c r="AX593" s="15" t="s">
        <v>80</v>
      </c>
      <c r="AY593" s="271" t="s">
        <v>124</v>
      </c>
    </row>
    <row r="594" s="13" customFormat="1">
      <c r="A594" s="13"/>
      <c r="B594" s="240"/>
      <c r="C594" s="241"/>
      <c r="D594" s="232" t="s">
        <v>143</v>
      </c>
      <c r="E594" s="242" t="s">
        <v>1</v>
      </c>
      <c r="F594" s="243" t="s">
        <v>549</v>
      </c>
      <c r="G594" s="241"/>
      <c r="H594" s="242" t="s">
        <v>1</v>
      </c>
      <c r="I594" s="244"/>
      <c r="J594" s="241"/>
      <c r="K594" s="241"/>
      <c r="L594" s="245"/>
      <c r="M594" s="246"/>
      <c r="N594" s="247"/>
      <c r="O594" s="247"/>
      <c r="P594" s="247"/>
      <c r="Q594" s="247"/>
      <c r="R594" s="247"/>
      <c r="S594" s="247"/>
      <c r="T594" s="24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9" t="s">
        <v>143</v>
      </c>
      <c r="AU594" s="249" t="s">
        <v>90</v>
      </c>
      <c r="AV594" s="13" t="s">
        <v>88</v>
      </c>
      <c r="AW594" s="13" t="s">
        <v>36</v>
      </c>
      <c r="AX594" s="13" t="s">
        <v>80</v>
      </c>
      <c r="AY594" s="249" t="s">
        <v>124</v>
      </c>
    </row>
    <row r="595" s="14" customFormat="1">
      <c r="A595" s="14"/>
      <c r="B595" s="250"/>
      <c r="C595" s="251"/>
      <c r="D595" s="232" t="s">
        <v>143</v>
      </c>
      <c r="E595" s="252" t="s">
        <v>1</v>
      </c>
      <c r="F595" s="253" t="s">
        <v>550</v>
      </c>
      <c r="G595" s="251"/>
      <c r="H595" s="254">
        <v>6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0" t="s">
        <v>143</v>
      </c>
      <c r="AU595" s="260" t="s">
        <v>90</v>
      </c>
      <c r="AV595" s="14" t="s">
        <v>90</v>
      </c>
      <c r="AW595" s="14" t="s">
        <v>36</v>
      </c>
      <c r="AX595" s="14" t="s">
        <v>80</v>
      </c>
      <c r="AY595" s="260" t="s">
        <v>124</v>
      </c>
    </row>
    <row r="596" s="15" customFormat="1">
      <c r="A596" s="15"/>
      <c r="B596" s="261"/>
      <c r="C596" s="262"/>
      <c r="D596" s="232" t="s">
        <v>143</v>
      </c>
      <c r="E596" s="263" t="s">
        <v>1</v>
      </c>
      <c r="F596" s="264" t="s">
        <v>148</v>
      </c>
      <c r="G596" s="262"/>
      <c r="H596" s="265">
        <v>6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1" t="s">
        <v>143</v>
      </c>
      <c r="AU596" s="271" t="s">
        <v>90</v>
      </c>
      <c r="AV596" s="15" t="s">
        <v>149</v>
      </c>
      <c r="AW596" s="15" t="s">
        <v>36</v>
      </c>
      <c r="AX596" s="15" t="s">
        <v>80</v>
      </c>
      <c r="AY596" s="271" t="s">
        <v>124</v>
      </c>
    </row>
    <row r="597" s="13" customFormat="1">
      <c r="A597" s="13"/>
      <c r="B597" s="240"/>
      <c r="C597" s="241"/>
      <c r="D597" s="232" t="s">
        <v>143</v>
      </c>
      <c r="E597" s="242" t="s">
        <v>1</v>
      </c>
      <c r="F597" s="243" t="s">
        <v>551</v>
      </c>
      <c r="G597" s="241"/>
      <c r="H597" s="242" t="s">
        <v>1</v>
      </c>
      <c r="I597" s="244"/>
      <c r="J597" s="241"/>
      <c r="K597" s="241"/>
      <c r="L597" s="245"/>
      <c r="M597" s="246"/>
      <c r="N597" s="247"/>
      <c r="O597" s="247"/>
      <c r="P597" s="247"/>
      <c r="Q597" s="247"/>
      <c r="R597" s="247"/>
      <c r="S597" s="247"/>
      <c r="T597" s="24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9" t="s">
        <v>143</v>
      </c>
      <c r="AU597" s="249" t="s">
        <v>90</v>
      </c>
      <c r="AV597" s="13" t="s">
        <v>88</v>
      </c>
      <c r="AW597" s="13" t="s">
        <v>36</v>
      </c>
      <c r="AX597" s="13" t="s">
        <v>80</v>
      </c>
      <c r="AY597" s="249" t="s">
        <v>124</v>
      </c>
    </row>
    <row r="598" s="13" customFormat="1">
      <c r="A598" s="13"/>
      <c r="B598" s="240"/>
      <c r="C598" s="241"/>
      <c r="D598" s="232" t="s">
        <v>143</v>
      </c>
      <c r="E598" s="242" t="s">
        <v>1</v>
      </c>
      <c r="F598" s="243" t="s">
        <v>552</v>
      </c>
      <c r="G598" s="241"/>
      <c r="H598" s="242" t="s">
        <v>1</v>
      </c>
      <c r="I598" s="244"/>
      <c r="J598" s="241"/>
      <c r="K598" s="241"/>
      <c r="L598" s="245"/>
      <c r="M598" s="246"/>
      <c r="N598" s="247"/>
      <c r="O598" s="247"/>
      <c r="P598" s="247"/>
      <c r="Q598" s="247"/>
      <c r="R598" s="247"/>
      <c r="S598" s="247"/>
      <c r="T598" s="24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9" t="s">
        <v>143</v>
      </c>
      <c r="AU598" s="249" t="s">
        <v>90</v>
      </c>
      <c r="AV598" s="13" t="s">
        <v>88</v>
      </c>
      <c r="AW598" s="13" t="s">
        <v>36</v>
      </c>
      <c r="AX598" s="13" t="s">
        <v>80</v>
      </c>
      <c r="AY598" s="249" t="s">
        <v>124</v>
      </c>
    </row>
    <row r="599" s="14" customFormat="1">
      <c r="A599" s="14"/>
      <c r="B599" s="250"/>
      <c r="C599" s="251"/>
      <c r="D599" s="232" t="s">
        <v>143</v>
      </c>
      <c r="E599" s="252" t="s">
        <v>1</v>
      </c>
      <c r="F599" s="253" t="s">
        <v>311</v>
      </c>
      <c r="G599" s="251"/>
      <c r="H599" s="254">
        <v>3.79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0" t="s">
        <v>143</v>
      </c>
      <c r="AU599" s="260" t="s">
        <v>90</v>
      </c>
      <c r="AV599" s="14" t="s">
        <v>90</v>
      </c>
      <c r="AW599" s="14" t="s">
        <v>36</v>
      </c>
      <c r="AX599" s="14" t="s">
        <v>80</v>
      </c>
      <c r="AY599" s="260" t="s">
        <v>124</v>
      </c>
    </row>
    <row r="600" s="14" customFormat="1">
      <c r="A600" s="14"/>
      <c r="B600" s="250"/>
      <c r="C600" s="251"/>
      <c r="D600" s="232" t="s">
        <v>143</v>
      </c>
      <c r="E600" s="252" t="s">
        <v>1</v>
      </c>
      <c r="F600" s="253" t="s">
        <v>312</v>
      </c>
      <c r="G600" s="251"/>
      <c r="H600" s="254">
        <v>11.73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143</v>
      </c>
      <c r="AU600" s="260" t="s">
        <v>90</v>
      </c>
      <c r="AV600" s="14" t="s">
        <v>90</v>
      </c>
      <c r="AW600" s="14" t="s">
        <v>36</v>
      </c>
      <c r="AX600" s="14" t="s">
        <v>80</v>
      </c>
      <c r="AY600" s="260" t="s">
        <v>124</v>
      </c>
    </row>
    <row r="601" s="15" customFormat="1">
      <c r="A601" s="15"/>
      <c r="B601" s="261"/>
      <c r="C601" s="262"/>
      <c r="D601" s="232" t="s">
        <v>143</v>
      </c>
      <c r="E601" s="263" t="s">
        <v>1</v>
      </c>
      <c r="F601" s="264" t="s">
        <v>148</v>
      </c>
      <c r="G601" s="262"/>
      <c r="H601" s="265">
        <v>15.52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1" t="s">
        <v>143</v>
      </c>
      <c r="AU601" s="271" t="s">
        <v>90</v>
      </c>
      <c r="AV601" s="15" t="s">
        <v>149</v>
      </c>
      <c r="AW601" s="15" t="s">
        <v>36</v>
      </c>
      <c r="AX601" s="15" t="s">
        <v>80</v>
      </c>
      <c r="AY601" s="271" t="s">
        <v>124</v>
      </c>
    </row>
    <row r="602" s="16" customFormat="1">
      <c r="A602" s="16"/>
      <c r="B602" s="272"/>
      <c r="C602" s="273"/>
      <c r="D602" s="232" t="s">
        <v>143</v>
      </c>
      <c r="E602" s="274" t="s">
        <v>1</v>
      </c>
      <c r="F602" s="275" t="s">
        <v>157</v>
      </c>
      <c r="G602" s="273"/>
      <c r="H602" s="276">
        <v>28.341999999999999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2" t="s">
        <v>143</v>
      </c>
      <c r="AU602" s="282" t="s">
        <v>90</v>
      </c>
      <c r="AV602" s="16" t="s">
        <v>130</v>
      </c>
      <c r="AW602" s="16" t="s">
        <v>36</v>
      </c>
      <c r="AX602" s="16" t="s">
        <v>88</v>
      </c>
      <c r="AY602" s="282" t="s">
        <v>124</v>
      </c>
    </row>
    <row r="603" s="2" customFormat="1" ht="16.5" customHeight="1">
      <c r="A603" s="39"/>
      <c r="B603" s="40"/>
      <c r="C603" s="219" t="s">
        <v>553</v>
      </c>
      <c r="D603" s="219" t="s">
        <v>126</v>
      </c>
      <c r="E603" s="220" t="s">
        <v>554</v>
      </c>
      <c r="F603" s="221" t="s">
        <v>555</v>
      </c>
      <c r="G603" s="222" t="s">
        <v>430</v>
      </c>
      <c r="H603" s="223">
        <v>47.079999999999998</v>
      </c>
      <c r="I603" s="224"/>
      <c r="J603" s="225">
        <f>ROUND(I603*H603,2)</f>
        <v>0</v>
      </c>
      <c r="K603" s="221" t="s">
        <v>136</v>
      </c>
      <c r="L603" s="45"/>
      <c r="M603" s="226" t="s">
        <v>1</v>
      </c>
      <c r="N603" s="227" t="s">
        <v>45</v>
      </c>
      <c r="O603" s="92"/>
      <c r="P603" s="228">
        <f>O603*H603</f>
        <v>0</v>
      </c>
      <c r="Q603" s="228">
        <v>8.0000000000000007E-05</v>
      </c>
      <c r="R603" s="228">
        <f>Q603*H603</f>
        <v>0.0037664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130</v>
      </c>
      <c r="AT603" s="230" t="s">
        <v>126</v>
      </c>
      <c r="AU603" s="230" t="s">
        <v>90</v>
      </c>
      <c r="AY603" s="18" t="s">
        <v>124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88</v>
      </c>
      <c r="BK603" s="231">
        <f>ROUND(I603*H603,2)</f>
        <v>0</v>
      </c>
      <c r="BL603" s="18" t="s">
        <v>130</v>
      </c>
      <c r="BM603" s="230" t="s">
        <v>556</v>
      </c>
    </row>
    <row r="604" s="2" customFormat="1">
      <c r="A604" s="39"/>
      <c r="B604" s="40"/>
      <c r="C604" s="41"/>
      <c r="D604" s="232" t="s">
        <v>132</v>
      </c>
      <c r="E604" s="41"/>
      <c r="F604" s="233" t="s">
        <v>557</v>
      </c>
      <c r="G604" s="41"/>
      <c r="H604" s="41"/>
      <c r="I604" s="234"/>
      <c r="J604" s="41"/>
      <c r="K604" s="41"/>
      <c r="L604" s="45"/>
      <c r="M604" s="235"/>
      <c r="N604" s="236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132</v>
      </c>
      <c r="AU604" s="18" t="s">
        <v>90</v>
      </c>
    </row>
    <row r="605" s="2" customFormat="1">
      <c r="A605" s="39"/>
      <c r="B605" s="40"/>
      <c r="C605" s="41"/>
      <c r="D605" s="237" t="s">
        <v>139</v>
      </c>
      <c r="E605" s="41"/>
      <c r="F605" s="238" t="s">
        <v>558</v>
      </c>
      <c r="G605" s="41"/>
      <c r="H605" s="41"/>
      <c r="I605" s="234"/>
      <c r="J605" s="41"/>
      <c r="K605" s="41"/>
      <c r="L605" s="45"/>
      <c r="M605" s="235"/>
      <c r="N605" s="23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139</v>
      </c>
      <c r="AU605" s="18" t="s">
        <v>90</v>
      </c>
    </row>
    <row r="606" s="2" customFormat="1">
      <c r="A606" s="39"/>
      <c r="B606" s="40"/>
      <c r="C606" s="41"/>
      <c r="D606" s="232" t="s">
        <v>141</v>
      </c>
      <c r="E606" s="41"/>
      <c r="F606" s="239" t="s">
        <v>559</v>
      </c>
      <c r="G606" s="41"/>
      <c r="H606" s="41"/>
      <c r="I606" s="234"/>
      <c r="J606" s="41"/>
      <c r="K606" s="41"/>
      <c r="L606" s="45"/>
      <c r="M606" s="235"/>
      <c r="N606" s="23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141</v>
      </c>
      <c r="AU606" s="18" t="s">
        <v>90</v>
      </c>
    </row>
    <row r="607" s="13" customFormat="1">
      <c r="A607" s="13"/>
      <c r="B607" s="240"/>
      <c r="C607" s="241"/>
      <c r="D607" s="232" t="s">
        <v>143</v>
      </c>
      <c r="E607" s="242" t="s">
        <v>1</v>
      </c>
      <c r="F607" s="243" t="s">
        <v>560</v>
      </c>
      <c r="G607" s="241"/>
      <c r="H607" s="242" t="s">
        <v>1</v>
      </c>
      <c r="I607" s="244"/>
      <c r="J607" s="241"/>
      <c r="K607" s="241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143</v>
      </c>
      <c r="AU607" s="249" t="s">
        <v>90</v>
      </c>
      <c r="AV607" s="13" t="s">
        <v>88</v>
      </c>
      <c r="AW607" s="13" t="s">
        <v>36</v>
      </c>
      <c r="AX607" s="13" t="s">
        <v>80</v>
      </c>
      <c r="AY607" s="249" t="s">
        <v>124</v>
      </c>
    </row>
    <row r="608" s="13" customFormat="1">
      <c r="A608" s="13"/>
      <c r="B608" s="240"/>
      <c r="C608" s="241"/>
      <c r="D608" s="232" t="s">
        <v>143</v>
      </c>
      <c r="E608" s="242" t="s">
        <v>1</v>
      </c>
      <c r="F608" s="243" t="s">
        <v>192</v>
      </c>
      <c r="G608" s="241"/>
      <c r="H608" s="242" t="s">
        <v>1</v>
      </c>
      <c r="I608" s="244"/>
      <c r="J608" s="241"/>
      <c r="K608" s="241"/>
      <c r="L608" s="245"/>
      <c r="M608" s="246"/>
      <c r="N608" s="247"/>
      <c r="O608" s="247"/>
      <c r="P608" s="247"/>
      <c r="Q608" s="247"/>
      <c r="R608" s="247"/>
      <c r="S608" s="247"/>
      <c r="T608" s="24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9" t="s">
        <v>143</v>
      </c>
      <c r="AU608" s="249" t="s">
        <v>90</v>
      </c>
      <c r="AV608" s="13" t="s">
        <v>88</v>
      </c>
      <c r="AW608" s="13" t="s">
        <v>36</v>
      </c>
      <c r="AX608" s="13" t="s">
        <v>80</v>
      </c>
      <c r="AY608" s="249" t="s">
        <v>124</v>
      </c>
    </row>
    <row r="609" s="14" customFormat="1">
      <c r="A609" s="14"/>
      <c r="B609" s="250"/>
      <c r="C609" s="251"/>
      <c r="D609" s="232" t="s">
        <v>143</v>
      </c>
      <c r="E609" s="252" t="s">
        <v>1</v>
      </c>
      <c r="F609" s="253" t="s">
        <v>561</v>
      </c>
      <c r="G609" s="251"/>
      <c r="H609" s="254">
        <v>10.800000000000001</v>
      </c>
      <c r="I609" s="255"/>
      <c r="J609" s="251"/>
      <c r="K609" s="251"/>
      <c r="L609" s="256"/>
      <c r="M609" s="257"/>
      <c r="N609" s="258"/>
      <c r="O609" s="258"/>
      <c r="P609" s="258"/>
      <c r="Q609" s="258"/>
      <c r="R609" s="258"/>
      <c r="S609" s="258"/>
      <c r="T609" s="25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0" t="s">
        <v>143</v>
      </c>
      <c r="AU609" s="260" t="s">
        <v>90</v>
      </c>
      <c r="AV609" s="14" t="s">
        <v>90</v>
      </c>
      <c r="AW609" s="14" t="s">
        <v>36</v>
      </c>
      <c r="AX609" s="14" t="s">
        <v>80</v>
      </c>
      <c r="AY609" s="260" t="s">
        <v>124</v>
      </c>
    </row>
    <row r="610" s="14" customFormat="1">
      <c r="A610" s="14"/>
      <c r="B610" s="250"/>
      <c r="C610" s="251"/>
      <c r="D610" s="232" t="s">
        <v>143</v>
      </c>
      <c r="E610" s="252" t="s">
        <v>1</v>
      </c>
      <c r="F610" s="253" t="s">
        <v>562</v>
      </c>
      <c r="G610" s="251"/>
      <c r="H610" s="254">
        <v>10.800000000000001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143</v>
      </c>
      <c r="AU610" s="260" t="s">
        <v>90</v>
      </c>
      <c r="AV610" s="14" t="s">
        <v>90</v>
      </c>
      <c r="AW610" s="14" t="s">
        <v>36</v>
      </c>
      <c r="AX610" s="14" t="s">
        <v>80</v>
      </c>
      <c r="AY610" s="260" t="s">
        <v>124</v>
      </c>
    </row>
    <row r="611" s="15" customFormat="1">
      <c r="A611" s="15"/>
      <c r="B611" s="261"/>
      <c r="C611" s="262"/>
      <c r="D611" s="232" t="s">
        <v>143</v>
      </c>
      <c r="E611" s="263" t="s">
        <v>1</v>
      </c>
      <c r="F611" s="264" t="s">
        <v>148</v>
      </c>
      <c r="G611" s="262"/>
      <c r="H611" s="265">
        <v>21.600000000000001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1" t="s">
        <v>143</v>
      </c>
      <c r="AU611" s="271" t="s">
        <v>90</v>
      </c>
      <c r="AV611" s="15" t="s">
        <v>149</v>
      </c>
      <c r="AW611" s="15" t="s">
        <v>36</v>
      </c>
      <c r="AX611" s="15" t="s">
        <v>80</v>
      </c>
      <c r="AY611" s="271" t="s">
        <v>124</v>
      </c>
    </row>
    <row r="612" s="13" customFormat="1">
      <c r="A612" s="13"/>
      <c r="B612" s="240"/>
      <c r="C612" s="241"/>
      <c r="D612" s="232" t="s">
        <v>143</v>
      </c>
      <c r="E612" s="242" t="s">
        <v>1</v>
      </c>
      <c r="F612" s="243" t="s">
        <v>195</v>
      </c>
      <c r="G612" s="241"/>
      <c r="H612" s="242" t="s">
        <v>1</v>
      </c>
      <c r="I612" s="244"/>
      <c r="J612" s="241"/>
      <c r="K612" s="241"/>
      <c r="L612" s="245"/>
      <c r="M612" s="246"/>
      <c r="N612" s="247"/>
      <c r="O612" s="247"/>
      <c r="P612" s="247"/>
      <c r="Q612" s="247"/>
      <c r="R612" s="247"/>
      <c r="S612" s="247"/>
      <c r="T612" s="24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9" t="s">
        <v>143</v>
      </c>
      <c r="AU612" s="249" t="s">
        <v>90</v>
      </c>
      <c r="AV612" s="13" t="s">
        <v>88</v>
      </c>
      <c r="AW612" s="13" t="s">
        <v>36</v>
      </c>
      <c r="AX612" s="13" t="s">
        <v>80</v>
      </c>
      <c r="AY612" s="249" t="s">
        <v>124</v>
      </c>
    </row>
    <row r="613" s="14" customFormat="1">
      <c r="A613" s="14"/>
      <c r="B613" s="250"/>
      <c r="C613" s="251"/>
      <c r="D613" s="232" t="s">
        <v>143</v>
      </c>
      <c r="E613" s="252" t="s">
        <v>1</v>
      </c>
      <c r="F613" s="253" t="s">
        <v>563</v>
      </c>
      <c r="G613" s="251"/>
      <c r="H613" s="254">
        <v>9.4499999999999993</v>
      </c>
      <c r="I613" s="255"/>
      <c r="J613" s="251"/>
      <c r="K613" s="251"/>
      <c r="L613" s="256"/>
      <c r="M613" s="257"/>
      <c r="N613" s="258"/>
      <c r="O613" s="258"/>
      <c r="P613" s="258"/>
      <c r="Q613" s="258"/>
      <c r="R613" s="258"/>
      <c r="S613" s="258"/>
      <c r="T613" s="25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0" t="s">
        <v>143</v>
      </c>
      <c r="AU613" s="260" t="s">
        <v>90</v>
      </c>
      <c r="AV613" s="14" t="s">
        <v>90</v>
      </c>
      <c r="AW613" s="14" t="s">
        <v>36</v>
      </c>
      <c r="AX613" s="14" t="s">
        <v>80</v>
      </c>
      <c r="AY613" s="260" t="s">
        <v>124</v>
      </c>
    </row>
    <row r="614" s="14" customFormat="1">
      <c r="A614" s="14"/>
      <c r="B614" s="250"/>
      <c r="C614" s="251"/>
      <c r="D614" s="232" t="s">
        <v>143</v>
      </c>
      <c r="E614" s="252" t="s">
        <v>1</v>
      </c>
      <c r="F614" s="253" t="s">
        <v>564</v>
      </c>
      <c r="G614" s="251"/>
      <c r="H614" s="254">
        <v>9.4499999999999993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0" t="s">
        <v>143</v>
      </c>
      <c r="AU614" s="260" t="s">
        <v>90</v>
      </c>
      <c r="AV614" s="14" t="s">
        <v>90</v>
      </c>
      <c r="AW614" s="14" t="s">
        <v>36</v>
      </c>
      <c r="AX614" s="14" t="s">
        <v>80</v>
      </c>
      <c r="AY614" s="260" t="s">
        <v>124</v>
      </c>
    </row>
    <row r="615" s="15" customFormat="1">
      <c r="A615" s="15"/>
      <c r="B615" s="261"/>
      <c r="C615" s="262"/>
      <c r="D615" s="232" t="s">
        <v>143</v>
      </c>
      <c r="E615" s="263" t="s">
        <v>1</v>
      </c>
      <c r="F615" s="264" t="s">
        <v>148</v>
      </c>
      <c r="G615" s="262"/>
      <c r="H615" s="265">
        <v>18.899999999999999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1" t="s">
        <v>143</v>
      </c>
      <c r="AU615" s="271" t="s">
        <v>90</v>
      </c>
      <c r="AV615" s="15" t="s">
        <v>149</v>
      </c>
      <c r="AW615" s="15" t="s">
        <v>36</v>
      </c>
      <c r="AX615" s="15" t="s">
        <v>80</v>
      </c>
      <c r="AY615" s="271" t="s">
        <v>124</v>
      </c>
    </row>
    <row r="616" s="13" customFormat="1">
      <c r="A616" s="13"/>
      <c r="B616" s="240"/>
      <c r="C616" s="241"/>
      <c r="D616" s="232" t="s">
        <v>143</v>
      </c>
      <c r="E616" s="242" t="s">
        <v>1</v>
      </c>
      <c r="F616" s="243" t="s">
        <v>565</v>
      </c>
      <c r="G616" s="241"/>
      <c r="H616" s="242" t="s">
        <v>1</v>
      </c>
      <c r="I616" s="244"/>
      <c r="J616" s="241"/>
      <c r="K616" s="241"/>
      <c r="L616" s="245"/>
      <c r="M616" s="246"/>
      <c r="N616" s="247"/>
      <c r="O616" s="247"/>
      <c r="P616" s="247"/>
      <c r="Q616" s="247"/>
      <c r="R616" s="247"/>
      <c r="S616" s="247"/>
      <c r="T616" s="24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9" t="s">
        <v>143</v>
      </c>
      <c r="AU616" s="249" t="s">
        <v>90</v>
      </c>
      <c r="AV616" s="13" t="s">
        <v>88</v>
      </c>
      <c r="AW616" s="13" t="s">
        <v>36</v>
      </c>
      <c r="AX616" s="13" t="s">
        <v>80</v>
      </c>
      <c r="AY616" s="249" t="s">
        <v>124</v>
      </c>
    </row>
    <row r="617" s="14" customFormat="1">
      <c r="A617" s="14"/>
      <c r="B617" s="250"/>
      <c r="C617" s="251"/>
      <c r="D617" s="232" t="s">
        <v>143</v>
      </c>
      <c r="E617" s="252" t="s">
        <v>1</v>
      </c>
      <c r="F617" s="253" t="s">
        <v>566</v>
      </c>
      <c r="G617" s="251"/>
      <c r="H617" s="254">
        <v>6.5800000000000001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143</v>
      </c>
      <c r="AU617" s="260" t="s">
        <v>90</v>
      </c>
      <c r="AV617" s="14" t="s">
        <v>90</v>
      </c>
      <c r="AW617" s="14" t="s">
        <v>36</v>
      </c>
      <c r="AX617" s="14" t="s">
        <v>80</v>
      </c>
      <c r="AY617" s="260" t="s">
        <v>124</v>
      </c>
    </row>
    <row r="618" s="15" customFormat="1">
      <c r="A618" s="15"/>
      <c r="B618" s="261"/>
      <c r="C618" s="262"/>
      <c r="D618" s="232" t="s">
        <v>143</v>
      </c>
      <c r="E618" s="263" t="s">
        <v>1</v>
      </c>
      <c r="F618" s="264" t="s">
        <v>148</v>
      </c>
      <c r="G618" s="262"/>
      <c r="H618" s="265">
        <v>6.5800000000000001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1" t="s">
        <v>143</v>
      </c>
      <c r="AU618" s="271" t="s">
        <v>90</v>
      </c>
      <c r="AV618" s="15" t="s">
        <v>149</v>
      </c>
      <c r="AW618" s="15" t="s">
        <v>36</v>
      </c>
      <c r="AX618" s="15" t="s">
        <v>80</v>
      </c>
      <c r="AY618" s="271" t="s">
        <v>124</v>
      </c>
    </row>
    <row r="619" s="16" customFormat="1">
      <c r="A619" s="16"/>
      <c r="B619" s="272"/>
      <c r="C619" s="273"/>
      <c r="D619" s="232" t="s">
        <v>143</v>
      </c>
      <c r="E619" s="274" t="s">
        <v>1</v>
      </c>
      <c r="F619" s="275" t="s">
        <v>157</v>
      </c>
      <c r="G619" s="273"/>
      <c r="H619" s="276">
        <v>47.079999999999998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82" t="s">
        <v>143</v>
      </c>
      <c r="AU619" s="282" t="s">
        <v>90</v>
      </c>
      <c r="AV619" s="16" t="s">
        <v>130</v>
      </c>
      <c r="AW619" s="16" t="s">
        <v>36</v>
      </c>
      <c r="AX619" s="16" t="s">
        <v>88</v>
      </c>
      <c r="AY619" s="282" t="s">
        <v>124</v>
      </c>
    </row>
    <row r="620" s="2" customFormat="1" ht="16.5" customHeight="1">
      <c r="A620" s="39"/>
      <c r="B620" s="40"/>
      <c r="C620" s="219" t="s">
        <v>567</v>
      </c>
      <c r="D620" s="219" t="s">
        <v>126</v>
      </c>
      <c r="E620" s="220" t="s">
        <v>568</v>
      </c>
      <c r="F620" s="221" t="s">
        <v>569</v>
      </c>
      <c r="G620" s="222" t="s">
        <v>430</v>
      </c>
      <c r="H620" s="223">
        <v>42.549999999999997</v>
      </c>
      <c r="I620" s="224"/>
      <c r="J620" s="225">
        <f>ROUND(I620*H620,2)</f>
        <v>0</v>
      </c>
      <c r="K620" s="221" t="s">
        <v>136</v>
      </c>
      <c r="L620" s="45"/>
      <c r="M620" s="226" t="s">
        <v>1</v>
      </c>
      <c r="N620" s="227" t="s">
        <v>45</v>
      </c>
      <c r="O620" s="92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130</v>
      </c>
      <c r="AT620" s="230" t="s">
        <v>126</v>
      </c>
      <c r="AU620" s="230" t="s">
        <v>90</v>
      </c>
      <c r="AY620" s="18" t="s">
        <v>124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88</v>
      </c>
      <c r="BK620" s="231">
        <f>ROUND(I620*H620,2)</f>
        <v>0</v>
      </c>
      <c r="BL620" s="18" t="s">
        <v>130</v>
      </c>
      <c r="BM620" s="230" t="s">
        <v>570</v>
      </c>
    </row>
    <row r="621" s="2" customFormat="1">
      <c r="A621" s="39"/>
      <c r="B621" s="40"/>
      <c r="C621" s="41"/>
      <c r="D621" s="232" t="s">
        <v>132</v>
      </c>
      <c r="E621" s="41"/>
      <c r="F621" s="233" t="s">
        <v>571</v>
      </c>
      <c r="G621" s="41"/>
      <c r="H621" s="41"/>
      <c r="I621" s="234"/>
      <c r="J621" s="41"/>
      <c r="K621" s="41"/>
      <c r="L621" s="45"/>
      <c r="M621" s="235"/>
      <c r="N621" s="236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132</v>
      </c>
      <c r="AU621" s="18" t="s">
        <v>90</v>
      </c>
    </row>
    <row r="622" s="2" customFormat="1">
      <c r="A622" s="39"/>
      <c r="B622" s="40"/>
      <c r="C622" s="41"/>
      <c r="D622" s="237" t="s">
        <v>139</v>
      </c>
      <c r="E622" s="41"/>
      <c r="F622" s="238" t="s">
        <v>572</v>
      </c>
      <c r="G622" s="41"/>
      <c r="H622" s="41"/>
      <c r="I622" s="234"/>
      <c r="J622" s="41"/>
      <c r="K622" s="41"/>
      <c r="L622" s="45"/>
      <c r="M622" s="235"/>
      <c r="N622" s="236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139</v>
      </c>
      <c r="AU622" s="18" t="s">
        <v>90</v>
      </c>
    </row>
    <row r="623" s="2" customFormat="1">
      <c r="A623" s="39"/>
      <c r="B623" s="40"/>
      <c r="C623" s="41"/>
      <c r="D623" s="232" t="s">
        <v>141</v>
      </c>
      <c r="E623" s="41"/>
      <c r="F623" s="239" t="s">
        <v>573</v>
      </c>
      <c r="G623" s="41"/>
      <c r="H623" s="41"/>
      <c r="I623" s="234"/>
      <c r="J623" s="41"/>
      <c r="K623" s="41"/>
      <c r="L623" s="45"/>
      <c r="M623" s="235"/>
      <c r="N623" s="236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141</v>
      </c>
      <c r="AU623" s="18" t="s">
        <v>90</v>
      </c>
    </row>
    <row r="624" s="13" customFormat="1">
      <c r="A624" s="13"/>
      <c r="B624" s="240"/>
      <c r="C624" s="241"/>
      <c r="D624" s="232" t="s">
        <v>143</v>
      </c>
      <c r="E624" s="242" t="s">
        <v>1</v>
      </c>
      <c r="F624" s="243" t="s">
        <v>574</v>
      </c>
      <c r="G624" s="241"/>
      <c r="H624" s="242" t="s">
        <v>1</v>
      </c>
      <c r="I624" s="244"/>
      <c r="J624" s="241"/>
      <c r="K624" s="241"/>
      <c r="L624" s="245"/>
      <c r="M624" s="246"/>
      <c r="N624" s="247"/>
      <c r="O624" s="247"/>
      <c r="P624" s="247"/>
      <c r="Q624" s="247"/>
      <c r="R624" s="247"/>
      <c r="S624" s="247"/>
      <c r="T624" s="24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9" t="s">
        <v>143</v>
      </c>
      <c r="AU624" s="249" t="s">
        <v>90</v>
      </c>
      <c r="AV624" s="13" t="s">
        <v>88</v>
      </c>
      <c r="AW624" s="13" t="s">
        <v>36</v>
      </c>
      <c r="AX624" s="13" t="s">
        <v>80</v>
      </c>
      <c r="AY624" s="249" t="s">
        <v>124</v>
      </c>
    </row>
    <row r="625" s="13" customFormat="1">
      <c r="A625" s="13"/>
      <c r="B625" s="240"/>
      <c r="C625" s="241"/>
      <c r="D625" s="232" t="s">
        <v>143</v>
      </c>
      <c r="E625" s="242" t="s">
        <v>1</v>
      </c>
      <c r="F625" s="243" t="s">
        <v>324</v>
      </c>
      <c r="G625" s="241"/>
      <c r="H625" s="242" t="s">
        <v>1</v>
      </c>
      <c r="I625" s="244"/>
      <c r="J625" s="241"/>
      <c r="K625" s="241"/>
      <c r="L625" s="245"/>
      <c r="M625" s="246"/>
      <c r="N625" s="247"/>
      <c r="O625" s="247"/>
      <c r="P625" s="247"/>
      <c r="Q625" s="247"/>
      <c r="R625" s="247"/>
      <c r="S625" s="247"/>
      <c r="T625" s="24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9" t="s">
        <v>143</v>
      </c>
      <c r="AU625" s="249" t="s">
        <v>90</v>
      </c>
      <c r="AV625" s="13" t="s">
        <v>88</v>
      </c>
      <c r="AW625" s="13" t="s">
        <v>36</v>
      </c>
      <c r="AX625" s="13" t="s">
        <v>80</v>
      </c>
      <c r="AY625" s="249" t="s">
        <v>124</v>
      </c>
    </row>
    <row r="626" s="14" customFormat="1">
      <c r="A626" s="14"/>
      <c r="B626" s="250"/>
      <c r="C626" s="251"/>
      <c r="D626" s="232" t="s">
        <v>143</v>
      </c>
      <c r="E626" s="252" t="s">
        <v>1</v>
      </c>
      <c r="F626" s="253" t="s">
        <v>575</v>
      </c>
      <c r="G626" s="251"/>
      <c r="H626" s="254">
        <v>3.0800000000000001</v>
      </c>
      <c r="I626" s="255"/>
      <c r="J626" s="251"/>
      <c r="K626" s="251"/>
      <c r="L626" s="256"/>
      <c r="M626" s="257"/>
      <c r="N626" s="258"/>
      <c r="O626" s="258"/>
      <c r="P626" s="258"/>
      <c r="Q626" s="258"/>
      <c r="R626" s="258"/>
      <c r="S626" s="258"/>
      <c r="T626" s="25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0" t="s">
        <v>143</v>
      </c>
      <c r="AU626" s="260" t="s">
        <v>90</v>
      </c>
      <c r="AV626" s="14" t="s">
        <v>90</v>
      </c>
      <c r="AW626" s="14" t="s">
        <v>36</v>
      </c>
      <c r="AX626" s="14" t="s">
        <v>80</v>
      </c>
      <c r="AY626" s="260" t="s">
        <v>124</v>
      </c>
    </row>
    <row r="627" s="14" customFormat="1">
      <c r="A627" s="14"/>
      <c r="B627" s="250"/>
      <c r="C627" s="251"/>
      <c r="D627" s="232" t="s">
        <v>143</v>
      </c>
      <c r="E627" s="252" t="s">
        <v>1</v>
      </c>
      <c r="F627" s="253" t="s">
        <v>576</v>
      </c>
      <c r="G627" s="251"/>
      <c r="H627" s="254">
        <v>36.359999999999999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143</v>
      </c>
      <c r="AU627" s="260" t="s">
        <v>90</v>
      </c>
      <c r="AV627" s="14" t="s">
        <v>90</v>
      </c>
      <c r="AW627" s="14" t="s">
        <v>36</v>
      </c>
      <c r="AX627" s="14" t="s">
        <v>80</v>
      </c>
      <c r="AY627" s="260" t="s">
        <v>124</v>
      </c>
    </row>
    <row r="628" s="15" customFormat="1">
      <c r="A628" s="15"/>
      <c r="B628" s="261"/>
      <c r="C628" s="262"/>
      <c r="D628" s="232" t="s">
        <v>143</v>
      </c>
      <c r="E628" s="263" t="s">
        <v>1</v>
      </c>
      <c r="F628" s="264" t="s">
        <v>148</v>
      </c>
      <c r="G628" s="262"/>
      <c r="H628" s="265">
        <v>39.439999999999998</v>
      </c>
      <c r="I628" s="266"/>
      <c r="J628" s="262"/>
      <c r="K628" s="262"/>
      <c r="L628" s="267"/>
      <c r="M628" s="268"/>
      <c r="N628" s="269"/>
      <c r="O628" s="269"/>
      <c r="P628" s="269"/>
      <c r="Q628" s="269"/>
      <c r="R628" s="269"/>
      <c r="S628" s="269"/>
      <c r="T628" s="270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1" t="s">
        <v>143</v>
      </c>
      <c r="AU628" s="271" t="s">
        <v>90</v>
      </c>
      <c r="AV628" s="15" t="s">
        <v>149</v>
      </c>
      <c r="AW628" s="15" t="s">
        <v>36</v>
      </c>
      <c r="AX628" s="15" t="s">
        <v>80</v>
      </c>
      <c r="AY628" s="271" t="s">
        <v>124</v>
      </c>
    </row>
    <row r="629" s="13" customFormat="1">
      <c r="A629" s="13"/>
      <c r="B629" s="240"/>
      <c r="C629" s="241"/>
      <c r="D629" s="232" t="s">
        <v>143</v>
      </c>
      <c r="E629" s="242" t="s">
        <v>1</v>
      </c>
      <c r="F629" s="243" t="s">
        <v>327</v>
      </c>
      <c r="G629" s="241"/>
      <c r="H629" s="242" t="s">
        <v>1</v>
      </c>
      <c r="I629" s="244"/>
      <c r="J629" s="241"/>
      <c r="K629" s="241"/>
      <c r="L629" s="245"/>
      <c r="M629" s="246"/>
      <c r="N629" s="247"/>
      <c r="O629" s="247"/>
      <c r="P629" s="247"/>
      <c r="Q629" s="247"/>
      <c r="R629" s="247"/>
      <c r="S629" s="247"/>
      <c r="T629" s="24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9" t="s">
        <v>143</v>
      </c>
      <c r="AU629" s="249" t="s">
        <v>90</v>
      </c>
      <c r="AV629" s="13" t="s">
        <v>88</v>
      </c>
      <c r="AW629" s="13" t="s">
        <v>36</v>
      </c>
      <c r="AX629" s="13" t="s">
        <v>80</v>
      </c>
      <c r="AY629" s="249" t="s">
        <v>124</v>
      </c>
    </row>
    <row r="630" s="14" customFormat="1">
      <c r="A630" s="14"/>
      <c r="B630" s="250"/>
      <c r="C630" s="251"/>
      <c r="D630" s="232" t="s">
        <v>143</v>
      </c>
      <c r="E630" s="252" t="s">
        <v>1</v>
      </c>
      <c r="F630" s="253" t="s">
        <v>577</v>
      </c>
      <c r="G630" s="251"/>
      <c r="H630" s="254">
        <v>3.1099999999999999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0" t="s">
        <v>143</v>
      </c>
      <c r="AU630" s="260" t="s">
        <v>90</v>
      </c>
      <c r="AV630" s="14" t="s">
        <v>90</v>
      </c>
      <c r="AW630" s="14" t="s">
        <v>36</v>
      </c>
      <c r="AX630" s="14" t="s">
        <v>80</v>
      </c>
      <c r="AY630" s="260" t="s">
        <v>124</v>
      </c>
    </row>
    <row r="631" s="15" customFormat="1">
      <c r="A631" s="15"/>
      <c r="B631" s="261"/>
      <c r="C631" s="262"/>
      <c r="D631" s="232" t="s">
        <v>143</v>
      </c>
      <c r="E631" s="263" t="s">
        <v>1</v>
      </c>
      <c r="F631" s="264" t="s">
        <v>148</v>
      </c>
      <c r="G631" s="262"/>
      <c r="H631" s="265">
        <v>3.1099999999999999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1" t="s">
        <v>143</v>
      </c>
      <c r="AU631" s="271" t="s">
        <v>90</v>
      </c>
      <c r="AV631" s="15" t="s">
        <v>149</v>
      </c>
      <c r="AW631" s="15" t="s">
        <v>36</v>
      </c>
      <c r="AX631" s="15" t="s">
        <v>80</v>
      </c>
      <c r="AY631" s="271" t="s">
        <v>124</v>
      </c>
    </row>
    <row r="632" s="16" customFormat="1">
      <c r="A632" s="16"/>
      <c r="B632" s="272"/>
      <c r="C632" s="273"/>
      <c r="D632" s="232" t="s">
        <v>143</v>
      </c>
      <c r="E632" s="274" t="s">
        <v>1</v>
      </c>
      <c r="F632" s="275" t="s">
        <v>157</v>
      </c>
      <c r="G632" s="273"/>
      <c r="H632" s="276">
        <v>42.549999999999997</v>
      </c>
      <c r="I632" s="277"/>
      <c r="J632" s="273"/>
      <c r="K632" s="273"/>
      <c r="L632" s="278"/>
      <c r="M632" s="279"/>
      <c r="N632" s="280"/>
      <c r="O632" s="280"/>
      <c r="P632" s="280"/>
      <c r="Q632" s="280"/>
      <c r="R632" s="280"/>
      <c r="S632" s="280"/>
      <c r="T632" s="28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82" t="s">
        <v>143</v>
      </c>
      <c r="AU632" s="282" t="s">
        <v>90</v>
      </c>
      <c r="AV632" s="16" t="s">
        <v>130</v>
      </c>
      <c r="AW632" s="16" t="s">
        <v>36</v>
      </c>
      <c r="AX632" s="16" t="s">
        <v>88</v>
      </c>
      <c r="AY632" s="282" t="s">
        <v>124</v>
      </c>
    </row>
    <row r="633" s="2" customFormat="1" ht="16.5" customHeight="1">
      <c r="A633" s="39"/>
      <c r="B633" s="40"/>
      <c r="C633" s="219" t="s">
        <v>578</v>
      </c>
      <c r="D633" s="219" t="s">
        <v>126</v>
      </c>
      <c r="E633" s="220" t="s">
        <v>579</v>
      </c>
      <c r="F633" s="221" t="s">
        <v>580</v>
      </c>
      <c r="G633" s="222" t="s">
        <v>207</v>
      </c>
      <c r="H633" s="223">
        <v>235.112</v>
      </c>
      <c r="I633" s="224"/>
      <c r="J633" s="225">
        <f>ROUND(I633*H633,2)</f>
        <v>0</v>
      </c>
      <c r="K633" s="221" t="s">
        <v>1</v>
      </c>
      <c r="L633" s="45"/>
      <c r="M633" s="226" t="s">
        <v>1</v>
      </c>
      <c r="N633" s="227" t="s">
        <v>45</v>
      </c>
      <c r="O633" s="92"/>
      <c r="P633" s="228">
        <f>O633*H633</f>
        <v>0</v>
      </c>
      <c r="Q633" s="228">
        <v>0</v>
      </c>
      <c r="R633" s="228">
        <f>Q633*H633</f>
        <v>0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130</v>
      </c>
      <c r="AT633" s="230" t="s">
        <v>126</v>
      </c>
      <c r="AU633" s="230" t="s">
        <v>90</v>
      </c>
      <c r="AY633" s="18" t="s">
        <v>124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88</v>
      </c>
      <c r="BK633" s="231">
        <f>ROUND(I633*H633,2)</f>
        <v>0</v>
      </c>
      <c r="BL633" s="18" t="s">
        <v>130</v>
      </c>
      <c r="BM633" s="230" t="s">
        <v>581</v>
      </c>
    </row>
    <row r="634" s="2" customFormat="1">
      <c r="A634" s="39"/>
      <c r="B634" s="40"/>
      <c r="C634" s="41"/>
      <c r="D634" s="232" t="s">
        <v>132</v>
      </c>
      <c r="E634" s="41"/>
      <c r="F634" s="233" t="s">
        <v>580</v>
      </c>
      <c r="G634" s="41"/>
      <c r="H634" s="41"/>
      <c r="I634" s="234"/>
      <c r="J634" s="41"/>
      <c r="K634" s="41"/>
      <c r="L634" s="45"/>
      <c r="M634" s="235"/>
      <c r="N634" s="23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132</v>
      </c>
      <c r="AU634" s="18" t="s">
        <v>90</v>
      </c>
    </row>
    <row r="635" s="13" customFormat="1">
      <c r="A635" s="13"/>
      <c r="B635" s="240"/>
      <c r="C635" s="241"/>
      <c r="D635" s="232" t="s">
        <v>143</v>
      </c>
      <c r="E635" s="242" t="s">
        <v>1</v>
      </c>
      <c r="F635" s="243" t="s">
        <v>582</v>
      </c>
      <c r="G635" s="241"/>
      <c r="H635" s="242" t="s">
        <v>1</v>
      </c>
      <c r="I635" s="244"/>
      <c r="J635" s="241"/>
      <c r="K635" s="241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143</v>
      </c>
      <c r="AU635" s="249" t="s">
        <v>90</v>
      </c>
      <c r="AV635" s="13" t="s">
        <v>88</v>
      </c>
      <c r="AW635" s="13" t="s">
        <v>36</v>
      </c>
      <c r="AX635" s="13" t="s">
        <v>80</v>
      </c>
      <c r="AY635" s="249" t="s">
        <v>124</v>
      </c>
    </row>
    <row r="636" s="13" customFormat="1">
      <c r="A636" s="13"/>
      <c r="B636" s="240"/>
      <c r="C636" s="241"/>
      <c r="D636" s="232" t="s">
        <v>143</v>
      </c>
      <c r="E636" s="242" t="s">
        <v>1</v>
      </c>
      <c r="F636" s="243" t="s">
        <v>192</v>
      </c>
      <c r="G636" s="241"/>
      <c r="H636" s="242" t="s">
        <v>1</v>
      </c>
      <c r="I636" s="244"/>
      <c r="J636" s="241"/>
      <c r="K636" s="241"/>
      <c r="L636" s="245"/>
      <c r="M636" s="246"/>
      <c r="N636" s="247"/>
      <c r="O636" s="247"/>
      <c r="P636" s="247"/>
      <c r="Q636" s="247"/>
      <c r="R636" s="247"/>
      <c r="S636" s="247"/>
      <c r="T636" s="24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9" t="s">
        <v>143</v>
      </c>
      <c r="AU636" s="249" t="s">
        <v>90</v>
      </c>
      <c r="AV636" s="13" t="s">
        <v>88</v>
      </c>
      <c r="AW636" s="13" t="s">
        <v>36</v>
      </c>
      <c r="AX636" s="13" t="s">
        <v>80</v>
      </c>
      <c r="AY636" s="249" t="s">
        <v>124</v>
      </c>
    </row>
    <row r="637" s="14" customFormat="1">
      <c r="A637" s="14"/>
      <c r="B637" s="250"/>
      <c r="C637" s="251"/>
      <c r="D637" s="232" t="s">
        <v>143</v>
      </c>
      <c r="E637" s="252" t="s">
        <v>1</v>
      </c>
      <c r="F637" s="253" t="s">
        <v>583</v>
      </c>
      <c r="G637" s="251"/>
      <c r="H637" s="254">
        <v>6.4800000000000004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143</v>
      </c>
      <c r="AU637" s="260" t="s">
        <v>90</v>
      </c>
      <c r="AV637" s="14" t="s">
        <v>90</v>
      </c>
      <c r="AW637" s="14" t="s">
        <v>36</v>
      </c>
      <c r="AX637" s="14" t="s">
        <v>80</v>
      </c>
      <c r="AY637" s="260" t="s">
        <v>124</v>
      </c>
    </row>
    <row r="638" s="14" customFormat="1">
      <c r="A638" s="14"/>
      <c r="B638" s="250"/>
      <c r="C638" s="251"/>
      <c r="D638" s="232" t="s">
        <v>143</v>
      </c>
      <c r="E638" s="252" t="s">
        <v>1</v>
      </c>
      <c r="F638" s="253" t="s">
        <v>584</v>
      </c>
      <c r="G638" s="251"/>
      <c r="H638" s="254">
        <v>6.4800000000000004</v>
      </c>
      <c r="I638" s="255"/>
      <c r="J638" s="251"/>
      <c r="K638" s="251"/>
      <c r="L638" s="256"/>
      <c r="M638" s="257"/>
      <c r="N638" s="258"/>
      <c r="O638" s="258"/>
      <c r="P638" s="258"/>
      <c r="Q638" s="258"/>
      <c r="R638" s="258"/>
      <c r="S638" s="258"/>
      <c r="T638" s="25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0" t="s">
        <v>143</v>
      </c>
      <c r="AU638" s="260" t="s">
        <v>90</v>
      </c>
      <c r="AV638" s="14" t="s">
        <v>90</v>
      </c>
      <c r="AW638" s="14" t="s">
        <v>36</v>
      </c>
      <c r="AX638" s="14" t="s">
        <v>80</v>
      </c>
      <c r="AY638" s="260" t="s">
        <v>124</v>
      </c>
    </row>
    <row r="639" s="15" customFormat="1">
      <c r="A639" s="15"/>
      <c r="B639" s="261"/>
      <c r="C639" s="262"/>
      <c r="D639" s="232" t="s">
        <v>143</v>
      </c>
      <c r="E639" s="263" t="s">
        <v>1</v>
      </c>
      <c r="F639" s="264" t="s">
        <v>148</v>
      </c>
      <c r="G639" s="262"/>
      <c r="H639" s="265">
        <v>12.960000000000001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1" t="s">
        <v>143</v>
      </c>
      <c r="AU639" s="271" t="s">
        <v>90</v>
      </c>
      <c r="AV639" s="15" t="s">
        <v>149</v>
      </c>
      <c r="AW639" s="15" t="s">
        <v>36</v>
      </c>
      <c r="AX639" s="15" t="s">
        <v>80</v>
      </c>
      <c r="AY639" s="271" t="s">
        <v>124</v>
      </c>
    </row>
    <row r="640" s="13" customFormat="1">
      <c r="A640" s="13"/>
      <c r="B640" s="240"/>
      <c r="C640" s="241"/>
      <c r="D640" s="232" t="s">
        <v>143</v>
      </c>
      <c r="E640" s="242" t="s">
        <v>1</v>
      </c>
      <c r="F640" s="243" t="s">
        <v>195</v>
      </c>
      <c r="G640" s="241"/>
      <c r="H640" s="242" t="s">
        <v>1</v>
      </c>
      <c r="I640" s="244"/>
      <c r="J640" s="241"/>
      <c r="K640" s="241"/>
      <c r="L640" s="245"/>
      <c r="M640" s="246"/>
      <c r="N640" s="247"/>
      <c r="O640" s="247"/>
      <c r="P640" s="247"/>
      <c r="Q640" s="247"/>
      <c r="R640" s="247"/>
      <c r="S640" s="247"/>
      <c r="T640" s="24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9" t="s">
        <v>143</v>
      </c>
      <c r="AU640" s="249" t="s">
        <v>90</v>
      </c>
      <c r="AV640" s="13" t="s">
        <v>88</v>
      </c>
      <c r="AW640" s="13" t="s">
        <v>36</v>
      </c>
      <c r="AX640" s="13" t="s">
        <v>80</v>
      </c>
      <c r="AY640" s="249" t="s">
        <v>124</v>
      </c>
    </row>
    <row r="641" s="14" customFormat="1">
      <c r="A641" s="14"/>
      <c r="B641" s="250"/>
      <c r="C641" s="251"/>
      <c r="D641" s="232" t="s">
        <v>143</v>
      </c>
      <c r="E641" s="252" t="s">
        <v>1</v>
      </c>
      <c r="F641" s="253" t="s">
        <v>585</v>
      </c>
      <c r="G641" s="251"/>
      <c r="H641" s="254">
        <v>2.6459999999999999</v>
      </c>
      <c r="I641" s="255"/>
      <c r="J641" s="251"/>
      <c r="K641" s="251"/>
      <c r="L641" s="256"/>
      <c r="M641" s="257"/>
      <c r="N641" s="258"/>
      <c r="O641" s="258"/>
      <c r="P641" s="258"/>
      <c r="Q641" s="258"/>
      <c r="R641" s="258"/>
      <c r="S641" s="258"/>
      <c r="T641" s="25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0" t="s">
        <v>143</v>
      </c>
      <c r="AU641" s="260" t="s">
        <v>90</v>
      </c>
      <c r="AV641" s="14" t="s">
        <v>90</v>
      </c>
      <c r="AW641" s="14" t="s">
        <v>36</v>
      </c>
      <c r="AX641" s="14" t="s">
        <v>80</v>
      </c>
      <c r="AY641" s="260" t="s">
        <v>124</v>
      </c>
    </row>
    <row r="642" s="14" customFormat="1">
      <c r="A642" s="14"/>
      <c r="B642" s="250"/>
      <c r="C642" s="251"/>
      <c r="D642" s="232" t="s">
        <v>143</v>
      </c>
      <c r="E642" s="252" t="s">
        <v>1</v>
      </c>
      <c r="F642" s="253" t="s">
        <v>586</v>
      </c>
      <c r="G642" s="251"/>
      <c r="H642" s="254">
        <v>17.010000000000002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0" t="s">
        <v>143</v>
      </c>
      <c r="AU642" s="260" t="s">
        <v>90</v>
      </c>
      <c r="AV642" s="14" t="s">
        <v>90</v>
      </c>
      <c r="AW642" s="14" t="s">
        <v>36</v>
      </c>
      <c r="AX642" s="14" t="s">
        <v>80</v>
      </c>
      <c r="AY642" s="260" t="s">
        <v>124</v>
      </c>
    </row>
    <row r="643" s="15" customFormat="1">
      <c r="A643" s="15"/>
      <c r="B643" s="261"/>
      <c r="C643" s="262"/>
      <c r="D643" s="232" t="s">
        <v>143</v>
      </c>
      <c r="E643" s="263" t="s">
        <v>1</v>
      </c>
      <c r="F643" s="264" t="s">
        <v>148</v>
      </c>
      <c r="G643" s="262"/>
      <c r="H643" s="265">
        <v>19.656000000000002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1" t="s">
        <v>143</v>
      </c>
      <c r="AU643" s="271" t="s">
        <v>90</v>
      </c>
      <c r="AV643" s="15" t="s">
        <v>149</v>
      </c>
      <c r="AW643" s="15" t="s">
        <v>36</v>
      </c>
      <c r="AX643" s="15" t="s">
        <v>80</v>
      </c>
      <c r="AY643" s="271" t="s">
        <v>124</v>
      </c>
    </row>
    <row r="644" s="13" customFormat="1">
      <c r="A644" s="13"/>
      <c r="B644" s="240"/>
      <c r="C644" s="241"/>
      <c r="D644" s="232" t="s">
        <v>143</v>
      </c>
      <c r="E644" s="242" t="s">
        <v>1</v>
      </c>
      <c r="F644" s="243" t="s">
        <v>197</v>
      </c>
      <c r="G644" s="241"/>
      <c r="H644" s="242" t="s">
        <v>1</v>
      </c>
      <c r="I644" s="244"/>
      <c r="J644" s="241"/>
      <c r="K644" s="241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143</v>
      </c>
      <c r="AU644" s="249" t="s">
        <v>90</v>
      </c>
      <c r="AV644" s="13" t="s">
        <v>88</v>
      </c>
      <c r="AW644" s="13" t="s">
        <v>36</v>
      </c>
      <c r="AX644" s="13" t="s">
        <v>80</v>
      </c>
      <c r="AY644" s="249" t="s">
        <v>124</v>
      </c>
    </row>
    <row r="645" s="14" customFormat="1">
      <c r="A645" s="14"/>
      <c r="B645" s="250"/>
      <c r="C645" s="251"/>
      <c r="D645" s="232" t="s">
        <v>143</v>
      </c>
      <c r="E645" s="252" t="s">
        <v>1</v>
      </c>
      <c r="F645" s="253" t="s">
        <v>587</v>
      </c>
      <c r="G645" s="251"/>
      <c r="H645" s="254">
        <v>3.5099999999999998</v>
      </c>
      <c r="I645" s="255"/>
      <c r="J645" s="251"/>
      <c r="K645" s="251"/>
      <c r="L645" s="256"/>
      <c r="M645" s="257"/>
      <c r="N645" s="258"/>
      <c r="O645" s="258"/>
      <c r="P645" s="258"/>
      <c r="Q645" s="258"/>
      <c r="R645" s="258"/>
      <c r="S645" s="258"/>
      <c r="T645" s="25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0" t="s">
        <v>143</v>
      </c>
      <c r="AU645" s="260" t="s">
        <v>90</v>
      </c>
      <c r="AV645" s="14" t="s">
        <v>90</v>
      </c>
      <c r="AW645" s="14" t="s">
        <v>36</v>
      </c>
      <c r="AX645" s="14" t="s">
        <v>80</v>
      </c>
      <c r="AY645" s="260" t="s">
        <v>124</v>
      </c>
    </row>
    <row r="646" s="14" customFormat="1">
      <c r="A646" s="14"/>
      <c r="B646" s="250"/>
      <c r="C646" s="251"/>
      <c r="D646" s="232" t="s">
        <v>143</v>
      </c>
      <c r="E646" s="252" t="s">
        <v>1</v>
      </c>
      <c r="F646" s="253" t="s">
        <v>588</v>
      </c>
      <c r="G646" s="251"/>
      <c r="H646" s="254">
        <v>1.5960000000000001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143</v>
      </c>
      <c r="AU646" s="260" t="s">
        <v>90</v>
      </c>
      <c r="AV646" s="14" t="s">
        <v>90</v>
      </c>
      <c r="AW646" s="14" t="s">
        <v>36</v>
      </c>
      <c r="AX646" s="14" t="s">
        <v>80</v>
      </c>
      <c r="AY646" s="260" t="s">
        <v>124</v>
      </c>
    </row>
    <row r="647" s="15" customFormat="1">
      <c r="A647" s="15"/>
      <c r="B647" s="261"/>
      <c r="C647" s="262"/>
      <c r="D647" s="232" t="s">
        <v>143</v>
      </c>
      <c r="E647" s="263" t="s">
        <v>1</v>
      </c>
      <c r="F647" s="264" t="s">
        <v>148</v>
      </c>
      <c r="G647" s="262"/>
      <c r="H647" s="265">
        <v>5.1059999999999999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1" t="s">
        <v>143</v>
      </c>
      <c r="AU647" s="271" t="s">
        <v>90</v>
      </c>
      <c r="AV647" s="15" t="s">
        <v>149</v>
      </c>
      <c r="AW647" s="15" t="s">
        <v>36</v>
      </c>
      <c r="AX647" s="15" t="s">
        <v>80</v>
      </c>
      <c r="AY647" s="271" t="s">
        <v>124</v>
      </c>
    </row>
    <row r="648" s="13" customFormat="1">
      <c r="A648" s="13"/>
      <c r="B648" s="240"/>
      <c r="C648" s="241"/>
      <c r="D648" s="232" t="s">
        <v>143</v>
      </c>
      <c r="E648" s="242" t="s">
        <v>1</v>
      </c>
      <c r="F648" s="243" t="s">
        <v>589</v>
      </c>
      <c r="G648" s="241"/>
      <c r="H648" s="242" t="s">
        <v>1</v>
      </c>
      <c r="I648" s="244"/>
      <c r="J648" s="241"/>
      <c r="K648" s="241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143</v>
      </c>
      <c r="AU648" s="249" t="s">
        <v>90</v>
      </c>
      <c r="AV648" s="13" t="s">
        <v>88</v>
      </c>
      <c r="AW648" s="13" t="s">
        <v>36</v>
      </c>
      <c r="AX648" s="13" t="s">
        <v>80</v>
      </c>
      <c r="AY648" s="249" t="s">
        <v>124</v>
      </c>
    </row>
    <row r="649" s="14" customFormat="1">
      <c r="A649" s="14"/>
      <c r="B649" s="250"/>
      <c r="C649" s="251"/>
      <c r="D649" s="232" t="s">
        <v>143</v>
      </c>
      <c r="E649" s="252" t="s">
        <v>1</v>
      </c>
      <c r="F649" s="253" t="s">
        <v>590</v>
      </c>
      <c r="G649" s="251"/>
      <c r="H649" s="254">
        <v>3.04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143</v>
      </c>
      <c r="AU649" s="260" t="s">
        <v>90</v>
      </c>
      <c r="AV649" s="14" t="s">
        <v>90</v>
      </c>
      <c r="AW649" s="14" t="s">
        <v>36</v>
      </c>
      <c r="AX649" s="14" t="s">
        <v>80</v>
      </c>
      <c r="AY649" s="260" t="s">
        <v>124</v>
      </c>
    </row>
    <row r="650" s="15" customFormat="1">
      <c r="A650" s="15"/>
      <c r="B650" s="261"/>
      <c r="C650" s="262"/>
      <c r="D650" s="232" t="s">
        <v>143</v>
      </c>
      <c r="E650" s="263" t="s">
        <v>1</v>
      </c>
      <c r="F650" s="264" t="s">
        <v>148</v>
      </c>
      <c r="G650" s="262"/>
      <c r="H650" s="265">
        <v>3.04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143</v>
      </c>
      <c r="AU650" s="271" t="s">
        <v>90</v>
      </c>
      <c r="AV650" s="15" t="s">
        <v>149</v>
      </c>
      <c r="AW650" s="15" t="s">
        <v>36</v>
      </c>
      <c r="AX650" s="15" t="s">
        <v>80</v>
      </c>
      <c r="AY650" s="271" t="s">
        <v>124</v>
      </c>
    </row>
    <row r="651" s="13" customFormat="1">
      <c r="A651" s="13"/>
      <c r="B651" s="240"/>
      <c r="C651" s="241"/>
      <c r="D651" s="232" t="s">
        <v>143</v>
      </c>
      <c r="E651" s="242" t="s">
        <v>1</v>
      </c>
      <c r="F651" s="243" t="s">
        <v>145</v>
      </c>
      <c r="G651" s="241"/>
      <c r="H651" s="242" t="s">
        <v>1</v>
      </c>
      <c r="I651" s="244"/>
      <c r="J651" s="241"/>
      <c r="K651" s="241"/>
      <c r="L651" s="245"/>
      <c r="M651" s="246"/>
      <c r="N651" s="247"/>
      <c r="O651" s="247"/>
      <c r="P651" s="247"/>
      <c r="Q651" s="247"/>
      <c r="R651" s="247"/>
      <c r="S651" s="247"/>
      <c r="T651" s="24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9" t="s">
        <v>143</v>
      </c>
      <c r="AU651" s="249" t="s">
        <v>90</v>
      </c>
      <c r="AV651" s="13" t="s">
        <v>88</v>
      </c>
      <c r="AW651" s="13" t="s">
        <v>36</v>
      </c>
      <c r="AX651" s="13" t="s">
        <v>80</v>
      </c>
      <c r="AY651" s="249" t="s">
        <v>124</v>
      </c>
    </row>
    <row r="652" s="14" customFormat="1">
      <c r="A652" s="14"/>
      <c r="B652" s="250"/>
      <c r="C652" s="251"/>
      <c r="D652" s="232" t="s">
        <v>143</v>
      </c>
      <c r="E652" s="252" t="s">
        <v>1</v>
      </c>
      <c r="F652" s="253" t="s">
        <v>591</v>
      </c>
      <c r="G652" s="251"/>
      <c r="H652" s="254">
        <v>25.25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0" t="s">
        <v>143</v>
      </c>
      <c r="AU652" s="260" t="s">
        <v>90</v>
      </c>
      <c r="AV652" s="14" t="s">
        <v>90</v>
      </c>
      <c r="AW652" s="14" t="s">
        <v>36</v>
      </c>
      <c r="AX652" s="14" t="s">
        <v>80</v>
      </c>
      <c r="AY652" s="260" t="s">
        <v>124</v>
      </c>
    </row>
    <row r="653" s="14" customFormat="1">
      <c r="A653" s="14"/>
      <c r="B653" s="250"/>
      <c r="C653" s="251"/>
      <c r="D653" s="232" t="s">
        <v>143</v>
      </c>
      <c r="E653" s="252" t="s">
        <v>1</v>
      </c>
      <c r="F653" s="253" t="s">
        <v>592</v>
      </c>
      <c r="G653" s="251"/>
      <c r="H653" s="254">
        <v>71.25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0" t="s">
        <v>143</v>
      </c>
      <c r="AU653" s="260" t="s">
        <v>90</v>
      </c>
      <c r="AV653" s="14" t="s">
        <v>90</v>
      </c>
      <c r="AW653" s="14" t="s">
        <v>36</v>
      </c>
      <c r="AX653" s="14" t="s">
        <v>80</v>
      </c>
      <c r="AY653" s="260" t="s">
        <v>124</v>
      </c>
    </row>
    <row r="654" s="15" customFormat="1">
      <c r="A654" s="15"/>
      <c r="B654" s="261"/>
      <c r="C654" s="262"/>
      <c r="D654" s="232" t="s">
        <v>143</v>
      </c>
      <c r="E654" s="263" t="s">
        <v>1</v>
      </c>
      <c r="F654" s="264" t="s">
        <v>148</v>
      </c>
      <c r="G654" s="262"/>
      <c r="H654" s="265">
        <v>96.5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1" t="s">
        <v>143</v>
      </c>
      <c r="AU654" s="271" t="s">
        <v>90</v>
      </c>
      <c r="AV654" s="15" t="s">
        <v>149</v>
      </c>
      <c r="AW654" s="15" t="s">
        <v>36</v>
      </c>
      <c r="AX654" s="15" t="s">
        <v>80</v>
      </c>
      <c r="AY654" s="271" t="s">
        <v>124</v>
      </c>
    </row>
    <row r="655" s="13" customFormat="1">
      <c r="A655" s="13"/>
      <c r="B655" s="240"/>
      <c r="C655" s="241"/>
      <c r="D655" s="232" t="s">
        <v>143</v>
      </c>
      <c r="E655" s="242" t="s">
        <v>1</v>
      </c>
      <c r="F655" s="243" t="s">
        <v>150</v>
      </c>
      <c r="G655" s="241"/>
      <c r="H655" s="242" t="s">
        <v>1</v>
      </c>
      <c r="I655" s="244"/>
      <c r="J655" s="241"/>
      <c r="K655" s="241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143</v>
      </c>
      <c r="AU655" s="249" t="s">
        <v>90</v>
      </c>
      <c r="AV655" s="13" t="s">
        <v>88</v>
      </c>
      <c r="AW655" s="13" t="s">
        <v>36</v>
      </c>
      <c r="AX655" s="13" t="s">
        <v>80</v>
      </c>
      <c r="AY655" s="249" t="s">
        <v>124</v>
      </c>
    </row>
    <row r="656" s="14" customFormat="1">
      <c r="A656" s="14"/>
      <c r="B656" s="250"/>
      <c r="C656" s="251"/>
      <c r="D656" s="232" t="s">
        <v>143</v>
      </c>
      <c r="E656" s="252" t="s">
        <v>1</v>
      </c>
      <c r="F656" s="253" t="s">
        <v>593</v>
      </c>
      <c r="G656" s="251"/>
      <c r="H656" s="254">
        <v>76.980000000000004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143</v>
      </c>
      <c r="AU656" s="260" t="s">
        <v>90</v>
      </c>
      <c r="AV656" s="14" t="s">
        <v>90</v>
      </c>
      <c r="AW656" s="14" t="s">
        <v>36</v>
      </c>
      <c r="AX656" s="14" t="s">
        <v>80</v>
      </c>
      <c r="AY656" s="260" t="s">
        <v>124</v>
      </c>
    </row>
    <row r="657" s="15" customFormat="1">
      <c r="A657" s="15"/>
      <c r="B657" s="261"/>
      <c r="C657" s="262"/>
      <c r="D657" s="232" t="s">
        <v>143</v>
      </c>
      <c r="E657" s="263" t="s">
        <v>1</v>
      </c>
      <c r="F657" s="264" t="s">
        <v>148</v>
      </c>
      <c r="G657" s="262"/>
      <c r="H657" s="265">
        <v>76.980000000000004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1" t="s">
        <v>143</v>
      </c>
      <c r="AU657" s="271" t="s">
        <v>90</v>
      </c>
      <c r="AV657" s="15" t="s">
        <v>149</v>
      </c>
      <c r="AW657" s="15" t="s">
        <v>36</v>
      </c>
      <c r="AX657" s="15" t="s">
        <v>80</v>
      </c>
      <c r="AY657" s="271" t="s">
        <v>124</v>
      </c>
    </row>
    <row r="658" s="13" customFormat="1">
      <c r="A658" s="13"/>
      <c r="B658" s="240"/>
      <c r="C658" s="241"/>
      <c r="D658" s="232" t="s">
        <v>143</v>
      </c>
      <c r="E658" s="242" t="s">
        <v>1</v>
      </c>
      <c r="F658" s="243" t="s">
        <v>594</v>
      </c>
      <c r="G658" s="241"/>
      <c r="H658" s="242" t="s">
        <v>1</v>
      </c>
      <c r="I658" s="244"/>
      <c r="J658" s="241"/>
      <c r="K658" s="241"/>
      <c r="L658" s="245"/>
      <c r="M658" s="246"/>
      <c r="N658" s="247"/>
      <c r="O658" s="247"/>
      <c r="P658" s="247"/>
      <c r="Q658" s="247"/>
      <c r="R658" s="247"/>
      <c r="S658" s="247"/>
      <c r="T658" s="24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9" t="s">
        <v>143</v>
      </c>
      <c r="AU658" s="249" t="s">
        <v>90</v>
      </c>
      <c r="AV658" s="13" t="s">
        <v>88</v>
      </c>
      <c r="AW658" s="13" t="s">
        <v>36</v>
      </c>
      <c r="AX658" s="13" t="s">
        <v>80</v>
      </c>
      <c r="AY658" s="249" t="s">
        <v>124</v>
      </c>
    </row>
    <row r="659" s="14" customFormat="1">
      <c r="A659" s="14"/>
      <c r="B659" s="250"/>
      <c r="C659" s="251"/>
      <c r="D659" s="232" t="s">
        <v>143</v>
      </c>
      <c r="E659" s="252" t="s">
        <v>1</v>
      </c>
      <c r="F659" s="253" t="s">
        <v>489</v>
      </c>
      <c r="G659" s="251"/>
      <c r="H659" s="254">
        <v>10.609999999999999</v>
      </c>
      <c r="I659" s="255"/>
      <c r="J659" s="251"/>
      <c r="K659" s="251"/>
      <c r="L659" s="256"/>
      <c r="M659" s="257"/>
      <c r="N659" s="258"/>
      <c r="O659" s="258"/>
      <c r="P659" s="258"/>
      <c r="Q659" s="258"/>
      <c r="R659" s="258"/>
      <c r="S659" s="258"/>
      <c r="T659" s="25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0" t="s">
        <v>143</v>
      </c>
      <c r="AU659" s="260" t="s">
        <v>90</v>
      </c>
      <c r="AV659" s="14" t="s">
        <v>90</v>
      </c>
      <c r="AW659" s="14" t="s">
        <v>36</v>
      </c>
      <c r="AX659" s="14" t="s">
        <v>80</v>
      </c>
      <c r="AY659" s="260" t="s">
        <v>124</v>
      </c>
    </row>
    <row r="660" s="14" customFormat="1">
      <c r="A660" s="14"/>
      <c r="B660" s="250"/>
      <c r="C660" s="251"/>
      <c r="D660" s="232" t="s">
        <v>143</v>
      </c>
      <c r="E660" s="252" t="s">
        <v>1</v>
      </c>
      <c r="F660" s="253" t="s">
        <v>490</v>
      </c>
      <c r="G660" s="251"/>
      <c r="H660" s="254">
        <v>10.26</v>
      </c>
      <c r="I660" s="255"/>
      <c r="J660" s="251"/>
      <c r="K660" s="251"/>
      <c r="L660" s="256"/>
      <c r="M660" s="257"/>
      <c r="N660" s="258"/>
      <c r="O660" s="258"/>
      <c r="P660" s="258"/>
      <c r="Q660" s="258"/>
      <c r="R660" s="258"/>
      <c r="S660" s="258"/>
      <c r="T660" s="25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0" t="s">
        <v>143</v>
      </c>
      <c r="AU660" s="260" t="s">
        <v>90</v>
      </c>
      <c r="AV660" s="14" t="s">
        <v>90</v>
      </c>
      <c r="AW660" s="14" t="s">
        <v>36</v>
      </c>
      <c r="AX660" s="14" t="s">
        <v>80</v>
      </c>
      <c r="AY660" s="260" t="s">
        <v>124</v>
      </c>
    </row>
    <row r="661" s="15" customFormat="1">
      <c r="A661" s="15"/>
      <c r="B661" s="261"/>
      <c r="C661" s="262"/>
      <c r="D661" s="232" t="s">
        <v>143</v>
      </c>
      <c r="E661" s="263" t="s">
        <v>1</v>
      </c>
      <c r="F661" s="264" t="s">
        <v>148</v>
      </c>
      <c r="G661" s="262"/>
      <c r="H661" s="265">
        <v>20.869999999999997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1" t="s">
        <v>143</v>
      </c>
      <c r="AU661" s="271" t="s">
        <v>90</v>
      </c>
      <c r="AV661" s="15" t="s">
        <v>149</v>
      </c>
      <c r="AW661" s="15" t="s">
        <v>36</v>
      </c>
      <c r="AX661" s="15" t="s">
        <v>80</v>
      </c>
      <c r="AY661" s="271" t="s">
        <v>124</v>
      </c>
    </row>
    <row r="662" s="16" customFormat="1">
      <c r="A662" s="16"/>
      <c r="B662" s="272"/>
      <c r="C662" s="273"/>
      <c r="D662" s="232" t="s">
        <v>143</v>
      </c>
      <c r="E662" s="274" t="s">
        <v>1</v>
      </c>
      <c r="F662" s="275" t="s">
        <v>157</v>
      </c>
      <c r="G662" s="273"/>
      <c r="H662" s="276">
        <v>235.11200000000002</v>
      </c>
      <c r="I662" s="277"/>
      <c r="J662" s="273"/>
      <c r="K662" s="273"/>
      <c r="L662" s="278"/>
      <c r="M662" s="279"/>
      <c r="N662" s="280"/>
      <c r="O662" s="280"/>
      <c r="P662" s="280"/>
      <c r="Q662" s="280"/>
      <c r="R662" s="280"/>
      <c r="S662" s="280"/>
      <c r="T662" s="281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82" t="s">
        <v>143</v>
      </c>
      <c r="AU662" s="282" t="s">
        <v>90</v>
      </c>
      <c r="AV662" s="16" t="s">
        <v>130</v>
      </c>
      <c r="AW662" s="16" t="s">
        <v>36</v>
      </c>
      <c r="AX662" s="16" t="s">
        <v>88</v>
      </c>
      <c r="AY662" s="282" t="s">
        <v>124</v>
      </c>
    </row>
    <row r="663" s="2" customFormat="1" ht="16.5" customHeight="1">
      <c r="A663" s="39"/>
      <c r="B663" s="40"/>
      <c r="C663" s="219" t="s">
        <v>595</v>
      </c>
      <c r="D663" s="219" t="s">
        <v>126</v>
      </c>
      <c r="E663" s="220" t="s">
        <v>596</v>
      </c>
      <c r="F663" s="221" t="s">
        <v>597</v>
      </c>
      <c r="G663" s="222" t="s">
        <v>430</v>
      </c>
      <c r="H663" s="223">
        <v>22.050000000000001</v>
      </c>
      <c r="I663" s="224"/>
      <c r="J663" s="225">
        <f>ROUND(I663*H663,2)</f>
        <v>0</v>
      </c>
      <c r="K663" s="221" t="s">
        <v>136</v>
      </c>
      <c r="L663" s="45"/>
      <c r="M663" s="226" t="s">
        <v>1</v>
      </c>
      <c r="N663" s="227" t="s">
        <v>45</v>
      </c>
      <c r="O663" s="92"/>
      <c r="P663" s="228">
        <f>O663*H663</f>
        <v>0</v>
      </c>
      <c r="Q663" s="228">
        <v>0.00024000000000000001</v>
      </c>
      <c r="R663" s="228">
        <f>Q663*H663</f>
        <v>0.0052920000000000007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130</v>
      </c>
      <c r="AT663" s="230" t="s">
        <v>126</v>
      </c>
      <c r="AU663" s="230" t="s">
        <v>90</v>
      </c>
      <c r="AY663" s="18" t="s">
        <v>124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88</v>
      </c>
      <c r="BK663" s="231">
        <f>ROUND(I663*H663,2)</f>
        <v>0</v>
      </c>
      <c r="BL663" s="18" t="s">
        <v>130</v>
      </c>
      <c r="BM663" s="230" t="s">
        <v>598</v>
      </c>
    </row>
    <row r="664" s="2" customFormat="1">
      <c r="A664" s="39"/>
      <c r="B664" s="40"/>
      <c r="C664" s="41"/>
      <c r="D664" s="232" t="s">
        <v>132</v>
      </c>
      <c r="E664" s="41"/>
      <c r="F664" s="233" t="s">
        <v>599</v>
      </c>
      <c r="G664" s="41"/>
      <c r="H664" s="41"/>
      <c r="I664" s="234"/>
      <c r="J664" s="41"/>
      <c r="K664" s="41"/>
      <c r="L664" s="45"/>
      <c r="M664" s="235"/>
      <c r="N664" s="23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132</v>
      </c>
      <c r="AU664" s="18" t="s">
        <v>90</v>
      </c>
    </row>
    <row r="665" s="2" customFormat="1">
      <c r="A665" s="39"/>
      <c r="B665" s="40"/>
      <c r="C665" s="41"/>
      <c r="D665" s="237" t="s">
        <v>139</v>
      </c>
      <c r="E665" s="41"/>
      <c r="F665" s="238" t="s">
        <v>600</v>
      </c>
      <c r="G665" s="41"/>
      <c r="H665" s="41"/>
      <c r="I665" s="234"/>
      <c r="J665" s="41"/>
      <c r="K665" s="41"/>
      <c r="L665" s="45"/>
      <c r="M665" s="235"/>
      <c r="N665" s="236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139</v>
      </c>
      <c r="AU665" s="18" t="s">
        <v>90</v>
      </c>
    </row>
    <row r="666" s="2" customFormat="1">
      <c r="A666" s="39"/>
      <c r="B666" s="40"/>
      <c r="C666" s="41"/>
      <c r="D666" s="232" t="s">
        <v>141</v>
      </c>
      <c r="E666" s="41"/>
      <c r="F666" s="239" t="s">
        <v>601</v>
      </c>
      <c r="G666" s="41"/>
      <c r="H666" s="41"/>
      <c r="I666" s="234"/>
      <c r="J666" s="41"/>
      <c r="K666" s="41"/>
      <c r="L666" s="45"/>
      <c r="M666" s="235"/>
      <c r="N666" s="236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141</v>
      </c>
      <c r="AU666" s="18" t="s">
        <v>90</v>
      </c>
    </row>
    <row r="667" s="13" customFormat="1">
      <c r="A667" s="13"/>
      <c r="B667" s="240"/>
      <c r="C667" s="241"/>
      <c r="D667" s="232" t="s">
        <v>143</v>
      </c>
      <c r="E667" s="242" t="s">
        <v>1</v>
      </c>
      <c r="F667" s="243" t="s">
        <v>602</v>
      </c>
      <c r="G667" s="241"/>
      <c r="H667" s="242" t="s">
        <v>1</v>
      </c>
      <c r="I667" s="244"/>
      <c r="J667" s="241"/>
      <c r="K667" s="241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143</v>
      </c>
      <c r="AU667" s="249" t="s">
        <v>90</v>
      </c>
      <c r="AV667" s="13" t="s">
        <v>88</v>
      </c>
      <c r="AW667" s="13" t="s">
        <v>36</v>
      </c>
      <c r="AX667" s="13" t="s">
        <v>80</v>
      </c>
      <c r="AY667" s="249" t="s">
        <v>124</v>
      </c>
    </row>
    <row r="668" s="13" customFormat="1">
      <c r="A668" s="13"/>
      <c r="B668" s="240"/>
      <c r="C668" s="241"/>
      <c r="D668" s="232" t="s">
        <v>143</v>
      </c>
      <c r="E668" s="242" t="s">
        <v>1</v>
      </c>
      <c r="F668" s="243" t="s">
        <v>340</v>
      </c>
      <c r="G668" s="241"/>
      <c r="H668" s="242" t="s">
        <v>1</v>
      </c>
      <c r="I668" s="244"/>
      <c r="J668" s="241"/>
      <c r="K668" s="241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143</v>
      </c>
      <c r="AU668" s="249" t="s">
        <v>90</v>
      </c>
      <c r="AV668" s="13" t="s">
        <v>88</v>
      </c>
      <c r="AW668" s="13" t="s">
        <v>36</v>
      </c>
      <c r="AX668" s="13" t="s">
        <v>80</v>
      </c>
      <c r="AY668" s="249" t="s">
        <v>124</v>
      </c>
    </row>
    <row r="669" s="14" customFormat="1">
      <c r="A669" s="14"/>
      <c r="B669" s="250"/>
      <c r="C669" s="251"/>
      <c r="D669" s="232" t="s">
        <v>143</v>
      </c>
      <c r="E669" s="252" t="s">
        <v>1</v>
      </c>
      <c r="F669" s="253" t="s">
        <v>603</v>
      </c>
      <c r="G669" s="251"/>
      <c r="H669" s="254">
        <v>11.25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0" t="s">
        <v>143</v>
      </c>
      <c r="AU669" s="260" t="s">
        <v>90</v>
      </c>
      <c r="AV669" s="14" t="s">
        <v>90</v>
      </c>
      <c r="AW669" s="14" t="s">
        <v>36</v>
      </c>
      <c r="AX669" s="14" t="s">
        <v>80</v>
      </c>
      <c r="AY669" s="260" t="s">
        <v>124</v>
      </c>
    </row>
    <row r="670" s="15" customFormat="1">
      <c r="A670" s="15"/>
      <c r="B670" s="261"/>
      <c r="C670" s="262"/>
      <c r="D670" s="232" t="s">
        <v>143</v>
      </c>
      <c r="E670" s="263" t="s">
        <v>1</v>
      </c>
      <c r="F670" s="264" t="s">
        <v>148</v>
      </c>
      <c r="G670" s="262"/>
      <c r="H670" s="265">
        <v>11.25</v>
      </c>
      <c r="I670" s="266"/>
      <c r="J670" s="262"/>
      <c r="K670" s="262"/>
      <c r="L670" s="267"/>
      <c r="M670" s="268"/>
      <c r="N670" s="269"/>
      <c r="O670" s="269"/>
      <c r="P670" s="269"/>
      <c r="Q670" s="269"/>
      <c r="R670" s="269"/>
      <c r="S670" s="269"/>
      <c r="T670" s="270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1" t="s">
        <v>143</v>
      </c>
      <c r="AU670" s="271" t="s">
        <v>90</v>
      </c>
      <c r="AV670" s="15" t="s">
        <v>149</v>
      </c>
      <c r="AW670" s="15" t="s">
        <v>36</v>
      </c>
      <c r="AX670" s="15" t="s">
        <v>80</v>
      </c>
      <c r="AY670" s="271" t="s">
        <v>124</v>
      </c>
    </row>
    <row r="671" s="13" customFormat="1">
      <c r="A671" s="13"/>
      <c r="B671" s="240"/>
      <c r="C671" s="241"/>
      <c r="D671" s="232" t="s">
        <v>143</v>
      </c>
      <c r="E671" s="242" t="s">
        <v>1</v>
      </c>
      <c r="F671" s="243" t="s">
        <v>343</v>
      </c>
      <c r="G671" s="241"/>
      <c r="H671" s="242" t="s">
        <v>1</v>
      </c>
      <c r="I671" s="244"/>
      <c r="J671" s="241"/>
      <c r="K671" s="241"/>
      <c r="L671" s="245"/>
      <c r="M671" s="246"/>
      <c r="N671" s="247"/>
      <c r="O671" s="247"/>
      <c r="P671" s="247"/>
      <c r="Q671" s="247"/>
      <c r="R671" s="247"/>
      <c r="S671" s="247"/>
      <c r="T671" s="24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9" t="s">
        <v>143</v>
      </c>
      <c r="AU671" s="249" t="s">
        <v>90</v>
      </c>
      <c r="AV671" s="13" t="s">
        <v>88</v>
      </c>
      <c r="AW671" s="13" t="s">
        <v>36</v>
      </c>
      <c r="AX671" s="13" t="s">
        <v>80</v>
      </c>
      <c r="AY671" s="249" t="s">
        <v>124</v>
      </c>
    </row>
    <row r="672" s="14" customFormat="1">
      <c r="A672" s="14"/>
      <c r="B672" s="250"/>
      <c r="C672" s="251"/>
      <c r="D672" s="232" t="s">
        <v>143</v>
      </c>
      <c r="E672" s="252" t="s">
        <v>1</v>
      </c>
      <c r="F672" s="253" t="s">
        <v>604</v>
      </c>
      <c r="G672" s="251"/>
      <c r="H672" s="254">
        <v>2.25</v>
      </c>
      <c r="I672" s="255"/>
      <c r="J672" s="251"/>
      <c r="K672" s="251"/>
      <c r="L672" s="256"/>
      <c r="M672" s="257"/>
      <c r="N672" s="258"/>
      <c r="O672" s="258"/>
      <c r="P672" s="258"/>
      <c r="Q672" s="258"/>
      <c r="R672" s="258"/>
      <c r="S672" s="258"/>
      <c r="T672" s="25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0" t="s">
        <v>143</v>
      </c>
      <c r="AU672" s="260" t="s">
        <v>90</v>
      </c>
      <c r="AV672" s="14" t="s">
        <v>90</v>
      </c>
      <c r="AW672" s="14" t="s">
        <v>36</v>
      </c>
      <c r="AX672" s="14" t="s">
        <v>80</v>
      </c>
      <c r="AY672" s="260" t="s">
        <v>124</v>
      </c>
    </row>
    <row r="673" s="14" customFormat="1">
      <c r="A673" s="14"/>
      <c r="B673" s="250"/>
      <c r="C673" s="251"/>
      <c r="D673" s="232" t="s">
        <v>143</v>
      </c>
      <c r="E673" s="252" t="s">
        <v>1</v>
      </c>
      <c r="F673" s="253" t="s">
        <v>605</v>
      </c>
      <c r="G673" s="251"/>
      <c r="H673" s="254">
        <v>8.5500000000000007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143</v>
      </c>
      <c r="AU673" s="260" t="s">
        <v>90</v>
      </c>
      <c r="AV673" s="14" t="s">
        <v>90</v>
      </c>
      <c r="AW673" s="14" t="s">
        <v>36</v>
      </c>
      <c r="AX673" s="14" t="s">
        <v>80</v>
      </c>
      <c r="AY673" s="260" t="s">
        <v>124</v>
      </c>
    </row>
    <row r="674" s="15" customFormat="1">
      <c r="A674" s="15"/>
      <c r="B674" s="261"/>
      <c r="C674" s="262"/>
      <c r="D674" s="232" t="s">
        <v>143</v>
      </c>
      <c r="E674" s="263" t="s">
        <v>1</v>
      </c>
      <c r="F674" s="264" t="s">
        <v>148</v>
      </c>
      <c r="G674" s="262"/>
      <c r="H674" s="265">
        <v>10.800000000000001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1" t="s">
        <v>143</v>
      </c>
      <c r="AU674" s="271" t="s">
        <v>90</v>
      </c>
      <c r="AV674" s="15" t="s">
        <v>149</v>
      </c>
      <c r="AW674" s="15" t="s">
        <v>36</v>
      </c>
      <c r="AX674" s="15" t="s">
        <v>80</v>
      </c>
      <c r="AY674" s="271" t="s">
        <v>124</v>
      </c>
    </row>
    <row r="675" s="16" customFormat="1">
      <c r="A675" s="16"/>
      <c r="B675" s="272"/>
      <c r="C675" s="273"/>
      <c r="D675" s="232" t="s">
        <v>143</v>
      </c>
      <c r="E675" s="274" t="s">
        <v>1</v>
      </c>
      <c r="F675" s="275" t="s">
        <v>157</v>
      </c>
      <c r="G675" s="273"/>
      <c r="H675" s="276">
        <v>22.050000000000001</v>
      </c>
      <c r="I675" s="277"/>
      <c r="J675" s="273"/>
      <c r="K675" s="273"/>
      <c r="L675" s="278"/>
      <c r="M675" s="279"/>
      <c r="N675" s="280"/>
      <c r="O675" s="280"/>
      <c r="P675" s="280"/>
      <c r="Q675" s="280"/>
      <c r="R675" s="280"/>
      <c r="S675" s="280"/>
      <c r="T675" s="281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82" t="s">
        <v>143</v>
      </c>
      <c r="AU675" s="282" t="s">
        <v>90</v>
      </c>
      <c r="AV675" s="16" t="s">
        <v>130</v>
      </c>
      <c r="AW675" s="16" t="s">
        <v>36</v>
      </c>
      <c r="AX675" s="16" t="s">
        <v>88</v>
      </c>
      <c r="AY675" s="282" t="s">
        <v>124</v>
      </c>
    </row>
    <row r="676" s="2" customFormat="1" ht="16.5" customHeight="1">
      <c r="A676" s="39"/>
      <c r="B676" s="40"/>
      <c r="C676" s="219" t="s">
        <v>606</v>
      </c>
      <c r="D676" s="219" t="s">
        <v>126</v>
      </c>
      <c r="E676" s="220" t="s">
        <v>607</v>
      </c>
      <c r="F676" s="221" t="s">
        <v>608</v>
      </c>
      <c r="G676" s="222" t="s">
        <v>430</v>
      </c>
      <c r="H676" s="223">
        <v>166.56</v>
      </c>
      <c r="I676" s="224"/>
      <c r="J676" s="225">
        <f>ROUND(I676*H676,2)</f>
        <v>0</v>
      </c>
      <c r="K676" s="221" t="s">
        <v>136</v>
      </c>
      <c r="L676" s="45"/>
      <c r="M676" s="226" t="s">
        <v>1</v>
      </c>
      <c r="N676" s="227" t="s">
        <v>45</v>
      </c>
      <c r="O676" s="92"/>
      <c r="P676" s="228">
        <f>O676*H676</f>
        <v>0</v>
      </c>
      <c r="Q676" s="228">
        <v>0.00033</v>
      </c>
      <c r="R676" s="228">
        <f>Q676*H676</f>
        <v>0.054964800000000001</v>
      </c>
      <c r="S676" s="228">
        <v>0</v>
      </c>
      <c r="T676" s="22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0" t="s">
        <v>130</v>
      </c>
      <c r="AT676" s="230" t="s">
        <v>126</v>
      </c>
      <c r="AU676" s="230" t="s">
        <v>90</v>
      </c>
      <c r="AY676" s="18" t="s">
        <v>124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18" t="s">
        <v>88</v>
      </c>
      <c r="BK676" s="231">
        <f>ROUND(I676*H676,2)</f>
        <v>0</v>
      </c>
      <c r="BL676" s="18" t="s">
        <v>130</v>
      </c>
      <c r="BM676" s="230" t="s">
        <v>609</v>
      </c>
    </row>
    <row r="677" s="2" customFormat="1">
      <c r="A677" s="39"/>
      <c r="B677" s="40"/>
      <c r="C677" s="41"/>
      <c r="D677" s="232" t="s">
        <v>132</v>
      </c>
      <c r="E677" s="41"/>
      <c r="F677" s="233" t="s">
        <v>610</v>
      </c>
      <c r="G677" s="41"/>
      <c r="H677" s="41"/>
      <c r="I677" s="234"/>
      <c r="J677" s="41"/>
      <c r="K677" s="41"/>
      <c r="L677" s="45"/>
      <c r="M677" s="235"/>
      <c r="N677" s="236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132</v>
      </c>
      <c r="AU677" s="18" t="s">
        <v>90</v>
      </c>
    </row>
    <row r="678" s="2" customFormat="1">
      <c r="A678" s="39"/>
      <c r="B678" s="40"/>
      <c r="C678" s="41"/>
      <c r="D678" s="237" t="s">
        <v>139</v>
      </c>
      <c r="E678" s="41"/>
      <c r="F678" s="238" t="s">
        <v>611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139</v>
      </c>
      <c r="AU678" s="18" t="s">
        <v>90</v>
      </c>
    </row>
    <row r="679" s="2" customFormat="1">
      <c r="A679" s="39"/>
      <c r="B679" s="40"/>
      <c r="C679" s="41"/>
      <c r="D679" s="232" t="s">
        <v>141</v>
      </c>
      <c r="E679" s="41"/>
      <c r="F679" s="239" t="s">
        <v>601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141</v>
      </c>
      <c r="AU679" s="18" t="s">
        <v>90</v>
      </c>
    </row>
    <row r="680" s="13" customFormat="1">
      <c r="A680" s="13"/>
      <c r="B680" s="240"/>
      <c r="C680" s="241"/>
      <c r="D680" s="232" t="s">
        <v>143</v>
      </c>
      <c r="E680" s="242" t="s">
        <v>1</v>
      </c>
      <c r="F680" s="243" t="s">
        <v>602</v>
      </c>
      <c r="G680" s="241"/>
      <c r="H680" s="242" t="s">
        <v>1</v>
      </c>
      <c r="I680" s="244"/>
      <c r="J680" s="241"/>
      <c r="K680" s="241"/>
      <c r="L680" s="245"/>
      <c r="M680" s="246"/>
      <c r="N680" s="247"/>
      <c r="O680" s="247"/>
      <c r="P680" s="247"/>
      <c r="Q680" s="247"/>
      <c r="R680" s="247"/>
      <c r="S680" s="247"/>
      <c r="T680" s="24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9" t="s">
        <v>143</v>
      </c>
      <c r="AU680" s="249" t="s">
        <v>90</v>
      </c>
      <c r="AV680" s="13" t="s">
        <v>88</v>
      </c>
      <c r="AW680" s="13" t="s">
        <v>36</v>
      </c>
      <c r="AX680" s="13" t="s">
        <v>80</v>
      </c>
      <c r="AY680" s="249" t="s">
        <v>124</v>
      </c>
    </row>
    <row r="681" s="13" customFormat="1">
      <c r="A681" s="13"/>
      <c r="B681" s="240"/>
      <c r="C681" s="241"/>
      <c r="D681" s="232" t="s">
        <v>143</v>
      </c>
      <c r="E681" s="242" t="s">
        <v>1</v>
      </c>
      <c r="F681" s="243" t="s">
        <v>324</v>
      </c>
      <c r="G681" s="241"/>
      <c r="H681" s="242" t="s">
        <v>1</v>
      </c>
      <c r="I681" s="244"/>
      <c r="J681" s="241"/>
      <c r="K681" s="241"/>
      <c r="L681" s="245"/>
      <c r="M681" s="246"/>
      <c r="N681" s="247"/>
      <c r="O681" s="247"/>
      <c r="P681" s="247"/>
      <c r="Q681" s="247"/>
      <c r="R681" s="247"/>
      <c r="S681" s="247"/>
      <c r="T681" s="24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9" t="s">
        <v>143</v>
      </c>
      <c r="AU681" s="249" t="s">
        <v>90</v>
      </c>
      <c r="AV681" s="13" t="s">
        <v>88</v>
      </c>
      <c r="AW681" s="13" t="s">
        <v>36</v>
      </c>
      <c r="AX681" s="13" t="s">
        <v>80</v>
      </c>
      <c r="AY681" s="249" t="s">
        <v>124</v>
      </c>
    </row>
    <row r="682" s="14" customFormat="1">
      <c r="A682" s="14"/>
      <c r="B682" s="250"/>
      <c r="C682" s="251"/>
      <c r="D682" s="232" t="s">
        <v>143</v>
      </c>
      <c r="E682" s="252" t="s">
        <v>1</v>
      </c>
      <c r="F682" s="253" t="s">
        <v>612</v>
      </c>
      <c r="G682" s="251"/>
      <c r="H682" s="254">
        <v>92.640000000000001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0" t="s">
        <v>143</v>
      </c>
      <c r="AU682" s="260" t="s">
        <v>90</v>
      </c>
      <c r="AV682" s="14" t="s">
        <v>90</v>
      </c>
      <c r="AW682" s="14" t="s">
        <v>36</v>
      </c>
      <c r="AX682" s="14" t="s">
        <v>80</v>
      </c>
      <c r="AY682" s="260" t="s">
        <v>124</v>
      </c>
    </row>
    <row r="683" s="13" customFormat="1">
      <c r="A683" s="13"/>
      <c r="B683" s="240"/>
      <c r="C683" s="241"/>
      <c r="D683" s="232" t="s">
        <v>143</v>
      </c>
      <c r="E683" s="242" t="s">
        <v>1</v>
      </c>
      <c r="F683" s="243" t="s">
        <v>613</v>
      </c>
      <c r="G683" s="241"/>
      <c r="H683" s="242" t="s">
        <v>1</v>
      </c>
      <c r="I683" s="244"/>
      <c r="J683" s="241"/>
      <c r="K683" s="241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143</v>
      </c>
      <c r="AU683" s="249" t="s">
        <v>90</v>
      </c>
      <c r="AV683" s="13" t="s">
        <v>88</v>
      </c>
      <c r="AW683" s="13" t="s">
        <v>36</v>
      </c>
      <c r="AX683" s="13" t="s">
        <v>80</v>
      </c>
      <c r="AY683" s="249" t="s">
        <v>124</v>
      </c>
    </row>
    <row r="684" s="14" customFormat="1">
      <c r="A684" s="14"/>
      <c r="B684" s="250"/>
      <c r="C684" s="251"/>
      <c r="D684" s="232" t="s">
        <v>143</v>
      </c>
      <c r="E684" s="252" t="s">
        <v>1</v>
      </c>
      <c r="F684" s="253" t="s">
        <v>614</v>
      </c>
      <c r="G684" s="251"/>
      <c r="H684" s="254">
        <v>73.920000000000002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0" t="s">
        <v>143</v>
      </c>
      <c r="AU684" s="260" t="s">
        <v>90</v>
      </c>
      <c r="AV684" s="14" t="s">
        <v>90</v>
      </c>
      <c r="AW684" s="14" t="s">
        <v>36</v>
      </c>
      <c r="AX684" s="14" t="s">
        <v>80</v>
      </c>
      <c r="AY684" s="260" t="s">
        <v>124</v>
      </c>
    </row>
    <row r="685" s="16" customFormat="1">
      <c r="A685" s="16"/>
      <c r="B685" s="272"/>
      <c r="C685" s="273"/>
      <c r="D685" s="232" t="s">
        <v>143</v>
      </c>
      <c r="E685" s="274" t="s">
        <v>1</v>
      </c>
      <c r="F685" s="275" t="s">
        <v>157</v>
      </c>
      <c r="G685" s="273"/>
      <c r="H685" s="276">
        <v>166.56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143</v>
      </c>
      <c r="AU685" s="282" t="s">
        <v>90</v>
      </c>
      <c r="AV685" s="16" t="s">
        <v>130</v>
      </c>
      <c r="AW685" s="16" t="s">
        <v>36</v>
      </c>
      <c r="AX685" s="16" t="s">
        <v>88</v>
      </c>
      <c r="AY685" s="282" t="s">
        <v>124</v>
      </c>
    </row>
    <row r="686" s="2" customFormat="1" ht="16.5" customHeight="1">
      <c r="A686" s="39"/>
      <c r="B686" s="40"/>
      <c r="C686" s="219" t="s">
        <v>615</v>
      </c>
      <c r="D686" s="219" t="s">
        <v>126</v>
      </c>
      <c r="E686" s="220" t="s">
        <v>616</v>
      </c>
      <c r="F686" s="221" t="s">
        <v>617</v>
      </c>
      <c r="G686" s="222" t="s">
        <v>430</v>
      </c>
      <c r="H686" s="223">
        <v>21.600000000000001</v>
      </c>
      <c r="I686" s="224"/>
      <c r="J686" s="225">
        <f>ROUND(I686*H686,2)</f>
        <v>0</v>
      </c>
      <c r="K686" s="221" t="s">
        <v>136</v>
      </c>
      <c r="L686" s="45"/>
      <c r="M686" s="226" t="s">
        <v>1</v>
      </c>
      <c r="N686" s="227" t="s">
        <v>45</v>
      </c>
      <c r="O686" s="92"/>
      <c r="P686" s="228">
        <f>O686*H686</f>
        <v>0</v>
      </c>
      <c r="Q686" s="228">
        <v>0.00042999999999999999</v>
      </c>
      <c r="R686" s="228">
        <f>Q686*H686</f>
        <v>0.0092880000000000011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130</v>
      </c>
      <c r="AT686" s="230" t="s">
        <v>126</v>
      </c>
      <c r="AU686" s="230" t="s">
        <v>90</v>
      </c>
      <c r="AY686" s="18" t="s">
        <v>124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88</v>
      </c>
      <c r="BK686" s="231">
        <f>ROUND(I686*H686,2)</f>
        <v>0</v>
      </c>
      <c r="BL686" s="18" t="s">
        <v>130</v>
      </c>
      <c r="BM686" s="230" t="s">
        <v>618</v>
      </c>
    </row>
    <row r="687" s="2" customFormat="1">
      <c r="A687" s="39"/>
      <c r="B687" s="40"/>
      <c r="C687" s="41"/>
      <c r="D687" s="232" t="s">
        <v>132</v>
      </c>
      <c r="E687" s="41"/>
      <c r="F687" s="233" t="s">
        <v>619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132</v>
      </c>
      <c r="AU687" s="18" t="s">
        <v>90</v>
      </c>
    </row>
    <row r="688" s="2" customFormat="1">
      <c r="A688" s="39"/>
      <c r="B688" s="40"/>
      <c r="C688" s="41"/>
      <c r="D688" s="237" t="s">
        <v>139</v>
      </c>
      <c r="E688" s="41"/>
      <c r="F688" s="238" t="s">
        <v>620</v>
      </c>
      <c r="G688" s="41"/>
      <c r="H688" s="41"/>
      <c r="I688" s="234"/>
      <c r="J688" s="41"/>
      <c r="K688" s="41"/>
      <c r="L688" s="45"/>
      <c r="M688" s="235"/>
      <c r="N688" s="236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139</v>
      </c>
      <c r="AU688" s="18" t="s">
        <v>90</v>
      </c>
    </row>
    <row r="689" s="2" customFormat="1">
      <c r="A689" s="39"/>
      <c r="B689" s="40"/>
      <c r="C689" s="41"/>
      <c r="D689" s="232" t="s">
        <v>141</v>
      </c>
      <c r="E689" s="41"/>
      <c r="F689" s="239" t="s">
        <v>601</v>
      </c>
      <c r="G689" s="41"/>
      <c r="H689" s="41"/>
      <c r="I689" s="234"/>
      <c r="J689" s="41"/>
      <c r="K689" s="41"/>
      <c r="L689" s="45"/>
      <c r="M689" s="235"/>
      <c r="N689" s="23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141</v>
      </c>
      <c r="AU689" s="18" t="s">
        <v>90</v>
      </c>
    </row>
    <row r="690" s="13" customFormat="1">
      <c r="A690" s="13"/>
      <c r="B690" s="240"/>
      <c r="C690" s="241"/>
      <c r="D690" s="232" t="s">
        <v>143</v>
      </c>
      <c r="E690" s="242" t="s">
        <v>1</v>
      </c>
      <c r="F690" s="243" t="s">
        <v>602</v>
      </c>
      <c r="G690" s="241"/>
      <c r="H690" s="242" t="s">
        <v>1</v>
      </c>
      <c r="I690" s="244"/>
      <c r="J690" s="241"/>
      <c r="K690" s="241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143</v>
      </c>
      <c r="AU690" s="249" t="s">
        <v>90</v>
      </c>
      <c r="AV690" s="13" t="s">
        <v>88</v>
      </c>
      <c r="AW690" s="13" t="s">
        <v>36</v>
      </c>
      <c r="AX690" s="13" t="s">
        <v>80</v>
      </c>
      <c r="AY690" s="249" t="s">
        <v>124</v>
      </c>
    </row>
    <row r="691" s="13" customFormat="1">
      <c r="A691" s="13"/>
      <c r="B691" s="240"/>
      <c r="C691" s="241"/>
      <c r="D691" s="232" t="s">
        <v>143</v>
      </c>
      <c r="E691" s="242" t="s">
        <v>1</v>
      </c>
      <c r="F691" s="243" t="s">
        <v>340</v>
      </c>
      <c r="G691" s="241"/>
      <c r="H691" s="242" t="s">
        <v>1</v>
      </c>
      <c r="I691" s="244"/>
      <c r="J691" s="241"/>
      <c r="K691" s="241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143</v>
      </c>
      <c r="AU691" s="249" t="s">
        <v>90</v>
      </c>
      <c r="AV691" s="13" t="s">
        <v>88</v>
      </c>
      <c r="AW691" s="13" t="s">
        <v>36</v>
      </c>
      <c r="AX691" s="13" t="s">
        <v>80</v>
      </c>
      <c r="AY691" s="249" t="s">
        <v>124</v>
      </c>
    </row>
    <row r="692" s="14" customFormat="1">
      <c r="A692" s="14"/>
      <c r="B692" s="250"/>
      <c r="C692" s="251"/>
      <c r="D692" s="232" t="s">
        <v>143</v>
      </c>
      <c r="E692" s="252" t="s">
        <v>1</v>
      </c>
      <c r="F692" s="253" t="s">
        <v>621</v>
      </c>
      <c r="G692" s="251"/>
      <c r="H692" s="254">
        <v>9.5999999999999996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143</v>
      </c>
      <c r="AU692" s="260" t="s">
        <v>90</v>
      </c>
      <c r="AV692" s="14" t="s">
        <v>90</v>
      </c>
      <c r="AW692" s="14" t="s">
        <v>36</v>
      </c>
      <c r="AX692" s="14" t="s">
        <v>80</v>
      </c>
      <c r="AY692" s="260" t="s">
        <v>124</v>
      </c>
    </row>
    <row r="693" s="15" customFormat="1">
      <c r="A693" s="15"/>
      <c r="B693" s="261"/>
      <c r="C693" s="262"/>
      <c r="D693" s="232" t="s">
        <v>143</v>
      </c>
      <c r="E693" s="263" t="s">
        <v>1</v>
      </c>
      <c r="F693" s="264" t="s">
        <v>148</v>
      </c>
      <c r="G693" s="262"/>
      <c r="H693" s="265">
        <v>9.5999999999999996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1" t="s">
        <v>143</v>
      </c>
      <c r="AU693" s="271" t="s">
        <v>90</v>
      </c>
      <c r="AV693" s="15" t="s">
        <v>149</v>
      </c>
      <c r="AW693" s="15" t="s">
        <v>36</v>
      </c>
      <c r="AX693" s="15" t="s">
        <v>80</v>
      </c>
      <c r="AY693" s="271" t="s">
        <v>124</v>
      </c>
    </row>
    <row r="694" s="13" customFormat="1">
      <c r="A694" s="13"/>
      <c r="B694" s="240"/>
      <c r="C694" s="241"/>
      <c r="D694" s="232" t="s">
        <v>143</v>
      </c>
      <c r="E694" s="242" t="s">
        <v>1</v>
      </c>
      <c r="F694" s="243" t="s">
        <v>622</v>
      </c>
      <c r="G694" s="241"/>
      <c r="H694" s="242" t="s">
        <v>1</v>
      </c>
      <c r="I694" s="244"/>
      <c r="J694" s="241"/>
      <c r="K694" s="241"/>
      <c r="L694" s="245"/>
      <c r="M694" s="246"/>
      <c r="N694" s="247"/>
      <c r="O694" s="247"/>
      <c r="P694" s="247"/>
      <c r="Q694" s="247"/>
      <c r="R694" s="247"/>
      <c r="S694" s="247"/>
      <c r="T694" s="24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9" t="s">
        <v>143</v>
      </c>
      <c r="AU694" s="249" t="s">
        <v>90</v>
      </c>
      <c r="AV694" s="13" t="s">
        <v>88</v>
      </c>
      <c r="AW694" s="13" t="s">
        <v>36</v>
      </c>
      <c r="AX694" s="13" t="s">
        <v>80</v>
      </c>
      <c r="AY694" s="249" t="s">
        <v>124</v>
      </c>
    </row>
    <row r="695" s="14" customFormat="1">
      <c r="A695" s="14"/>
      <c r="B695" s="250"/>
      <c r="C695" s="251"/>
      <c r="D695" s="232" t="s">
        <v>143</v>
      </c>
      <c r="E695" s="252" t="s">
        <v>1</v>
      </c>
      <c r="F695" s="253" t="s">
        <v>623</v>
      </c>
      <c r="G695" s="251"/>
      <c r="H695" s="254">
        <v>2.3999999999999999</v>
      </c>
      <c r="I695" s="255"/>
      <c r="J695" s="251"/>
      <c r="K695" s="251"/>
      <c r="L695" s="256"/>
      <c r="M695" s="257"/>
      <c r="N695" s="258"/>
      <c r="O695" s="258"/>
      <c r="P695" s="258"/>
      <c r="Q695" s="258"/>
      <c r="R695" s="258"/>
      <c r="S695" s="258"/>
      <c r="T695" s="25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0" t="s">
        <v>143</v>
      </c>
      <c r="AU695" s="260" t="s">
        <v>90</v>
      </c>
      <c r="AV695" s="14" t="s">
        <v>90</v>
      </c>
      <c r="AW695" s="14" t="s">
        <v>36</v>
      </c>
      <c r="AX695" s="14" t="s">
        <v>80</v>
      </c>
      <c r="AY695" s="260" t="s">
        <v>124</v>
      </c>
    </row>
    <row r="696" s="15" customFormat="1">
      <c r="A696" s="15"/>
      <c r="B696" s="261"/>
      <c r="C696" s="262"/>
      <c r="D696" s="232" t="s">
        <v>143</v>
      </c>
      <c r="E696" s="263" t="s">
        <v>1</v>
      </c>
      <c r="F696" s="264" t="s">
        <v>148</v>
      </c>
      <c r="G696" s="262"/>
      <c r="H696" s="265">
        <v>2.3999999999999999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1" t="s">
        <v>143</v>
      </c>
      <c r="AU696" s="271" t="s">
        <v>90</v>
      </c>
      <c r="AV696" s="15" t="s">
        <v>149</v>
      </c>
      <c r="AW696" s="15" t="s">
        <v>36</v>
      </c>
      <c r="AX696" s="15" t="s">
        <v>80</v>
      </c>
      <c r="AY696" s="271" t="s">
        <v>124</v>
      </c>
    </row>
    <row r="697" s="13" customFormat="1">
      <c r="A697" s="13"/>
      <c r="B697" s="240"/>
      <c r="C697" s="241"/>
      <c r="D697" s="232" t="s">
        <v>143</v>
      </c>
      <c r="E697" s="242" t="s">
        <v>1</v>
      </c>
      <c r="F697" s="243" t="s">
        <v>624</v>
      </c>
      <c r="G697" s="241"/>
      <c r="H697" s="242" t="s">
        <v>1</v>
      </c>
      <c r="I697" s="244"/>
      <c r="J697" s="241"/>
      <c r="K697" s="241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143</v>
      </c>
      <c r="AU697" s="249" t="s">
        <v>90</v>
      </c>
      <c r="AV697" s="13" t="s">
        <v>88</v>
      </c>
      <c r="AW697" s="13" t="s">
        <v>36</v>
      </c>
      <c r="AX697" s="13" t="s">
        <v>80</v>
      </c>
      <c r="AY697" s="249" t="s">
        <v>124</v>
      </c>
    </row>
    <row r="698" s="14" customFormat="1">
      <c r="A698" s="14"/>
      <c r="B698" s="250"/>
      <c r="C698" s="251"/>
      <c r="D698" s="232" t="s">
        <v>143</v>
      </c>
      <c r="E698" s="252" t="s">
        <v>1</v>
      </c>
      <c r="F698" s="253" t="s">
        <v>625</v>
      </c>
      <c r="G698" s="251"/>
      <c r="H698" s="254">
        <v>3.8999999999999999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143</v>
      </c>
      <c r="AU698" s="260" t="s">
        <v>90</v>
      </c>
      <c r="AV698" s="14" t="s">
        <v>90</v>
      </c>
      <c r="AW698" s="14" t="s">
        <v>36</v>
      </c>
      <c r="AX698" s="14" t="s">
        <v>80</v>
      </c>
      <c r="AY698" s="260" t="s">
        <v>124</v>
      </c>
    </row>
    <row r="699" s="13" customFormat="1">
      <c r="A699" s="13"/>
      <c r="B699" s="240"/>
      <c r="C699" s="241"/>
      <c r="D699" s="232" t="s">
        <v>143</v>
      </c>
      <c r="E699" s="242" t="s">
        <v>1</v>
      </c>
      <c r="F699" s="243" t="s">
        <v>626</v>
      </c>
      <c r="G699" s="241"/>
      <c r="H699" s="242" t="s">
        <v>1</v>
      </c>
      <c r="I699" s="244"/>
      <c r="J699" s="241"/>
      <c r="K699" s="241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143</v>
      </c>
      <c r="AU699" s="249" t="s">
        <v>90</v>
      </c>
      <c r="AV699" s="13" t="s">
        <v>88</v>
      </c>
      <c r="AW699" s="13" t="s">
        <v>36</v>
      </c>
      <c r="AX699" s="13" t="s">
        <v>80</v>
      </c>
      <c r="AY699" s="249" t="s">
        <v>124</v>
      </c>
    </row>
    <row r="700" s="14" customFormat="1">
      <c r="A700" s="14"/>
      <c r="B700" s="250"/>
      <c r="C700" s="251"/>
      <c r="D700" s="232" t="s">
        <v>143</v>
      </c>
      <c r="E700" s="252" t="s">
        <v>1</v>
      </c>
      <c r="F700" s="253" t="s">
        <v>627</v>
      </c>
      <c r="G700" s="251"/>
      <c r="H700" s="254">
        <v>5.7000000000000002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0" t="s">
        <v>143</v>
      </c>
      <c r="AU700" s="260" t="s">
        <v>90</v>
      </c>
      <c r="AV700" s="14" t="s">
        <v>90</v>
      </c>
      <c r="AW700" s="14" t="s">
        <v>36</v>
      </c>
      <c r="AX700" s="14" t="s">
        <v>80</v>
      </c>
      <c r="AY700" s="260" t="s">
        <v>124</v>
      </c>
    </row>
    <row r="701" s="15" customFormat="1">
      <c r="A701" s="15"/>
      <c r="B701" s="261"/>
      <c r="C701" s="262"/>
      <c r="D701" s="232" t="s">
        <v>143</v>
      </c>
      <c r="E701" s="263" t="s">
        <v>1</v>
      </c>
      <c r="F701" s="264" t="s">
        <v>148</v>
      </c>
      <c r="G701" s="262"/>
      <c r="H701" s="265">
        <v>9.5999999999999996</v>
      </c>
      <c r="I701" s="266"/>
      <c r="J701" s="262"/>
      <c r="K701" s="262"/>
      <c r="L701" s="267"/>
      <c r="M701" s="268"/>
      <c r="N701" s="269"/>
      <c r="O701" s="269"/>
      <c r="P701" s="269"/>
      <c r="Q701" s="269"/>
      <c r="R701" s="269"/>
      <c r="S701" s="269"/>
      <c r="T701" s="270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1" t="s">
        <v>143</v>
      </c>
      <c r="AU701" s="271" t="s">
        <v>90</v>
      </c>
      <c r="AV701" s="15" t="s">
        <v>149</v>
      </c>
      <c r="AW701" s="15" t="s">
        <v>36</v>
      </c>
      <c r="AX701" s="15" t="s">
        <v>80</v>
      </c>
      <c r="AY701" s="271" t="s">
        <v>124</v>
      </c>
    </row>
    <row r="702" s="16" customFormat="1">
      <c r="A702" s="16"/>
      <c r="B702" s="272"/>
      <c r="C702" s="273"/>
      <c r="D702" s="232" t="s">
        <v>143</v>
      </c>
      <c r="E702" s="274" t="s">
        <v>1</v>
      </c>
      <c r="F702" s="275" t="s">
        <v>157</v>
      </c>
      <c r="G702" s="273"/>
      <c r="H702" s="276">
        <v>21.600000000000001</v>
      </c>
      <c r="I702" s="277"/>
      <c r="J702" s="273"/>
      <c r="K702" s="273"/>
      <c r="L702" s="278"/>
      <c r="M702" s="279"/>
      <c r="N702" s="280"/>
      <c r="O702" s="280"/>
      <c r="P702" s="280"/>
      <c r="Q702" s="280"/>
      <c r="R702" s="280"/>
      <c r="S702" s="280"/>
      <c r="T702" s="281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2" t="s">
        <v>143</v>
      </c>
      <c r="AU702" s="282" t="s">
        <v>90</v>
      </c>
      <c r="AV702" s="16" t="s">
        <v>130</v>
      </c>
      <c r="AW702" s="16" t="s">
        <v>36</v>
      </c>
      <c r="AX702" s="16" t="s">
        <v>88</v>
      </c>
      <c r="AY702" s="282" t="s">
        <v>124</v>
      </c>
    </row>
    <row r="703" s="2" customFormat="1" ht="16.5" customHeight="1">
      <c r="A703" s="39"/>
      <c r="B703" s="40"/>
      <c r="C703" s="219" t="s">
        <v>628</v>
      </c>
      <c r="D703" s="219" t="s">
        <v>126</v>
      </c>
      <c r="E703" s="220" t="s">
        <v>629</v>
      </c>
      <c r="F703" s="221" t="s">
        <v>630</v>
      </c>
      <c r="G703" s="222" t="s">
        <v>430</v>
      </c>
      <c r="H703" s="223">
        <v>32.399999999999999</v>
      </c>
      <c r="I703" s="224"/>
      <c r="J703" s="225">
        <f>ROUND(I703*H703,2)</f>
        <v>0</v>
      </c>
      <c r="K703" s="221" t="s">
        <v>136</v>
      </c>
      <c r="L703" s="45"/>
      <c r="M703" s="226" t="s">
        <v>1</v>
      </c>
      <c r="N703" s="227" t="s">
        <v>45</v>
      </c>
      <c r="O703" s="92"/>
      <c r="P703" s="228">
        <f>O703*H703</f>
        <v>0</v>
      </c>
      <c r="Q703" s="228">
        <v>0.00055000000000000003</v>
      </c>
      <c r="R703" s="228">
        <f>Q703*H703</f>
        <v>0.017819999999999999</v>
      </c>
      <c r="S703" s="228">
        <v>0</v>
      </c>
      <c r="T703" s="22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0" t="s">
        <v>130</v>
      </c>
      <c r="AT703" s="230" t="s">
        <v>126</v>
      </c>
      <c r="AU703" s="230" t="s">
        <v>90</v>
      </c>
      <c r="AY703" s="18" t="s">
        <v>124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8" t="s">
        <v>88</v>
      </c>
      <c r="BK703" s="231">
        <f>ROUND(I703*H703,2)</f>
        <v>0</v>
      </c>
      <c r="BL703" s="18" t="s">
        <v>130</v>
      </c>
      <c r="BM703" s="230" t="s">
        <v>631</v>
      </c>
    </row>
    <row r="704" s="2" customFormat="1">
      <c r="A704" s="39"/>
      <c r="B704" s="40"/>
      <c r="C704" s="41"/>
      <c r="D704" s="232" t="s">
        <v>132</v>
      </c>
      <c r="E704" s="41"/>
      <c r="F704" s="233" t="s">
        <v>632</v>
      </c>
      <c r="G704" s="41"/>
      <c r="H704" s="41"/>
      <c r="I704" s="234"/>
      <c r="J704" s="41"/>
      <c r="K704" s="41"/>
      <c r="L704" s="45"/>
      <c r="M704" s="235"/>
      <c r="N704" s="236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132</v>
      </c>
      <c r="AU704" s="18" t="s">
        <v>90</v>
      </c>
    </row>
    <row r="705" s="2" customFormat="1">
      <c r="A705" s="39"/>
      <c r="B705" s="40"/>
      <c r="C705" s="41"/>
      <c r="D705" s="237" t="s">
        <v>139</v>
      </c>
      <c r="E705" s="41"/>
      <c r="F705" s="238" t="s">
        <v>633</v>
      </c>
      <c r="G705" s="41"/>
      <c r="H705" s="41"/>
      <c r="I705" s="234"/>
      <c r="J705" s="41"/>
      <c r="K705" s="41"/>
      <c r="L705" s="45"/>
      <c r="M705" s="235"/>
      <c r="N705" s="236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139</v>
      </c>
      <c r="AU705" s="18" t="s">
        <v>90</v>
      </c>
    </row>
    <row r="706" s="2" customFormat="1">
      <c r="A706" s="39"/>
      <c r="B706" s="40"/>
      <c r="C706" s="41"/>
      <c r="D706" s="232" t="s">
        <v>141</v>
      </c>
      <c r="E706" s="41"/>
      <c r="F706" s="239" t="s">
        <v>601</v>
      </c>
      <c r="G706" s="41"/>
      <c r="H706" s="41"/>
      <c r="I706" s="234"/>
      <c r="J706" s="41"/>
      <c r="K706" s="41"/>
      <c r="L706" s="45"/>
      <c r="M706" s="235"/>
      <c r="N706" s="236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141</v>
      </c>
      <c r="AU706" s="18" t="s">
        <v>90</v>
      </c>
    </row>
    <row r="707" s="13" customFormat="1">
      <c r="A707" s="13"/>
      <c r="B707" s="240"/>
      <c r="C707" s="241"/>
      <c r="D707" s="232" t="s">
        <v>143</v>
      </c>
      <c r="E707" s="242" t="s">
        <v>1</v>
      </c>
      <c r="F707" s="243" t="s">
        <v>602</v>
      </c>
      <c r="G707" s="241"/>
      <c r="H707" s="242" t="s">
        <v>1</v>
      </c>
      <c r="I707" s="244"/>
      <c r="J707" s="241"/>
      <c r="K707" s="241"/>
      <c r="L707" s="245"/>
      <c r="M707" s="246"/>
      <c r="N707" s="247"/>
      <c r="O707" s="247"/>
      <c r="P707" s="247"/>
      <c r="Q707" s="247"/>
      <c r="R707" s="247"/>
      <c r="S707" s="247"/>
      <c r="T707" s="24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9" t="s">
        <v>143</v>
      </c>
      <c r="AU707" s="249" t="s">
        <v>90</v>
      </c>
      <c r="AV707" s="13" t="s">
        <v>88</v>
      </c>
      <c r="AW707" s="13" t="s">
        <v>36</v>
      </c>
      <c r="AX707" s="13" t="s">
        <v>80</v>
      </c>
      <c r="AY707" s="249" t="s">
        <v>124</v>
      </c>
    </row>
    <row r="708" s="13" customFormat="1">
      <c r="A708" s="13"/>
      <c r="B708" s="240"/>
      <c r="C708" s="241"/>
      <c r="D708" s="232" t="s">
        <v>143</v>
      </c>
      <c r="E708" s="242" t="s">
        <v>1</v>
      </c>
      <c r="F708" s="243" t="s">
        <v>634</v>
      </c>
      <c r="G708" s="241"/>
      <c r="H708" s="242" t="s">
        <v>1</v>
      </c>
      <c r="I708" s="244"/>
      <c r="J708" s="241"/>
      <c r="K708" s="241"/>
      <c r="L708" s="245"/>
      <c r="M708" s="246"/>
      <c r="N708" s="247"/>
      <c r="O708" s="247"/>
      <c r="P708" s="247"/>
      <c r="Q708" s="247"/>
      <c r="R708" s="247"/>
      <c r="S708" s="247"/>
      <c r="T708" s="24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9" t="s">
        <v>143</v>
      </c>
      <c r="AU708" s="249" t="s">
        <v>90</v>
      </c>
      <c r="AV708" s="13" t="s">
        <v>88</v>
      </c>
      <c r="AW708" s="13" t="s">
        <v>36</v>
      </c>
      <c r="AX708" s="13" t="s">
        <v>80</v>
      </c>
      <c r="AY708" s="249" t="s">
        <v>124</v>
      </c>
    </row>
    <row r="709" s="14" customFormat="1">
      <c r="A709" s="14"/>
      <c r="B709" s="250"/>
      <c r="C709" s="251"/>
      <c r="D709" s="232" t="s">
        <v>143</v>
      </c>
      <c r="E709" s="252" t="s">
        <v>1</v>
      </c>
      <c r="F709" s="253" t="s">
        <v>635</v>
      </c>
      <c r="G709" s="251"/>
      <c r="H709" s="254">
        <v>32.399999999999999</v>
      </c>
      <c r="I709" s="255"/>
      <c r="J709" s="251"/>
      <c r="K709" s="251"/>
      <c r="L709" s="256"/>
      <c r="M709" s="257"/>
      <c r="N709" s="258"/>
      <c r="O709" s="258"/>
      <c r="P709" s="258"/>
      <c r="Q709" s="258"/>
      <c r="R709" s="258"/>
      <c r="S709" s="258"/>
      <c r="T709" s="25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0" t="s">
        <v>143</v>
      </c>
      <c r="AU709" s="260" t="s">
        <v>90</v>
      </c>
      <c r="AV709" s="14" t="s">
        <v>90</v>
      </c>
      <c r="AW709" s="14" t="s">
        <v>36</v>
      </c>
      <c r="AX709" s="14" t="s">
        <v>80</v>
      </c>
      <c r="AY709" s="260" t="s">
        <v>124</v>
      </c>
    </row>
    <row r="710" s="16" customFormat="1">
      <c r="A710" s="16"/>
      <c r="B710" s="272"/>
      <c r="C710" s="273"/>
      <c r="D710" s="232" t="s">
        <v>143</v>
      </c>
      <c r="E710" s="274" t="s">
        <v>1</v>
      </c>
      <c r="F710" s="275" t="s">
        <v>157</v>
      </c>
      <c r="G710" s="273"/>
      <c r="H710" s="276">
        <v>32.399999999999999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143</v>
      </c>
      <c r="AU710" s="282" t="s">
        <v>90</v>
      </c>
      <c r="AV710" s="16" t="s">
        <v>130</v>
      </c>
      <c r="AW710" s="16" t="s">
        <v>36</v>
      </c>
      <c r="AX710" s="16" t="s">
        <v>88</v>
      </c>
      <c r="AY710" s="282" t="s">
        <v>124</v>
      </c>
    </row>
    <row r="711" s="2" customFormat="1" ht="16.5" customHeight="1">
      <c r="A711" s="39"/>
      <c r="B711" s="40"/>
      <c r="C711" s="219" t="s">
        <v>636</v>
      </c>
      <c r="D711" s="219" t="s">
        <v>126</v>
      </c>
      <c r="E711" s="220" t="s">
        <v>637</v>
      </c>
      <c r="F711" s="221" t="s">
        <v>638</v>
      </c>
      <c r="G711" s="222" t="s">
        <v>207</v>
      </c>
      <c r="H711" s="223">
        <v>3.214</v>
      </c>
      <c r="I711" s="224"/>
      <c r="J711" s="225">
        <f>ROUND(I711*H711,2)</f>
        <v>0</v>
      </c>
      <c r="K711" s="221" t="s">
        <v>136</v>
      </c>
      <c r="L711" s="45"/>
      <c r="M711" s="226" t="s">
        <v>1</v>
      </c>
      <c r="N711" s="227" t="s">
        <v>45</v>
      </c>
      <c r="O711" s="92"/>
      <c r="P711" s="228">
        <f>O711*H711</f>
        <v>0</v>
      </c>
      <c r="Q711" s="228">
        <v>0.00063000000000000003</v>
      </c>
      <c r="R711" s="228">
        <f>Q711*H711</f>
        <v>0.0020248200000000001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130</v>
      </c>
      <c r="AT711" s="230" t="s">
        <v>126</v>
      </c>
      <c r="AU711" s="230" t="s">
        <v>90</v>
      </c>
      <c r="AY711" s="18" t="s">
        <v>124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88</v>
      </c>
      <c r="BK711" s="231">
        <f>ROUND(I711*H711,2)</f>
        <v>0</v>
      </c>
      <c r="BL711" s="18" t="s">
        <v>130</v>
      </c>
      <c r="BM711" s="230" t="s">
        <v>639</v>
      </c>
    </row>
    <row r="712" s="2" customFormat="1">
      <c r="A712" s="39"/>
      <c r="B712" s="40"/>
      <c r="C712" s="41"/>
      <c r="D712" s="232" t="s">
        <v>132</v>
      </c>
      <c r="E712" s="41"/>
      <c r="F712" s="233" t="s">
        <v>640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132</v>
      </c>
      <c r="AU712" s="18" t="s">
        <v>90</v>
      </c>
    </row>
    <row r="713" s="2" customFormat="1">
      <c r="A713" s="39"/>
      <c r="B713" s="40"/>
      <c r="C713" s="41"/>
      <c r="D713" s="237" t="s">
        <v>139</v>
      </c>
      <c r="E713" s="41"/>
      <c r="F713" s="238" t="s">
        <v>641</v>
      </c>
      <c r="G713" s="41"/>
      <c r="H713" s="41"/>
      <c r="I713" s="234"/>
      <c r="J713" s="41"/>
      <c r="K713" s="41"/>
      <c r="L713" s="45"/>
      <c r="M713" s="235"/>
      <c r="N713" s="236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139</v>
      </c>
      <c r="AU713" s="18" t="s">
        <v>90</v>
      </c>
    </row>
    <row r="714" s="13" customFormat="1">
      <c r="A714" s="13"/>
      <c r="B714" s="240"/>
      <c r="C714" s="241"/>
      <c r="D714" s="232" t="s">
        <v>143</v>
      </c>
      <c r="E714" s="242" t="s">
        <v>1</v>
      </c>
      <c r="F714" s="243" t="s">
        <v>642</v>
      </c>
      <c r="G714" s="241"/>
      <c r="H714" s="242" t="s">
        <v>1</v>
      </c>
      <c r="I714" s="244"/>
      <c r="J714" s="241"/>
      <c r="K714" s="241"/>
      <c r="L714" s="245"/>
      <c r="M714" s="246"/>
      <c r="N714" s="247"/>
      <c r="O714" s="247"/>
      <c r="P714" s="247"/>
      <c r="Q714" s="247"/>
      <c r="R714" s="247"/>
      <c r="S714" s="247"/>
      <c r="T714" s="24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9" t="s">
        <v>143</v>
      </c>
      <c r="AU714" s="249" t="s">
        <v>90</v>
      </c>
      <c r="AV714" s="13" t="s">
        <v>88</v>
      </c>
      <c r="AW714" s="13" t="s">
        <v>36</v>
      </c>
      <c r="AX714" s="13" t="s">
        <v>80</v>
      </c>
      <c r="AY714" s="249" t="s">
        <v>124</v>
      </c>
    </row>
    <row r="715" s="13" customFormat="1">
      <c r="A715" s="13"/>
      <c r="B715" s="240"/>
      <c r="C715" s="241"/>
      <c r="D715" s="232" t="s">
        <v>143</v>
      </c>
      <c r="E715" s="242" t="s">
        <v>1</v>
      </c>
      <c r="F715" s="243" t="s">
        <v>192</v>
      </c>
      <c r="G715" s="241"/>
      <c r="H715" s="242" t="s">
        <v>1</v>
      </c>
      <c r="I715" s="244"/>
      <c r="J715" s="241"/>
      <c r="K715" s="241"/>
      <c r="L715" s="245"/>
      <c r="M715" s="246"/>
      <c r="N715" s="247"/>
      <c r="O715" s="247"/>
      <c r="P715" s="247"/>
      <c r="Q715" s="247"/>
      <c r="R715" s="247"/>
      <c r="S715" s="247"/>
      <c r="T715" s="24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9" t="s">
        <v>143</v>
      </c>
      <c r="AU715" s="249" t="s">
        <v>90</v>
      </c>
      <c r="AV715" s="13" t="s">
        <v>88</v>
      </c>
      <c r="AW715" s="13" t="s">
        <v>36</v>
      </c>
      <c r="AX715" s="13" t="s">
        <v>80</v>
      </c>
      <c r="AY715" s="249" t="s">
        <v>124</v>
      </c>
    </row>
    <row r="716" s="14" customFormat="1">
      <c r="A716" s="14"/>
      <c r="B716" s="250"/>
      <c r="C716" s="251"/>
      <c r="D716" s="232" t="s">
        <v>143</v>
      </c>
      <c r="E716" s="252" t="s">
        <v>1</v>
      </c>
      <c r="F716" s="253" t="s">
        <v>643</v>
      </c>
      <c r="G716" s="251"/>
      <c r="H716" s="254">
        <v>1.03</v>
      </c>
      <c r="I716" s="255"/>
      <c r="J716" s="251"/>
      <c r="K716" s="251"/>
      <c r="L716" s="256"/>
      <c r="M716" s="257"/>
      <c r="N716" s="258"/>
      <c r="O716" s="258"/>
      <c r="P716" s="258"/>
      <c r="Q716" s="258"/>
      <c r="R716" s="258"/>
      <c r="S716" s="258"/>
      <c r="T716" s="25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0" t="s">
        <v>143</v>
      </c>
      <c r="AU716" s="260" t="s">
        <v>90</v>
      </c>
      <c r="AV716" s="14" t="s">
        <v>90</v>
      </c>
      <c r="AW716" s="14" t="s">
        <v>36</v>
      </c>
      <c r="AX716" s="14" t="s">
        <v>80</v>
      </c>
      <c r="AY716" s="260" t="s">
        <v>124</v>
      </c>
    </row>
    <row r="717" s="15" customFormat="1">
      <c r="A717" s="15"/>
      <c r="B717" s="261"/>
      <c r="C717" s="262"/>
      <c r="D717" s="232" t="s">
        <v>143</v>
      </c>
      <c r="E717" s="263" t="s">
        <v>1</v>
      </c>
      <c r="F717" s="264" t="s">
        <v>148</v>
      </c>
      <c r="G717" s="262"/>
      <c r="H717" s="265">
        <v>1.03</v>
      </c>
      <c r="I717" s="266"/>
      <c r="J717" s="262"/>
      <c r="K717" s="262"/>
      <c r="L717" s="267"/>
      <c r="M717" s="268"/>
      <c r="N717" s="269"/>
      <c r="O717" s="269"/>
      <c r="P717" s="269"/>
      <c r="Q717" s="269"/>
      <c r="R717" s="269"/>
      <c r="S717" s="269"/>
      <c r="T717" s="270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1" t="s">
        <v>143</v>
      </c>
      <c r="AU717" s="271" t="s">
        <v>90</v>
      </c>
      <c r="AV717" s="15" t="s">
        <v>149</v>
      </c>
      <c r="AW717" s="15" t="s">
        <v>36</v>
      </c>
      <c r="AX717" s="15" t="s">
        <v>80</v>
      </c>
      <c r="AY717" s="271" t="s">
        <v>124</v>
      </c>
    </row>
    <row r="718" s="13" customFormat="1">
      <c r="A718" s="13"/>
      <c r="B718" s="240"/>
      <c r="C718" s="241"/>
      <c r="D718" s="232" t="s">
        <v>143</v>
      </c>
      <c r="E718" s="242" t="s">
        <v>1</v>
      </c>
      <c r="F718" s="243" t="s">
        <v>195</v>
      </c>
      <c r="G718" s="241"/>
      <c r="H718" s="242" t="s">
        <v>1</v>
      </c>
      <c r="I718" s="244"/>
      <c r="J718" s="241"/>
      <c r="K718" s="241"/>
      <c r="L718" s="245"/>
      <c r="M718" s="246"/>
      <c r="N718" s="247"/>
      <c r="O718" s="247"/>
      <c r="P718" s="247"/>
      <c r="Q718" s="247"/>
      <c r="R718" s="247"/>
      <c r="S718" s="247"/>
      <c r="T718" s="24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9" t="s">
        <v>143</v>
      </c>
      <c r="AU718" s="249" t="s">
        <v>90</v>
      </c>
      <c r="AV718" s="13" t="s">
        <v>88</v>
      </c>
      <c r="AW718" s="13" t="s">
        <v>36</v>
      </c>
      <c r="AX718" s="13" t="s">
        <v>80</v>
      </c>
      <c r="AY718" s="249" t="s">
        <v>124</v>
      </c>
    </row>
    <row r="719" s="14" customFormat="1">
      <c r="A719" s="14"/>
      <c r="B719" s="250"/>
      <c r="C719" s="251"/>
      <c r="D719" s="232" t="s">
        <v>143</v>
      </c>
      <c r="E719" s="252" t="s">
        <v>1</v>
      </c>
      <c r="F719" s="253" t="s">
        <v>644</v>
      </c>
      <c r="G719" s="251"/>
      <c r="H719" s="254">
        <v>0.81000000000000005</v>
      </c>
      <c r="I719" s="255"/>
      <c r="J719" s="251"/>
      <c r="K719" s="251"/>
      <c r="L719" s="256"/>
      <c r="M719" s="257"/>
      <c r="N719" s="258"/>
      <c r="O719" s="258"/>
      <c r="P719" s="258"/>
      <c r="Q719" s="258"/>
      <c r="R719" s="258"/>
      <c r="S719" s="258"/>
      <c r="T719" s="25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0" t="s">
        <v>143</v>
      </c>
      <c r="AU719" s="260" t="s">
        <v>90</v>
      </c>
      <c r="AV719" s="14" t="s">
        <v>90</v>
      </c>
      <c r="AW719" s="14" t="s">
        <v>36</v>
      </c>
      <c r="AX719" s="14" t="s">
        <v>80</v>
      </c>
      <c r="AY719" s="260" t="s">
        <v>124</v>
      </c>
    </row>
    <row r="720" s="15" customFormat="1">
      <c r="A720" s="15"/>
      <c r="B720" s="261"/>
      <c r="C720" s="262"/>
      <c r="D720" s="232" t="s">
        <v>143</v>
      </c>
      <c r="E720" s="263" t="s">
        <v>1</v>
      </c>
      <c r="F720" s="264" t="s">
        <v>148</v>
      </c>
      <c r="G720" s="262"/>
      <c r="H720" s="265">
        <v>0.81000000000000005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1" t="s">
        <v>143</v>
      </c>
      <c r="AU720" s="271" t="s">
        <v>90</v>
      </c>
      <c r="AV720" s="15" t="s">
        <v>149</v>
      </c>
      <c r="AW720" s="15" t="s">
        <v>36</v>
      </c>
      <c r="AX720" s="15" t="s">
        <v>80</v>
      </c>
      <c r="AY720" s="271" t="s">
        <v>124</v>
      </c>
    </row>
    <row r="721" s="13" customFormat="1">
      <c r="A721" s="13"/>
      <c r="B721" s="240"/>
      <c r="C721" s="241"/>
      <c r="D721" s="232" t="s">
        <v>143</v>
      </c>
      <c r="E721" s="242" t="s">
        <v>1</v>
      </c>
      <c r="F721" s="243" t="s">
        <v>645</v>
      </c>
      <c r="G721" s="241"/>
      <c r="H721" s="242" t="s">
        <v>1</v>
      </c>
      <c r="I721" s="244"/>
      <c r="J721" s="241"/>
      <c r="K721" s="241"/>
      <c r="L721" s="245"/>
      <c r="M721" s="246"/>
      <c r="N721" s="247"/>
      <c r="O721" s="247"/>
      <c r="P721" s="247"/>
      <c r="Q721" s="247"/>
      <c r="R721" s="247"/>
      <c r="S721" s="247"/>
      <c r="T721" s="24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9" t="s">
        <v>143</v>
      </c>
      <c r="AU721" s="249" t="s">
        <v>90</v>
      </c>
      <c r="AV721" s="13" t="s">
        <v>88</v>
      </c>
      <c r="AW721" s="13" t="s">
        <v>36</v>
      </c>
      <c r="AX721" s="13" t="s">
        <v>80</v>
      </c>
      <c r="AY721" s="249" t="s">
        <v>124</v>
      </c>
    </row>
    <row r="722" s="14" customFormat="1">
      <c r="A722" s="14"/>
      <c r="B722" s="250"/>
      <c r="C722" s="251"/>
      <c r="D722" s="232" t="s">
        <v>143</v>
      </c>
      <c r="E722" s="252" t="s">
        <v>1</v>
      </c>
      <c r="F722" s="253" t="s">
        <v>646</v>
      </c>
      <c r="G722" s="251"/>
      <c r="H722" s="254">
        <v>1.3740000000000001</v>
      </c>
      <c r="I722" s="255"/>
      <c r="J722" s="251"/>
      <c r="K722" s="251"/>
      <c r="L722" s="256"/>
      <c r="M722" s="257"/>
      <c r="N722" s="258"/>
      <c r="O722" s="258"/>
      <c r="P722" s="258"/>
      <c r="Q722" s="258"/>
      <c r="R722" s="258"/>
      <c r="S722" s="258"/>
      <c r="T722" s="25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0" t="s">
        <v>143</v>
      </c>
      <c r="AU722" s="260" t="s">
        <v>90</v>
      </c>
      <c r="AV722" s="14" t="s">
        <v>90</v>
      </c>
      <c r="AW722" s="14" t="s">
        <v>36</v>
      </c>
      <c r="AX722" s="14" t="s">
        <v>80</v>
      </c>
      <c r="AY722" s="260" t="s">
        <v>124</v>
      </c>
    </row>
    <row r="723" s="15" customFormat="1">
      <c r="A723" s="15"/>
      <c r="B723" s="261"/>
      <c r="C723" s="262"/>
      <c r="D723" s="232" t="s">
        <v>143</v>
      </c>
      <c r="E723" s="263" t="s">
        <v>1</v>
      </c>
      <c r="F723" s="264" t="s">
        <v>148</v>
      </c>
      <c r="G723" s="262"/>
      <c r="H723" s="265">
        <v>1.3740000000000001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1" t="s">
        <v>143</v>
      </c>
      <c r="AU723" s="271" t="s">
        <v>90</v>
      </c>
      <c r="AV723" s="15" t="s">
        <v>149</v>
      </c>
      <c r="AW723" s="15" t="s">
        <v>36</v>
      </c>
      <c r="AX723" s="15" t="s">
        <v>80</v>
      </c>
      <c r="AY723" s="271" t="s">
        <v>124</v>
      </c>
    </row>
    <row r="724" s="16" customFormat="1">
      <c r="A724" s="16"/>
      <c r="B724" s="272"/>
      <c r="C724" s="273"/>
      <c r="D724" s="232" t="s">
        <v>143</v>
      </c>
      <c r="E724" s="274" t="s">
        <v>1</v>
      </c>
      <c r="F724" s="275" t="s">
        <v>157</v>
      </c>
      <c r="G724" s="273"/>
      <c r="H724" s="276">
        <v>3.2140000000000004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82" t="s">
        <v>143</v>
      </c>
      <c r="AU724" s="282" t="s">
        <v>90</v>
      </c>
      <c r="AV724" s="16" t="s">
        <v>130</v>
      </c>
      <c r="AW724" s="16" t="s">
        <v>36</v>
      </c>
      <c r="AX724" s="16" t="s">
        <v>88</v>
      </c>
      <c r="AY724" s="282" t="s">
        <v>124</v>
      </c>
    </row>
    <row r="725" s="2" customFormat="1" ht="16.5" customHeight="1">
      <c r="A725" s="39"/>
      <c r="B725" s="40"/>
      <c r="C725" s="219" t="s">
        <v>647</v>
      </c>
      <c r="D725" s="219" t="s">
        <v>126</v>
      </c>
      <c r="E725" s="220" t="s">
        <v>648</v>
      </c>
      <c r="F725" s="221" t="s">
        <v>649</v>
      </c>
      <c r="G725" s="222" t="s">
        <v>430</v>
      </c>
      <c r="H725" s="223">
        <v>7</v>
      </c>
      <c r="I725" s="224"/>
      <c r="J725" s="225">
        <f>ROUND(I725*H725,2)</f>
        <v>0</v>
      </c>
      <c r="K725" s="221" t="s">
        <v>136</v>
      </c>
      <c r="L725" s="45"/>
      <c r="M725" s="226" t="s">
        <v>1</v>
      </c>
      <c r="N725" s="227" t="s">
        <v>45</v>
      </c>
      <c r="O725" s="92"/>
      <c r="P725" s="228">
        <f>O725*H725</f>
        <v>0</v>
      </c>
      <c r="Q725" s="228">
        <v>0.00017000000000000001</v>
      </c>
      <c r="R725" s="228">
        <f>Q725*H725</f>
        <v>0.0011900000000000001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130</v>
      </c>
      <c r="AT725" s="230" t="s">
        <v>126</v>
      </c>
      <c r="AU725" s="230" t="s">
        <v>90</v>
      </c>
      <c r="AY725" s="18" t="s">
        <v>124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88</v>
      </c>
      <c r="BK725" s="231">
        <f>ROUND(I725*H725,2)</f>
        <v>0</v>
      </c>
      <c r="BL725" s="18" t="s">
        <v>130</v>
      </c>
      <c r="BM725" s="230" t="s">
        <v>650</v>
      </c>
    </row>
    <row r="726" s="2" customFormat="1">
      <c r="A726" s="39"/>
      <c r="B726" s="40"/>
      <c r="C726" s="41"/>
      <c r="D726" s="232" t="s">
        <v>132</v>
      </c>
      <c r="E726" s="41"/>
      <c r="F726" s="233" t="s">
        <v>651</v>
      </c>
      <c r="G726" s="41"/>
      <c r="H726" s="41"/>
      <c r="I726" s="234"/>
      <c r="J726" s="41"/>
      <c r="K726" s="41"/>
      <c r="L726" s="45"/>
      <c r="M726" s="235"/>
      <c r="N726" s="236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132</v>
      </c>
      <c r="AU726" s="18" t="s">
        <v>90</v>
      </c>
    </row>
    <row r="727" s="2" customFormat="1">
      <c r="A727" s="39"/>
      <c r="B727" s="40"/>
      <c r="C727" s="41"/>
      <c r="D727" s="237" t="s">
        <v>139</v>
      </c>
      <c r="E727" s="41"/>
      <c r="F727" s="238" t="s">
        <v>652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139</v>
      </c>
      <c r="AU727" s="18" t="s">
        <v>90</v>
      </c>
    </row>
    <row r="728" s="13" customFormat="1">
      <c r="A728" s="13"/>
      <c r="B728" s="240"/>
      <c r="C728" s="241"/>
      <c r="D728" s="232" t="s">
        <v>143</v>
      </c>
      <c r="E728" s="242" t="s">
        <v>1</v>
      </c>
      <c r="F728" s="243" t="s">
        <v>642</v>
      </c>
      <c r="G728" s="241"/>
      <c r="H728" s="242" t="s">
        <v>1</v>
      </c>
      <c r="I728" s="244"/>
      <c r="J728" s="241"/>
      <c r="K728" s="241"/>
      <c r="L728" s="245"/>
      <c r="M728" s="246"/>
      <c r="N728" s="247"/>
      <c r="O728" s="247"/>
      <c r="P728" s="247"/>
      <c r="Q728" s="247"/>
      <c r="R728" s="247"/>
      <c r="S728" s="247"/>
      <c r="T728" s="24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9" t="s">
        <v>143</v>
      </c>
      <c r="AU728" s="249" t="s">
        <v>90</v>
      </c>
      <c r="AV728" s="13" t="s">
        <v>88</v>
      </c>
      <c r="AW728" s="13" t="s">
        <v>36</v>
      </c>
      <c r="AX728" s="13" t="s">
        <v>80</v>
      </c>
      <c r="AY728" s="249" t="s">
        <v>124</v>
      </c>
    </row>
    <row r="729" s="13" customFormat="1">
      <c r="A729" s="13"/>
      <c r="B729" s="240"/>
      <c r="C729" s="241"/>
      <c r="D729" s="232" t="s">
        <v>143</v>
      </c>
      <c r="E729" s="242" t="s">
        <v>1</v>
      </c>
      <c r="F729" s="243" t="s">
        <v>192</v>
      </c>
      <c r="G729" s="241"/>
      <c r="H729" s="242" t="s">
        <v>1</v>
      </c>
      <c r="I729" s="244"/>
      <c r="J729" s="241"/>
      <c r="K729" s="241"/>
      <c r="L729" s="245"/>
      <c r="M729" s="246"/>
      <c r="N729" s="247"/>
      <c r="O729" s="247"/>
      <c r="P729" s="247"/>
      <c r="Q729" s="247"/>
      <c r="R729" s="247"/>
      <c r="S729" s="247"/>
      <c r="T729" s="24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9" t="s">
        <v>143</v>
      </c>
      <c r="AU729" s="249" t="s">
        <v>90</v>
      </c>
      <c r="AV729" s="13" t="s">
        <v>88</v>
      </c>
      <c r="AW729" s="13" t="s">
        <v>36</v>
      </c>
      <c r="AX729" s="13" t="s">
        <v>80</v>
      </c>
      <c r="AY729" s="249" t="s">
        <v>124</v>
      </c>
    </row>
    <row r="730" s="14" customFormat="1">
      <c r="A730" s="14"/>
      <c r="B730" s="250"/>
      <c r="C730" s="251"/>
      <c r="D730" s="232" t="s">
        <v>143</v>
      </c>
      <c r="E730" s="252" t="s">
        <v>1</v>
      </c>
      <c r="F730" s="253" t="s">
        <v>653</v>
      </c>
      <c r="G730" s="251"/>
      <c r="H730" s="254">
        <v>2.6800000000000002</v>
      </c>
      <c r="I730" s="255"/>
      <c r="J730" s="251"/>
      <c r="K730" s="251"/>
      <c r="L730" s="256"/>
      <c r="M730" s="257"/>
      <c r="N730" s="258"/>
      <c r="O730" s="258"/>
      <c r="P730" s="258"/>
      <c r="Q730" s="258"/>
      <c r="R730" s="258"/>
      <c r="S730" s="258"/>
      <c r="T730" s="25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0" t="s">
        <v>143</v>
      </c>
      <c r="AU730" s="260" t="s">
        <v>90</v>
      </c>
      <c r="AV730" s="14" t="s">
        <v>90</v>
      </c>
      <c r="AW730" s="14" t="s">
        <v>36</v>
      </c>
      <c r="AX730" s="14" t="s">
        <v>80</v>
      </c>
      <c r="AY730" s="260" t="s">
        <v>124</v>
      </c>
    </row>
    <row r="731" s="15" customFormat="1">
      <c r="A731" s="15"/>
      <c r="B731" s="261"/>
      <c r="C731" s="262"/>
      <c r="D731" s="232" t="s">
        <v>143</v>
      </c>
      <c r="E731" s="263" t="s">
        <v>1</v>
      </c>
      <c r="F731" s="264" t="s">
        <v>148</v>
      </c>
      <c r="G731" s="262"/>
      <c r="H731" s="265">
        <v>2.6800000000000002</v>
      </c>
      <c r="I731" s="266"/>
      <c r="J731" s="262"/>
      <c r="K731" s="262"/>
      <c r="L731" s="267"/>
      <c r="M731" s="268"/>
      <c r="N731" s="269"/>
      <c r="O731" s="269"/>
      <c r="P731" s="269"/>
      <c r="Q731" s="269"/>
      <c r="R731" s="269"/>
      <c r="S731" s="269"/>
      <c r="T731" s="270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1" t="s">
        <v>143</v>
      </c>
      <c r="AU731" s="271" t="s">
        <v>90</v>
      </c>
      <c r="AV731" s="15" t="s">
        <v>149</v>
      </c>
      <c r="AW731" s="15" t="s">
        <v>36</v>
      </c>
      <c r="AX731" s="15" t="s">
        <v>80</v>
      </c>
      <c r="AY731" s="271" t="s">
        <v>124</v>
      </c>
    </row>
    <row r="732" s="13" customFormat="1">
      <c r="A732" s="13"/>
      <c r="B732" s="240"/>
      <c r="C732" s="241"/>
      <c r="D732" s="232" t="s">
        <v>143</v>
      </c>
      <c r="E732" s="242" t="s">
        <v>1</v>
      </c>
      <c r="F732" s="243" t="s">
        <v>195</v>
      </c>
      <c r="G732" s="241"/>
      <c r="H732" s="242" t="s">
        <v>1</v>
      </c>
      <c r="I732" s="244"/>
      <c r="J732" s="241"/>
      <c r="K732" s="241"/>
      <c r="L732" s="245"/>
      <c r="M732" s="246"/>
      <c r="N732" s="247"/>
      <c r="O732" s="247"/>
      <c r="P732" s="247"/>
      <c r="Q732" s="247"/>
      <c r="R732" s="247"/>
      <c r="S732" s="247"/>
      <c r="T732" s="24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9" t="s">
        <v>143</v>
      </c>
      <c r="AU732" s="249" t="s">
        <v>90</v>
      </c>
      <c r="AV732" s="13" t="s">
        <v>88</v>
      </c>
      <c r="AW732" s="13" t="s">
        <v>36</v>
      </c>
      <c r="AX732" s="13" t="s">
        <v>80</v>
      </c>
      <c r="AY732" s="249" t="s">
        <v>124</v>
      </c>
    </row>
    <row r="733" s="14" customFormat="1">
      <c r="A733" s="14"/>
      <c r="B733" s="250"/>
      <c r="C733" s="251"/>
      <c r="D733" s="232" t="s">
        <v>143</v>
      </c>
      <c r="E733" s="252" t="s">
        <v>1</v>
      </c>
      <c r="F733" s="253" t="s">
        <v>654</v>
      </c>
      <c r="G733" s="251"/>
      <c r="H733" s="254">
        <v>2.2200000000000002</v>
      </c>
      <c r="I733" s="255"/>
      <c r="J733" s="251"/>
      <c r="K733" s="251"/>
      <c r="L733" s="256"/>
      <c r="M733" s="257"/>
      <c r="N733" s="258"/>
      <c r="O733" s="258"/>
      <c r="P733" s="258"/>
      <c r="Q733" s="258"/>
      <c r="R733" s="258"/>
      <c r="S733" s="258"/>
      <c r="T733" s="25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0" t="s">
        <v>143</v>
      </c>
      <c r="AU733" s="260" t="s">
        <v>90</v>
      </c>
      <c r="AV733" s="14" t="s">
        <v>90</v>
      </c>
      <c r="AW733" s="14" t="s">
        <v>36</v>
      </c>
      <c r="AX733" s="14" t="s">
        <v>80</v>
      </c>
      <c r="AY733" s="260" t="s">
        <v>124</v>
      </c>
    </row>
    <row r="734" s="15" customFormat="1">
      <c r="A734" s="15"/>
      <c r="B734" s="261"/>
      <c r="C734" s="262"/>
      <c r="D734" s="232" t="s">
        <v>143</v>
      </c>
      <c r="E734" s="263" t="s">
        <v>1</v>
      </c>
      <c r="F734" s="264" t="s">
        <v>148</v>
      </c>
      <c r="G734" s="262"/>
      <c r="H734" s="265">
        <v>2.2200000000000002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1" t="s">
        <v>143</v>
      </c>
      <c r="AU734" s="271" t="s">
        <v>90</v>
      </c>
      <c r="AV734" s="15" t="s">
        <v>149</v>
      </c>
      <c r="AW734" s="15" t="s">
        <v>36</v>
      </c>
      <c r="AX734" s="15" t="s">
        <v>80</v>
      </c>
      <c r="AY734" s="271" t="s">
        <v>124</v>
      </c>
    </row>
    <row r="735" s="13" customFormat="1">
      <c r="A735" s="13"/>
      <c r="B735" s="240"/>
      <c r="C735" s="241"/>
      <c r="D735" s="232" t="s">
        <v>143</v>
      </c>
      <c r="E735" s="242" t="s">
        <v>1</v>
      </c>
      <c r="F735" s="243" t="s">
        <v>645</v>
      </c>
      <c r="G735" s="241"/>
      <c r="H735" s="242" t="s">
        <v>1</v>
      </c>
      <c r="I735" s="244"/>
      <c r="J735" s="241"/>
      <c r="K735" s="241"/>
      <c r="L735" s="245"/>
      <c r="M735" s="246"/>
      <c r="N735" s="247"/>
      <c r="O735" s="247"/>
      <c r="P735" s="247"/>
      <c r="Q735" s="247"/>
      <c r="R735" s="247"/>
      <c r="S735" s="247"/>
      <c r="T735" s="24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9" t="s">
        <v>143</v>
      </c>
      <c r="AU735" s="249" t="s">
        <v>90</v>
      </c>
      <c r="AV735" s="13" t="s">
        <v>88</v>
      </c>
      <c r="AW735" s="13" t="s">
        <v>36</v>
      </c>
      <c r="AX735" s="13" t="s">
        <v>80</v>
      </c>
      <c r="AY735" s="249" t="s">
        <v>124</v>
      </c>
    </row>
    <row r="736" s="14" customFormat="1">
      <c r="A736" s="14"/>
      <c r="B736" s="250"/>
      <c r="C736" s="251"/>
      <c r="D736" s="232" t="s">
        <v>143</v>
      </c>
      <c r="E736" s="252" t="s">
        <v>1</v>
      </c>
      <c r="F736" s="253" t="s">
        <v>655</v>
      </c>
      <c r="G736" s="251"/>
      <c r="H736" s="254">
        <v>2.1000000000000001</v>
      </c>
      <c r="I736" s="255"/>
      <c r="J736" s="251"/>
      <c r="K736" s="251"/>
      <c r="L736" s="256"/>
      <c r="M736" s="257"/>
      <c r="N736" s="258"/>
      <c r="O736" s="258"/>
      <c r="P736" s="258"/>
      <c r="Q736" s="258"/>
      <c r="R736" s="258"/>
      <c r="S736" s="258"/>
      <c r="T736" s="25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0" t="s">
        <v>143</v>
      </c>
      <c r="AU736" s="260" t="s">
        <v>90</v>
      </c>
      <c r="AV736" s="14" t="s">
        <v>90</v>
      </c>
      <c r="AW736" s="14" t="s">
        <v>36</v>
      </c>
      <c r="AX736" s="14" t="s">
        <v>80</v>
      </c>
      <c r="AY736" s="260" t="s">
        <v>124</v>
      </c>
    </row>
    <row r="737" s="15" customFormat="1">
      <c r="A737" s="15"/>
      <c r="B737" s="261"/>
      <c r="C737" s="262"/>
      <c r="D737" s="232" t="s">
        <v>143</v>
      </c>
      <c r="E737" s="263" t="s">
        <v>1</v>
      </c>
      <c r="F737" s="264" t="s">
        <v>148</v>
      </c>
      <c r="G737" s="262"/>
      <c r="H737" s="265">
        <v>2.1000000000000001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1" t="s">
        <v>143</v>
      </c>
      <c r="AU737" s="271" t="s">
        <v>90</v>
      </c>
      <c r="AV737" s="15" t="s">
        <v>149</v>
      </c>
      <c r="AW737" s="15" t="s">
        <v>36</v>
      </c>
      <c r="AX737" s="15" t="s">
        <v>80</v>
      </c>
      <c r="AY737" s="271" t="s">
        <v>124</v>
      </c>
    </row>
    <row r="738" s="16" customFormat="1">
      <c r="A738" s="16"/>
      <c r="B738" s="272"/>
      <c r="C738" s="273"/>
      <c r="D738" s="232" t="s">
        <v>143</v>
      </c>
      <c r="E738" s="274" t="s">
        <v>1</v>
      </c>
      <c r="F738" s="275" t="s">
        <v>157</v>
      </c>
      <c r="G738" s="273"/>
      <c r="H738" s="276">
        <v>7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143</v>
      </c>
      <c r="AU738" s="282" t="s">
        <v>90</v>
      </c>
      <c r="AV738" s="16" t="s">
        <v>130</v>
      </c>
      <c r="AW738" s="16" t="s">
        <v>36</v>
      </c>
      <c r="AX738" s="16" t="s">
        <v>88</v>
      </c>
      <c r="AY738" s="282" t="s">
        <v>124</v>
      </c>
    </row>
    <row r="739" s="2" customFormat="1" ht="16.5" customHeight="1">
      <c r="A739" s="39"/>
      <c r="B739" s="40"/>
      <c r="C739" s="219" t="s">
        <v>656</v>
      </c>
      <c r="D739" s="219" t="s">
        <v>126</v>
      </c>
      <c r="E739" s="220" t="s">
        <v>657</v>
      </c>
      <c r="F739" s="221" t="s">
        <v>658</v>
      </c>
      <c r="G739" s="222" t="s">
        <v>430</v>
      </c>
      <c r="H739" s="223">
        <v>2.8500000000000001</v>
      </c>
      <c r="I739" s="224"/>
      <c r="J739" s="225">
        <f>ROUND(I739*H739,2)</f>
        <v>0</v>
      </c>
      <c r="K739" s="221" t="s">
        <v>136</v>
      </c>
      <c r="L739" s="45"/>
      <c r="M739" s="226" t="s">
        <v>1</v>
      </c>
      <c r="N739" s="227" t="s">
        <v>45</v>
      </c>
      <c r="O739" s="92"/>
      <c r="P739" s="228">
        <f>O739*H739</f>
        <v>0</v>
      </c>
      <c r="Q739" s="228">
        <v>0.0081799999999999998</v>
      </c>
      <c r="R739" s="228">
        <f>Q739*H739</f>
        <v>0.023313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130</v>
      </c>
      <c r="AT739" s="230" t="s">
        <v>126</v>
      </c>
      <c r="AU739" s="230" t="s">
        <v>90</v>
      </c>
      <c r="AY739" s="18" t="s">
        <v>124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88</v>
      </c>
      <c r="BK739" s="231">
        <f>ROUND(I739*H739,2)</f>
        <v>0</v>
      </c>
      <c r="BL739" s="18" t="s">
        <v>130</v>
      </c>
      <c r="BM739" s="230" t="s">
        <v>659</v>
      </c>
    </row>
    <row r="740" s="2" customFormat="1">
      <c r="A740" s="39"/>
      <c r="B740" s="40"/>
      <c r="C740" s="41"/>
      <c r="D740" s="232" t="s">
        <v>132</v>
      </c>
      <c r="E740" s="41"/>
      <c r="F740" s="233" t="s">
        <v>660</v>
      </c>
      <c r="G740" s="41"/>
      <c r="H740" s="41"/>
      <c r="I740" s="234"/>
      <c r="J740" s="41"/>
      <c r="K740" s="41"/>
      <c r="L740" s="45"/>
      <c r="M740" s="235"/>
      <c r="N740" s="236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132</v>
      </c>
      <c r="AU740" s="18" t="s">
        <v>90</v>
      </c>
    </row>
    <row r="741" s="2" customFormat="1">
      <c r="A741" s="39"/>
      <c r="B741" s="40"/>
      <c r="C741" s="41"/>
      <c r="D741" s="237" t="s">
        <v>139</v>
      </c>
      <c r="E741" s="41"/>
      <c r="F741" s="238" t="s">
        <v>661</v>
      </c>
      <c r="G741" s="41"/>
      <c r="H741" s="41"/>
      <c r="I741" s="234"/>
      <c r="J741" s="41"/>
      <c r="K741" s="41"/>
      <c r="L741" s="45"/>
      <c r="M741" s="235"/>
      <c r="N741" s="236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139</v>
      </c>
      <c r="AU741" s="18" t="s">
        <v>90</v>
      </c>
    </row>
    <row r="742" s="2" customFormat="1">
      <c r="A742" s="39"/>
      <c r="B742" s="40"/>
      <c r="C742" s="41"/>
      <c r="D742" s="232" t="s">
        <v>141</v>
      </c>
      <c r="E742" s="41"/>
      <c r="F742" s="239" t="s">
        <v>662</v>
      </c>
      <c r="G742" s="41"/>
      <c r="H742" s="41"/>
      <c r="I742" s="234"/>
      <c r="J742" s="41"/>
      <c r="K742" s="41"/>
      <c r="L742" s="45"/>
      <c r="M742" s="235"/>
      <c r="N742" s="236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141</v>
      </c>
      <c r="AU742" s="18" t="s">
        <v>90</v>
      </c>
    </row>
    <row r="743" s="13" customFormat="1">
      <c r="A743" s="13"/>
      <c r="B743" s="240"/>
      <c r="C743" s="241"/>
      <c r="D743" s="232" t="s">
        <v>143</v>
      </c>
      <c r="E743" s="242" t="s">
        <v>1</v>
      </c>
      <c r="F743" s="243" t="s">
        <v>642</v>
      </c>
      <c r="G743" s="241"/>
      <c r="H743" s="242" t="s">
        <v>1</v>
      </c>
      <c r="I743" s="244"/>
      <c r="J743" s="241"/>
      <c r="K743" s="241"/>
      <c r="L743" s="245"/>
      <c r="M743" s="246"/>
      <c r="N743" s="247"/>
      <c r="O743" s="247"/>
      <c r="P743" s="247"/>
      <c r="Q743" s="247"/>
      <c r="R743" s="247"/>
      <c r="S743" s="247"/>
      <c r="T743" s="24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9" t="s">
        <v>143</v>
      </c>
      <c r="AU743" s="249" t="s">
        <v>90</v>
      </c>
      <c r="AV743" s="13" t="s">
        <v>88</v>
      </c>
      <c r="AW743" s="13" t="s">
        <v>36</v>
      </c>
      <c r="AX743" s="13" t="s">
        <v>80</v>
      </c>
      <c r="AY743" s="249" t="s">
        <v>124</v>
      </c>
    </row>
    <row r="744" s="13" customFormat="1">
      <c r="A744" s="13"/>
      <c r="B744" s="240"/>
      <c r="C744" s="241"/>
      <c r="D744" s="232" t="s">
        <v>143</v>
      </c>
      <c r="E744" s="242" t="s">
        <v>1</v>
      </c>
      <c r="F744" s="243" t="s">
        <v>192</v>
      </c>
      <c r="G744" s="241"/>
      <c r="H744" s="242" t="s">
        <v>1</v>
      </c>
      <c r="I744" s="244"/>
      <c r="J744" s="241"/>
      <c r="K744" s="241"/>
      <c r="L744" s="245"/>
      <c r="M744" s="246"/>
      <c r="N744" s="247"/>
      <c r="O744" s="247"/>
      <c r="P744" s="247"/>
      <c r="Q744" s="247"/>
      <c r="R744" s="247"/>
      <c r="S744" s="247"/>
      <c r="T744" s="24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9" t="s">
        <v>143</v>
      </c>
      <c r="AU744" s="249" t="s">
        <v>90</v>
      </c>
      <c r="AV744" s="13" t="s">
        <v>88</v>
      </c>
      <c r="AW744" s="13" t="s">
        <v>36</v>
      </c>
      <c r="AX744" s="13" t="s">
        <v>80</v>
      </c>
      <c r="AY744" s="249" t="s">
        <v>124</v>
      </c>
    </row>
    <row r="745" s="14" customFormat="1">
      <c r="A745" s="14"/>
      <c r="B745" s="250"/>
      <c r="C745" s="251"/>
      <c r="D745" s="232" t="s">
        <v>143</v>
      </c>
      <c r="E745" s="252" t="s">
        <v>1</v>
      </c>
      <c r="F745" s="253" t="s">
        <v>663</v>
      </c>
      <c r="G745" s="251"/>
      <c r="H745" s="254">
        <v>1.25</v>
      </c>
      <c r="I745" s="255"/>
      <c r="J745" s="251"/>
      <c r="K745" s="251"/>
      <c r="L745" s="256"/>
      <c r="M745" s="257"/>
      <c r="N745" s="258"/>
      <c r="O745" s="258"/>
      <c r="P745" s="258"/>
      <c r="Q745" s="258"/>
      <c r="R745" s="258"/>
      <c r="S745" s="258"/>
      <c r="T745" s="25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0" t="s">
        <v>143</v>
      </c>
      <c r="AU745" s="260" t="s">
        <v>90</v>
      </c>
      <c r="AV745" s="14" t="s">
        <v>90</v>
      </c>
      <c r="AW745" s="14" t="s">
        <v>36</v>
      </c>
      <c r="AX745" s="14" t="s">
        <v>80</v>
      </c>
      <c r="AY745" s="260" t="s">
        <v>124</v>
      </c>
    </row>
    <row r="746" s="15" customFormat="1">
      <c r="A746" s="15"/>
      <c r="B746" s="261"/>
      <c r="C746" s="262"/>
      <c r="D746" s="232" t="s">
        <v>143</v>
      </c>
      <c r="E746" s="263" t="s">
        <v>1</v>
      </c>
      <c r="F746" s="264" t="s">
        <v>148</v>
      </c>
      <c r="G746" s="262"/>
      <c r="H746" s="265">
        <v>1.25</v>
      </c>
      <c r="I746" s="266"/>
      <c r="J746" s="262"/>
      <c r="K746" s="262"/>
      <c r="L746" s="267"/>
      <c r="M746" s="268"/>
      <c r="N746" s="269"/>
      <c r="O746" s="269"/>
      <c r="P746" s="269"/>
      <c r="Q746" s="269"/>
      <c r="R746" s="269"/>
      <c r="S746" s="269"/>
      <c r="T746" s="270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1" t="s">
        <v>143</v>
      </c>
      <c r="AU746" s="271" t="s">
        <v>90</v>
      </c>
      <c r="AV746" s="15" t="s">
        <v>149</v>
      </c>
      <c r="AW746" s="15" t="s">
        <v>36</v>
      </c>
      <c r="AX746" s="15" t="s">
        <v>80</v>
      </c>
      <c r="AY746" s="271" t="s">
        <v>124</v>
      </c>
    </row>
    <row r="747" s="13" customFormat="1">
      <c r="A747" s="13"/>
      <c r="B747" s="240"/>
      <c r="C747" s="241"/>
      <c r="D747" s="232" t="s">
        <v>143</v>
      </c>
      <c r="E747" s="242" t="s">
        <v>1</v>
      </c>
      <c r="F747" s="243" t="s">
        <v>195</v>
      </c>
      <c r="G747" s="241"/>
      <c r="H747" s="242" t="s">
        <v>1</v>
      </c>
      <c r="I747" s="244"/>
      <c r="J747" s="241"/>
      <c r="K747" s="241"/>
      <c r="L747" s="245"/>
      <c r="M747" s="246"/>
      <c r="N747" s="247"/>
      <c r="O747" s="247"/>
      <c r="P747" s="247"/>
      <c r="Q747" s="247"/>
      <c r="R747" s="247"/>
      <c r="S747" s="247"/>
      <c r="T747" s="24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9" t="s">
        <v>143</v>
      </c>
      <c r="AU747" s="249" t="s">
        <v>90</v>
      </c>
      <c r="AV747" s="13" t="s">
        <v>88</v>
      </c>
      <c r="AW747" s="13" t="s">
        <v>36</v>
      </c>
      <c r="AX747" s="13" t="s">
        <v>80</v>
      </c>
      <c r="AY747" s="249" t="s">
        <v>124</v>
      </c>
    </row>
    <row r="748" s="14" customFormat="1">
      <c r="A748" s="14"/>
      <c r="B748" s="250"/>
      <c r="C748" s="251"/>
      <c r="D748" s="232" t="s">
        <v>143</v>
      </c>
      <c r="E748" s="252" t="s">
        <v>1</v>
      </c>
      <c r="F748" s="253" t="s">
        <v>664</v>
      </c>
      <c r="G748" s="251"/>
      <c r="H748" s="254">
        <v>1.6000000000000001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0" t="s">
        <v>143</v>
      </c>
      <c r="AU748" s="260" t="s">
        <v>90</v>
      </c>
      <c r="AV748" s="14" t="s">
        <v>90</v>
      </c>
      <c r="AW748" s="14" t="s">
        <v>36</v>
      </c>
      <c r="AX748" s="14" t="s">
        <v>80</v>
      </c>
      <c r="AY748" s="260" t="s">
        <v>124</v>
      </c>
    </row>
    <row r="749" s="15" customFormat="1">
      <c r="A749" s="15"/>
      <c r="B749" s="261"/>
      <c r="C749" s="262"/>
      <c r="D749" s="232" t="s">
        <v>143</v>
      </c>
      <c r="E749" s="263" t="s">
        <v>1</v>
      </c>
      <c r="F749" s="264" t="s">
        <v>148</v>
      </c>
      <c r="G749" s="262"/>
      <c r="H749" s="265">
        <v>1.6000000000000001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1" t="s">
        <v>143</v>
      </c>
      <c r="AU749" s="271" t="s">
        <v>90</v>
      </c>
      <c r="AV749" s="15" t="s">
        <v>149</v>
      </c>
      <c r="AW749" s="15" t="s">
        <v>36</v>
      </c>
      <c r="AX749" s="15" t="s">
        <v>80</v>
      </c>
      <c r="AY749" s="271" t="s">
        <v>124</v>
      </c>
    </row>
    <row r="750" s="16" customFormat="1">
      <c r="A750" s="16"/>
      <c r="B750" s="272"/>
      <c r="C750" s="273"/>
      <c r="D750" s="232" t="s">
        <v>143</v>
      </c>
      <c r="E750" s="274" t="s">
        <v>1</v>
      </c>
      <c r="F750" s="275" t="s">
        <v>157</v>
      </c>
      <c r="G750" s="273"/>
      <c r="H750" s="276">
        <v>2.8500000000000001</v>
      </c>
      <c r="I750" s="277"/>
      <c r="J750" s="273"/>
      <c r="K750" s="273"/>
      <c r="L750" s="278"/>
      <c r="M750" s="279"/>
      <c r="N750" s="280"/>
      <c r="O750" s="280"/>
      <c r="P750" s="280"/>
      <c r="Q750" s="280"/>
      <c r="R750" s="280"/>
      <c r="S750" s="280"/>
      <c r="T750" s="281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82" t="s">
        <v>143</v>
      </c>
      <c r="AU750" s="282" t="s">
        <v>90</v>
      </c>
      <c r="AV750" s="16" t="s">
        <v>130</v>
      </c>
      <c r="AW750" s="16" t="s">
        <v>36</v>
      </c>
      <c r="AX750" s="16" t="s">
        <v>88</v>
      </c>
      <c r="AY750" s="282" t="s">
        <v>124</v>
      </c>
    </row>
    <row r="751" s="2" customFormat="1" ht="21.75" customHeight="1">
      <c r="A751" s="39"/>
      <c r="B751" s="40"/>
      <c r="C751" s="219" t="s">
        <v>665</v>
      </c>
      <c r="D751" s="219" t="s">
        <v>126</v>
      </c>
      <c r="E751" s="220" t="s">
        <v>666</v>
      </c>
      <c r="F751" s="221" t="s">
        <v>667</v>
      </c>
      <c r="G751" s="222" t="s">
        <v>430</v>
      </c>
      <c r="H751" s="223">
        <v>44.549999999999997</v>
      </c>
      <c r="I751" s="224"/>
      <c r="J751" s="225">
        <f>ROUND(I751*H751,2)</f>
        <v>0</v>
      </c>
      <c r="K751" s="221" t="s">
        <v>136</v>
      </c>
      <c r="L751" s="45"/>
      <c r="M751" s="226" t="s">
        <v>1</v>
      </c>
      <c r="N751" s="227" t="s">
        <v>45</v>
      </c>
      <c r="O751" s="92"/>
      <c r="P751" s="228">
        <f>O751*H751</f>
        <v>0</v>
      </c>
      <c r="Q751" s="228">
        <v>0</v>
      </c>
      <c r="R751" s="228">
        <f>Q751*H751</f>
        <v>0</v>
      </c>
      <c r="S751" s="228">
        <v>0</v>
      </c>
      <c r="T751" s="22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0" t="s">
        <v>130</v>
      </c>
      <c r="AT751" s="230" t="s">
        <v>126</v>
      </c>
      <c r="AU751" s="230" t="s">
        <v>90</v>
      </c>
      <c r="AY751" s="18" t="s">
        <v>124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8" t="s">
        <v>88</v>
      </c>
      <c r="BK751" s="231">
        <f>ROUND(I751*H751,2)</f>
        <v>0</v>
      </c>
      <c r="BL751" s="18" t="s">
        <v>130</v>
      </c>
      <c r="BM751" s="230" t="s">
        <v>668</v>
      </c>
    </row>
    <row r="752" s="2" customFormat="1">
      <c r="A752" s="39"/>
      <c r="B752" s="40"/>
      <c r="C752" s="41"/>
      <c r="D752" s="232" t="s">
        <v>132</v>
      </c>
      <c r="E752" s="41"/>
      <c r="F752" s="233" t="s">
        <v>669</v>
      </c>
      <c r="G752" s="41"/>
      <c r="H752" s="41"/>
      <c r="I752" s="234"/>
      <c r="J752" s="41"/>
      <c r="K752" s="41"/>
      <c r="L752" s="45"/>
      <c r="M752" s="235"/>
      <c r="N752" s="236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132</v>
      </c>
      <c r="AU752" s="18" t="s">
        <v>90</v>
      </c>
    </row>
    <row r="753" s="2" customFormat="1">
      <c r="A753" s="39"/>
      <c r="B753" s="40"/>
      <c r="C753" s="41"/>
      <c r="D753" s="237" t="s">
        <v>139</v>
      </c>
      <c r="E753" s="41"/>
      <c r="F753" s="238" t="s">
        <v>670</v>
      </c>
      <c r="G753" s="41"/>
      <c r="H753" s="41"/>
      <c r="I753" s="234"/>
      <c r="J753" s="41"/>
      <c r="K753" s="41"/>
      <c r="L753" s="45"/>
      <c r="M753" s="235"/>
      <c r="N753" s="236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139</v>
      </c>
      <c r="AU753" s="18" t="s">
        <v>90</v>
      </c>
    </row>
    <row r="754" s="2" customFormat="1">
      <c r="A754" s="39"/>
      <c r="B754" s="40"/>
      <c r="C754" s="41"/>
      <c r="D754" s="232" t="s">
        <v>141</v>
      </c>
      <c r="E754" s="41"/>
      <c r="F754" s="239" t="s">
        <v>662</v>
      </c>
      <c r="G754" s="41"/>
      <c r="H754" s="41"/>
      <c r="I754" s="234"/>
      <c r="J754" s="41"/>
      <c r="K754" s="41"/>
      <c r="L754" s="45"/>
      <c r="M754" s="235"/>
      <c r="N754" s="236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141</v>
      </c>
      <c r="AU754" s="18" t="s">
        <v>90</v>
      </c>
    </row>
    <row r="755" s="13" customFormat="1">
      <c r="A755" s="13"/>
      <c r="B755" s="240"/>
      <c r="C755" s="241"/>
      <c r="D755" s="232" t="s">
        <v>143</v>
      </c>
      <c r="E755" s="242" t="s">
        <v>1</v>
      </c>
      <c r="F755" s="243" t="s">
        <v>671</v>
      </c>
      <c r="G755" s="241"/>
      <c r="H755" s="242" t="s">
        <v>1</v>
      </c>
      <c r="I755" s="244"/>
      <c r="J755" s="241"/>
      <c r="K755" s="241"/>
      <c r="L755" s="245"/>
      <c r="M755" s="246"/>
      <c r="N755" s="247"/>
      <c r="O755" s="247"/>
      <c r="P755" s="247"/>
      <c r="Q755" s="247"/>
      <c r="R755" s="247"/>
      <c r="S755" s="247"/>
      <c r="T755" s="24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9" t="s">
        <v>143</v>
      </c>
      <c r="AU755" s="249" t="s">
        <v>90</v>
      </c>
      <c r="AV755" s="13" t="s">
        <v>88</v>
      </c>
      <c r="AW755" s="13" t="s">
        <v>36</v>
      </c>
      <c r="AX755" s="13" t="s">
        <v>80</v>
      </c>
      <c r="AY755" s="249" t="s">
        <v>124</v>
      </c>
    </row>
    <row r="756" s="13" customFormat="1">
      <c r="A756" s="13"/>
      <c r="B756" s="240"/>
      <c r="C756" s="241"/>
      <c r="D756" s="232" t="s">
        <v>143</v>
      </c>
      <c r="E756" s="242" t="s">
        <v>1</v>
      </c>
      <c r="F756" s="243" t="s">
        <v>192</v>
      </c>
      <c r="G756" s="241"/>
      <c r="H756" s="242" t="s">
        <v>1</v>
      </c>
      <c r="I756" s="244"/>
      <c r="J756" s="241"/>
      <c r="K756" s="241"/>
      <c r="L756" s="245"/>
      <c r="M756" s="246"/>
      <c r="N756" s="247"/>
      <c r="O756" s="247"/>
      <c r="P756" s="247"/>
      <c r="Q756" s="247"/>
      <c r="R756" s="247"/>
      <c r="S756" s="247"/>
      <c r="T756" s="24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9" t="s">
        <v>143</v>
      </c>
      <c r="AU756" s="249" t="s">
        <v>90</v>
      </c>
      <c r="AV756" s="13" t="s">
        <v>88</v>
      </c>
      <c r="AW756" s="13" t="s">
        <v>36</v>
      </c>
      <c r="AX756" s="13" t="s">
        <v>80</v>
      </c>
      <c r="AY756" s="249" t="s">
        <v>124</v>
      </c>
    </row>
    <row r="757" s="14" customFormat="1">
      <c r="A757" s="14"/>
      <c r="B757" s="250"/>
      <c r="C757" s="251"/>
      <c r="D757" s="232" t="s">
        <v>143</v>
      </c>
      <c r="E757" s="252" t="s">
        <v>1</v>
      </c>
      <c r="F757" s="253" t="s">
        <v>672</v>
      </c>
      <c r="G757" s="251"/>
      <c r="H757" s="254">
        <v>21.600000000000001</v>
      </c>
      <c r="I757" s="255"/>
      <c r="J757" s="251"/>
      <c r="K757" s="251"/>
      <c r="L757" s="256"/>
      <c r="M757" s="257"/>
      <c r="N757" s="258"/>
      <c r="O757" s="258"/>
      <c r="P757" s="258"/>
      <c r="Q757" s="258"/>
      <c r="R757" s="258"/>
      <c r="S757" s="258"/>
      <c r="T757" s="25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0" t="s">
        <v>143</v>
      </c>
      <c r="AU757" s="260" t="s">
        <v>90</v>
      </c>
      <c r="AV757" s="14" t="s">
        <v>90</v>
      </c>
      <c r="AW757" s="14" t="s">
        <v>36</v>
      </c>
      <c r="AX757" s="14" t="s">
        <v>80</v>
      </c>
      <c r="AY757" s="260" t="s">
        <v>124</v>
      </c>
    </row>
    <row r="758" s="14" customFormat="1">
      <c r="A758" s="14"/>
      <c r="B758" s="250"/>
      <c r="C758" s="251"/>
      <c r="D758" s="232" t="s">
        <v>143</v>
      </c>
      <c r="E758" s="252" t="s">
        <v>1</v>
      </c>
      <c r="F758" s="253" t="s">
        <v>673</v>
      </c>
      <c r="G758" s="251"/>
      <c r="H758" s="254">
        <v>1.25</v>
      </c>
      <c r="I758" s="255"/>
      <c r="J758" s="251"/>
      <c r="K758" s="251"/>
      <c r="L758" s="256"/>
      <c r="M758" s="257"/>
      <c r="N758" s="258"/>
      <c r="O758" s="258"/>
      <c r="P758" s="258"/>
      <c r="Q758" s="258"/>
      <c r="R758" s="258"/>
      <c r="S758" s="258"/>
      <c r="T758" s="25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0" t="s">
        <v>143</v>
      </c>
      <c r="AU758" s="260" t="s">
        <v>90</v>
      </c>
      <c r="AV758" s="14" t="s">
        <v>90</v>
      </c>
      <c r="AW758" s="14" t="s">
        <v>36</v>
      </c>
      <c r="AX758" s="14" t="s">
        <v>80</v>
      </c>
      <c r="AY758" s="260" t="s">
        <v>124</v>
      </c>
    </row>
    <row r="759" s="15" customFormat="1">
      <c r="A759" s="15"/>
      <c r="B759" s="261"/>
      <c r="C759" s="262"/>
      <c r="D759" s="232" t="s">
        <v>143</v>
      </c>
      <c r="E759" s="263" t="s">
        <v>1</v>
      </c>
      <c r="F759" s="264" t="s">
        <v>148</v>
      </c>
      <c r="G759" s="262"/>
      <c r="H759" s="265">
        <v>22.850000000000001</v>
      </c>
      <c r="I759" s="266"/>
      <c r="J759" s="262"/>
      <c r="K759" s="262"/>
      <c r="L759" s="267"/>
      <c r="M759" s="268"/>
      <c r="N759" s="269"/>
      <c r="O759" s="269"/>
      <c r="P759" s="269"/>
      <c r="Q759" s="269"/>
      <c r="R759" s="269"/>
      <c r="S759" s="269"/>
      <c r="T759" s="270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1" t="s">
        <v>143</v>
      </c>
      <c r="AU759" s="271" t="s">
        <v>90</v>
      </c>
      <c r="AV759" s="15" t="s">
        <v>149</v>
      </c>
      <c r="AW759" s="15" t="s">
        <v>36</v>
      </c>
      <c r="AX759" s="15" t="s">
        <v>80</v>
      </c>
      <c r="AY759" s="271" t="s">
        <v>124</v>
      </c>
    </row>
    <row r="760" s="13" customFormat="1">
      <c r="A760" s="13"/>
      <c r="B760" s="240"/>
      <c r="C760" s="241"/>
      <c r="D760" s="232" t="s">
        <v>143</v>
      </c>
      <c r="E760" s="242" t="s">
        <v>1</v>
      </c>
      <c r="F760" s="243" t="s">
        <v>195</v>
      </c>
      <c r="G760" s="241"/>
      <c r="H760" s="242" t="s">
        <v>1</v>
      </c>
      <c r="I760" s="244"/>
      <c r="J760" s="241"/>
      <c r="K760" s="241"/>
      <c r="L760" s="245"/>
      <c r="M760" s="246"/>
      <c r="N760" s="247"/>
      <c r="O760" s="247"/>
      <c r="P760" s="247"/>
      <c r="Q760" s="247"/>
      <c r="R760" s="247"/>
      <c r="S760" s="247"/>
      <c r="T760" s="24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9" t="s">
        <v>143</v>
      </c>
      <c r="AU760" s="249" t="s">
        <v>90</v>
      </c>
      <c r="AV760" s="13" t="s">
        <v>88</v>
      </c>
      <c r="AW760" s="13" t="s">
        <v>36</v>
      </c>
      <c r="AX760" s="13" t="s">
        <v>80</v>
      </c>
      <c r="AY760" s="249" t="s">
        <v>124</v>
      </c>
    </row>
    <row r="761" s="14" customFormat="1">
      <c r="A761" s="14"/>
      <c r="B761" s="250"/>
      <c r="C761" s="251"/>
      <c r="D761" s="232" t="s">
        <v>143</v>
      </c>
      <c r="E761" s="252" t="s">
        <v>1</v>
      </c>
      <c r="F761" s="253" t="s">
        <v>674</v>
      </c>
      <c r="G761" s="251"/>
      <c r="H761" s="254">
        <v>18.899999999999999</v>
      </c>
      <c r="I761" s="255"/>
      <c r="J761" s="251"/>
      <c r="K761" s="251"/>
      <c r="L761" s="256"/>
      <c r="M761" s="257"/>
      <c r="N761" s="258"/>
      <c r="O761" s="258"/>
      <c r="P761" s="258"/>
      <c r="Q761" s="258"/>
      <c r="R761" s="258"/>
      <c r="S761" s="258"/>
      <c r="T761" s="25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0" t="s">
        <v>143</v>
      </c>
      <c r="AU761" s="260" t="s">
        <v>90</v>
      </c>
      <c r="AV761" s="14" t="s">
        <v>90</v>
      </c>
      <c r="AW761" s="14" t="s">
        <v>36</v>
      </c>
      <c r="AX761" s="14" t="s">
        <v>80</v>
      </c>
      <c r="AY761" s="260" t="s">
        <v>124</v>
      </c>
    </row>
    <row r="762" s="14" customFormat="1">
      <c r="A762" s="14"/>
      <c r="B762" s="250"/>
      <c r="C762" s="251"/>
      <c r="D762" s="232" t="s">
        <v>143</v>
      </c>
      <c r="E762" s="252" t="s">
        <v>1</v>
      </c>
      <c r="F762" s="253" t="s">
        <v>675</v>
      </c>
      <c r="G762" s="251"/>
      <c r="H762" s="254">
        <v>2.7999999999999998</v>
      </c>
      <c r="I762" s="255"/>
      <c r="J762" s="251"/>
      <c r="K762" s="251"/>
      <c r="L762" s="256"/>
      <c r="M762" s="257"/>
      <c r="N762" s="258"/>
      <c r="O762" s="258"/>
      <c r="P762" s="258"/>
      <c r="Q762" s="258"/>
      <c r="R762" s="258"/>
      <c r="S762" s="258"/>
      <c r="T762" s="25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0" t="s">
        <v>143</v>
      </c>
      <c r="AU762" s="260" t="s">
        <v>90</v>
      </c>
      <c r="AV762" s="14" t="s">
        <v>90</v>
      </c>
      <c r="AW762" s="14" t="s">
        <v>36</v>
      </c>
      <c r="AX762" s="14" t="s">
        <v>80</v>
      </c>
      <c r="AY762" s="260" t="s">
        <v>124</v>
      </c>
    </row>
    <row r="763" s="15" customFormat="1">
      <c r="A763" s="15"/>
      <c r="B763" s="261"/>
      <c r="C763" s="262"/>
      <c r="D763" s="232" t="s">
        <v>143</v>
      </c>
      <c r="E763" s="263" t="s">
        <v>1</v>
      </c>
      <c r="F763" s="264" t="s">
        <v>148</v>
      </c>
      <c r="G763" s="262"/>
      <c r="H763" s="265">
        <v>21.699999999999999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1" t="s">
        <v>143</v>
      </c>
      <c r="AU763" s="271" t="s">
        <v>90</v>
      </c>
      <c r="AV763" s="15" t="s">
        <v>149</v>
      </c>
      <c r="AW763" s="15" t="s">
        <v>36</v>
      </c>
      <c r="AX763" s="15" t="s">
        <v>80</v>
      </c>
      <c r="AY763" s="271" t="s">
        <v>124</v>
      </c>
    </row>
    <row r="764" s="16" customFormat="1">
      <c r="A764" s="16"/>
      <c r="B764" s="272"/>
      <c r="C764" s="273"/>
      <c r="D764" s="232" t="s">
        <v>143</v>
      </c>
      <c r="E764" s="274" t="s">
        <v>1</v>
      </c>
      <c r="F764" s="275" t="s">
        <v>157</v>
      </c>
      <c r="G764" s="273"/>
      <c r="H764" s="276">
        <v>44.549999999999997</v>
      </c>
      <c r="I764" s="277"/>
      <c r="J764" s="273"/>
      <c r="K764" s="273"/>
      <c r="L764" s="278"/>
      <c r="M764" s="279"/>
      <c r="N764" s="280"/>
      <c r="O764" s="280"/>
      <c r="P764" s="280"/>
      <c r="Q764" s="280"/>
      <c r="R764" s="280"/>
      <c r="S764" s="280"/>
      <c r="T764" s="281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82" t="s">
        <v>143</v>
      </c>
      <c r="AU764" s="282" t="s">
        <v>90</v>
      </c>
      <c r="AV764" s="16" t="s">
        <v>130</v>
      </c>
      <c r="AW764" s="16" t="s">
        <v>36</v>
      </c>
      <c r="AX764" s="16" t="s">
        <v>88</v>
      </c>
      <c r="AY764" s="282" t="s">
        <v>124</v>
      </c>
    </row>
    <row r="765" s="2" customFormat="1" ht="16.5" customHeight="1">
      <c r="A765" s="39"/>
      <c r="B765" s="40"/>
      <c r="C765" s="219" t="s">
        <v>676</v>
      </c>
      <c r="D765" s="219" t="s">
        <v>126</v>
      </c>
      <c r="E765" s="220" t="s">
        <v>677</v>
      </c>
      <c r="F765" s="221" t="s">
        <v>678</v>
      </c>
      <c r="G765" s="222" t="s">
        <v>507</v>
      </c>
      <c r="H765" s="223">
        <v>1</v>
      </c>
      <c r="I765" s="224"/>
      <c r="J765" s="225">
        <f>ROUND(I765*H765,2)</f>
        <v>0</v>
      </c>
      <c r="K765" s="221" t="s">
        <v>1</v>
      </c>
      <c r="L765" s="45"/>
      <c r="M765" s="226" t="s">
        <v>1</v>
      </c>
      <c r="N765" s="227" t="s">
        <v>45</v>
      </c>
      <c r="O765" s="92"/>
      <c r="P765" s="228">
        <f>O765*H765</f>
        <v>0</v>
      </c>
      <c r="Q765" s="228">
        <v>0.0055999999999999999</v>
      </c>
      <c r="R765" s="228">
        <f>Q765*H765</f>
        <v>0.0055999999999999999</v>
      </c>
      <c r="S765" s="228">
        <v>0</v>
      </c>
      <c r="T765" s="22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0" t="s">
        <v>130</v>
      </c>
      <c r="AT765" s="230" t="s">
        <v>126</v>
      </c>
      <c r="AU765" s="230" t="s">
        <v>90</v>
      </c>
      <c r="AY765" s="18" t="s">
        <v>124</v>
      </c>
      <c r="BE765" s="231">
        <f>IF(N765="základní",J765,0)</f>
        <v>0</v>
      </c>
      <c r="BF765" s="231">
        <f>IF(N765="snížená",J765,0)</f>
        <v>0</v>
      </c>
      <c r="BG765" s="231">
        <f>IF(N765="zákl. přenesená",J765,0)</f>
        <v>0</v>
      </c>
      <c r="BH765" s="231">
        <f>IF(N765="sníž. přenesená",J765,0)</f>
        <v>0</v>
      </c>
      <c r="BI765" s="231">
        <f>IF(N765="nulová",J765,0)</f>
        <v>0</v>
      </c>
      <c r="BJ765" s="18" t="s">
        <v>88</v>
      </c>
      <c r="BK765" s="231">
        <f>ROUND(I765*H765,2)</f>
        <v>0</v>
      </c>
      <c r="BL765" s="18" t="s">
        <v>130</v>
      </c>
      <c r="BM765" s="230" t="s">
        <v>679</v>
      </c>
    </row>
    <row r="766" s="2" customFormat="1">
      <c r="A766" s="39"/>
      <c r="B766" s="40"/>
      <c r="C766" s="41"/>
      <c r="D766" s="232" t="s">
        <v>132</v>
      </c>
      <c r="E766" s="41"/>
      <c r="F766" s="233" t="s">
        <v>678</v>
      </c>
      <c r="G766" s="41"/>
      <c r="H766" s="41"/>
      <c r="I766" s="234"/>
      <c r="J766" s="41"/>
      <c r="K766" s="41"/>
      <c r="L766" s="45"/>
      <c r="M766" s="235"/>
      <c r="N766" s="236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132</v>
      </c>
      <c r="AU766" s="18" t="s">
        <v>90</v>
      </c>
    </row>
    <row r="767" s="2" customFormat="1">
      <c r="A767" s="39"/>
      <c r="B767" s="40"/>
      <c r="C767" s="41"/>
      <c r="D767" s="232" t="s">
        <v>141</v>
      </c>
      <c r="E767" s="41"/>
      <c r="F767" s="239" t="s">
        <v>680</v>
      </c>
      <c r="G767" s="41"/>
      <c r="H767" s="41"/>
      <c r="I767" s="234"/>
      <c r="J767" s="41"/>
      <c r="K767" s="41"/>
      <c r="L767" s="45"/>
      <c r="M767" s="235"/>
      <c r="N767" s="236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141</v>
      </c>
      <c r="AU767" s="18" t="s">
        <v>90</v>
      </c>
    </row>
    <row r="768" s="12" customFormat="1" ht="22.8" customHeight="1">
      <c r="A768" s="12"/>
      <c r="B768" s="203"/>
      <c r="C768" s="204"/>
      <c r="D768" s="205" t="s">
        <v>79</v>
      </c>
      <c r="E768" s="217" t="s">
        <v>681</v>
      </c>
      <c r="F768" s="217" t="s">
        <v>682</v>
      </c>
      <c r="G768" s="204"/>
      <c r="H768" s="204"/>
      <c r="I768" s="207"/>
      <c r="J768" s="218">
        <f>BK768</f>
        <v>0</v>
      </c>
      <c r="K768" s="204"/>
      <c r="L768" s="209"/>
      <c r="M768" s="210"/>
      <c r="N768" s="211"/>
      <c r="O768" s="211"/>
      <c r="P768" s="212">
        <f>SUM(P769:P810)</f>
        <v>0</v>
      </c>
      <c r="Q768" s="211"/>
      <c r="R768" s="212">
        <f>SUM(R769:R810)</f>
        <v>0</v>
      </c>
      <c r="S768" s="211"/>
      <c r="T768" s="213">
        <f>SUM(T769:T810)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4" t="s">
        <v>88</v>
      </c>
      <c r="AT768" s="215" t="s">
        <v>79</v>
      </c>
      <c r="AU768" s="215" t="s">
        <v>88</v>
      </c>
      <c r="AY768" s="214" t="s">
        <v>124</v>
      </c>
      <c r="BK768" s="216">
        <f>SUM(BK769:BK810)</f>
        <v>0</v>
      </c>
    </row>
    <row r="769" s="2" customFormat="1" ht="24.15" customHeight="1">
      <c r="A769" s="39"/>
      <c r="B769" s="40"/>
      <c r="C769" s="219" t="s">
        <v>683</v>
      </c>
      <c r="D769" s="219" t="s">
        <v>126</v>
      </c>
      <c r="E769" s="220" t="s">
        <v>684</v>
      </c>
      <c r="F769" s="221" t="s">
        <v>685</v>
      </c>
      <c r="G769" s="222" t="s">
        <v>287</v>
      </c>
      <c r="H769" s="223">
        <v>16.709</v>
      </c>
      <c r="I769" s="224"/>
      <c r="J769" s="225">
        <f>ROUND(I769*H769,2)</f>
        <v>0</v>
      </c>
      <c r="K769" s="221" t="s">
        <v>1</v>
      </c>
      <c r="L769" s="45"/>
      <c r="M769" s="226" t="s">
        <v>1</v>
      </c>
      <c r="N769" s="227" t="s">
        <v>45</v>
      </c>
      <c r="O769" s="92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0" t="s">
        <v>130</v>
      </c>
      <c r="AT769" s="230" t="s">
        <v>126</v>
      </c>
      <c r="AU769" s="230" t="s">
        <v>90</v>
      </c>
      <c r="AY769" s="18" t="s">
        <v>124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8" t="s">
        <v>88</v>
      </c>
      <c r="BK769" s="231">
        <f>ROUND(I769*H769,2)</f>
        <v>0</v>
      </c>
      <c r="BL769" s="18" t="s">
        <v>130</v>
      </c>
      <c r="BM769" s="230" t="s">
        <v>686</v>
      </c>
    </row>
    <row r="770" s="2" customFormat="1">
      <c r="A770" s="39"/>
      <c r="B770" s="40"/>
      <c r="C770" s="41"/>
      <c r="D770" s="232" t="s">
        <v>132</v>
      </c>
      <c r="E770" s="41"/>
      <c r="F770" s="233" t="s">
        <v>685</v>
      </c>
      <c r="G770" s="41"/>
      <c r="H770" s="41"/>
      <c r="I770" s="234"/>
      <c r="J770" s="41"/>
      <c r="K770" s="41"/>
      <c r="L770" s="45"/>
      <c r="M770" s="235"/>
      <c r="N770" s="236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132</v>
      </c>
      <c r="AU770" s="18" t="s">
        <v>90</v>
      </c>
    </row>
    <row r="771" s="13" customFormat="1">
      <c r="A771" s="13"/>
      <c r="B771" s="240"/>
      <c r="C771" s="241"/>
      <c r="D771" s="232" t="s">
        <v>143</v>
      </c>
      <c r="E771" s="242" t="s">
        <v>1</v>
      </c>
      <c r="F771" s="243" t="s">
        <v>525</v>
      </c>
      <c r="G771" s="241"/>
      <c r="H771" s="242" t="s">
        <v>1</v>
      </c>
      <c r="I771" s="244"/>
      <c r="J771" s="241"/>
      <c r="K771" s="241"/>
      <c r="L771" s="245"/>
      <c r="M771" s="246"/>
      <c r="N771" s="247"/>
      <c r="O771" s="247"/>
      <c r="P771" s="247"/>
      <c r="Q771" s="247"/>
      <c r="R771" s="247"/>
      <c r="S771" s="247"/>
      <c r="T771" s="24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9" t="s">
        <v>143</v>
      </c>
      <c r="AU771" s="249" t="s">
        <v>90</v>
      </c>
      <c r="AV771" s="13" t="s">
        <v>88</v>
      </c>
      <c r="AW771" s="13" t="s">
        <v>36</v>
      </c>
      <c r="AX771" s="13" t="s">
        <v>80</v>
      </c>
      <c r="AY771" s="249" t="s">
        <v>124</v>
      </c>
    </row>
    <row r="772" s="13" customFormat="1">
      <c r="A772" s="13"/>
      <c r="B772" s="240"/>
      <c r="C772" s="241"/>
      <c r="D772" s="232" t="s">
        <v>143</v>
      </c>
      <c r="E772" s="242" t="s">
        <v>1</v>
      </c>
      <c r="F772" s="243" t="s">
        <v>192</v>
      </c>
      <c r="G772" s="241"/>
      <c r="H772" s="242" t="s">
        <v>1</v>
      </c>
      <c r="I772" s="244"/>
      <c r="J772" s="241"/>
      <c r="K772" s="241"/>
      <c r="L772" s="245"/>
      <c r="M772" s="246"/>
      <c r="N772" s="247"/>
      <c r="O772" s="247"/>
      <c r="P772" s="247"/>
      <c r="Q772" s="247"/>
      <c r="R772" s="247"/>
      <c r="S772" s="247"/>
      <c r="T772" s="24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9" t="s">
        <v>143</v>
      </c>
      <c r="AU772" s="249" t="s">
        <v>90</v>
      </c>
      <c r="AV772" s="13" t="s">
        <v>88</v>
      </c>
      <c r="AW772" s="13" t="s">
        <v>36</v>
      </c>
      <c r="AX772" s="13" t="s">
        <v>80</v>
      </c>
      <c r="AY772" s="249" t="s">
        <v>124</v>
      </c>
    </row>
    <row r="773" s="14" customFormat="1">
      <c r="A773" s="14"/>
      <c r="B773" s="250"/>
      <c r="C773" s="251"/>
      <c r="D773" s="232" t="s">
        <v>143</v>
      </c>
      <c r="E773" s="252" t="s">
        <v>1</v>
      </c>
      <c r="F773" s="253" t="s">
        <v>687</v>
      </c>
      <c r="G773" s="251"/>
      <c r="H773" s="254">
        <v>11.988</v>
      </c>
      <c r="I773" s="255"/>
      <c r="J773" s="251"/>
      <c r="K773" s="251"/>
      <c r="L773" s="256"/>
      <c r="M773" s="257"/>
      <c r="N773" s="258"/>
      <c r="O773" s="258"/>
      <c r="P773" s="258"/>
      <c r="Q773" s="258"/>
      <c r="R773" s="258"/>
      <c r="S773" s="258"/>
      <c r="T773" s="25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0" t="s">
        <v>143</v>
      </c>
      <c r="AU773" s="260" t="s">
        <v>90</v>
      </c>
      <c r="AV773" s="14" t="s">
        <v>90</v>
      </c>
      <c r="AW773" s="14" t="s">
        <v>36</v>
      </c>
      <c r="AX773" s="14" t="s">
        <v>80</v>
      </c>
      <c r="AY773" s="260" t="s">
        <v>124</v>
      </c>
    </row>
    <row r="774" s="15" customFormat="1">
      <c r="A774" s="15"/>
      <c r="B774" s="261"/>
      <c r="C774" s="262"/>
      <c r="D774" s="232" t="s">
        <v>143</v>
      </c>
      <c r="E774" s="263" t="s">
        <v>1</v>
      </c>
      <c r="F774" s="264" t="s">
        <v>148</v>
      </c>
      <c r="G774" s="262"/>
      <c r="H774" s="265">
        <v>11.988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1" t="s">
        <v>143</v>
      </c>
      <c r="AU774" s="271" t="s">
        <v>90</v>
      </c>
      <c r="AV774" s="15" t="s">
        <v>149</v>
      </c>
      <c r="AW774" s="15" t="s">
        <v>36</v>
      </c>
      <c r="AX774" s="15" t="s">
        <v>80</v>
      </c>
      <c r="AY774" s="271" t="s">
        <v>124</v>
      </c>
    </row>
    <row r="775" s="13" customFormat="1">
      <c r="A775" s="13"/>
      <c r="B775" s="240"/>
      <c r="C775" s="241"/>
      <c r="D775" s="232" t="s">
        <v>143</v>
      </c>
      <c r="E775" s="242" t="s">
        <v>1</v>
      </c>
      <c r="F775" s="243" t="s">
        <v>195</v>
      </c>
      <c r="G775" s="241"/>
      <c r="H775" s="242" t="s">
        <v>1</v>
      </c>
      <c r="I775" s="244"/>
      <c r="J775" s="241"/>
      <c r="K775" s="241"/>
      <c r="L775" s="245"/>
      <c r="M775" s="246"/>
      <c r="N775" s="247"/>
      <c r="O775" s="247"/>
      <c r="P775" s="247"/>
      <c r="Q775" s="247"/>
      <c r="R775" s="247"/>
      <c r="S775" s="247"/>
      <c r="T775" s="24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9" t="s">
        <v>143</v>
      </c>
      <c r="AU775" s="249" t="s">
        <v>90</v>
      </c>
      <c r="AV775" s="13" t="s">
        <v>88</v>
      </c>
      <c r="AW775" s="13" t="s">
        <v>36</v>
      </c>
      <c r="AX775" s="13" t="s">
        <v>80</v>
      </c>
      <c r="AY775" s="249" t="s">
        <v>124</v>
      </c>
    </row>
    <row r="776" s="14" customFormat="1">
      <c r="A776" s="14"/>
      <c r="B776" s="250"/>
      <c r="C776" s="251"/>
      <c r="D776" s="232" t="s">
        <v>143</v>
      </c>
      <c r="E776" s="252" t="s">
        <v>1</v>
      </c>
      <c r="F776" s="253" t="s">
        <v>688</v>
      </c>
      <c r="G776" s="251"/>
      <c r="H776" s="254">
        <v>1.323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0" t="s">
        <v>143</v>
      </c>
      <c r="AU776" s="260" t="s">
        <v>90</v>
      </c>
      <c r="AV776" s="14" t="s">
        <v>90</v>
      </c>
      <c r="AW776" s="14" t="s">
        <v>36</v>
      </c>
      <c r="AX776" s="14" t="s">
        <v>80</v>
      </c>
      <c r="AY776" s="260" t="s">
        <v>124</v>
      </c>
    </row>
    <row r="777" s="14" customFormat="1">
      <c r="A777" s="14"/>
      <c r="B777" s="250"/>
      <c r="C777" s="251"/>
      <c r="D777" s="232" t="s">
        <v>143</v>
      </c>
      <c r="E777" s="252" t="s">
        <v>1</v>
      </c>
      <c r="F777" s="253" t="s">
        <v>689</v>
      </c>
      <c r="G777" s="251"/>
      <c r="H777" s="254">
        <v>1.323</v>
      </c>
      <c r="I777" s="255"/>
      <c r="J777" s="251"/>
      <c r="K777" s="251"/>
      <c r="L777" s="256"/>
      <c r="M777" s="257"/>
      <c r="N777" s="258"/>
      <c r="O777" s="258"/>
      <c r="P777" s="258"/>
      <c r="Q777" s="258"/>
      <c r="R777" s="258"/>
      <c r="S777" s="258"/>
      <c r="T777" s="25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0" t="s">
        <v>143</v>
      </c>
      <c r="AU777" s="260" t="s">
        <v>90</v>
      </c>
      <c r="AV777" s="14" t="s">
        <v>90</v>
      </c>
      <c r="AW777" s="14" t="s">
        <v>36</v>
      </c>
      <c r="AX777" s="14" t="s">
        <v>80</v>
      </c>
      <c r="AY777" s="260" t="s">
        <v>124</v>
      </c>
    </row>
    <row r="778" s="15" customFormat="1">
      <c r="A778" s="15"/>
      <c r="B778" s="261"/>
      <c r="C778" s="262"/>
      <c r="D778" s="232" t="s">
        <v>143</v>
      </c>
      <c r="E778" s="263" t="s">
        <v>1</v>
      </c>
      <c r="F778" s="264" t="s">
        <v>148</v>
      </c>
      <c r="G778" s="262"/>
      <c r="H778" s="265">
        <v>2.6459999999999999</v>
      </c>
      <c r="I778" s="266"/>
      <c r="J778" s="262"/>
      <c r="K778" s="262"/>
      <c r="L778" s="267"/>
      <c r="M778" s="268"/>
      <c r="N778" s="269"/>
      <c r="O778" s="269"/>
      <c r="P778" s="269"/>
      <c r="Q778" s="269"/>
      <c r="R778" s="269"/>
      <c r="S778" s="269"/>
      <c r="T778" s="270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1" t="s">
        <v>143</v>
      </c>
      <c r="AU778" s="271" t="s">
        <v>90</v>
      </c>
      <c r="AV778" s="15" t="s">
        <v>149</v>
      </c>
      <c r="AW778" s="15" t="s">
        <v>36</v>
      </c>
      <c r="AX778" s="15" t="s">
        <v>80</v>
      </c>
      <c r="AY778" s="271" t="s">
        <v>124</v>
      </c>
    </row>
    <row r="779" s="13" customFormat="1">
      <c r="A779" s="13"/>
      <c r="B779" s="240"/>
      <c r="C779" s="241"/>
      <c r="D779" s="232" t="s">
        <v>143</v>
      </c>
      <c r="E779" s="242" t="s">
        <v>1</v>
      </c>
      <c r="F779" s="243" t="s">
        <v>197</v>
      </c>
      <c r="G779" s="241"/>
      <c r="H779" s="242" t="s">
        <v>1</v>
      </c>
      <c r="I779" s="244"/>
      <c r="J779" s="241"/>
      <c r="K779" s="241"/>
      <c r="L779" s="245"/>
      <c r="M779" s="246"/>
      <c r="N779" s="247"/>
      <c r="O779" s="247"/>
      <c r="P779" s="247"/>
      <c r="Q779" s="247"/>
      <c r="R779" s="247"/>
      <c r="S779" s="247"/>
      <c r="T779" s="24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9" t="s">
        <v>143</v>
      </c>
      <c r="AU779" s="249" t="s">
        <v>90</v>
      </c>
      <c r="AV779" s="13" t="s">
        <v>88</v>
      </c>
      <c r="AW779" s="13" t="s">
        <v>36</v>
      </c>
      <c r="AX779" s="13" t="s">
        <v>80</v>
      </c>
      <c r="AY779" s="249" t="s">
        <v>124</v>
      </c>
    </row>
    <row r="780" s="14" customFormat="1">
      <c r="A780" s="14"/>
      <c r="B780" s="250"/>
      <c r="C780" s="251"/>
      <c r="D780" s="232" t="s">
        <v>143</v>
      </c>
      <c r="E780" s="252" t="s">
        <v>1</v>
      </c>
      <c r="F780" s="253" t="s">
        <v>690</v>
      </c>
      <c r="G780" s="251"/>
      <c r="H780" s="254">
        <v>1.1970000000000001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0" t="s">
        <v>143</v>
      </c>
      <c r="AU780" s="260" t="s">
        <v>90</v>
      </c>
      <c r="AV780" s="14" t="s">
        <v>90</v>
      </c>
      <c r="AW780" s="14" t="s">
        <v>36</v>
      </c>
      <c r="AX780" s="14" t="s">
        <v>80</v>
      </c>
      <c r="AY780" s="260" t="s">
        <v>124</v>
      </c>
    </row>
    <row r="781" s="14" customFormat="1">
      <c r="A781" s="14"/>
      <c r="B781" s="250"/>
      <c r="C781" s="251"/>
      <c r="D781" s="232" t="s">
        <v>143</v>
      </c>
      <c r="E781" s="252" t="s">
        <v>1</v>
      </c>
      <c r="F781" s="253" t="s">
        <v>691</v>
      </c>
      <c r="G781" s="251"/>
      <c r="H781" s="254">
        <v>0.878</v>
      </c>
      <c r="I781" s="255"/>
      <c r="J781" s="251"/>
      <c r="K781" s="251"/>
      <c r="L781" s="256"/>
      <c r="M781" s="257"/>
      <c r="N781" s="258"/>
      <c r="O781" s="258"/>
      <c r="P781" s="258"/>
      <c r="Q781" s="258"/>
      <c r="R781" s="258"/>
      <c r="S781" s="258"/>
      <c r="T781" s="25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0" t="s">
        <v>143</v>
      </c>
      <c r="AU781" s="260" t="s">
        <v>90</v>
      </c>
      <c r="AV781" s="14" t="s">
        <v>90</v>
      </c>
      <c r="AW781" s="14" t="s">
        <v>36</v>
      </c>
      <c r="AX781" s="14" t="s">
        <v>80</v>
      </c>
      <c r="AY781" s="260" t="s">
        <v>124</v>
      </c>
    </row>
    <row r="782" s="15" customFormat="1">
      <c r="A782" s="15"/>
      <c r="B782" s="261"/>
      <c r="C782" s="262"/>
      <c r="D782" s="232" t="s">
        <v>143</v>
      </c>
      <c r="E782" s="263" t="s">
        <v>1</v>
      </c>
      <c r="F782" s="264" t="s">
        <v>148</v>
      </c>
      <c r="G782" s="262"/>
      <c r="H782" s="265">
        <v>2.0750000000000002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1" t="s">
        <v>143</v>
      </c>
      <c r="AU782" s="271" t="s">
        <v>90</v>
      </c>
      <c r="AV782" s="15" t="s">
        <v>149</v>
      </c>
      <c r="AW782" s="15" t="s">
        <v>36</v>
      </c>
      <c r="AX782" s="15" t="s">
        <v>80</v>
      </c>
      <c r="AY782" s="271" t="s">
        <v>124</v>
      </c>
    </row>
    <row r="783" s="16" customFormat="1">
      <c r="A783" s="16"/>
      <c r="B783" s="272"/>
      <c r="C783" s="273"/>
      <c r="D783" s="232" t="s">
        <v>143</v>
      </c>
      <c r="E783" s="274" t="s">
        <v>1</v>
      </c>
      <c r="F783" s="275" t="s">
        <v>157</v>
      </c>
      <c r="G783" s="273"/>
      <c r="H783" s="276">
        <v>16.709</v>
      </c>
      <c r="I783" s="277"/>
      <c r="J783" s="273"/>
      <c r="K783" s="273"/>
      <c r="L783" s="278"/>
      <c r="M783" s="279"/>
      <c r="N783" s="280"/>
      <c r="O783" s="280"/>
      <c r="P783" s="280"/>
      <c r="Q783" s="280"/>
      <c r="R783" s="280"/>
      <c r="S783" s="280"/>
      <c r="T783" s="281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82" t="s">
        <v>143</v>
      </c>
      <c r="AU783" s="282" t="s">
        <v>90</v>
      </c>
      <c r="AV783" s="16" t="s">
        <v>130</v>
      </c>
      <c r="AW783" s="16" t="s">
        <v>36</v>
      </c>
      <c r="AX783" s="16" t="s">
        <v>88</v>
      </c>
      <c r="AY783" s="282" t="s">
        <v>124</v>
      </c>
    </row>
    <row r="784" s="2" customFormat="1" ht="24.15" customHeight="1">
      <c r="A784" s="39"/>
      <c r="B784" s="40"/>
      <c r="C784" s="219" t="s">
        <v>692</v>
      </c>
      <c r="D784" s="219" t="s">
        <v>126</v>
      </c>
      <c r="E784" s="220" t="s">
        <v>693</v>
      </c>
      <c r="F784" s="221" t="s">
        <v>694</v>
      </c>
      <c r="G784" s="222" t="s">
        <v>287</v>
      </c>
      <c r="H784" s="223">
        <v>82.525000000000006</v>
      </c>
      <c r="I784" s="224"/>
      <c r="J784" s="225">
        <f>ROUND(I784*H784,2)</f>
        <v>0</v>
      </c>
      <c r="K784" s="221" t="s">
        <v>1</v>
      </c>
      <c r="L784" s="45"/>
      <c r="M784" s="226" t="s">
        <v>1</v>
      </c>
      <c r="N784" s="227" t="s">
        <v>45</v>
      </c>
      <c r="O784" s="92"/>
      <c r="P784" s="228">
        <f>O784*H784</f>
        <v>0</v>
      </c>
      <c r="Q784" s="228">
        <v>0</v>
      </c>
      <c r="R784" s="228">
        <f>Q784*H784</f>
        <v>0</v>
      </c>
      <c r="S784" s="228">
        <v>0</v>
      </c>
      <c r="T784" s="22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0" t="s">
        <v>130</v>
      </c>
      <c r="AT784" s="230" t="s">
        <v>126</v>
      </c>
      <c r="AU784" s="230" t="s">
        <v>90</v>
      </c>
      <c r="AY784" s="18" t="s">
        <v>124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8" t="s">
        <v>88</v>
      </c>
      <c r="BK784" s="231">
        <f>ROUND(I784*H784,2)</f>
        <v>0</v>
      </c>
      <c r="BL784" s="18" t="s">
        <v>130</v>
      </c>
      <c r="BM784" s="230" t="s">
        <v>695</v>
      </c>
    </row>
    <row r="785" s="2" customFormat="1">
      <c r="A785" s="39"/>
      <c r="B785" s="40"/>
      <c r="C785" s="41"/>
      <c r="D785" s="232" t="s">
        <v>132</v>
      </c>
      <c r="E785" s="41"/>
      <c r="F785" s="233" t="s">
        <v>685</v>
      </c>
      <c r="G785" s="41"/>
      <c r="H785" s="41"/>
      <c r="I785" s="234"/>
      <c r="J785" s="41"/>
      <c r="K785" s="41"/>
      <c r="L785" s="45"/>
      <c r="M785" s="235"/>
      <c r="N785" s="236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132</v>
      </c>
      <c r="AU785" s="18" t="s">
        <v>90</v>
      </c>
    </row>
    <row r="786" s="13" customFormat="1">
      <c r="A786" s="13"/>
      <c r="B786" s="240"/>
      <c r="C786" s="241"/>
      <c r="D786" s="232" t="s">
        <v>143</v>
      </c>
      <c r="E786" s="242" t="s">
        <v>1</v>
      </c>
      <c r="F786" s="243" t="s">
        <v>144</v>
      </c>
      <c r="G786" s="241"/>
      <c r="H786" s="242" t="s">
        <v>1</v>
      </c>
      <c r="I786" s="244"/>
      <c r="J786" s="241"/>
      <c r="K786" s="241"/>
      <c r="L786" s="245"/>
      <c r="M786" s="246"/>
      <c r="N786" s="247"/>
      <c r="O786" s="247"/>
      <c r="P786" s="247"/>
      <c r="Q786" s="247"/>
      <c r="R786" s="247"/>
      <c r="S786" s="247"/>
      <c r="T786" s="24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9" t="s">
        <v>143</v>
      </c>
      <c r="AU786" s="249" t="s">
        <v>90</v>
      </c>
      <c r="AV786" s="13" t="s">
        <v>88</v>
      </c>
      <c r="AW786" s="13" t="s">
        <v>36</v>
      </c>
      <c r="AX786" s="13" t="s">
        <v>80</v>
      </c>
      <c r="AY786" s="249" t="s">
        <v>124</v>
      </c>
    </row>
    <row r="787" s="13" customFormat="1">
      <c r="A787" s="13"/>
      <c r="B787" s="240"/>
      <c r="C787" s="241"/>
      <c r="D787" s="232" t="s">
        <v>143</v>
      </c>
      <c r="E787" s="242" t="s">
        <v>1</v>
      </c>
      <c r="F787" s="243" t="s">
        <v>145</v>
      </c>
      <c r="G787" s="241"/>
      <c r="H787" s="242" t="s">
        <v>1</v>
      </c>
      <c r="I787" s="244"/>
      <c r="J787" s="241"/>
      <c r="K787" s="241"/>
      <c r="L787" s="245"/>
      <c r="M787" s="246"/>
      <c r="N787" s="247"/>
      <c r="O787" s="247"/>
      <c r="P787" s="247"/>
      <c r="Q787" s="247"/>
      <c r="R787" s="247"/>
      <c r="S787" s="247"/>
      <c r="T787" s="24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9" t="s">
        <v>143</v>
      </c>
      <c r="AU787" s="249" t="s">
        <v>90</v>
      </c>
      <c r="AV787" s="13" t="s">
        <v>88</v>
      </c>
      <c r="AW787" s="13" t="s">
        <v>36</v>
      </c>
      <c r="AX787" s="13" t="s">
        <v>80</v>
      </c>
      <c r="AY787" s="249" t="s">
        <v>124</v>
      </c>
    </row>
    <row r="788" s="14" customFormat="1">
      <c r="A788" s="14"/>
      <c r="B788" s="250"/>
      <c r="C788" s="251"/>
      <c r="D788" s="232" t="s">
        <v>143</v>
      </c>
      <c r="E788" s="252" t="s">
        <v>1</v>
      </c>
      <c r="F788" s="253" t="s">
        <v>696</v>
      </c>
      <c r="G788" s="251"/>
      <c r="H788" s="254">
        <v>4.8479999999999999</v>
      </c>
      <c r="I788" s="255"/>
      <c r="J788" s="251"/>
      <c r="K788" s="251"/>
      <c r="L788" s="256"/>
      <c r="M788" s="257"/>
      <c r="N788" s="258"/>
      <c r="O788" s="258"/>
      <c r="P788" s="258"/>
      <c r="Q788" s="258"/>
      <c r="R788" s="258"/>
      <c r="S788" s="258"/>
      <c r="T788" s="25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0" t="s">
        <v>143</v>
      </c>
      <c r="AU788" s="260" t="s">
        <v>90</v>
      </c>
      <c r="AV788" s="14" t="s">
        <v>90</v>
      </c>
      <c r="AW788" s="14" t="s">
        <v>36</v>
      </c>
      <c r="AX788" s="14" t="s">
        <v>80</v>
      </c>
      <c r="AY788" s="260" t="s">
        <v>124</v>
      </c>
    </row>
    <row r="789" s="14" customFormat="1">
      <c r="A789" s="14"/>
      <c r="B789" s="250"/>
      <c r="C789" s="251"/>
      <c r="D789" s="232" t="s">
        <v>143</v>
      </c>
      <c r="E789" s="252" t="s">
        <v>1</v>
      </c>
      <c r="F789" s="253" t="s">
        <v>697</v>
      </c>
      <c r="G789" s="251"/>
      <c r="H789" s="254">
        <v>14.371</v>
      </c>
      <c r="I789" s="255"/>
      <c r="J789" s="251"/>
      <c r="K789" s="251"/>
      <c r="L789" s="256"/>
      <c r="M789" s="257"/>
      <c r="N789" s="258"/>
      <c r="O789" s="258"/>
      <c r="P789" s="258"/>
      <c r="Q789" s="258"/>
      <c r="R789" s="258"/>
      <c r="S789" s="258"/>
      <c r="T789" s="25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0" t="s">
        <v>143</v>
      </c>
      <c r="AU789" s="260" t="s">
        <v>90</v>
      </c>
      <c r="AV789" s="14" t="s">
        <v>90</v>
      </c>
      <c r="AW789" s="14" t="s">
        <v>36</v>
      </c>
      <c r="AX789" s="14" t="s">
        <v>80</v>
      </c>
      <c r="AY789" s="260" t="s">
        <v>124</v>
      </c>
    </row>
    <row r="790" s="15" customFormat="1">
      <c r="A790" s="15"/>
      <c r="B790" s="261"/>
      <c r="C790" s="262"/>
      <c r="D790" s="232" t="s">
        <v>143</v>
      </c>
      <c r="E790" s="263" t="s">
        <v>1</v>
      </c>
      <c r="F790" s="264" t="s">
        <v>148</v>
      </c>
      <c r="G790" s="262"/>
      <c r="H790" s="265">
        <v>19.219000000000001</v>
      </c>
      <c r="I790" s="266"/>
      <c r="J790" s="262"/>
      <c r="K790" s="262"/>
      <c r="L790" s="267"/>
      <c r="M790" s="268"/>
      <c r="N790" s="269"/>
      <c r="O790" s="269"/>
      <c r="P790" s="269"/>
      <c r="Q790" s="269"/>
      <c r="R790" s="269"/>
      <c r="S790" s="269"/>
      <c r="T790" s="27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1" t="s">
        <v>143</v>
      </c>
      <c r="AU790" s="271" t="s">
        <v>90</v>
      </c>
      <c r="AV790" s="15" t="s">
        <v>149</v>
      </c>
      <c r="AW790" s="15" t="s">
        <v>36</v>
      </c>
      <c r="AX790" s="15" t="s">
        <v>80</v>
      </c>
      <c r="AY790" s="271" t="s">
        <v>124</v>
      </c>
    </row>
    <row r="791" s="13" customFormat="1">
      <c r="A791" s="13"/>
      <c r="B791" s="240"/>
      <c r="C791" s="241"/>
      <c r="D791" s="232" t="s">
        <v>143</v>
      </c>
      <c r="E791" s="242" t="s">
        <v>1</v>
      </c>
      <c r="F791" s="243" t="s">
        <v>150</v>
      </c>
      <c r="G791" s="241"/>
      <c r="H791" s="242" t="s">
        <v>1</v>
      </c>
      <c r="I791" s="244"/>
      <c r="J791" s="241"/>
      <c r="K791" s="241"/>
      <c r="L791" s="245"/>
      <c r="M791" s="246"/>
      <c r="N791" s="247"/>
      <c r="O791" s="247"/>
      <c r="P791" s="247"/>
      <c r="Q791" s="247"/>
      <c r="R791" s="247"/>
      <c r="S791" s="247"/>
      <c r="T791" s="24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9" t="s">
        <v>143</v>
      </c>
      <c r="AU791" s="249" t="s">
        <v>90</v>
      </c>
      <c r="AV791" s="13" t="s">
        <v>88</v>
      </c>
      <c r="AW791" s="13" t="s">
        <v>36</v>
      </c>
      <c r="AX791" s="13" t="s">
        <v>80</v>
      </c>
      <c r="AY791" s="249" t="s">
        <v>124</v>
      </c>
    </row>
    <row r="792" s="14" customFormat="1">
      <c r="A792" s="14"/>
      <c r="B792" s="250"/>
      <c r="C792" s="251"/>
      <c r="D792" s="232" t="s">
        <v>143</v>
      </c>
      <c r="E792" s="252" t="s">
        <v>1</v>
      </c>
      <c r="F792" s="253" t="s">
        <v>698</v>
      </c>
      <c r="G792" s="251"/>
      <c r="H792" s="254">
        <v>5.6589999999999998</v>
      </c>
      <c r="I792" s="255"/>
      <c r="J792" s="251"/>
      <c r="K792" s="251"/>
      <c r="L792" s="256"/>
      <c r="M792" s="257"/>
      <c r="N792" s="258"/>
      <c r="O792" s="258"/>
      <c r="P792" s="258"/>
      <c r="Q792" s="258"/>
      <c r="R792" s="258"/>
      <c r="S792" s="258"/>
      <c r="T792" s="25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0" t="s">
        <v>143</v>
      </c>
      <c r="AU792" s="260" t="s">
        <v>90</v>
      </c>
      <c r="AV792" s="14" t="s">
        <v>90</v>
      </c>
      <c r="AW792" s="14" t="s">
        <v>36</v>
      </c>
      <c r="AX792" s="14" t="s">
        <v>80</v>
      </c>
      <c r="AY792" s="260" t="s">
        <v>124</v>
      </c>
    </row>
    <row r="793" s="15" customFormat="1">
      <c r="A793" s="15"/>
      <c r="B793" s="261"/>
      <c r="C793" s="262"/>
      <c r="D793" s="232" t="s">
        <v>143</v>
      </c>
      <c r="E793" s="263" t="s">
        <v>1</v>
      </c>
      <c r="F793" s="264" t="s">
        <v>148</v>
      </c>
      <c r="G793" s="262"/>
      <c r="H793" s="265">
        <v>5.6589999999999998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1" t="s">
        <v>143</v>
      </c>
      <c r="AU793" s="271" t="s">
        <v>90</v>
      </c>
      <c r="AV793" s="15" t="s">
        <v>149</v>
      </c>
      <c r="AW793" s="15" t="s">
        <v>36</v>
      </c>
      <c r="AX793" s="15" t="s">
        <v>80</v>
      </c>
      <c r="AY793" s="271" t="s">
        <v>124</v>
      </c>
    </row>
    <row r="794" s="13" customFormat="1">
      <c r="A794" s="13"/>
      <c r="B794" s="240"/>
      <c r="C794" s="241"/>
      <c r="D794" s="232" t="s">
        <v>143</v>
      </c>
      <c r="E794" s="242" t="s">
        <v>1</v>
      </c>
      <c r="F794" s="243" t="s">
        <v>543</v>
      </c>
      <c r="G794" s="241"/>
      <c r="H794" s="242" t="s">
        <v>1</v>
      </c>
      <c r="I794" s="244"/>
      <c r="J794" s="241"/>
      <c r="K794" s="241"/>
      <c r="L794" s="245"/>
      <c r="M794" s="246"/>
      <c r="N794" s="247"/>
      <c r="O794" s="247"/>
      <c r="P794" s="247"/>
      <c r="Q794" s="247"/>
      <c r="R794" s="247"/>
      <c r="S794" s="247"/>
      <c r="T794" s="24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9" t="s">
        <v>143</v>
      </c>
      <c r="AU794" s="249" t="s">
        <v>90</v>
      </c>
      <c r="AV794" s="13" t="s">
        <v>88</v>
      </c>
      <c r="AW794" s="13" t="s">
        <v>36</v>
      </c>
      <c r="AX794" s="13" t="s">
        <v>80</v>
      </c>
      <c r="AY794" s="249" t="s">
        <v>124</v>
      </c>
    </row>
    <row r="795" s="14" customFormat="1">
      <c r="A795" s="14"/>
      <c r="B795" s="250"/>
      <c r="C795" s="251"/>
      <c r="D795" s="232" t="s">
        <v>143</v>
      </c>
      <c r="E795" s="252" t="s">
        <v>1</v>
      </c>
      <c r="F795" s="253" t="s">
        <v>699</v>
      </c>
      <c r="G795" s="251"/>
      <c r="H795" s="254">
        <v>1.4259999999999999</v>
      </c>
      <c r="I795" s="255"/>
      <c r="J795" s="251"/>
      <c r="K795" s="251"/>
      <c r="L795" s="256"/>
      <c r="M795" s="257"/>
      <c r="N795" s="258"/>
      <c r="O795" s="258"/>
      <c r="P795" s="258"/>
      <c r="Q795" s="258"/>
      <c r="R795" s="258"/>
      <c r="S795" s="258"/>
      <c r="T795" s="25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0" t="s">
        <v>143</v>
      </c>
      <c r="AU795" s="260" t="s">
        <v>90</v>
      </c>
      <c r="AV795" s="14" t="s">
        <v>90</v>
      </c>
      <c r="AW795" s="14" t="s">
        <v>36</v>
      </c>
      <c r="AX795" s="14" t="s">
        <v>80</v>
      </c>
      <c r="AY795" s="260" t="s">
        <v>124</v>
      </c>
    </row>
    <row r="796" s="15" customFormat="1">
      <c r="A796" s="15"/>
      <c r="B796" s="261"/>
      <c r="C796" s="262"/>
      <c r="D796" s="232" t="s">
        <v>143</v>
      </c>
      <c r="E796" s="263" t="s">
        <v>1</v>
      </c>
      <c r="F796" s="264" t="s">
        <v>148</v>
      </c>
      <c r="G796" s="262"/>
      <c r="H796" s="265">
        <v>1.4259999999999999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1" t="s">
        <v>143</v>
      </c>
      <c r="AU796" s="271" t="s">
        <v>90</v>
      </c>
      <c r="AV796" s="15" t="s">
        <v>149</v>
      </c>
      <c r="AW796" s="15" t="s">
        <v>36</v>
      </c>
      <c r="AX796" s="15" t="s">
        <v>80</v>
      </c>
      <c r="AY796" s="271" t="s">
        <v>124</v>
      </c>
    </row>
    <row r="797" s="13" customFormat="1">
      <c r="A797" s="13"/>
      <c r="B797" s="240"/>
      <c r="C797" s="241"/>
      <c r="D797" s="232" t="s">
        <v>143</v>
      </c>
      <c r="E797" s="242" t="s">
        <v>1</v>
      </c>
      <c r="F797" s="243" t="s">
        <v>545</v>
      </c>
      <c r="G797" s="241"/>
      <c r="H797" s="242" t="s">
        <v>1</v>
      </c>
      <c r="I797" s="244"/>
      <c r="J797" s="241"/>
      <c r="K797" s="241"/>
      <c r="L797" s="245"/>
      <c r="M797" s="246"/>
      <c r="N797" s="247"/>
      <c r="O797" s="247"/>
      <c r="P797" s="247"/>
      <c r="Q797" s="247"/>
      <c r="R797" s="247"/>
      <c r="S797" s="247"/>
      <c r="T797" s="24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9" t="s">
        <v>143</v>
      </c>
      <c r="AU797" s="249" t="s">
        <v>90</v>
      </c>
      <c r="AV797" s="13" t="s">
        <v>88</v>
      </c>
      <c r="AW797" s="13" t="s">
        <v>36</v>
      </c>
      <c r="AX797" s="13" t="s">
        <v>80</v>
      </c>
      <c r="AY797" s="249" t="s">
        <v>124</v>
      </c>
    </row>
    <row r="798" s="14" customFormat="1">
      <c r="A798" s="14"/>
      <c r="B798" s="250"/>
      <c r="C798" s="251"/>
      <c r="D798" s="232" t="s">
        <v>143</v>
      </c>
      <c r="E798" s="252" t="s">
        <v>1</v>
      </c>
      <c r="F798" s="253" t="s">
        <v>700</v>
      </c>
      <c r="G798" s="251"/>
      <c r="H798" s="254">
        <v>0.64800000000000002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0" t="s">
        <v>143</v>
      </c>
      <c r="AU798" s="260" t="s">
        <v>90</v>
      </c>
      <c r="AV798" s="14" t="s">
        <v>90</v>
      </c>
      <c r="AW798" s="14" t="s">
        <v>36</v>
      </c>
      <c r="AX798" s="14" t="s">
        <v>80</v>
      </c>
      <c r="AY798" s="260" t="s">
        <v>124</v>
      </c>
    </row>
    <row r="799" s="13" customFormat="1">
      <c r="A799" s="13"/>
      <c r="B799" s="240"/>
      <c r="C799" s="241"/>
      <c r="D799" s="232" t="s">
        <v>143</v>
      </c>
      <c r="E799" s="242" t="s">
        <v>1</v>
      </c>
      <c r="F799" s="243" t="s">
        <v>547</v>
      </c>
      <c r="G799" s="241"/>
      <c r="H799" s="242" t="s">
        <v>1</v>
      </c>
      <c r="I799" s="244"/>
      <c r="J799" s="241"/>
      <c r="K799" s="241"/>
      <c r="L799" s="245"/>
      <c r="M799" s="246"/>
      <c r="N799" s="247"/>
      <c r="O799" s="247"/>
      <c r="P799" s="247"/>
      <c r="Q799" s="247"/>
      <c r="R799" s="247"/>
      <c r="S799" s="247"/>
      <c r="T799" s="24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9" t="s">
        <v>143</v>
      </c>
      <c r="AU799" s="249" t="s">
        <v>90</v>
      </c>
      <c r="AV799" s="13" t="s">
        <v>88</v>
      </c>
      <c r="AW799" s="13" t="s">
        <v>36</v>
      </c>
      <c r="AX799" s="13" t="s">
        <v>80</v>
      </c>
      <c r="AY799" s="249" t="s">
        <v>124</v>
      </c>
    </row>
    <row r="800" s="14" customFormat="1">
      <c r="A800" s="14"/>
      <c r="B800" s="250"/>
      <c r="C800" s="251"/>
      <c r="D800" s="232" t="s">
        <v>143</v>
      </c>
      <c r="E800" s="252" t="s">
        <v>1</v>
      </c>
      <c r="F800" s="253" t="s">
        <v>701</v>
      </c>
      <c r="G800" s="251"/>
      <c r="H800" s="254">
        <v>14.299</v>
      </c>
      <c r="I800" s="255"/>
      <c r="J800" s="251"/>
      <c r="K800" s="251"/>
      <c r="L800" s="256"/>
      <c r="M800" s="257"/>
      <c r="N800" s="258"/>
      <c r="O800" s="258"/>
      <c r="P800" s="258"/>
      <c r="Q800" s="258"/>
      <c r="R800" s="258"/>
      <c r="S800" s="258"/>
      <c r="T800" s="25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0" t="s">
        <v>143</v>
      </c>
      <c r="AU800" s="260" t="s">
        <v>90</v>
      </c>
      <c r="AV800" s="14" t="s">
        <v>90</v>
      </c>
      <c r="AW800" s="14" t="s">
        <v>36</v>
      </c>
      <c r="AX800" s="14" t="s">
        <v>80</v>
      </c>
      <c r="AY800" s="260" t="s">
        <v>124</v>
      </c>
    </row>
    <row r="801" s="15" customFormat="1">
      <c r="A801" s="15"/>
      <c r="B801" s="261"/>
      <c r="C801" s="262"/>
      <c r="D801" s="232" t="s">
        <v>143</v>
      </c>
      <c r="E801" s="263" t="s">
        <v>1</v>
      </c>
      <c r="F801" s="264" t="s">
        <v>148</v>
      </c>
      <c r="G801" s="262"/>
      <c r="H801" s="265">
        <v>14.946999999999999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1" t="s">
        <v>143</v>
      </c>
      <c r="AU801" s="271" t="s">
        <v>90</v>
      </c>
      <c r="AV801" s="15" t="s">
        <v>149</v>
      </c>
      <c r="AW801" s="15" t="s">
        <v>36</v>
      </c>
      <c r="AX801" s="15" t="s">
        <v>80</v>
      </c>
      <c r="AY801" s="271" t="s">
        <v>124</v>
      </c>
    </row>
    <row r="802" s="13" customFormat="1">
      <c r="A802" s="13"/>
      <c r="B802" s="240"/>
      <c r="C802" s="241"/>
      <c r="D802" s="232" t="s">
        <v>143</v>
      </c>
      <c r="E802" s="242" t="s">
        <v>1</v>
      </c>
      <c r="F802" s="243" t="s">
        <v>549</v>
      </c>
      <c r="G802" s="241"/>
      <c r="H802" s="242" t="s">
        <v>1</v>
      </c>
      <c r="I802" s="244"/>
      <c r="J802" s="241"/>
      <c r="K802" s="241"/>
      <c r="L802" s="245"/>
      <c r="M802" s="246"/>
      <c r="N802" s="247"/>
      <c r="O802" s="247"/>
      <c r="P802" s="247"/>
      <c r="Q802" s="247"/>
      <c r="R802" s="247"/>
      <c r="S802" s="247"/>
      <c r="T802" s="24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9" t="s">
        <v>143</v>
      </c>
      <c r="AU802" s="249" t="s">
        <v>90</v>
      </c>
      <c r="AV802" s="13" t="s">
        <v>88</v>
      </c>
      <c r="AW802" s="13" t="s">
        <v>36</v>
      </c>
      <c r="AX802" s="13" t="s">
        <v>80</v>
      </c>
      <c r="AY802" s="249" t="s">
        <v>124</v>
      </c>
    </row>
    <row r="803" s="14" customFormat="1">
      <c r="A803" s="14"/>
      <c r="B803" s="250"/>
      <c r="C803" s="251"/>
      <c r="D803" s="232" t="s">
        <v>143</v>
      </c>
      <c r="E803" s="252" t="s">
        <v>1</v>
      </c>
      <c r="F803" s="253" t="s">
        <v>702</v>
      </c>
      <c r="G803" s="251"/>
      <c r="H803" s="254">
        <v>14.4</v>
      </c>
      <c r="I803" s="255"/>
      <c r="J803" s="251"/>
      <c r="K803" s="251"/>
      <c r="L803" s="256"/>
      <c r="M803" s="257"/>
      <c r="N803" s="258"/>
      <c r="O803" s="258"/>
      <c r="P803" s="258"/>
      <c r="Q803" s="258"/>
      <c r="R803" s="258"/>
      <c r="S803" s="258"/>
      <c r="T803" s="25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0" t="s">
        <v>143</v>
      </c>
      <c r="AU803" s="260" t="s">
        <v>90</v>
      </c>
      <c r="AV803" s="14" t="s">
        <v>90</v>
      </c>
      <c r="AW803" s="14" t="s">
        <v>36</v>
      </c>
      <c r="AX803" s="14" t="s">
        <v>80</v>
      </c>
      <c r="AY803" s="260" t="s">
        <v>124</v>
      </c>
    </row>
    <row r="804" s="15" customFormat="1">
      <c r="A804" s="15"/>
      <c r="B804" s="261"/>
      <c r="C804" s="262"/>
      <c r="D804" s="232" t="s">
        <v>143</v>
      </c>
      <c r="E804" s="263" t="s">
        <v>1</v>
      </c>
      <c r="F804" s="264" t="s">
        <v>148</v>
      </c>
      <c r="G804" s="262"/>
      <c r="H804" s="265">
        <v>14.4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1" t="s">
        <v>143</v>
      </c>
      <c r="AU804" s="271" t="s">
        <v>90</v>
      </c>
      <c r="AV804" s="15" t="s">
        <v>149</v>
      </c>
      <c r="AW804" s="15" t="s">
        <v>36</v>
      </c>
      <c r="AX804" s="15" t="s">
        <v>80</v>
      </c>
      <c r="AY804" s="271" t="s">
        <v>124</v>
      </c>
    </row>
    <row r="805" s="13" customFormat="1">
      <c r="A805" s="13"/>
      <c r="B805" s="240"/>
      <c r="C805" s="241"/>
      <c r="D805" s="232" t="s">
        <v>143</v>
      </c>
      <c r="E805" s="242" t="s">
        <v>1</v>
      </c>
      <c r="F805" s="243" t="s">
        <v>551</v>
      </c>
      <c r="G805" s="241"/>
      <c r="H805" s="242" t="s">
        <v>1</v>
      </c>
      <c r="I805" s="244"/>
      <c r="J805" s="241"/>
      <c r="K805" s="241"/>
      <c r="L805" s="245"/>
      <c r="M805" s="246"/>
      <c r="N805" s="247"/>
      <c r="O805" s="247"/>
      <c r="P805" s="247"/>
      <c r="Q805" s="247"/>
      <c r="R805" s="247"/>
      <c r="S805" s="247"/>
      <c r="T805" s="24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9" t="s">
        <v>143</v>
      </c>
      <c r="AU805" s="249" t="s">
        <v>90</v>
      </c>
      <c r="AV805" s="13" t="s">
        <v>88</v>
      </c>
      <c r="AW805" s="13" t="s">
        <v>36</v>
      </c>
      <c r="AX805" s="13" t="s">
        <v>80</v>
      </c>
      <c r="AY805" s="249" t="s">
        <v>124</v>
      </c>
    </row>
    <row r="806" s="13" customFormat="1">
      <c r="A806" s="13"/>
      <c r="B806" s="240"/>
      <c r="C806" s="241"/>
      <c r="D806" s="232" t="s">
        <v>143</v>
      </c>
      <c r="E806" s="242" t="s">
        <v>1</v>
      </c>
      <c r="F806" s="243" t="s">
        <v>552</v>
      </c>
      <c r="G806" s="241"/>
      <c r="H806" s="242" t="s">
        <v>1</v>
      </c>
      <c r="I806" s="244"/>
      <c r="J806" s="241"/>
      <c r="K806" s="241"/>
      <c r="L806" s="245"/>
      <c r="M806" s="246"/>
      <c r="N806" s="247"/>
      <c r="O806" s="247"/>
      <c r="P806" s="247"/>
      <c r="Q806" s="247"/>
      <c r="R806" s="247"/>
      <c r="S806" s="247"/>
      <c r="T806" s="24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9" t="s">
        <v>143</v>
      </c>
      <c r="AU806" s="249" t="s">
        <v>90</v>
      </c>
      <c r="AV806" s="13" t="s">
        <v>88</v>
      </c>
      <c r="AW806" s="13" t="s">
        <v>36</v>
      </c>
      <c r="AX806" s="13" t="s">
        <v>80</v>
      </c>
      <c r="AY806" s="249" t="s">
        <v>124</v>
      </c>
    </row>
    <row r="807" s="14" customFormat="1">
      <c r="A807" s="14"/>
      <c r="B807" s="250"/>
      <c r="C807" s="251"/>
      <c r="D807" s="232" t="s">
        <v>143</v>
      </c>
      <c r="E807" s="252" t="s">
        <v>1</v>
      </c>
      <c r="F807" s="253" t="s">
        <v>703</v>
      </c>
      <c r="G807" s="251"/>
      <c r="H807" s="254">
        <v>9.0960000000000001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0" t="s">
        <v>143</v>
      </c>
      <c r="AU807" s="260" t="s">
        <v>90</v>
      </c>
      <c r="AV807" s="14" t="s">
        <v>90</v>
      </c>
      <c r="AW807" s="14" t="s">
        <v>36</v>
      </c>
      <c r="AX807" s="14" t="s">
        <v>80</v>
      </c>
      <c r="AY807" s="260" t="s">
        <v>124</v>
      </c>
    </row>
    <row r="808" s="14" customFormat="1">
      <c r="A808" s="14"/>
      <c r="B808" s="250"/>
      <c r="C808" s="251"/>
      <c r="D808" s="232" t="s">
        <v>143</v>
      </c>
      <c r="E808" s="252" t="s">
        <v>1</v>
      </c>
      <c r="F808" s="253" t="s">
        <v>704</v>
      </c>
      <c r="G808" s="251"/>
      <c r="H808" s="254">
        <v>17.777999999999999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0" t="s">
        <v>143</v>
      </c>
      <c r="AU808" s="260" t="s">
        <v>90</v>
      </c>
      <c r="AV808" s="14" t="s">
        <v>90</v>
      </c>
      <c r="AW808" s="14" t="s">
        <v>36</v>
      </c>
      <c r="AX808" s="14" t="s">
        <v>80</v>
      </c>
      <c r="AY808" s="260" t="s">
        <v>124</v>
      </c>
    </row>
    <row r="809" s="15" customFormat="1">
      <c r="A809" s="15"/>
      <c r="B809" s="261"/>
      <c r="C809" s="262"/>
      <c r="D809" s="232" t="s">
        <v>143</v>
      </c>
      <c r="E809" s="263" t="s">
        <v>1</v>
      </c>
      <c r="F809" s="264" t="s">
        <v>148</v>
      </c>
      <c r="G809" s="262"/>
      <c r="H809" s="265">
        <v>26.873999999999999</v>
      </c>
      <c r="I809" s="266"/>
      <c r="J809" s="262"/>
      <c r="K809" s="262"/>
      <c r="L809" s="267"/>
      <c r="M809" s="268"/>
      <c r="N809" s="269"/>
      <c r="O809" s="269"/>
      <c r="P809" s="269"/>
      <c r="Q809" s="269"/>
      <c r="R809" s="269"/>
      <c r="S809" s="269"/>
      <c r="T809" s="270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1" t="s">
        <v>143</v>
      </c>
      <c r="AU809" s="271" t="s">
        <v>90</v>
      </c>
      <c r="AV809" s="15" t="s">
        <v>149</v>
      </c>
      <c r="AW809" s="15" t="s">
        <v>36</v>
      </c>
      <c r="AX809" s="15" t="s">
        <v>80</v>
      </c>
      <c r="AY809" s="271" t="s">
        <v>124</v>
      </c>
    </row>
    <row r="810" s="16" customFormat="1">
      <c r="A810" s="16"/>
      <c r="B810" s="272"/>
      <c r="C810" s="273"/>
      <c r="D810" s="232" t="s">
        <v>143</v>
      </c>
      <c r="E810" s="274" t="s">
        <v>1</v>
      </c>
      <c r="F810" s="275" t="s">
        <v>157</v>
      </c>
      <c r="G810" s="273"/>
      <c r="H810" s="276">
        <v>82.525000000000006</v>
      </c>
      <c r="I810" s="277"/>
      <c r="J810" s="273"/>
      <c r="K810" s="273"/>
      <c r="L810" s="278"/>
      <c r="M810" s="279"/>
      <c r="N810" s="280"/>
      <c r="O810" s="280"/>
      <c r="P810" s="280"/>
      <c r="Q810" s="280"/>
      <c r="R810" s="280"/>
      <c r="S810" s="280"/>
      <c r="T810" s="281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2" t="s">
        <v>143</v>
      </c>
      <c r="AU810" s="282" t="s">
        <v>90</v>
      </c>
      <c r="AV810" s="16" t="s">
        <v>130</v>
      </c>
      <c r="AW810" s="16" t="s">
        <v>36</v>
      </c>
      <c r="AX810" s="16" t="s">
        <v>88</v>
      </c>
      <c r="AY810" s="282" t="s">
        <v>124</v>
      </c>
    </row>
    <row r="811" s="12" customFormat="1" ht="22.8" customHeight="1">
      <c r="A811" s="12"/>
      <c r="B811" s="203"/>
      <c r="C811" s="204"/>
      <c r="D811" s="205" t="s">
        <v>79</v>
      </c>
      <c r="E811" s="217" t="s">
        <v>705</v>
      </c>
      <c r="F811" s="217" t="s">
        <v>706</v>
      </c>
      <c r="G811" s="204"/>
      <c r="H811" s="204"/>
      <c r="I811" s="207"/>
      <c r="J811" s="218">
        <f>BK811</f>
        <v>0</v>
      </c>
      <c r="K811" s="204"/>
      <c r="L811" s="209"/>
      <c r="M811" s="210"/>
      <c r="N811" s="211"/>
      <c r="O811" s="211"/>
      <c r="P811" s="212">
        <f>SUM(P812:P814)</f>
        <v>0</v>
      </c>
      <c r="Q811" s="211"/>
      <c r="R811" s="212">
        <f>SUM(R812:R814)</f>
        <v>0</v>
      </c>
      <c r="S811" s="211"/>
      <c r="T811" s="213">
        <f>SUM(T812:T814)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4" t="s">
        <v>88</v>
      </c>
      <c r="AT811" s="215" t="s">
        <v>79</v>
      </c>
      <c r="AU811" s="215" t="s">
        <v>88</v>
      </c>
      <c r="AY811" s="214" t="s">
        <v>124</v>
      </c>
      <c r="BK811" s="216">
        <f>SUM(BK812:BK814)</f>
        <v>0</v>
      </c>
    </row>
    <row r="812" s="2" customFormat="1" ht="16.5" customHeight="1">
      <c r="A812" s="39"/>
      <c r="B812" s="40"/>
      <c r="C812" s="219" t="s">
        <v>707</v>
      </c>
      <c r="D812" s="219" t="s">
        <v>126</v>
      </c>
      <c r="E812" s="220" t="s">
        <v>708</v>
      </c>
      <c r="F812" s="221" t="s">
        <v>709</v>
      </c>
      <c r="G812" s="222" t="s">
        <v>287</v>
      </c>
      <c r="H812" s="223">
        <v>263.98500000000001</v>
      </c>
      <c r="I812" s="224"/>
      <c r="J812" s="225">
        <f>ROUND(I812*H812,2)</f>
        <v>0</v>
      </c>
      <c r="K812" s="221" t="s">
        <v>136</v>
      </c>
      <c r="L812" s="45"/>
      <c r="M812" s="226" t="s">
        <v>1</v>
      </c>
      <c r="N812" s="227" t="s">
        <v>45</v>
      </c>
      <c r="O812" s="92"/>
      <c r="P812" s="228">
        <f>O812*H812</f>
        <v>0</v>
      </c>
      <c r="Q812" s="228">
        <v>0</v>
      </c>
      <c r="R812" s="228">
        <f>Q812*H812</f>
        <v>0</v>
      </c>
      <c r="S812" s="228">
        <v>0</v>
      </c>
      <c r="T812" s="229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0" t="s">
        <v>130</v>
      </c>
      <c r="AT812" s="230" t="s">
        <v>126</v>
      </c>
      <c r="AU812" s="230" t="s">
        <v>90</v>
      </c>
      <c r="AY812" s="18" t="s">
        <v>124</v>
      </c>
      <c r="BE812" s="231">
        <f>IF(N812="základní",J812,0)</f>
        <v>0</v>
      </c>
      <c r="BF812" s="231">
        <f>IF(N812="snížená",J812,0)</f>
        <v>0</v>
      </c>
      <c r="BG812" s="231">
        <f>IF(N812="zákl. přenesená",J812,0)</f>
        <v>0</v>
      </c>
      <c r="BH812" s="231">
        <f>IF(N812="sníž. přenesená",J812,0)</f>
        <v>0</v>
      </c>
      <c r="BI812" s="231">
        <f>IF(N812="nulová",J812,0)</f>
        <v>0</v>
      </c>
      <c r="BJ812" s="18" t="s">
        <v>88</v>
      </c>
      <c r="BK812" s="231">
        <f>ROUND(I812*H812,2)</f>
        <v>0</v>
      </c>
      <c r="BL812" s="18" t="s">
        <v>130</v>
      </c>
      <c r="BM812" s="230" t="s">
        <v>710</v>
      </c>
    </row>
    <row r="813" s="2" customFormat="1">
      <c r="A813" s="39"/>
      <c r="B813" s="40"/>
      <c r="C813" s="41"/>
      <c r="D813" s="232" t="s">
        <v>132</v>
      </c>
      <c r="E813" s="41"/>
      <c r="F813" s="233" t="s">
        <v>711</v>
      </c>
      <c r="G813" s="41"/>
      <c r="H813" s="41"/>
      <c r="I813" s="234"/>
      <c r="J813" s="41"/>
      <c r="K813" s="41"/>
      <c r="L813" s="45"/>
      <c r="M813" s="235"/>
      <c r="N813" s="236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132</v>
      </c>
      <c r="AU813" s="18" t="s">
        <v>90</v>
      </c>
    </row>
    <row r="814" s="2" customFormat="1">
      <c r="A814" s="39"/>
      <c r="B814" s="40"/>
      <c r="C814" s="41"/>
      <c r="D814" s="237" t="s">
        <v>139</v>
      </c>
      <c r="E814" s="41"/>
      <c r="F814" s="238" t="s">
        <v>712</v>
      </c>
      <c r="G814" s="41"/>
      <c r="H814" s="41"/>
      <c r="I814" s="234"/>
      <c r="J814" s="41"/>
      <c r="K814" s="41"/>
      <c r="L814" s="45"/>
      <c r="M814" s="293"/>
      <c r="N814" s="294"/>
      <c r="O814" s="295"/>
      <c r="P814" s="295"/>
      <c r="Q814" s="295"/>
      <c r="R814" s="295"/>
      <c r="S814" s="295"/>
      <c r="T814" s="29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139</v>
      </c>
      <c r="AU814" s="18" t="s">
        <v>90</v>
      </c>
    </row>
    <row r="815" s="2" customFormat="1" ht="6.96" customHeight="1">
      <c r="A815" s="39"/>
      <c r="B815" s="67"/>
      <c r="C815" s="68"/>
      <c r="D815" s="68"/>
      <c r="E815" s="68"/>
      <c r="F815" s="68"/>
      <c r="G815" s="68"/>
      <c r="H815" s="68"/>
      <c r="I815" s="68"/>
      <c r="J815" s="68"/>
      <c r="K815" s="68"/>
      <c r="L815" s="45"/>
      <c r="M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</sheetData>
  <sheetProtection sheet="1" autoFilter="0" formatColumns="0" formatRows="0" objects="1" scenarios="1" spinCount="100000" saltValue="InvRZZV7wolfBAhd+NgO1ZQnvOnIVQoWQm1CreLYgWuimzwjaczowXbhFbpGXJ2B5MTdKz48+dm/d+sgmgw6VQ==" hashValue="KBG4fo8sFubDmsj04+N0d54Ag/Xx7s5llQCsyTfU7YY57njQASEtc3t1ZeXghE6BRV2hbJLByec4S5F3Q3nRfA==" algorithmName="SHA-512" password="CC35"/>
  <autoFilter ref="C122:K81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30" r:id="rId1" display="https://podminky.urs.cz/item/CS_URS_2023_02/114203103"/>
    <hyperlink ref="F149" r:id="rId2" display="https://podminky.urs.cz/item/CS_URS_2023_02/114203202"/>
    <hyperlink ref="F159" r:id="rId3" display="https://podminky.urs.cz/item/CS_URS_2023_02/114203301"/>
    <hyperlink ref="F163" r:id="rId4" display="https://podminky.urs.cz/item/CS_URS_2023_02/114203401"/>
    <hyperlink ref="F167" r:id="rId5" display="https://podminky.urs.cz/item/CS_URS_2023_01/114203409"/>
    <hyperlink ref="F173" r:id="rId6" display="https://podminky.urs.cz/item/CS_URS_2023_02/132254202"/>
    <hyperlink ref="F195" r:id="rId7" display="https://podminky.urs.cz/item/CS_URS_2023_02/151101201"/>
    <hyperlink ref="F220" r:id="rId8" display="https://podminky.urs.cz/item/CS_URS_2023_02/151101211"/>
    <hyperlink ref="F223" r:id="rId9" display="https://podminky.urs.cz/item/CS_URS_2023_02/151101401"/>
    <hyperlink ref="F226" r:id="rId10" display="https://podminky.urs.cz/item/CS_URS_2023_02/151101411"/>
    <hyperlink ref="F229" r:id="rId11" display="https://podminky.urs.cz/item/CS_URS_2023_02/162251102"/>
    <hyperlink ref="F265" r:id="rId12" display="https://podminky.urs.cz/item/CS_URS_2023_02/171251201"/>
    <hyperlink ref="F268" r:id="rId13" display="https://podminky.urs.cz/item/CS_URS_2023_02/167151101"/>
    <hyperlink ref="F271" r:id="rId14" display="https://podminky.urs.cz/item/CS_URS_2023_02/174151101"/>
    <hyperlink ref="F302" r:id="rId15" display="https://podminky.urs.cz/item/CS_URS_2023_02/174211101"/>
    <hyperlink ref="F317" r:id="rId16" display="https://podminky.urs.cz/item/CS_URS_2023_02/321311115"/>
    <hyperlink ref="F341" r:id="rId17" display="https://podminky.urs.cz/item/CS_URS_2023_02/321321115"/>
    <hyperlink ref="F357" r:id="rId18" display="https://podminky.urs.cz/item/CS_URS_2023_02/321321116"/>
    <hyperlink ref="F378" r:id="rId19" display="https://podminky.urs.cz/item/CS_URS_2023_02/321351010"/>
    <hyperlink ref="F418" r:id="rId20" display="https://podminky.urs.cz/item/CS_URS_2023_02/321352010"/>
    <hyperlink ref="F421" r:id="rId21" display="https://podminky.urs.cz/item/CS_URS_2023_02/321366111"/>
    <hyperlink ref="F454" r:id="rId22" display="https://podminky.urs.cz/item/CS_URS_2023_02/321366112"/>
    <hyperlink ref="F466" r:id="rId23" display="https://podminky.urs.cz/item/CS_URS_2023_02/321368211"/>
    <hyperlink ref="F495" r:id="rId24" display="https://podminky.urs.cz/item/CS_URS_2023_02/451315115"/>
    <hyperlink ref="F509" r:id="rId25" display="https://podminky.urs.cz/item/CS_URS_2023_02/457311115"/>
    <hyperlink ref="F517" r:id="rId26" display="https://podminky.urs.cz/item/CS_URS_2023_02/463212111"/>
    <hyperlink ref="F522" r:id="rId27" display="https://podminky.urs.cz/item/CS_URS_2023_02/463212191"/>
    <hyperlink ref="F527" r:id="rId28" display="https://podminky.urs.cz/item/CS_URS_2023_02/451312111"/>
    <hyperlink ref="F534" r:id="rId29" display="https://podminky.urs.cz/item/CS_URS_2023_02/465518217"/>
    <hyperlink ref="F547" r:id="rId30" display="https://podminky.urs.cz/item/CS_URS_2023_02/934956114"/>
    <hyperlink ref="F557" r:id="rId31" display="https://podminky.urs.cz/item/CS_URS_2023_02/962022491"/>
    <hyperlink ref="F565" r:id="rId32" display="https://podminky.urs.cz/item/CS_URS_2023_02/962052210"/>
    <hyperlink ref="F578" r:id="rId33" display="https://podminky.urs.cz/item/CS_URS_2023_02/962052211"/>
    <hyperlink ref="F585" r:id="rId34" display="https://podminky.urs.cz/item/CS_URS_2023_02/966045111"/>
    <hyperlink ref="F605" r:id="rId35" display="https://podminky.urs.cz/item/CS_URS_2023_02/977211111"/>
    <hyperlink ref="F622" r:id="rId36" display="https://podminky.urs.cz/item/CS_URS_2023_02/977312111"/>
    <hyperlink ref="F665" r:id="rId37" display="https://podminky.urs.cz/item/CS_URS_2023_02/985331211"/>
    <hyperlink ref="F678" r:id="rId38" display="https://podminky.urs.cz/item/CS_URS_2023_02/985331212"/>
    <hyperlink ref="F688" r:id="rId39" display="https://podminky.urs.cz/item/CS_URS_2023_02/985331213"/>
    <hyperlink ref="F705" r:id="rId40" display="https://podminky.urs.cz/item/CS_URS_2023_02/985331214"/>
    <hyperlink ref="F713" r:id="rId41" display="https://podminky.urs.cz/item/CS_URS_2023_02/931992121"/>
    <hyperlink ref="F727" r:id="rId42" display="https://podminky.urs.cz/item/CS_URS_2023_02/931994142"/>
    <hyperlink ref="F741" r:id="rId43" display="https://podminky.urs.cz/item/CS_URS_2023_02/953333615"/>
    <hyperlink ref="F753" r:id="rId44" display="https://podminky.urs.cz/item/CS_URS_2023_02/953334124"/>
    <hyperlink ref="F814" r:id="rId45" display="https://podminky.urs.cz/item/CS_URS_2023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90</v>
      </c>
    </row>
    <row r="4" s="1" customFormat="1" ht="24.96" customHeight="1">
      <c r="B4" s="21"/>
      <c r="D4" s="139" t="s">
        <v>94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MVN Levínská Olešnice, oprava bezpečnostního přelivu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25. 11. 2023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27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28</v>
      </c>
      <c r="F15" s="39"/>
      <c r="G15" s="39"/>
      <c r="H15" s="39"/>
      <c r="I15" s="141" t="s">
        <v>29</v>
      </c>
      <c r="J15" s="144" t="s">
        <v>30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26</v>
      </c>
      <c r="J20" s="144" t="s">
        <v>34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29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ROUND((SUM(BE121:BE159)),  2)</f>
        <v>0</v>
      </c>
      <c r="G33" s="39"/>
      <c r="H33" s="39"/>
      <c r="I33" s="156">
        <v>0.20999999999999999</v>
      </c>
      <c r="J33" s="155">
        <f>ROUND(((SUM(BE121:BE159))*I33),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ROUND((SUM(BF121:BF159)),  2)</f>
        <v>0</v>
      </c>
      <c r="G34" s="39"/>
      <c r="H34" s="39"/>
      <c r="I34" s="156">
        <v>0.14999999999999999</v>
      </c>
      <c r="J34" s="155">
        <f>ROUND(((SUM(BF121:BF159))*I34),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ROUND((SUM(BG121:BG159)),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ROUND((SUM(BH121:BH159)),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ROUND((SUM(BI121:BI159)),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MVN Levínská Olešnice, oprava bezpečnostního přelivu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Levínská Olešnice</v>
      </c>
      <c r="G89" s="41"/>
      <c r="H89" s="41"/>
      <c r="I89" s="33" t="s">
        <v>23</v>
      </c>
      <c r="J89" s="80" t="str">
        <f>IF(J12="","",J12)</f>
        <v>25. 11. 2023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Povodí Labe, státní podnik</v>
      </c>
      <c r="G91" s="41"/>
      <c r="H91" s="41"/>
      <c r="I91" s="33" t="s">
        <v>33</v>
      </c>
      <c r="J91" s="37" t="str">
        <f>E21</f>
        <v>Ing. T. Klemša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Ing. T. Klemša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98</v>
      </c>
      <c r="D94" s="177"/>
      <c r="E94" s="177"/>
      <c r="F94" s="177"/>
      <c r="G94" s="177"/>
      <c r="H94" s="177"/>
      <c r="I94" s="177"/>
      <c r="J94" s="178" t="s">
        <v>99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0"/>
      <c r="C97" s="181"/>
      <c r="D97" s="182" t="s">
        <v>714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715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716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717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718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MVN Levínská Olešnice, oprava bezpečnostního přelivu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 - Vedlejší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>Levínská Olešnice</v>
      </c>
      <c r="G115" s="41"/>
      <c r="H115" s="41"/>
      <c r="I115" s="33" t="s">
        <v>23</v>
      </c>
      <c r="J115" s="80" t="str">
        <f>IF(J12="","",J12)</f>
        <v>25. 11. 2023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25</v>
      </c>
      <c r="D117" s="41"/>
      <c r="E117" s="41"/>
      <c r="F117" s="28" t="str">
        <f>E15</f>
        <v>Povodí Labe, státní podnik</v>
      </c>
      <c r="G117" s="41"/>
      <c r="H117" s="41"/>
      <c r="I117" s="33" t="s">
        <v>33</v>
      </c>
      <c r="J117" s="37" t="str">
        <f>E21</f>
        <v>Ing. T. Klemša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31</v>
      </c>
      <c r="D118" s="41"/>
      <c r="E118" s="41"/>
      <c r="F118" s="28" t="str">
        <f>IF(E18="","",E18)</f>
        <v>Vyplň údaj</v>
      </c>
      <c r="G118" s="41"/>
      <c r="H118" s="41"/>
      <c r="I118" s="33" t="s">
        <v>37</v>
      </c>
      <c r="J118" s="37" t="str">
        <f>E24</f>
        <v>Ing. T. Klemša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110</v>
      </c>
      <c r="D120" s="195" t="s">
        <v>65</v>
      </c>
      <c r="E120" s="195" t="s">
        <v>61</v>
      </c>
      <c r="F120" s="195" t="s">
        <v>62</v>
      </c>
      <c r="G120" s="195" t="s">
        <v>111</v>
      </c>
      <c r="H120" s="195" t="s">
        <v>112</v>
      </c>
      <c r="I120" s="195" t="s">
        <v>113</v>
      </c>
      <c r="J120" s="195" t="s">
        <v>99</v>
      </c>
      <c r="K120" s="196" t="s">
        <v>114</v>
      </c>
      <c r="L120" s="197"/>
      <c r="M120" s="101" t="s">
        <v>1</v>
      </c>
      <c r="N120" s="102" t="s">
        <v>44</v>
      </c>
      <c r="O120" s="102" t="s">
        <v>115</v>
      </c>
      <c r="P120" s="102" t="s">
        <v>116</v>
      </c>
      <c r="Q120" s="102" t="s">
        <v>117</v>
      </c>
      <c r="R120" s="102" t="s">
        <v>118</v>
      </c>
      <c r="S120" s="102" t="s">
        <v>119</v>
      </c>
      <c r="T120" s="103" t="s">
        <v>120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121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79</v>
      </c>
      <c r="AU121" s="18" t="s">
        <v>101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79</v>
      </c>
      <c r="E122" s="206" t="s">
        <v>719</v>
      </c>
      <c r="F122" s="206" t="s">
        <v>720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P123+P129+P138+P155</f>
        <v>0</v>
      </c>
      <c r="Q122" s="211"/>
      <c r="R122" s="212">
        <f>R123+R129+R138+R155</f>
        <v>0</v>
      </c>
      <c r="S122" s="211"/>
      <c r="T122" s="213">
        <f>T123+T129+T138+T155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169</v>
      </c>
      <c r="AT122" s="215" t="s">
        <v>79</v>
      </c>
      <c r="AU122" s="215" t="s">
        <v>80</v>
      </c>
      <c r="AY122" s="214" t="s">
        <v>124</v>
      </c>
      <c r="BK122" s="216">
        <f>BK123+BK129+BK138+BK155</f>
        <v>0</v>
      </c>
    </row>
    <row r="123" s="12" customFormat="1" ht="22.8" customHeight="1">
      <c r="A123" s="12"/>
      <c r="B123" s="203"/>
      <c r="C123" s="204"/>
      <c r="D123" s="205" t="s">
        <v>79</v>
      </c>
      <c r="E123" s="217" t="s">
        <v>721</v>
      </c>
      <c r="F123" s="217" t="s">
        <v>722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SUM(P124:P128)</f>
        <v>0</v>
      </c>
      <c r="Q123" s="211"/>
      <c r="R123" s="212">
        <f>SUM(R124:R128)</f>
        <v>0</v>
      </c>
      <c r="S123" s="211"/>
      <c r="T123" s="21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169</v>
      </c>
      <c r="AT123" s="215" t="s">
        <v>79</v>
      </c>
      <c r="AU123" s="215" t="s">
        <v>88</v>
      </c>
      <c r="AY123" s="214" t="s">
        <v>124</v>
      </c>
      <c r="BK123" s="216">
        <f>SUM(BK124:BK128)</f>
        <v>0</v>
      </c>
    </row>
    <row r="124" s="2" customFormat="1" ht="24.15" customHeight="1">
      <c r="A124" s="39"/>
      <c r="B124" s="40"/>
      <c r="C124" s="219" t="s">
        <v>88</v>
      </c>
      <c r="D124" s="219" t="s">
        <v>126</v>
      </c>
      <c r="E124" s="220" t="s">
        <v>723</v>
      </c>
      <c r="F124" s="221" t="s">
        <v>724</v>
      </c>
      <c r="G124" s="222" t="s">
        <v>507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45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725</v>
      </c>
      <c r="AT124" s="230" t="s">
        <v>126</v>
      </c>
      <c r="AU124" s="230" t="s">
        <v>90</v>
      </c>
      <c r="AY124" s="18" t="s">
        <v>124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88</v>
      </c>
      <c r="BK124" s="231">
        <f>ROUND(I124*H124,2)</f>
        <v>0</v>
      </c>
      <c r="BL124" s="18" t="s">
        <v>725</v>
      </c>
      <c r="BM124" s="230" t="s">
        <v>726</v>
      </c>
    </row>
    <row r="125" s="2" customFormat="1">
      <c r="A125" s="39"/>
      <c r="B125" s="40"/>
      <c r="C125" s="41"/>
      <c r="D125" s="232" t="s">
        <v>141</v>
      </c>
      <c r="E125" s="41"/>
      <c r="F125" s="239" t="s">
        <v>727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90</v>
      </c>
    </row>
    <row r="126" s="2" customFormat="1" ht="16.5" customHeight="1">
      <c r="A126" s="39"/>
      <c r="B126" s="40"/>
      <c r="C126" s="219" t="s">
        <v>90</v>
      </c>
      <c r="D126" s="219" t="s">
        <v>126</v>
      </c>
      <c r="E126" s="220" t="s">
        <v>728</v>
      </c>
      <c r="F126" s="221" t="s">
        <v>729</v>
      </c>
      <c r="G126" s="222" t="s">
        <v>507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45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725</v>
      </c>
      <c r="AT126" s="230" t="s">
        <v>126</v>
      </c>
      <c r="AU126" s="230" t="s">
        <v>90</v>
      </c>
      <c r="AY126" s="18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88</v>
      </c>
      <c r="BK126" s="231">
        <f>ROUND(I126*H126,2)</f>
        <v>0</v>
      </c>
      <c r="BL126" s="18" t="s">
        <v>725</v>
      </c>
      <c r="BM126" s="230" t="s">
        <v>730</v>
      </c>
    </row>
    <row r="127" s="2" customFormat="1">
      <c r="A127" s="39"/>
      <c r="B127" s="40"/>
      <c r="C127" s="41"/>
      <c r="D127" s="232" t="s">
        <v>132</v>
      </c>
      <c r="E127" s="41"/>
      <c r="F127" s="233" t="s">
        <v>729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132</v>
      </c>
      <c r="AU127" s="18" t="s">
        <v>90</v>
      </c>
    </row>
    <row r="128" s="2" customFormat="1">
      <c r="A128" s="39"/>
      <c r="B128" s="40"/>
      <c r="C128" s="41"/>
      <c r="D128" s="232" t="s">
        <v>141</v>
      </c>
      <c r="E128" s="41"/>
      <c r="F128" s="239" t="s">
        <v>731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141</v>
      </c>
      <c r="AU128" s="18" t="s">
        <v>90</v>
      </c>
    </row>
    <row r="129" s="12" customFormat="1" ht="22.8" customHeight="1">
      <c r="A129" s="12"/>
      <c r="B129" s="203"/>
      <c r="C129" s="204"/>
      <c r="D129" s="205" t="s">
        <v>79</v>
      </c>
      <c r="E129" s="217" t="s">
        <v>732</v>
      </c>
      <c r="F129" s="217" t="s">
        <v>733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SUM(P130:P137)</f>
        <v>0</v>
      </c>
      <c r="Q129" s="211"/>
      <c r="R129" s="212">
        <f>SUM(R130:R137)</f>
        <v>0</v>
      </c>
      <c r="S129" s="211"/>
      <c r="T129" s="213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169</v>
      </c>
      <c r="AT129" s="215" t="s">
        <v>79</v>
      </c>
      <c r="AU129" s="215" t="s">
        <v>88</v>
      </c>
      <c r="AY129" s="214" t="s">
        <v>124</v>
      </c>
      <c r="BK129" s="216">
        <f>SUM(BK130:BK137)</f>
        <v>0</v>
      </c>
    </row>
    <row r="130" s="2" customFormat="1" ht="16.5" customHeight="1">
      <c r="A130" s="39"/>
      <c r="B130" s="40"/>
      <c r="C130" s="219" t="s">
        <v>149</v>
      </c>
      <c r="D130" s="219" t="s">
        <v>126</v>
      </c>
      <c r="E130" s="220" t="s">
        <v>734</v>
      </c>
      <c r="F130" s="221" t="s">
        <v>735</v>
      </c>
      <c r="G130" s="222" t="s">
        <v>507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45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725</v>
      </c>
      <c r="AT130" s="230" t="s">
        <v>126</v>
      </c>
      <c r="AU130" s="230" t="s">
        <v>90</v>
      </c>
      <c r="AY130" s="18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88</v>
      </c>
      <c r="BK130" s="231">
        <f>ROUND(I130*H130,2)</f>
        <v>0</v>
      </c>
      <c r="BL130" s="18" t="s">
        <v>725</v>
      </c>
      <c r="BM130" s="230" t="s">
        <v>736</v>
      </c>
    </row>
    <row r="131" s="2" customFormat="1">
      <c r="A131" s="39"/>
      <c r="B131" s="40"/>
      <c r="C131" s="41"/>
      <c r="D131" s="232" t="s">
        <v>141</v>
      </c>
      <c r="E131" s="41"/>
      <c r="F131" s="239" t="s">
        <v>737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90</v>
      </c>
    </row>
    <row r="132" s="2" customFormat="1" ht="16.5" customHeight="1">
      <c r="A132" s="39"/>
      <c r="B132" s="40"/>
      <c r="C132" s="219" t="s">
        <v>130</v>
      </c>
      <c r="D132" s="219" t="s">
        <v>126</v>
      </c>
      <c r="E132" s="220" t="s">
        <v>738</v>
      </c>
      <c r="F132" s="221" t="s">
        <v>739</v>
      </c>
      <c r="G132" s="222" t="s">
        <v>507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45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725</v>
      </c>
      <c r="AT132" s="230" t="s">
        <v>126</v>
      </c>
      <c r="AU132" s="230" t="s">
        <v>90</v>
      </c>
      <c r="AY132" s="18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88</v>
      </c>
      <c r="BK132" s="231">
        <f>ROUND(I132*H132,2)</f>
        <v>0</v>
      </c>
      <c r="BL132" s="18" t="s">
        <v>725</v>
      </c>
      <c r="BM132" s="230" t="s">
        <v>740</v>
      </c>
    </row>
    <row r="133" s="2" customFormat="1">
      <c r="A133" s="39"/>
      <c r="B133" s="40"/>
      <c r="C133" s="41"/>
      <c r="D133" s="232" t="s">
        <v>132</v>
      </c>
      <c r="E133" s="41"/>
      <c r="F133" s="233" t="s">
        <v>739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132</v>
      </c>
      <c r="AU133" s="18" t="s">
        <v>90</v>
      </c>
    </row>
    <row r="134" s="2" customFormat="1" ht="24.15" customHeight="1">
      <c r="A134" s="39"/>
      <c r="B134" s="40"/>
      <c r="C134" s="219" t="s">
        <v>169</v>
      </c>
      <c r="D134" s="219" t="s">
        <v>126</v>
      </c>
      <c r="E134" s="220" t="s">
        <v>741</v>
      </c>
      <c r="F134" s="221" t="s">
        <v>742</v>
      </c>
      <c r="G134" s="222" t="s">
        <v>507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45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725</v>
      </c>
      <c r="AT134" s="230" t="s">
        <v>126</v>
      </c>
      <c r="AU134" s="230" t="s">
        <v>90</v>
      </c>
      <c r="AY134" s="18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88</v>
      </c>
      <c r="BK134" s="231">
        <f>ROUND(I134*H134,2)</f>
        <v>0</v>
      </c>
      <c r="BL134" s="18" t="s">
        <v>725</v>
      </c>
      <c r="BM134" s="230" t="s">
        <v>743</v>
      </c>
    </row>
    <row r="135" s="2" customFormat="1">
      <c r="A135" s="39"/>
      <c r="B135" s="40"/>
      <c r="C135" s="41"/>
      <c r="D135" s="232" t="s">
        <v>132</v>
      </c>
      <c r="E135" s="41"/>
      <c r="F135" s="233" t="s">
        <v>742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132</v>
      </c>
      <c r="AU135" s="18" t="s">
        <v>90</v>
      </c>
    </row>
    <row r="136" s="2" customFormat="1" ht="16.5" customHeight="1">
      <c r="A136" s="39"/>
      <c r="B136" s="40"/>
      <c r="C136" s="219" t="s">
        <v>175</v>
      </c>
      <c r="D136" s="219" t="s">
        <v>126</v>
      </c>
      <c r="E136" s="220" t="s">
        <v>744</v>
      </c>
      <c r="F136" s="221" t="s">
        <v>745</v>
      </c>
      <c r="G136" s="222" t="s">
        <v>507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45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725</v>
      </c>
      <c r="AT136" s="230" t="s">
        <v>126</v>
      </c>
      <c r="AU136" s="230" t="s">
        <v>90</v>
      </c>
      <c r="AY136" s="18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88</v>
      </c>
      <c r="BK136" s="231">
        <f>ROUND(I136*H136,2)</f>
        <v>0</v>
      </c>
      <c r="BL136" s="18" t="s">
        <v>725</v>
      </c>
      <c r="BM136" s="230" t="s">
        <v>746</v>
      </c>
    </row>
    <row r="137" s="2" customFormat="1">
      <c r="A137" s="39"/>
      <c r="B137" s="40"/>
      <c r="C137" s="41"/>
      <c r="D137" s="232" t="s">
        <v>132</v>
      </c>
      <c r="E137" s="41"/>
      <c r="F137" s="233" t="s">
        <v>745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132</v>
      </c>
      <c r="AU137" s="18" t="s">
        <v>90</v>
      </c>
    </row>
    <row r="138" s="12" customFormat="1" ht="22.8" customHeight="1">
      <c r="A138" s="12"/>
      <c r="B138" s="203"/>
      <c r="C138" s="204"/>
      <c r="D138" s="205" t="s">
        <v>79</v>
      </c>
      <c r="E138" s="217" t="s">
        <v>747</v>
      </c>
      <c r="F138" s="217" t="s">
        <v>748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SUM(P139:P154)</f>
        <v>0</v>
      </c>
      <c r="Q138" s="211"/>
      <c r="R138" s="212">
        <f>SUM(R139:R154)</f>
        <v>0</v>
      </c>
      <c r="S138" s="211"/>
      <c r="T138" s="213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169</v>
      </c>
      <c r="AT138" s="215" t="s">
        <v>79</v>
      </c>
      <c r="AU138" s="215" t="s">
        <v>88</v>
      </c>
      <c r="AY138" s="214" t="s">
        <v>124</v>
      </c>
      <c r="BK138" s="216">
        <f>SUM(BK139:BK154)</f>
        <v>0</v>
      </c>
    </row>
    <row r="139" s="2" customFormat="1" ht="24.15" customHeight="1">
      <c r="A139" s="39"/>
      <c r="B139" s="40"/>
      <c r="C139" s="219" t="s">
        <v>185</v>
      </c>
      <c r="D139" s="219" t="s">
        <v>126</v>
      </c>
      <c r="E139" s="220" t="s">
        <v>749</v>
      </c>
      <c r="F139" s="221" t="s">
        <v>750</v>
      </c>
      <c r="G139" s="222" t="s">
        <v>507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45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725</v>
      </c>
      <c r="AT139" s="230" t="s">
        <v>126</v>
      </c>
      <c r="AU139" s="230" t="s">
        <v>90</v>
      </c>
      <c r="AY139" s="18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88</v>
      </c>
      <c r="BK139" s="231">
        <f>ROUND(I139*H139,2)</f>
        <v>0</v>
      </c>
      <c r="BL139" s="18" t="s">
        <v>725</v>
      </c>
      <c r="BM139" s="230" t="s">
        <v>751</v>
      </c>
    </row>
    <row r="140" s="2" customFormat="1">
      <c r="A140" s="39"/>
      <c r="B140" s="40"/>
      <c r="C140" s="41"/>
      <c r="D140" s="232" t="s">
        <v>132</v>
      </c>
      <c r="E140" s="41"/>
      <c r="F140" s="233" t="s">
        <v>750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90</v>
      </c>
    </row>
    <row r="141" s="2" customFormat="1" ht="24.15" customHeight="1">
      <c r="A141" s="39"/>
      <c r="B141" s="40"/>
      <c r="C141" s="219" t="s">
        <v>204</v>
      </c>
      <c r="D141" s="219" t="s">
        <v>126</v>
      </c>
      <c r="E141" s="220" t="s">
        <v>752</v>
      </c>
      <c r="F141" s="221" t="s">
        <v>753</v>
      </c>
      <c r="G141" s="222" t="s">
        <v>507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45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725</v>
      </c>
      <c r="AT141" s="230" t="s">
        <v>126</v>
      </c>
      <c r="AU141" s="230" t="s">
        <v>90</v>
      </c>
      <c r="AY141" s="18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88</v>
      </c>
      <c r="BK141" s="231">
        <f>ROUND(I141*H141,2)</f>
        <v>0</v>
      </c>
      <c r="BL141" s="18" t="s">
        <v>725</v>
      </c>
      <c r="BM141" s="230" t="s">
        <v>754</v>
      </c>
    </row>
    <row r="142" s="2" customFormat="1">
      <c r="A142" s="39"/>
      <c r="B142" s="40"/>
      <c r="C142" s="41"/>
      <c r="D142" s="232" t="s">
        <v>132</v>
      </c>
      <c r="E142" s="41"/>
      <c r="F142" s="233" t="s">
        <v>753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132</v>
      </c>
      <c r="AU142" s="18" t="s">
        <v>90</v>
      </c>
    </row>
    <row r="143" s="2" customFormat="1" ht="16.5" customHeight="1">
      <c r="A143" s="39"/>
      <c r="B143" s="40"/>
      <c r="C143" s="219" t="s">
        <v>220</v>
      </c>
      <c r="D143" s="219" t="s">
        <v>126</v>
      </c>
      <c r="E143" s="220" t="s">
        <v>755</v>
      </c>
      <c r="F143" s="221" t="s">
        <v>756</v>
      </c>
      <c r="G143" s="222" t="s">
        <v>507</v>
      </c>
      <c r="H143" s="223">
        <v>1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45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725</v>
      </c>
      <c r="AT143" s="230" t="s">
        <v>126</v>
      </c>
      <c r="AU143" s="230" t="s">
        <v>90</v>
      </c>
      <c r="AY143" s="18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88</v>
      </c>
      <c r="BK143" s="231">
        <f>ROUND(I143*H143,2)</f>
        <v>0</v>
      </c>
      <c r="BL143" s="18" t="s">
        <v>725</v>
      </c>
      <c r="BM143" s="230" t="s">
        <v>757</v>
      </c>
    </row>
    <row r="144" s="2" customFormat="1">
      <c r="A144" s="39"/>
      <c r="B144" s="40"/>
      <c r="C144" s="41"/>
      <c r="D144" s="232" t="s">
        <v>132</v>
      </c>
      <c r="E144" s="41"/>
      <c r="F144" s="233" t="s">
        <v>756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132</v>
      </c>
      <c r="AU144" s="18" t="s">
        <v>90</v>
      </c>
    </row>
    <row r="145" s="2" customFormat="1" ht="16.5" customHeight="1">
      <c r="A145" s="39"/>
      <c r="B145" s="40"/>
      <c r="C145" s="219" t="s">
        <v>226</v>
      </c>
      <c r="D145" s="219" t="s">
        <v>126</v>
      </c>
      <c r="E145" s="220" t="s">
        <v>758</v>
      </c>
      <c r="F145" s="221" t="s">
        <v>759</v>
      </c>
      <c r="G145" s="222" t="s">
        <v>507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45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725</v>
      </c>
      <c r="AT145" s="230" t="s">
        <v>126</v>
      </c>
      <c r="AU145" s="230" t="s">
        <v>90</v>
      </c>
      <c r="AY145" s="18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88</v>
      </c>
      <c r="BK145" s="231">
        <f>ROUND(I145*H145,2)</f>
        <v>0</v>
      </c>
      <c r="BL145" s="18" t="s">
        <v>725</v>
      </c>
      <c r="BM145" s="230" t="s">
        <v>760</v>
      </c>
    </row>
    <row r="146" s="2" customFormat="1">
      <c r="A146" s="39"/>
      <c r="B146" s="40"/>
      <c r="C146" s="41"/>
      <c r="D146" s="232" t="s">
        <v>132</v>
      </c>
      <c r="E146" s="41"/>
      <c r="F146" s="233" t="s">
        <v>759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90</v>
      </c>
    </row>
    <row r="147" s="2" customFormat="1" ht="16.5" customHeight="1">
      <c r="A147" s="39"/>
      <c r="B147" s="40"/>
      <c r="C147" s="219" t="s">
        <v>232</v>
      </c>
      <c r="D147" s="219" t="s">
        <v>126</v>
      </c>
      <c r="E147" s="220" t="s">
        <v>761</v>
      </c>
      <c r="F147" s="221" t="s">
        <v>762</v>
      </c>
      <c r="G147" s="222" t="s">
        <v>507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45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725</v>
      </c>
      <c r="AT147" s="230" t="s">
        <v>126</v>
      </c>
      <c r="AU147" s="230" t="s">
        <v>90</v>
      </c>
      <c r="AY147" s="18" t="s">
        <v>124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88</v>
      </c>
      <c r="BK147" s="231">
        <f>ROUND(I147*H147,2)</f>
        <v>0</v>
      </c>
      <c r="BL147" s="18" t="s">
        <v>725</v>
      </c>
      <c r="BM147" s="230" t="s">
        <v>763</v>
      </c>
    </row>
    <row r="148" s="2" customFormat="1">
      <c r="A148" s="39"/>
      <c r="B148" s="40"/>
      <c r="C148" s="41"/>
      <c r="D148" s="232" t="s">
        <v>132</v>
      </c>
      <c r="E148" s="41"/>
      <c r="F148" s="233" t="s">
        <v>762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132</v>
      </c>
      <c r="AU148" s="18" t="s">
        <v>90</v>
      </c>
    </row>
    <row r="149" s="2" customFormat="1" ht="16.5" customHeight="1">
      <c r="A149" s="39"/>
      <c r="B149" s="40"/>
      <c r="C149" s="219" t="s">
        <v>238</v>
      </c>
      <c r="D149" s="219" t="s">
        <v>126</v>
      </c>
      <c r="E149" s="220" t="s">
        <v>764</v>
      </c>
      <c r="F149" s="221" t="s">
        <v>765</v>
      </c>
      <c r="G149" s="222" t="s">
        <v>507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45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725</v>
      </c>
      <c r="AT149" s="230" t="s">
        <v>126</v>
      </c>
      <c r="AU149" s="230" t="s">
        <v>90</v>
      </c>
      <c r="AY149" s="18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88</v>
      </c>
      <c r="BK149" s="231">
        <f>ROUND(I149*H149,2)</f>
        <v>0</v>
      </c>
      <c r="BL149" s="18" t="s">
        <v>725</v>
      </c>
      <c r="BM149" s="230" t="s">
        <v>766</v>
      </c>
    </row>
    <row r="150" s="2" customFormat="1">
      <c r="A150" s="39"/>
      <c r="B150" s="40"/>
      <c r="C150" s="41"/>
      <c r="D150" s="232" t="s">
        <v>132</v>
      </c>
      <c r="E150" s="41"/>
      <c r="F150" s="233" t="s">
        <v>765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132</v>
      </c>
      <c r="AU150" s="18" t="s">
        <v>90</v>
      </c>
    </row>
    <row r="151" s="2" customFormat="1">
      <c r="A151" s="39"/>
      <c r="B151" s="40"/>
      <c r="C151" s="41"/>
      <c r="D151" s="232" t="s">
        <v>141</v>
      </c>
      <c r="E151" s="41"/>
      <c r="F151" s="239" t="s">
        <v>767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90</v>
      </c>
    </row>
    <row r="152" s="2" customFormat="1" ht="16.5" customHeight="1">
      <c r="A152" s="39"/>
      <c r="B152" s="40"/>
      <c r="C152" s="219" t="s">
        <v>249</v>
      </c>
      <c r="D152" s="219" t="s">
        <v>126</v>
      </c>
      <c r="E152" s="220" t="s">
        <v>768</v>
      </c>
      <c r="F152" s="221" t="s">
        <v>769</v>
      </c>
      <c r="G152" s="222" t="s">
        <v>507</v>
      </c>
      <c r="H152" s="223">
        <v>1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45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725</v>
      </c>
      <c r="AT152" s="230" t="s">
        <v>126</v>
      </c>
      <c r="AU152" s="230" t="s">
        <v>90</v>
      </c>
      <c r="AY152" s="18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88</v>
      </c>
      <c r="BK152" s="231">
        <f>ROUND(I152*H152,2)</f>
        <v>0</v>
      </c>
      <c r="BL152" s="18" t="s">
        <v>725</v>
      </c>
      <c r="BM152" s="230" t="s">
        <v>770</v>
      </c>
    </row>
    <row r="153" s="2" customFormat="1">
      <c r="A153" s="39"/>
      <c r="B153" s="40"/>
      <c r="C153" s="41"/>
      <c r="D153" s="232" t="s">
        <v>132</v>
      </c>
      <c r="E153" s="41"/>
      <c r="F153" s="233" t="s">
        <v>769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132</v>
      </c>
      <c r="AU153" s="18" t="s">
        <v>90</v>
      </c>
    </row>
    <row r="154" s="2" customFormat="1">
      <c r="A154" s="39"/>
      <c r="B154" s="40"/>
      <c r="C154" s="41"/>
      <c r="D154" s="232" t="s">
        <v>141</v>
      </c>
      <c r="E154" s="41"/>
      <c r="F154" s="239" t="s">
        <v>771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141</v>
      </c>
      <c r="AU154" s="18" t="s">
        <v>90</v>
      </c>
    </row>
    <row r="155" s="12" customFormat="1" ht="22.8" customHeight="1">
      <c r="A155" s="12"/>
      <c r="B155" s="203"/>
      <c r="C155" s="204"/>
      <c r="D155" s="205" t="s">
        <v>79</v>
      </c>
      <c r="E155" s="217" t="s">
        <v>772</v>
      </c>
      <c r="F155" s="217" t="s">
        <v>773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SUM(P156:P159)</f>
        <v>0</v>
      </c>
      <c r="Q155" s="211"/>
      <c r="R155" s="212">
        <f>SUM(R156:R159)</f>
        <v>0</v>
      </c>
      <c r="S155" s="211"/>
      <c r="T155" s="21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169</v>
      </c>
      <c r="AT155" s="215" t="s">
        <v>79</v>
      </c>
      <c r="AU155" s="215" t="s">
        <v>88</v>
      </c>
      <c r="AY155" s="214" t="s">
        <v>124</v>
      </c>
      <c r="BK155" s="216">
        <f>SUM(BK156:BK159)</f>
        <v>0</v>
      </c>
    </row>
    <row r="156" s="2" customFormat="1" ht="16.5" customHeight="1">
      <c r="A156" s="39"/>
      <c r="B156" s="40"/>
      <c r="C156" s="219" t="s">
        <v>255</v>
      </c>
      <c r="D156" s="219" t="s">
        <v>126</v>
      </c>
      <c r="E156" s="220" t="s">
        <v>774</v>
      </c>
      <c r="F156" s="221" t="s">
        <v>775</v>
      </c>
      <c r="G156" s="222" t="s">
        <v>507</v>
      </c>
      <c r="H156" s="223">
        <v>1</v>
      </c>
      <c r="I156" s="224"/>
      <c r="J156" s="225">
        <f>ROUND(I156*H156,2)</f>
        <v>0</v>
      </c>
      <c r="K156" s="221" t="s">
        <v>776</v>
      </c>
      <c r="L156" s="45"/>
      <c r="M156" s="226" t="s">
        <v>1</v>
      </c>
      <c r="N156" s="227" t="s">
        <v>45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725</v>
      </c>
      <c r="AT156" s="230" t="s">
        <v>126</v>
      </c>
      <c r="AU156" s="230" t="s">
        <v>90</v>
      </c>
      <c r="AY156" s="18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88</v>
      </c>
      <c r="BK156" s="231">
        <f>ROUND(I156*H156,2)</f>
        <v>0</v>
      </c>
      <c r="BL156" s="18" t="s">
        <v>725</v>
      </c>
      <c r="BM156" s="230" t="s">
        <v>777</v>
      </c>
    </row>
    <row r="157" s="2" customFormat="1">
      <c r="A157" s="39"/>
      <c r="B157" s="40"/>
      <c r="C157" s="41"/>
      <c r="D157" s="232" t="s">
        <v>132</v>
      </c>
      <c r="E157" s="41"/>
      <c r="F157" s="233" t="s">
        <v>775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90</v>
      </c>
    </row>
    <row r="158" s="2" customFormat="1">
      <c r="A158" s="39"/>
      <c r="B158" s="40"/>
      <c r="C158" s="41"/>
      <c r="D158" s="237" t="s">
        <v>139</v>
      </c>
      <c r="E158" s="41"/>
      <c r="F158" s="238" t="s">
        <v>778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90</v>
      </c>
    </row>
    <row r="159" s="2" customFormat="1">
      <c r="A159" s="39"/>
      <c r="B159" s="40"/>
      <c r="C159" s="41"/>
      <c r="D159" s="232" t="s">
        <v>141</v>
      </c>
      <c r="E159" s="41"/>
      <c r="F159" s="239" t="s">
        <v>779</v>
      </c>
      <c r="G159" s="41"/>
      <c r="H159" s="41"/>
      <c r="I159" s="234"/>
      <c r="J159" s="41"/>
      <c r="K159" s="41"/>
      <c r="L159" s="45"/>
      <c r="M159" s="293"/>
      <c r="N159" s="294"/>
      <c r="O159" s="295"/>
      <c r="P159" s="295"/>
      <c r="Q159" s="295"/>
      <c r="R159" s="295"/>
      <c r="S159" s="295"/>
      <c r="T159" s="29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90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vxR+1SHIUhXzb3zM0clD3XUhWtyhyjJxFfHG3HBe+J1YoIsQSrsTePIr8In24zlxAwe+/brgNYKvbCNJXNjiHQ==" hashValue="ZqmQdKfYZYzazdQyhahDLFAVlYtKfz2f4yco6gDse5+G15HGUBkQs3/Omnr5+e5iint+UAgE4rUUT5Xl4AjtGg==" algorithmName="SHA-512" password="CC35"/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58" r:id="rId1" display="https://podminky.urs.cz/item/CS_URS_2021_01/0630020R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Klemša Tomáš</dc:creator>
  <cp:lastModifiedBy>Klemša Tomáš</cp:lastModifiedBy>
  <dcterms:created xsi:type="dcterms:W3CDTF">2024-02-23T10:03:02Z</dcterms:created>
  <dcterms:modified xsi:type="dcterms:W3CDTF">2024-02-23T10:03:05Z</dcterms:modified>
</cp:coreProperties>
</file>