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4.1.1 - Ústřední vytá..." sheetId="2" r:id="rId2"/>
    <sheet name="D.1.4.1.2 - Plynová zařízení" sheetId="3" r:id="rId3"/>
    <sheet name="D.1.4.1.3 - ZTI" sheetId="4" r:id="rId4"/>
    <sheet name="D.1.4.1.4 - Ma R" sheetId="5" r:id="rId5"/>
    <sheet name="D.1.4.1.5 - Stavební úpravy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'D.1.4.1.1 - Ústřední vytá...'!$C$126:$K$241</definedName>
    <definedName name="_xlnm.Print_Area" localSheetId="1">'D.1.4.1.1 - Ústřední vytá...'!$C$4:$J$76,'D.1.4.1.1 - Ústřední vytá...'!$C$82:$J$108,'D.1.4.1.1 - Ústřední vytá...'!$C$114:$J$241</definedName>
    <definedName name="_xlnm.Print_Titles" localSheetId="1">'D.1.4.1.1 - Ústřední vytá...'!$126:$126</definedName>
    <definedName name="_xlnm._FilterDatabase" localSheetId="2" hidden="1">'D.1.4.1.2 - Plynová zařízení'!$C$119:$K$139</definedName>
    <definedName name="_xlnm.Print_Area" localSheetId="2">'D.1.4.1.2 - Plynová zařízení'!$C$4:$J$76,'D.1.4.1.2 - Plynová zařízení'!$C$82:$J$101,'D.1.4.1.2 - Plynová zařízení'!$C$107:$J$139</definedName>
    <definedName name="_xlnm.Print_Titles" localSheetId="2">'D.1.4.1.2 - Plynová zařízení'!$119:$119</definedName>
    <definedName name="_xlnm._FilterDatabase" localSheetId="3" hidden="1">'D.1.4.1.3 - ZTI'!$C$122:$K$165</definedName>
    <definedName name="_xlnm.Print_Area" localSheetId="3">'D.1.4.1.3 - ZTI'!$C$4:$J$76,'D.1.4.1.3 - ZTI'!$C$82:$J$104,'D.1.4.1.3 - ZTI'!$C$110:$J$165</definedName>
    <definedName name="_xlnm.Print_Titles" localSheetId="3">'D.1.4.1.3 - ZTI'!$122:$122</definedName>
    <definedName name="_xlnm._FilterDatabase" localSheetId="4" hidden="1">'D.1.4.1.4 - Ma R'!$C$156:$K$317</definedName>
    <definedName name="_xlnm.Print_Area" localSheetId="4">'D.1.4.1.4 - Ma R'!$C$4:$J$76,'D.1.4.1.4 - Ma R'!$C$82:$J$138,'D.1.4.1.4 - Ma R'!$C$144:$J$317</definedName>
    <definedName name="_xlnm.Print_Titles" localSheetId="4">'D.1.4.1.4 - Ma R'!$156:$156</definedName>
    <definedName name="_xlnm._FilterDatabase" localSheetId="5" hidden="1">'D.1.4.1.5 - Stavební úpravy'!$C$120:$K$136</definedName>
    <definedName name="_xlnm.Print_Area" localSheetId="5">'D.1.4.1.5 - Stavební úpravy'!$C$4:$J$76,'D.1.4.1.5 - Stavební úpravy'!$C$82:$J$102,'D.1.4.1.5 - Stavební úpravy'!$C$108:$J$136</definedName>
    <definedName name="_xlnm.Print_Titles" localSheetId="5">'D.1.4.1.5 - Stavební úpravy'!$120:$120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8"/>
  <c r="F117"/>
  <c r="F115"/>
  <c r="E113"/>
  <c r="J92"/>
  <c r="F91"/>
  <c r="F89"/>
  <c r="E87"/>
  <c r="J21"/>
  <c r="E21"/>
  <c r="J91"/>
  <c r="J20"/>
  <c r="J18"/>
  <c r="E18"/>
  <c r="F118"/>
  <c r="J17"/>
  <c r="J12"/>
  <c r="J115"/>
  <c r="E7"/>
  <c r="E111"/>
  <c i="5" r="J37"/>
  <c r="J36"/>
  <c i="1" r="AY98"/>
  <c i="5" r="J35"/>
  <c i="1" r="AX98"/>
  <c i="5" r="BI317"/>
  <c r="BH317"/>
  <c r="BG317"/>
  <c r="BF317"/>
  <c r="T317"/>
  <c r="T316"/>
  <c r="R317"/>
  <c r="R316"/>
  <c r="P317"/>
  <c r="P316"/>
  <c r="BI315"/>
  <c r="BH315"/>
  <c r="BG315"/>
  <c r="BF315"/>
  <c r="T315"/>
  <c r="T314"/>
  <c r="R315"/>
  <c r="R314"/>
  <c r="P315"/>
  <c r="P314"/>
  <c r="BI313"/>
  <c r="BH313"/>
  <c r="BG313"/>
  <c r="BF313"/>
  <c r="T313"/>
  <c r="T312"/>
  <c r="T311"/>
  <c r="R313"/>
  <c r="R312"/>
  <c r="R311"/>
  <c r="P313"/>
  <c r="P312"/>
  <c r="P311"/>
  <c r="BI310"/>
  <c r="BH310"/>
  <c r="BG310"/>
  <c r="BF310"/>
  <c r="T310"/>
  <c r="T309"/>
  <c r="R310"/>
  <c r="R309"/>
  <c r="P310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T251"/>
  <c r="R252"/>
  <c r="R251"/>
  <c r="P252"/>
  <c r="P251"/>
  <c r="BI250"/>
  <c r="BH250"/>
  <c r="BG250"/>
  <c r="BF250"/>
  <c r="T250"/>
  <c r="T249"/>
  <c r="R250"/>
  <c r="R249"/>
  <c r="P250"/>
  <c r="P249"/>
  <c r="BI248"/>
  <c r="BH248"/>
  <c r="BG248"/>
  <c r="BF248"/>
  <c r="T248"/>
  <c r="T247"/>
  <c r="R248"/>
  <c r="R247"/>
  <c r="P248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J154"/>
  <c r="F153"/>
  <c r="F151"/>
  <c r="E149"/>
  <c r="J92"/>
  <c r="F91"/>
  <c r="F89"/>
  <c r="E87"/>
  <c r="J21"/>
  <c r="E21"/>
  <c r="J91"/>
  <c r="J20"/>
  <c r="J18"/>
  <c r="E18"/>
  <c r="F154"/>
  <c r="J17"/>
  <c r="J12"/>
  <c r="J151"/>
  <c r="E7"/>
  <c r="E147"/>
  <c i="4" r="J37"/>
  <c r="J36"/>
  <c i="1" r="AY97"/>
  <c i="4" r="J35"/>
  <c i="1" r="AX97"/>
  <c i="4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9"/>
  <c r="F117"/>
  <c r="E115"/>
  <c r="J92"/>
  <c r="F91"/>
  <c r="F89"/>
  <c r="E87"/>
  <c r="J21"/>
  <c r="E21"/>
  <c r="J119"/>
  <c r="J20"/>
  <c r="J18"/>
  <c r="E18"/>
  <c r="F120"/>
  <c r="J17"/>
  <c r="J12"/>
  <c r="J89"/>
  <c r="E7"/>
  <c r="E113"/>
  <c i="3" r="J37"/>
  <c r="J36"/>
  <c i="1" r="AY96"/>
  <c i="3" r="J35"/>
  <c i="1" r="AX96"/>
  <c i="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6"/>
  <c r="F114"/>
  <c r="E112"/>
  <c r="J92"/>
  <c r="F91"/>
  <c r="F89"/>
  <c r="E87"/>
  <c r="J21"/>
  <c r="E21"/>
  <c r="J116"/>
  <c r="J20"/>
  <c r="J18"/>
  <c r="E18"/>
  <c r="F117"/>
  <c r="J17"/>
  <c r="J12"/>
  <c r="J114"/>
  <c r="E7"/>
  <c r="E85"/>
  <c i="2" r="J37"/>
  <c r="J36"/>
  <c i="1" r="AY95"/>
  <c i="2" r="J35"/>
  <c i="1" r="AX95"/>
  <c i="2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T128"/>
  <c r="R130"/>
  <c r="R129"/>
  <c r="R128"/>
  <c r="P130"/>
  <c r="P129"/>
  <c r="P128"/>
  <c r="J124"/>
  <c r="F123"/>
  <c r="F121"/>
  <c r="E119"/>
  <c r="J92"/>
  <c r="F91"/>
  <c r="F89"/>
  <c r="E87"/>
  <c r="J21"/>
  <c r="E21"/>
  <c r="J123"/>
  <c r="J20"/>
  <c r="J18"/>
  <c r="E18"/>
  <c r="F124"/>
  <c r="J17"/>
  <c r="J12"/>
  <c r="J121"/>
  <c r="E7"/>
  <c r="E117"/>
  <c i="1" r="L90"/>
  <c r="AM90"/>
  <c r="AM89"/>
  <c r="L89"/>
  <c r="AM87"/>
  <c r="L87"/>
  <c r="L85"/>
  <c r="L84"/>
  <c i="2" r="J241"/>
  <c r="BK240"/>
  <c r="BK239"/>
  <c r="J238"/>
  <c r="BK236"/>
  <c r="J235"/>
  <c r="BK232"/>
  <c r="BK231"/>
  <c r="J230"/>
  <c r="BK228"/>
  <c r="BK226"/>
  <c r="BK224"/>
  <c r="J223"/>
  <c r="BK221"/>
  <c r="BK220"/>
  <c r="J219"/>
  <c r="BK217"/>
  <c r="J215"/>
  <c r="BK213"/>
  <c r="BK212"/>
  <c r="J211"/>
  <c r="J207"/>
  <c r="BK204"/>
  <c r="J199"/>
  <c r="J194"/>
  <c r="J190"/>
  <c r="BK186"/>
  <c r="BK183"/>
  <c r="J179"/>
  <c r="BK175"/>
  <c r="J172"/>
  <c r="J169"/>
  <c r="J166"/>
  <c r="BK160"/>
  <c r="BK156"/>
  <c r="BK153"/>
  <c r="J150"/>
  <c r="BK146"/>
  <c r="BK142"/>
  <c r="BK137"/>
  <c r="J133"/>
  <c i="3" r="BK135"/>
  <c r="BK137"/>
  <c r="BK124"/>
  <c r="J132"/>
  <c i="4" r="BK156"/>
  <c r="BK153"/>
  <c r="BK133"/>
  <c r="J143"/>
  <c r="J159"/>
  <c r="BK127"/>
  <c r="BK137"/>
  <c r="J140"/>
  <c r="J135"/>
  <c r="J142"/>
  <c i="5" r="BK262"/>
  <c r="J222"/>
  <c r="J174"/>
  <c r="BK313"/>
  <c r="J292"/>
  <c r="J271"/>
  <c r="BK223"/>
  <c r="BK197"/>
  <c r="J176"/>
  <c r="J287"/>
  <c r="J268"/>
  <c r="J242"/>
  <c r="J195"/>
  <c r="J172"/>
  <c r="BK295"/>
  <c r="J267"/>
  <c r="BK228"/>
  <c r="J160"/>
  <c r="BK275"/>
  <c r="J239"/>
  <c r="J185"/>
  <c r="J289"/>
  <c r="BK184"/>
  <c r="BK160"/>
  <c r="BK285"/>
  <c r="BK250"/>
  <c r="J204"/>
  <c r="J180"/>
  <c r="J317"/>
  <c r="BK292"/>
  <c r="J276"/>
  <c r="BK257"/>
  <c r="J223"/>
  <c r="J191"/>
  <c i="6" r="J133"/>
  <c r="BK135"/>
  <c r="BK128"/>
  <c i="2" r="F37"/>
  <c r="J205"/>
  <c r="J201"/>
  <c r="BK197"/>
  <c r="BK192"/>
  <c r="J187"/>
  <c r="J182"/>
  <c r="BK176"/>
  <c r="BK172"/>
  <c r="BK169"/>
  <c r="J165"/>
  <c r="J161"/>
  <c r="BK157"/>
  <c r="J153"/>
  <c r="BK148"/>
  <c r="J143"/>
  <c r="BK138"/>
  <c r="BK135"/>
  <c r="J130"/>
  <c i="3" r="J135"/>
  <c r="BK134"/>
  <c r="J128"/>
  <c i="4" r="BK144"/>
  <c r="BK155"/>
  <c r="BK146"/>
  <c r="J141"/>
  <c r="J152"/>
  <c r="J163"/>
  <c r="J129"/>
  <c r="J126"/>
  <c r="J138"/>
  <c i="5" r="BK261"/>
  <c r="BK201"/>
  <c r="J302"/>
  <c r="BK289"/>
  <c r="J232"/>
  <c r="BK204"/>
  <c r="J179"/>
  <c r="J313"/>
  <c r="J278"/>
  <c r="J257"/>
  <c r="J229"/>
  <c r="BK190"/>
  <c r="J305"/>
  <c r="J291"/>
  <c r="BK260"/>
  <c r="J219"/>
  <c r="BK163"/>
  <c r="J255"/>
  <c r="BK212"/>
  <c r="BK183"/>
  <c r="J213"/>
  <c r="BK179"/>
  <c r="BK304"/>
  <c r="BK281"/>
  <c r="BK238"/>
  <c r="J201"/>
  <c r="BK167"/>
  <c r="BK301"/>
  <c r="J285"/>
  <c r="J270"/>
  <c r="BK236"/>
  <c r="BK207"/>
  <c r="BK177"/>
  <c i="6" r="BK127"/>
  <c r="BK132"/>
  <c i="2" r="F34"/>
  <c r="BK208"/>
  <c r="BK203"/>
  <c r="BK200"/>
  <c r="J195"/>
  <c r="BK191"/>
  <c r="BK187"/>
  <c r="BK182"/>
  <c r="J177"/>
  <c r="BK173"/>
  <c r="J168"/>
  <c r="BK164"/>
  <c r="BK159"/>
  <c r="BK155"/>
  <c r="J152"/>
  <c r="BK147"/>
  <c r="J145"/>
  <c r="BK141"/>
  <c r="J135"/>
  <c i="3" r="BK128"/>
  <c r="J139"/>
  <c r="J134"/>
  <c r="J123"/>
  <c i="4" r="J164"/>
  <c r="J127"/>
  <c r="BK141"/>
  <c r="BK165"/>
  <c r="BK145"/>
  <c r="BK139"/>
  <c r="BK161"/>
  <c r="J139"/>
  <c i="5" r="BK246"/>
  <c r="J181"/>
  <c r="BK278"/>
  <c r="J236"/>
  <c r="J215"/>
  <c r="J303"/>
  <c r="J258"/>
  <c r="J190"/>
  <c r="BK296"/>
  <c r="J198"/>
  <c r="J165"/>
  <c i="6" r="J127"/>
  <c r="J129"/>
  <c i="2" r="J34"/>
  <c r="BK205"/>
  <c r="BK201"/>
  <c r="J198"/>
  <c r="J193"/>
  <c r="BK190"/>
  <c r="J186"/>
  <c r="J180"/>
  <c r="J176"/>
  <c r="BK171"/>
  <c r="BK165"/>
  <c r="J163"/>
  <c r="J157"/>
  <c r="BK151"/>
  <c r="J148"/>
  <c r="BK144"/>
  <c r="J141"/>
  <c r="J136"/>
  <c i="3" r="J129"/>
  <c r="BK129"/>
  <c r="BK130"/>
  <c r="J126"/>
  <c i="4" r="J160"/>
  <c r="BK149"/>
  <c r="J165"/>
  <c r="J134"/>
  <c r="BK138"/>
  <c r="BK148"/>
  <c r="BK147"/>
  <c r="J130"/>
  <c i="5" r="BK308"/>
  <c r="BK252"/>
  <c r="BK200"/>
  <c r="J167"/>
  <c r="BK286"/>
  <c r="BK258"/>
  <c r="BK217"/>
  <c r="BK195"/>
  <c r="BK164"/>
  <c r="J281"/>
  <c r="J264"/>
  <c r="J216"/>
  <c r="BK307"/>
  <c r="J283"/>
  <c r="J265"/>
  <c r="BK222"/>
  <c r="BK206"/>
  <c r="J286"/>
  <c r="J245"/>
  <c r="BK198"/>
  <c r="J308"/>
  <c r="BK191"/>
  <c r="BK170"/>
  <c r="BK282"/>
  <c r="BK248"/>
  <c r="J203"/>
  <c r="BK165"/>
  <c r="J315"/>
  <c r="J298"/>
  <c r="BK274"/>
  <c r="J241"/>
  <c r="J225"/>
  <c r="BK181"/>
  <c i="6" r="J132"/>
  <c r="J135"/>
  <c r="BK134"/>
  <c i="2" r="F35"/>
  <c r="BK206"/>
  <c r="J202"/>
  <c r="BK198"/>
  <c r="BK193"/>
  <c r="BK185"/>
  <c r="J183"/>
  <c r="BK178"/>
  <c r="J173"/>
  <c r="BK168"/>
  <c r="J164"/>
  <c r="BK158"/>
  <c r="BK154"/>
  <c r="BK150"/>
  <c r="J146"/>
  <c r="J142"/>
  <c r="J137"/>
  <c r="BK133"/>
  <c i="3" r="BK138"/>
  <c r="J127"/>
  <c r="BK139"/>
  <c r="BK127"/>
  <c i="4" r="BK140"/>
  <c r="BK134"/>
  <c r="BK160"/>
  <c r="J128"/>
  <c r="J133"/>
  <c r="BK128"/>
  <c r="J149"/>
  <c r="J137"/>
  <c i="5" r="BK268"/>
  <c r="J238"/>
  <c r="BK173"/>
  <c r="BK300"/>
  <c r="BK279"/>
  <c r="BK229"/>
  <c r="J177"/>
  <c r="J304"/>
  <c r="BK270"/>
  <c r="J210"/>
  <c r="BK161"/>
  <c r="BK298"/>
  <c r="J248"/>
  <c r="BK226"/>
  <c r="J175"/>
  <c r="BK254"/>
  <c r="BK175"/>
  <c r="J282"/>
  <c r="BK180"/>
  <c r="J290"/>
  <c r="BK255"/>
  <c r="BK219"/>
  <c r="J200"/>
  <c r="J169"/>
  <c r="J307"/>
  <c r="BK287"/>
  <c r="BK267"/>
  <c r="BK233"/>
  <c r="BK216"/>
  <c r="BK172"/>
  <c i="6" r="BK126"/>
  <c r="BK124"/>
  <c i="2" r="F36"/>
  <c r="BK207"/>
  <c r="BK202"/>
  <c r="BK196"/>
  <c r="J196"/>
  <c r="BK195"/>
  <c r="J192"/>
  <c r="J188"/>
  <c r="J184"/>
  <c r="J178"/>
  <c r="BK174"/>
  <c r="BK170"/>
  <c r="BK166"/>
  <c r="BK161"/>
  <c r="J158"/>
  <c r="J154"/>
  <c r="J149"/>
  <c r="BK145"/>
  <c r="BK140"/>
  <c r="BK136"/>
  <c r="BK130"/>
  <c i="3" r="J137"/>
  <c r="J125"/>
  <c r="J130"/>
  <c r="BK126"/>
  <c i="4" r="BK143"/>
  <c r="J150"/>
  <c r="BK164"/>
  <c r="J132"/>
  <c r="J144"/>
  <c r="J155"/>
  <c r="J158"/>
  <c r="BK142"/>
  <c r="J145"/>
  <c i="5" r="BK305"/>
  <c r="BK220"/>
  <c r="J170"/>
  <c r="BK306"/>
  <c r="BK280"/>
  <c r="J230"/>
  <c r="BK193"/>
  <c r="J166"/>
  <c r="J284"/>
  <c r="BK265"/>
  <c r="BK239"/>
  <c r="J194"/>
  <c r="J163"/>
  <c r="J274"/>
  <c r="BK230"/>
  <c r="BK284"/>
  <c r="BK203"/>
  <c r="J184"/>
  <c r="BK235"/>
  <c r="BK178"/>
  <c r="J296"/>
  <c r="J262"/>
  <c r="J228"/>
  <c r="J187"/>
  <c r="J164"/>
  <c r="BK310"/>
  <c r="J279"/>
  <c r="J261"/>
  <c r="J226"/>
  <c r="BK213"/>
  <c i="6" r="J134"/>
  <c r="J136"/>
  <c r="BK136"/>
  <c i="1" r="AS94"/>
  <c i="2" r="BK238"/>
  <c r="J237"/>
  <c r="J236"/>
  <c r="BK233"/>
  <c r="J232"/>
  <c r="BK230"/>
  <c r="J229"/>
  <c r="BK227"/>
  <c r="J226"/>
  <c r="J225"/>
  <c r="BK223"/>
  <c r="J222"/>
  <c r="J220"/>
  <c r="BK218"/>
  <c r="J217"/>
  <c r="BK214"/>
  <c r="J214"/>
  <c r="J212"/>
  <c r="BK209"/>
  <c r="J208"/>
  <c r="J204"/>
  <c r="J200"/>
  <c r="J197"/>
  <c r="J191"/>
  <c r="J185"/>
  <c r="BK180"/>
  <c r="BK177"/>
  <c r="J174"/>
  <c r="J171"/>
  <c r="BK167"/>
  <c r="J160"/>
  <c r="J156"/>
  <c r="BK152"/>
  <c r="BK149"/>
  <c r="BK143"/>
  <c r="J138"/>
  <c r="J134"/>
  <c i="3" r="J124"/>
  <c r="BK132"/>
  <c r="J138"/>
  <c i="4" r="BK159"/>
  <c r="J156"/>
  <c r="J147"/>
  <c r="BK152"/>
  <c r="J146"/>
  <c r="J161"/>
  <c r="BK135"/>
  <c r="BK150"/>
  <c r="BK163"/>
  <c r="J148"/>
  <c i="5" r="J250"/>
  <c r="BK208"/>
  <c r="J301"/>
  <c r="J288"/>
  <c r="J252"/>
  <c r="BK215"/>
  <c r="BK174"/>
  <c r="BK291"/>
  <c r="J275"/>
  <c r="J233"/>
  <c r="BK176"/>
  <c r="BK303"/>
  <c r="BK276"/>
  <c r="BK241"/>
  <c r="J217"/>
  <c r="BK188"/>
  <c r="BK277"/>
  <c r="J220"/>
  <c r="J161"/>
  <c r="BK209"/>
  <c r="J183"/>
  <c r="J310"/>
  <c r="BK283"/>
  <c r="J244"/>
  <c r="J197"/>
  <c r="BK317"/>
  <c r="BK290"/>
  <c r="J273"/>
  <c r="BK245"/>
  <c r="J209"/>
  <c r="J178"/>
  <c i="6" r="BK129"/>
  <c r="J128"/>
  <c r="J124"/>
  <c i="2" r="BK241"/>
  <c r="J240"/>
  <c r="J239"/>
  <c r="BK237"/>
  <c r="BK235"/>
  <c r="J233"/>
  <c r="J231"/>
  <c r="BK229"/>
  <c r="J228"/>
  <c r="J227"/>
  <c r="BK225"/>
  <c r="J224"/>
  <c r="BK222"/>
  <c r="J221"/>
  <c r="BK219"/>
  <c r="J218"/>
  <c r="BK215"/>
  <c r="J213"/>
  <c r="BK211"/>
  <c r="J209"/>
  <c r="J206"/>
  <c r="J203"/>
  <c r="BK199"/>
  <c r="BK194"/>
  <c r="BK188"/>
  <c r="BK184"/>
  <c r="BK179"/>
  <c r="J175"/>
  <c r="J170"/>
  <c r="J167"/>
  <c r="BK163"/>
  <c r="J159"/>
  <c r="J155"/>
  <c r="J151"/>
  <c r="J147"/>
  <c r="J144"/>
  <c r="J140"/>
  <c r="BK134"/>
  <c i="3" r="BK125"/>
  <c r="J133"/>
  <c r="BK133"/>
  <c r="BK123"/>
  <c i="4" r="BK126"/>
  <c r="BK131"/>
  <c r="BK129"/>
  <c r="J153"/>
  <c r="J131"/>
  <c r="BK130"/>
  <c r="BK158"/>
  <c r="BK132"/>
  <c i="5" r="BK264"/>
  <c r="J212"/>
  <c r="J193"/>
  <c r="BK166"/>
  <c r="J295"/>
  <c r="BK273"/>
  <c r="BK244"/>
  <c r="J206"/>
  <c r="BK185"/>
  <c r="BK169"/>
  <c r="BK288"/>
  <c r="J277"/>
  <c r="J254"/>
  <c r="BK187"/>
  <c r="J300"/>
  <c r="J246"/>
  <c r="BK225"/>
  <c r="J208"/>
  <c r="BK302"/>
  <c r="BK242"/>
  <c r="BK194"/>
  <c r="J306"/>
  <c r="J207"/>
  <c r="J173"/>
  <c r="J299"/>
  <c r="BK271"/>
  <c r="J235"/>
  <c r="J188"/>
  <c r="J168"/>
  <c r="BK315"/>
  <c r="BK299"/>
  <c r="J280"/>
  <c r="J260"/>
  <c r="BK232"/>
  <c r="BK210"/>
  <c r="BK168"/>
  <c i="6" r="BK133"/>
  <c r="J126"/>
  <c i="2" l="1" r="T132"/>
  <c r="T162"/>
  <c r="T181"/>
  <c r="R216"/>
  <c i="3" r="BK122"/>
  <c r="BK121"/>
  <c r="BK120"/>
  <c r="J120"/>
  <c r="BK136"/>
  <c r="J136"/>
  <c r="J100"/>
  <c i="4" r="BK136"/>
  <c r="J136"/>
  <c r="J99"/>
  <c r="T151"/>
  <c r="BK162"/>
  <c r="J162"/>
  <c r="J103"/>
  <c i="5" r="P162"/>
  <c r="P182"/>
  <c r="BK189"/>
  <c r="J189"/>
  <c r="J103"/>
  <c r="BK196"/>
  <c r="J196"/>
  <c r="J105"/>
  <c r="R205"/>
  <c i="2" r="BK139"/>
  <c r="J139"/>
  <c r="J101"/>
  <c r="P189"/>
  <c r="P210"/>
  <c r="T234"/>
  <c i="3" r="T131"/>
  <c i="4" r="P136"/>
  <c r="BK154"/>
  <c r="J154"/>
  <c r="J101"/>
  <c r="T157"/>
  <c i="5" r="P159"/>
  <c r="BK171"/>
  <c r="J171"/>
  <c r="J100"/>
  <c r="T186"/>
  <c r="T192"/>
  <c r="R199"/>
  <c r="P205"/>
  <c r="P214"/>
  <c r="BK221"/>
  <c r="J221"/>
  <c r="J112"/>
  <c r="T224"/>
  <c r="R231"/>
  <c r="BK237"/>
  <c r="J237"/>
  <c r="J117"/>
  <c r="R240"/>
  <c r="R253"/>
  <c i="2" r="R139"/>
  <c r="BK181"/>
  <c r="J181"/>
  <c r="J103"/>
  <c r="BK216"/>
  <c r="J216"/>
  <c r="J106"/>
  <c i="3" r="R131"/>
  <c i="4" r="P125"/>
  <c r="P151"/>
  <c r="R157"/>
  <c i="5" r="T162"/>
  <c r="T182"/>
  <c r="T189"/>
  <c r="P199"/>
  <c r="T202"/>
  <c r="T211"/>
  <c r="P218"/>
  <c r="BK224"/>
  <c r="J224"/>
  <c r="J113"/>
  <c r="T227"/>
  <c r="T234"/>
  <c r="T240"/>
  <c r="P253"/>
  <c r="BK259"/>
  <c r="J259"/>
  <c r="J125"/>
  <c r="R263"/>
  <c r="BK269"/>
  <c r="J269"/>
  <c r="J128"/>
  <c r="P269"/>
  <c r="R269"/>
  <c r="T269"/>
  <c r="P294"/>
  <c r="T297"/>
  <c i="2" r="P139"/>
  <c r="BK189"/>
  <c r="J189"/>
  <c r="J104"/>
  <c r="BK210"/>
  <c r="J210"/>
  <c r="J105"/>
  <c r="BK234"/>
  <c r="J234"/>
  <c r="J107"/>
  <c i="3" r="P131"/>
  <c i="4" r="R125"/>
  <c r="R151"/>
  <c r="P157"/>
  <c i="5" r="T159"/>
  <c r="T171"/>
  <c r="R186"/>
  <c r="P192"/>
  <c r="T196"/>
  <c r="BK205"/>
  <c r="J205"/>
  <c r="J108"/>
  <c r="BK214"/>
  <c r="J214"/>
  <c r="J110"/>
  <c r="T218"/>
  <c r="R224"/>
  <c r="BK231"/>
  <c r="J231"/>
  <c r="J115"/>
  <c r="R234"/>
  <c r="P240"/>
  <c r="BK256"/>
  <c r="J256"/>
  <c r="J124"/>
  <c r="R259"/>
  <c r="BK266"/>
  <c r="J266"/>
  <c r="J127"/>
  <c r="BK272"/>
  <c r="J272"/>
  <c r="J129"/>
  <c r="R294"/>
  <c r="T294"/>
  <c r="T293"/>
  <c i="2" r="R132"/>
  <c r="R162"/>
  <c r="P181"/>
  <c r="P216"/>
  <c i="3" r="T122"/>
  <c r="T121"/>
  <c r="T120"/>
  <c r="T136"/>
  <c i="4" r="T136"/>
  <c r="T154"/>
  <c r="R162"/>
  <c i="5" r="BK162"/>
  <c r="J162"/>
  <c r="J99"/>
  <c r="BK182"/>
  <c r="J182"/>
  <c r="J101"/>
  <c r="P189"/>
  <c r="P196"/>
  <c r="BK202"/>
  <c r="J202"/>
  <c r="J107"/>
  <c r="R211"/>
  <c r="BK218"/>
  <c r="J218"/>
  <c r="J111"/>
  <c r="R221"/>
  <c r="BK227"/>
  <c r="J227"/>
  <c r="J114"/>
  <c r="T231"/>
  <c r="T237"/>
  <c r="T243"/>
  <c r="P256"/>
  <c r="T259"/>
  <c r="T266"/>
  <c i="6" r="R125"/>
  <c r="R122"/>
  <c r="R121"/>
  <c i="2" r="T139"/>
  <c r="R189"/>
  <c r="R210"/>
  <c r="R234"/>
  <c i="3" r="P122"/>
  <c r="P121"/>
  <c r="R136"/>
  <c i="4" r="T125"/>
  <c r="P154"/>
  <c r="P162"/>
  <c i="5" r="R159"/>
  <c r="R171"/>
  <c r="P186"/>
  <c r="R189"/>
  <c r="R196"/>
  <c r="P202"/>
  <c r="BK211"/>
  <c r="J211"/>
  <c r="J109"/>
  <c r="T214"/>
  <c r="P221"/>
  <c r="P227"/>
  <c r="BK234"/>
  <c r="J234"/>
  <c r="J116"/>
  <c r="BK240"/>
  <c r="J240"/>
  <c r="J118"/>
  <c r="P243"/>
  <c r="T253"/>
  <c r="P259"/>
  <c r="P263"/>
  <c r="R266"/>
  <c r="P272"/>
  <c r="BK294"/>
  <c r="J294"/>
  <c r="J131"/>
  <c r="BK297"/>
  <c r="J297"/>
  <c r="J132"/>
  <c i="6" r="BK125"/>
  <c r="J125"/>
  <c r="J99"/>
  <c r="P131"/>
  <c r="P130"/>
  <c i="2" r="P132"/>
  <c r="P162"/>
  <c r="R181"/>
  <c r="T216"/>
  <c i="3" r="BK131"/>
  <c r="J131"/>
  <c r="J99"/>
  <c i="4" r="BK125"/>
  <c r="J125"/>
  <c r="J98"/>
  <c r="BK151"/>
  <c r="J151"/>
  <c r="J100"/>
  <c r="BK157"/>
  <c r="J157"/>
  <c r="J102"/>
  <c i="5" r="R162"/>
  <c r="R182"/>
  <c r="R192"/>
  <c r="T199"/>
  <c r="T205"/>
  <c r="R218"/>
  <c r="P224"/>
  <c r="P231"/>
  <c r="P237"/>
  <c r="R243"/>
  <c r="T256"/>
  <c r="T263"/>
  <c r="R272"/>
  <c r="R297"/>
  <c i="6" r="P125"/>
  <c r="P122"/>
  <c r="P121"/>
  <c i="1" r="AU99"/>
  <c i="6" r="BK131"/>
  <c r="J131"/>
  <c r="J101"/>
  <c r="R131"/>
  <c r="R130"/>
  <c i="2" r="BK132"/>
  <c r="J132"/>
  <c r="J100"/>
  <c r="BK162"/>
  <c r="J162"/>
  <c r="J102"/>
  <c r="T189"/>
  <c r="T210"/>
  <c r="P234"/>
  <c i="3" r="R122"/>
  <c r="R121"/>
  <c r="R120"/>
  <c r="P136"/>
  <c i="4" r="R136"/>
  <c r="R124"/>
  <c r="R123"/>
  <c r="R154"/>
  <c r="T162"/>
  <c i="5" r="BK159"/>
  <c r="P171"/>
  <c r="BK186"/>
  <c r="J186"/>
  <c r="J102"/>
  <c r="BK192"/>
  <c r="J192"/>
  <c r="J104"/>
  <c r="BK199"/>
  <c r="J199"/>
  <c r="J106"/>
  <c r="R202"/>
  <c r="P211"/>
  <c r="R214"/>
  <c r="T221"/>
  <c r="R227"/>
  <c r="P234"/>
  <c r="R237"/>
  <c r="BK243"/>
  <c r="J243"/>
  <c r="J119"/>
  <c r="BK253"/>
  <c r="J253"/>
  <c r="J123"/>
  <c r="R256"/>
  <c r="BK263"/>
  <c r="J263"/>
  <c r="J126"/>
  <c r="P266"/>
  <c r="T272"/>
  <c r="P297"/>
  <c i="6" r="T125"/>
  <c r="T122"/>
  <c r="T121"/>
  <c r="T131"/>
  <c r="T130"/>
  <c i="5" r="BK247"/>
  <c r="J247"/>
  <c r="J120"/>
  <c r="BK312"/>
  <c r="J312"/>
  <c r="J135"/>
  <c r="BK309"/>
  <c r="J309"/>
  <c r="J133"/>
  <c i="6" r="BK123"/>
  <c r="J123"/>
  <c r="J98"/>
  <c i="5" r="BK249"/>
  <c r="J249"/>
  <c r="J121"/>
  <c r="BK251"/>
  <c r="J251"/>
  <c r="J122"/>
  <c r="BK314"/>
  <c r="J314"/>
  <c r="J136"/>
  <c r="BK316"/>
  <c r="J316"/>
  <c r="J137"/>
  <c i="2" r="BK129"/>
  <c r="J129"/>
  <c r="J98"/>
  <c i="6" r="J89"/>
  <c r="J117"/>
  <c r="BE129"/>
  <c r="BE133"/>
  <c r="BE127"/>
  <c r="BE135"/>
  <c r="E85"/>
  <c r="BE124"/>
  <c r="BE132"/>
  <c r="F92"/>
  <c r="BE128"/>
  <c i="5" r="J159"/>
  <c r="J98"/>
  <c i="6" r="BE134"/>
  <c r="BE136"/>
  <c i="5" r="BK293"/>
  <c r="J293"/>
  <c r="J130"/>
  <c i="6" r="BE126"/>
  <c i="5" r="F92"/>
  <c r="J153"/>
  <c r="BE160"/>
  <c r="BE176"/>
  <c r="BE184"/>
  <c r="BE185"/>
  <c r="BE188"/>
  <c r="BE195"/>
  <c r="BE203"/>
  <c r="BE204"/>
  <c r="BE230"/>
  <c r="BE244"/>
  <c r="BE250"/>
  <c r="BE264"/>
  <c r="BE265"/>
  <c r="BE271"/>
  <c r="BE281"/>
  <c r="BE282"/>
  <c r="BE283"/>
  <c r="BE284"/>
  <c r="BE313"/>
  <c r="BE315"/>
  <c r="BE317"/>
  <c r="J89"/>
  <c r="BE161"/>
  <c r="BE172"/>
  <c r="BE175"/>
  <c r="BE194"/>
  <c r="BE210"/>
  <c r="BE220"/>
  <c r="BE222"/>
  <c r="BE225"/>
  <c r="BE245"/>
  <c r="BE246"/>
  <c r="BE270"/>
  <c r="BE277"/>
  <c r="BE279"/>
  <c r="BE280"/>
  <c r="BE287"/>
  <c r="BE288"/>
  <c r="BE289"/>
  <c r="BE291"/>
  <c r="BE292"/>
  <c r="BE298"/>
  <c r="BE301"/>
  <c r="BE308"/>
  <c i="4" r="BK124"/>
  <c r="J124"/>
  <c r="J97"/>
  <c i="5" r="BE167"/>
  <c r="BE174"/>
  <c r="BE187"/>
  <c r="BE229"/>
  <c r="BE232"/>
  <c r="BE233"/>
  <c r="BE295"/>
  <c r="BE299"/>
  <c r="BE300"/>
  <c r="BE302"/>
  <c r="BE303"/>
  <c r="E85"/>
  <c r="BE207"/>
  <c r="BE219"/>
  <c r="BE226"/>
  <c r="BE228"/>
  <c r="BE235"/>
  <c r="BE238"/>
  <c r="BE248"/>
  <c r="BE267"/>
  <c r="BE278"/>
  <c r="BE290"/>
  <c r="BE307"/>
  <c r="BE310"/>
  <c r="BE165"/>
  <c r="BE166"/>
  <c r="BE173"/>
  <c r="BE179"/>
  <c r="BE181"/>
  <c r="BE193"/>
  <c r="BE209"/>
  <c r="BE239"/>
  <c r="BE254"/>
  <c r="BE268"/>
  <c r="BE273"/>
  <c r="BE275"/>
  <c r="BE285"/>
  <c r="BE286"/>
  <c r="BE164"/>
  <c r="BE169"/>
  <c r="BE177"/>
  <c r="BE198"/>
  <c r="BE200"/>
  <c r="BE201"/>
  <c r="BE206"/>
  <c r="BE212"/>
  <c r="BE213"/>
  <c r="BE215"/>
  <c r="BE217"/>
  <c r="BE223"/>
  <c r="BE252"/>
  <c r="BE258"/>
  <c r="BE261"/>
  <c r="BE262"/>
  <c r="BE274"/>
  <c r="BE276"/>
  <c r="BE306"/>
  <c r="BE168"/>
  <c r="BE170"/>
  <c r="BE191"/>
  <c r="BE208"/>
  <c r="BE236"/>
  <c r="BE241"/>
  <c r="BE242"/>
  <c r="BE296"/>
  <c r="BE304"/>
  <c r="BE305"/>
  <c r="BE163"/>
  <c r="BE178"/>
  <c r="BE180"/>
  <c r="BE183"/>
  <c r="BE190"/>
  <c r="BE197"/>
  <c r="BE216"/>
  <c r="BE255"/>
  <c r="BE257"/>
  <c r="BE260"/>
  <c i="4" r="BE159"/>
  <c r="F92"/>
  <c r="BE127"/>
  <c r="BE132"/>
  <c r="BE152"/>
  <c r="BE156"/>
  <c i="3" r="J122"/>
  <c r="J98"/>
  <c i="4" r="J117"/>
  <c r="BE144"/>
  <c r="BE160"/>
  <c r="BE164"/>
  <c i="3" r="J96"/>
  <c i="4" r="BE126"/>
  <c r="BE142"/>
  <c i="3" r="J121"/>
  <c r="J97"/>
  <c i="4" r="E85"/>
  <c r="J91"/>
  <c r="BE135"/>
  <c r="BE139"/>
  <c r="BE140"/>
  <c r="BE141"/>
  <c r="BE163"/>
  <c r="BE147"/>
  <c r="BE148"/>
  <c r="BE149"/>
  <c r="BE150"/>
  <c r="BE155"/>
  <c r="BE161"/>
  <c r="BE128"/>
  <c r="BE130"/>
  <c r="BE138"/>
  <c r="BE143"/>
  <c r="BE145"/>
  <c r="BE165"/>
  <c r="BE129"/>
  <c r="BE131"/>
  <c r="BE133"/>
  <c r="BE134"/>
  <c r="BE137"/>
  <c r="BE146"/>
  <c r="BE153"/>
  <c r="BE158"/>
  <c i="3" r="J89"/>
  <c r="E110"/>
  <c r="BE125"/>
  <c r="BE134"/>
  <c r="J91"/>
  <c r="BE129"/>
  <c r="BE138"/>
  <c r="BE139"/>
  <c r="F92"/>
  <c r="BE133"/>
  <c r="BE137"/>
  <c r="BE123"/>
  <c r="BE127"/>
  <c r="BE128"/>
  <c r="BE135"/>
  <c r="BE124"/>
  <c r="BE126"/>
  <c r="BE130"/>
  <c r="BE132"/>
  <c i="2" r="E85"/>
  <c r="J89"/>
  <c r="J91"/>
  <c r="F92"/>
  <c r="BE130"/>
  <c r="BE133"/>
  <c r="BE134"/>
  <c r="BE135"/>
  <c r="BE136"/>
  <c r="BE137"/>
  <c r="BE138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2"/>
  <c r="BE183"/>
  <c r="BE184"/>
  <c r="BE185"/>
  <c r="BE186"/>
  <c r="BE187"/>
  <c r="BE188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1"/>
  <c r="BE212"/>
  <c r="BE213"/>
  <c r="BE214"/>
  <c r="BE215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5"/>
  <c r="BE236"/>
  <c r="BE237"/>
  <c r="BE238"/>
  <c r="BE239"/>
  <c r="BE240"/>
  <c r="BE241"/>
  <c i="1" r="BB95"/>
  <c r="BA95"/>
  <c r="BC95"/>
  <c r="AW95"/>
  <c r="BD95"/>
  <c i="3" r="J34"/>
  <c i="1" r="AW96"/>
  <c i="5" r="F36"/>
  <c i="1" r="BC98"/>
  <c i="3" r="F36"/>
  <c i="1" r="BC96"/>
  <c i="4" r="F35"/>
  <c i="1" r="BB97"/>
  <c i="6" r="F36"/>
  <c i="1" r="BC99"/>
  <c i="6" r="J34"/>
  <c i="1" r="AW99"/>
  <c i="3" r="F37"/>
  <c i="1" r="BD96"/>
  <c i="4" r="F36"/>
  <c i="1" r="BC97"/>
  <c i="5" r="F37"/>
  <c i="1" r="BD98"/>
  <c i="3" r="J30"/>
  <c i="4" r="J34"/>
  <c i="1" r="AW97"/>
  <c i="5" r="F35"/>
  <c i="1" r="BB98"/>
  <c i="3" r="F34"/>
  <c i="1" r="BA96"/>
  <c i="4" r="F37"/>
  <c i="1" r="BD97"/>
  <c i="6" r="F35"/>
  <c i="1" r="BB99"/>
  <c i="6" r="F34"/>
  <c i="1" r="BA99"/>
  <c i="6" r="F37"/>
  <c i="1" r="BD99"/>
  <c i="3" r="F35"/>
  <c i="1" r="BB96"/>
  <c i="5" r="F34"/>
  <c i="1" r="BA98"/>
  <c i="4" r="F34"/>
  <c i="1" r="BA97"/>
  <c i="5" r="J34"/>
  <c i="1" r="AW98"/>
  <c i="5" l="1" r="R158"/>
  <c i="2" r="R131"/>
  <c r="R127"/>
  <c r="P131"/>
  <c r="P127"/>
  <c i="1" r="AU95"/>
  <c i="4" r="T124"/>
  <c r="T123"/>
  <c i="5" r="P158"/>
  <c r="P157"/>
  <c i="1" r="AU98"/>
  <c i="5" r="BK158"/>
  <c r="J158"/>
  <c r="J97"/>
  <c r="T158"/>
  <c r="T157"/>
  <c i="4" r="P124"/>
  <c r="P123"/>
  <c i="1" r="AU97"/>
  <c i="5" r="P293"/>
  <c i="2" r="T131"/>
  <c r="T127"/>
  <c i="3" r="P120"/>
  <c i="1" r="AU96"/>
  <c i="5" r="R293"/>
  <c i="1" r="AG96"/>
  <c i="2" r="BK128"/>
  <c r="J128"/>
  <c r="J97"/>
  <c r="BK131"/>
  <c r="J131"/>
  <c r="J99"/>
  <c i="5" r="BK311"/>
  <c r="J311"/>
  <c r="J134"/>
  <c i="6" r="BK122"/>
  <c r="J122"/>
  <c r="J97"/>
  <c r="BK130"/>
  <c r="J130"/>
  <c r="J100"/>
  <c i="5" r="BK157"/>
  <c r="J157"/>
  <c r="J96"/>
  <c i="4" r="BK123"/>
  <c r="J123"/>
  <c r="J96"/>
  <c i="2" r="F33"/>
  <c i="1" r="AZ95"/>
  <c i="3" r="J33"/>
  <c i="1" r="AV96"/>
  <c r="AT96"/>
  <c r="AN96"/>
  <c i="5" r="J33"/>
  <c i="1" r="AV98"/>
  <c r="AT98"/>
  <c i="5" r="F33"/>
  <c i="1" r="AZ98"/>
  <c i="4" r="F33"/>
  <c i="1" r="AZ97"/>
  <c i="6" r="F33"/>
  <c i="1" r="AZ99"/>
  <c r="BB94"/>
  <c r="W31"/>
  <c i="2" r="J33"/>
  <c i="1" r="AV95"/>
  <c r="AT95"/>
  <c i="4" r="J33"/>
  <c i="1" r="AV97"/>
  <c r="AT97"/>
  <c r="BA94"/>
  <c r="W30"/>
  <c r="BC94"/>
  <c r="W32"/>
  <c r="BD94"/>
  <c r="W33"/>
  <c i="3" r="F33"/>
  <c i="1" r="AZ96"/>
  <c i="6" r="J33"/>
  <c i="1" r="AV99"/>
  <c r="AT99"/>
  <c i="5" l="1" r="R157"/>
  <c i="6" r="BK121"/>
  <c r="J121"/>
  <c i="2" r="BK127"/>
  <c r="J127"/>
  <c r="J96"/>
  <c i="3" r="J39"/>
  <c i="1" r="AW94"/>
  <c r="AK30"/>
  <c r="AZ94"/>
  <c r="W29"/>
  <c r="AU94"/>
  <c i="4" r="J30"/>
  <c i="1" r="AG97"/>
  <c r="AY94"/>
  <c i="6" r="J30"/>
  <c i="1" r="AG99"/>
  <c r="AX94"/>
  <c i="5" r="J30"/>
  <c i="1" r="AG98"/>
  <c r="AN98"/>
  <c i="6" l="1" r="J39"/>
  <c r="J96"/>
  <c i="5" r="J39"/>
  <c i="4" r="J39"/>
  <c i="1" r="AN97"/>
  <c r="AN99"/>
  <c i="2" r="J30"/>
  <c i="1" r="AG95"/>
  <c r="AN95"/>
  <c r="AV94"/>
  <c r="AK29"/>
  <c i="2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<sst xmlns="http://schemas.openxmlformats.org/spreadsheetml/2006/main">
  <si>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</si>
  <si>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</si>
  <si>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</si>
  <si>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</si>
  <si>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</si>
  <si>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{004e260c-3c09-4ea5-a713-2f2ace4d1e29}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</si>
  <si>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</si>
  <si>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</si>
  <si>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</si>
  <si>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</si>
  <si>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</si>
  <si>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</si>
  <si>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</si>
  <si>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</si>
  <si>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12-2023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</si>
  <si>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</si>
  <si>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</si>
  <si>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Kotelna MZE Přerov</t>
  </si>
  <si>
    <t>KSO:</t>
  </si>
  <si>
    <t>CC-CZ:</t>
  </si>
  <si>
    <t>Místo:</t>
  </si>
  <si>
    <t>Přerov</t>
  </si>
  <si>
    <t>Datum:</t>
  </si>
  <si>
    <t>6. 4. 2023</t>
  </si>
  <si>
    <t>Zadavatel:</t>
  </si>
  <si>
    <t>IČ:</t>
  </si>
  <si>
    <t>MZE Přerov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</si>
  <si>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</si>
  <si>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</si>
  <si>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</si>
  <si>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</si>
  <si>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</si>
  <si>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</si>
  <si>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</si>
  <si>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Kateřina Juránková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</si>
  <si>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</si>
  <si>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</si>
  <si>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</si>
  <si>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</si>
  <si>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</si>
  <si>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</si>
  <si>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</si>
  <si>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</si>
  <si>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</si>
  <si>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</si>
  <si>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</si>
  <si>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</si>
  <si>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</si>
  <si>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</si>
  <si>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</si>
  <si>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</si>
  <si>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</si>
  <si>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</si>
  <si>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</si>
  <si>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</si>
  <si>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</si>
  <si>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</si>
  <si>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</si>
  <si>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</si>
  <si>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</si>
  <si>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</si>
  <si>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</si>
  <si>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</si>
  <si>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</si>
  <si>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</si>
  <si>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</si>
  <si>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</si>
  <si>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</si>
  <si>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</si>
  <si>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</si>
  <si>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</si>
  <si>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</si>
  <si>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</si>
  <si>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</si>
  <si>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</si>
  <si>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</si>
  <si>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</si>
  <si>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</si>
  <si>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</si>
  <si>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</si>
  <si>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</si>
  <si>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D.1.4.1.1</t>
  </si>
  <si>
    <t>Ústřední vytápění</t>
  </si>
  <si>
    <t>STA</t>
  </si>
  <si>
    <t>1</t>
  </si>
  <si>
    <t>{358b8589-d678-4e05-94cb-92d904d4ed42}</t>
  </si>
  <si>
    <t>2</t>
  </si>
  <si>
    <t>D.1.4.1.2</t>
  </si>
  <si>
    <t>Plynová zařízení</t>
  </si>
  <si>
    <t>{c0c14980-af61-4d7c-80a0-7c37befba468}</t>
  </si>
  <si>
    <t>D.1.4.1.3</t>
  </si>
  <si>
    <t>ZTI</t>
  </si>
  <si>
    <t>{538d863c-9f1a-42dc-bff7-827b51c8e754}</t>
  </si>
  <si>
    <t>D.1.4.1.4</t>
  </si>
  <si>
    <t>Ma R</t>
  </si>
  <si>
    <t>{3111193c-e65a-4585-8e5b-c868bf22fad1}</t>
  </si>
  <si>
    <t>D.1.4.1.5</t>
  </si>
  <si>
    <t>Stavební úpravy</t>
  </si>
  <si>
    <t>{516af4d8-1767-49c0-aad0-4e1de2697c70}</t>
  </si>
  <si>
    <t>KRYCÍ LIST SOUPISU PRACÍ</t>
  </si>
  <si>
    <t>Objekt:</t>
  </si>
  <si>
    <t>D.1.4.1.1 - Ústřední vytápění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</si>
  <si>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</si>
  <si>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</si>
  <si>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</si>
  <si>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</si>
  <si>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</si>
  <si>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</si>
  <si>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</si>
  <si>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</si>
  <si>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</si>
  <si>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</si>
  <si>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</si>
  <si>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</si>
  <si>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</si>
  <si>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</si>
  <si>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</si>
  <si>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</si>
  <si>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</si>
  <si>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</si>
  <si>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</si>
  <si>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</si>
  <si>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</si>
  <si>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</si>
  <si>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</si>
  <si>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</si>
  <si>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</si>
  <si>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</si>
  <si>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</si>
  <si>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</si>
  <si>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</si>
  <si>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</si>
  <si>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</si>
  <si>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</si>
  <si>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</si>
  <si>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</si>
  <si>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112</t>
  </si>
  <si>
    <t>K</t>
  </si>
  <si>
    <t>965081213</t>
  </si>
  <si>
    <t>Bourání podlah z dlaždic keramických nebo xylolitových tl do 10 mm plochy přes 1 m2</t>
  </si>
  <si>
    <t>m2</t>
  </si>
  <si>
    <t>4</t>
  </si>
  <si>
    <t>357518840</t>
  </si>
  <si>
    <t>PSV</t>
  </si>
  <si>
    <t>Práce a dodávky PSV</t>
  </si>
  <si>
    <t>713</t>
  </si>
  <si>
    <t>Izolace tepelné</t>
  </si>
  <si>
    <t>713463111</t>
  </si>
  <si>
    <t>Montáž izolace tepelné potrubí potrubními pouzdry bez úpravy staženými drátem 1x D do 100 mm</t>
  </si>
  <si>
    <t>m</t>
  </si>
  <si>
    <t>16</t>
  </si>
  <si>
    <t>891812566</t>
  </si>
  <si>
    <t>713463112</t>
  </si>
  <si>
    <t>Montáž izolace tepelné potrubí potrubními pouzdry bez úpravy staženými drátem 1x D přes 100 mm</t>
  </si>
  <si>
    <t>165664167</t>
  </si>
  <si>
    <t>107</t>
  </si>
  <si>
    <t>M</t>
  </si>
  <si>
    <t>28377049</t>
  </si>
  <si>
    <t>pouzdro izolační potrubní z pěnového polyetylenu 28/25mm</t>
  </si>
  <si>
    <t>32</t>
  </si>
  <si>
    <t>-1749244767</t>
  </si>
  <si>
    <t>63154465</t>
  </si>
  <si>
    <t>pouzdro izolační potrubní z minerální vlny max. 400°C 60/50mm</t>
  </si>
  <si>
    <t>1675874285</t>
  </si>
  <si>
    <t>5</t>
  </si>
  <si>
    <t>63154032</t>
  </si>
  <si>
    <t>pouzdro izolační potrubní z minerální vlny s Al fólií max. 250/100°C 76/60mm</t>
  </si>
  <si>
    <t>419691094</t>
  </si>
  <si>
    <t>6</t>
  </si>
  <si>
    <t>63154049</t>
  </si>
  <si>
    <t>pouzdro izolační potrubní z minerální vlny s Al fólií max. 250/100°C 89/80mm</t>
  </si>
  <si>
    <t>-667495918</t>
  </si>
  <si>
    <t>731</t>
  </si>
  <si>
    <t>Ústřední vytápění - kotelny</t>
  </si>
  <si>
    <t>8</t>
  </si>
  <si>
    <t>K1</t>
  </si>
  <si>
    <t>plyn. kond. kotel stac. o jm. výkonu 130kW(80/60°C), objem vody min.200l s nerez výměníky,tmax 95 °C, p=6 bar,Hs=98 %, vč. regulace-kaskádové řízení kotlů-řídící kotel, vč.bezpečnostních prvků - pojistný ventil, hlídání tlaků,hladiny, teploměr, tlakoměr</t>
  </si>
  <si>
    <t>ks</t>
  </si>
  <si>
    <t>1749193126</t>
  </si>
  <si>
    <t>K2</t>
  </si>
  <si>
    <t>plyn. kond. kotel stac. o jm. výkonu 130kW(80/60°C), objem vody min. 200 l s nerez výměníky,tmax 95 °C, p=6 bar,Hs=98 %, vč. regulace -kaskádové řízení kotlů-řízený kotel, vč. bezpečnostních prvků - pojisntý venitl, hlídání tlaků,hladinyteploměr, tlakoměr</t>
  </si>
  <si>
    <t>-1081629756</t>
  </si>
  <si>
    <t>10</t>
  </si>
  <si>
    <t>K3</t>
  </si>
  <si>
    <t>pružné uložení podl kotel</t>
  </si>
  <si>
    <t>-1948264650</t>
  </si>
  <si>
    <t>11</t>
  </si>
  <si>
    <t>K4</t>
  </si>
  <si>
    <t>plynový filtr 6/4"</t>
  </si>
  <si>
    <t>631220760</t>
  </si>
  <si>
    <t>12</t>
  </si>
  <si>
    <t>K5</t>
  </si>
  <si>
    <t xml:space="preserve">Neutralizační zařízení </t>
  </si>
  <si>
    <t>-1716753726</t>
  </si>
  <si>
    <t>13</t>
  </si>
  <si>
    <t>K6</t>
  </si>
  <si>
    <t>pohon se škrtící klapkou DN 65</t>
  </si>
  <si>
    <t>-1999402521</t>
  </si>
  <si>
    <t>14</t>
  </si>
  <si>
    <t>K7</t>
  </si>
  <si>
    <t>KM Bus adatér, rozšíření EA1-pro napojení nadřazené regulace</t>
  </si>
  <si>
    <t>1918890199</t>
  </si>
  <si>
    <t>K8</t>
  </si>
  <si>
    <t>sada pro provedení C - pro nezávislý přívod vzduchu</t>
  </si>
  <si>
    <t>-934517844</t>
  </si>
  <si>
    <t>102</t>
  </si>
  <si>
    <t>K9</t>
  </si>
  <si>
    <t>pružné uložení pod kotel</t>
  </si>
  <si>
    <t>kus</t>
  </si>
  <si>
    <t>1856408107</t>
  </si>
  <si>
    <t>K-M</t>
  </si>
  <si>
    <t>montáž kotlů vč. uvedení do provozu kotlů, regulace kotlů vč. řízení 1x směšovaný okruh, 1x ohřev TV, vč. čidel, hořáků vč. dopravy</t>
  </si>
  <si>
    <t>soub</t>
  </si>
  <si>
    <t>-926081371</t>
  </si>
  <si>
    <t>17</t>
  </si>
  <si>
    <t>K-O</t>
  </si>
  <si>
    <t>autorizované měření emisí</t>
  </si>
  <si>
    <t>849155614</t>
  </si>
  <si>
    <t>18</t>
  </si>
  <si>
    <t>OS-1</t>
  </si>
  <si>
    <t>přípravné práce montáže odkouření vč. demontáže stávajících kouřovodů vč. vrtání nových otovrů pro přívod vzduchu</t>
  </si>
  <si>
    <t>-875610295</t>
  </si>
  <si>
    <t>19</t>
  </si>
  <si>
    <t>OS-2</t>
  </si>
  <si>
    <t>základní sada odkouření DN 160 s vyústěním nad střechou</t>
  </si>
  <si>
    <t>5084108</t>
  </si>
  <si>
    <t>20</t>
  </si>
  <si>
    <t>OS-3</t>
  </si>
  <si>
    <t xml:space="preserve">revizní kus přímý  DN 160</t>
  </si>
  <si>
    <t>-797011903</t>
  </si>
  <si>
    <t>OS-4</t>
  </si>
  <si>
    <t>zapravení ústí komínů s odvětráním vč. krycího plechu, zapravevní otvorů ve střeše po stávajícím odkouření vč. krycího plechu</t>
  </si>
  <si>
    <t>1384929171</t>
  </si>
  <si>
    <t>22</t>
  </si>
  <si>
    <t>OS-5</t>
  </si>
  <si>
    <t>revizní koleno 87°DN 160</t>
  </si>
  <si>
    <t>1758187722</t>
  </si>
  <si>
    <t>23</t>
  </si>
  <si>
    <t>OS-6</t>
  </si>
  <si>
    <t>revizní koleno 45° DN 160</t>
  </si>
  <si>
    <t>417467368</t>
  </si>
  <si>
    <t>24</t>
  </si>
  <si>
    <t>OS-7</t>
  </si>
  <si>
    <t>trubka DN 160</t>
  </si>
  <si>
    <t>-1834061303</t>
  </si>
  <si>
    <t>25</t>
  </si>
  <si>
    <t>OS-8</t>
  </si>
  <si>
    <t>přesun hmot, zaměření</t>
  </si>
  <si>
    <t>1717571013</t>
  </si>
  <si>
    <t>26</t>
  </si>
  <si>
    <t>OS-9</t>
  </si>
  <si>
    <t>montážní práce</t>
  </si>
  <si>
    <t>-770620154</t>
  </si>
  <si>
    <t>27</t>
  </si>
  <si>
    <t>OS-10</t>
  </si>
  <si>
    <t>lešení</t>
  </si>
  <si>
    <t>-590728985</t>
  </si>
  <si>
    <t>28</t>
  </si>
  <si>
    <t>OS-11</t>
  </si>
  <si>
    <t>doprava, revize, režie</t>
  </si>
  <si>
    <t>-1353371191</t>
  </si>
  <si>
    <t>732</t>
  </si>
  <si>
    <t>Ústřední vytápění - strojovny</t>
  </si>
  <si>
    <t>103</t>
  </si>
  <si>
    <t>732111314</t>
  </si>
  <si>
    <t>Trubková hrdla rozdělovačů a sběračů bez přírub DN 25</t>
  </si>
  <si>
    <t>-85922907</t>
  </si>
  <si>
    <t>30</t>
  </si>
  <si>
    <t>732111318</t>
  </si>
  <si>
    <t>Trubková hrdla rozdělovačů a sběračů bez přírub DN 50</t>
  </si>
  <si>
    <t>658776535</t>
  </si>
  <si>
    <t>31</t>
  </si>
  <si>
    <t>732111325</t>
  </si>
  <si>
    <t>Trubková hrdla rozdělovačů a sběračů bez přírub DN 80</t>
  </si>
  <si>
    <t>1742418064</t>
  </si>
  <si>
    <t>732112142</t>
  </si>
  <si>
    <t>Rozdělovač sdružený hydraulický DN 150 přírubový</t>
  </si>
  <si>
    <t>823764820</t>
  </si>
  <si>
    <t>33</t>
  </si>
  <si>
    <t>R iz</t>
  </si>
  <si>
    <t>izolace kombi rozdělovače s povrchovou úpravou AL vč. mnt</t>
  </si>
  <si>
    <t>-2114463148</t>
  </si>
  <si>
    <t>104</t>
  </si>
  <si>
    <t>732211115</t>
  </si>
  <si>
    <t>Ohřívač stacionární zásobníkový s jedním výměníkem PN 0,6/1,0 o objemu 250 l v.pl. 1,45 m2</t>
  </si>
  <si>
    <t>soubor</t>
  </si>
  <si>
    <t>-746969687</t>
  </si>
  <si>
    <t>35</t>
  </si>
  <si>
    <t>732331616</t>
  </si>
  <si>
    <t>Nádoba tlaková expanzní s membránou závitové připojení PN 0,6 o objemu 50 l</t>
  </si>
  <si>
    <t>282652904</t>
  </si>
  <si>
    <t>105</t>
  </si>
  <si>
    <t>732331624</t>
  </si>
  <si>
    <t>Nádoba tlaková expanzní pro topnou a chladicí soustavu s membránou závitové připojení PN 0,6 o objemu 300 l</t>
  </si>
  <si>
    <t>-1805393199</t>
  </si>
  <si>
    <t>37</t>
  </si>
  <si>
    <t>732331778</t>
  </si>
  <si>
    <t>Příslušenství k expanzním nádobám bezpečnostní uzávěr G 1 k měření tlaku</t>
  </si>
  <si>
    <t>1606650762</t>
  </si>
  <si>
    <t>106</t>
  </si>
  <si>
    <t>732421406</t>
  </si>
  <si>
    <t>Čerpadlo teplovodní mokroběžné závitové oběhové DN 25 výtlak do 4,0 m průtok 5,7 m3/h pro vytápění</t>
  </si>
  <si>
    <t>1419864790</t>
  </si>
  <si>
    <t>40</t>
  </si>
  <si>
    <t>732422227</t>
  </si>
  <si>
    <t>Čerpadlo teplovodní mokroběžné přírubové DN 50 výtlak do 12 m průtok 19 m3/h jednodílné pro vytápění</t>
  </si>
  <si>
    <t>-1370289177</t>
  </si>
  <si>
    <t>41</t>
  </si>
  <si>
    <t>DZ</t>
  </si>
  <si>
    <t>zařízení doplňovací kompaktní automatické vč. oddělovacího členu dle EN 1717 a výstupu pro MaR</t>
  </si>
  <si>
    <t>-1372220687</t>
  </si>
  <si>
    <t>42</t>
  </si>
  <si>
    <t>UV-1</t>
  </si>
  <si>
    <t>úpravna topné vody</t>
  </si>
  <si>
    <t>420227659</t>
  </si>
  <si>
    <t>43</t>
  </si>
  <si>
    <t>UV-2</t>
  </si>
  <si>
    <t>filtr mechanických nečistot DN 20 100 mikrometrů</t>
  </si>
  <si>
    <t>-504208202</t>
  </si>
  <si>
    <t>44</t>
  </si>
  <si>
    <t>UV-3</t>
  </si>
  <si>
    <t xml:space="preserve">regenerační sůl  v tabletách 25 kg</t>
  </si>
  <si>
    <t>-1858732194</t>
  </si>
  <si>
    <t>48</t>
  </si>
  <si>
    <t>UVM-1</t>
  </si>
  <si>
    <t>montáž a uvedení do provozu úpravny vody</t>
  </si>
  <si>
    <t>-201527047</t>
  </si>
  <si>
    <t>49</t>
  </si>
  <si>
    <t>F80</t>
  </si>
  <si>
    <t>ocelový velkokapacitní filtr DN 80 (8-30 polypropylen, 100 micro.) vč. montáže</t>
  </si>
  <si>
    <t>1907445996</t>
  </si>
  <si>
    <t>50</t>
  </si>
  <si>
    <t>998732101</t>
  </si>
  <si>
    <t>Přesun hmot tonážní pro strojovny v objektech v do 6 m</t>
  </si>
  <si>
    <t>t</t>
  </si>
  <si>
    <t>-92063828</t>
  </si>
  <si>
    <t>733</t>
  </si>
  <si>
    <t>Ústřední vytápění - rozvodné potrubí</t>
  </si>
  <si>
    <t>51</t>
  </si>
  <si>
    <t>733111115</t>
  </si>
  <si>
    <t>Potrubí ocelové závitové černé bezešvé běžné v kotelnách nebo strojovnách DN 25</t>
  </si>
  <si>
    <t>1173135512</t>
  </si>
  <si>
    <t>53</t>
  </si>
  <si>
    <t>733111118</t>
  </si>
  <si>
    <t>Potrubí ocelové závitové černé bezešvé běžné v kotelnách nebo strojovnách DN 50</t>
  </si>
  <si>
    <t>-1775577766</t>
  </si>
  <si>
    <t>54</t>
  </si>
  <si>
    <t>733121222</t>
  </si>
  <si>
    <t>Potrubí ocelové hladké bezešvé v kotelnách nebo strojovnách D 76x3,2</t>
  </si>
  <si>
    <t>-625752607</t>
  </si>
  <si>
    <t>55</t>
  </si>
  <si>
    <t>733121225</t>
  </si>
  <si>
    <t>Potrubí ocelové hladké bezešvé v kotelnách nebo strojovnách spojované svařováním D 89x3,6</t>
  </si>
  <si>
    <t>1773393686</t>
  </si>
  <si>
    <t>57</t>
  </si>
  <si>
    <t>733190107</t>
  </si>
  <si>
    <t>Zkouška těsnosti potrubí ocelové závitové do DN 40</t>
  </si>
  <si>
    <t>1869428380</t>
  </si>
  <si>
    <t>58</t>
  </si>
  <si>
    <t>733190225</t>
  </si>
  <si>
    <t>Zkouška těsnosti potrubí ocelové hladké přes D 60,3x2,9 do D 89x5,0</t>
  </si>
  <si>
    <t>-2025169824</t>
  </si>
  <si>
    <t>60</t>
  </si>
  <si>
    <t>998733101</t>
  </si>
  <si>
    <t>Přesun hmot tonážní pro rozvody potrubí v objektech v do 6 m</t>
  </si>
  <si>
    <t>1073433631</t>
  </si>
  <si>
    <t>734</t>
  </si>
  <si>
    <t>Ústřední vytápění - armatury</t>
  </si>
  <si>
    <t>61</t>
  </si>
  <si>
    <t>734111417</t>
  </si>
  <si>
    <t>Ventil přírubový uzavírací přímý DN 80 PN 16 do 300°C ovládaný ručně</t>
  </si>
  <si>
    <t>1309710677</t>
  </si>
  <si>
    <t>62</t>
  </si>
  <si>
    <t>734163427</t>
  </si>
  <si>
    <t>Filtr DN 65 PN 16 do 300°C z uhlíkové oceli s vypouštěcí zátkou</t>
  </si>
  <si>
    <t>-1154931740</t>
  </si>
  <si>
    <t>63</t>
  </si>
  <si>
    <t>734191616</t>
  </si>
  <si>
    <t>Ventil přírubový regulační přímý PN 40 do 400°C DN 65</t>
  </si>
  <si>
    <t>2127213966</t>
  </si>
  <si>
    <t>64</t>
  </si>
  <si>
    <t>734192317</t>
  </si>
  <si>
    <t>Klapka přírubová zpětná DN 80 PN 16 do 100°C samočinná</t>
  </si>
  <si>
    <t>-1976045737</t>
  </si>
  <si>
    <t>65</t>
  </si>
  <si>
    <t>734193115</t>
  </si>
  <si>
    <t>Klapka mezipřírubová uzavírací DN 65 PN 16 do 120°C disk tvárná litina</t>
  </si>
  <si>
    <t>2134986717</t>
  </si>
  <si>
    <t>66</t>
  </si>
  <si>
    <t>734193116</t>
  </si>
  <si>
    <t>Klapka mezipřírubová uzavírací DN 80 PN 16 do 120°C disk tvárná litina</t>
  </si>
  <si>
    <t>1647573033</t>
  </si>
  <si>
    <t>67</t>
  </si>
  <si>
    <t>734211119</t>
  </si>
  <si>
    <t>Ventil závitový odvzdušňovací G 3/8 PN 14 do 120°C automatický</t>
  </si>
  <si>
    <t>-1821437635</t>
  </si>
  <si>
    <t>108</t>
  </si>
  <si>
    <t>734242414</t>
  </si>
  <si>
    <t>Ventil závitový zpětný přímý G 1 PN 16 do 110°C</t>
  </si>
  <si>
    <t>2048330407</t>
  </si>
  <si>
    <t>70</t>
  </si>
  <si>
    <t>734242417</t>
  </si>
  <si>
    <t>Ventil závitový zpětný přímý G 2 PN 16 do 110°C</t>
  </si>
  <si>
    <t>-493263050</t>
  </si>
  <si>
    <t>71</t>
  </si>
  <si>
    <t>734251214</t>
  </si>
  <si>
    <t>Ventil závitový pojistný rohový G 5/4 provozní tlak od 2,5 do 6 barů</t>
  </si>
  <si>
    <t>-282726117</t>
  </si>
  <si>
    <t>72</t>
  </si>
  <si>
    <t>734291123</t>
  </si>
  <si>
    <t>Kohout plnící a vypouštěcí G 1/2 PN 10 do 90°C závitový</t>
  </si>
  <si>
    <t>-145121131</t>
  </si>
  <si>
    <t>109</t>
  </si>
  <si>
    <t>734291264</t>
  </si>
  <si>
    <t>Filtr závitový přímý G 1 PN 30 do 110°C s vnitřními závity</t>
  </si>
  <si>
    <t>562911963</t>
  </si>
  <si>
    <t>110</t>
  </si>
  <si>
    <t>734292715</t>
  </si>
  <si>
    <t>Kohout kulový přímý G 1 PN 42 do 185°C vnitřní závit</t>
  </si>
  <si>
    <t>1298519838</t>
  </si>
  <si>
    <t>75</t>
  </si>
  <si>
    <t>734292718</t>
  </si>
  <si>
    <t>Kohout kulový přímý G 2 PN 42 do 185°C vnitřní závit</t>
  </si>
  <si>
    <t>131295593</t>
  </si>
  <si>
    <t>77</t>
  </si>
  <si>
    <t>734295025</t>
  </si>
  <si>
    <t>Směšovací armatura závitová trojcestná DN 50 se servomotorem</t>
  </si>
  <si>
    <t>1687466258</t>
  </si>
  <si>
    <t>78</t>
  </si>
  <si>
    <t>734411104</t>
  </si>
  <si>
    <t>Teploměr technický s pevným stonkem a jímkou zadní připojení průměr 63 mm délky 150 mm</t>
  </si>
  <si>
    <t>1220396922</t>
  </si>
  <si>
    <t>79</t>
  </si>
  <si>
    <t>734421102</t>
  </si>
  <si>
    <t>Tlakoměr s pevným stonkem a zpětnou klapkou tlak 0-16 bar průměr 63 mm spodní připojení</t>
  </si>
  <si>
    <t>-252317511</t>
  </si>
  <si>
    <t>80</t>
  </si>
  <si>
    <t>MT1</t>
  </si>
  <si>
    <t>ultrazvukový měřič tepla kompaktní vč. jímky DN 15, q=1,5 m3/hod vč.mnt</t>
  </si>
  <si>
    <t>-737282556</t>
  </si>
  <si>
    <t>82</t>
  </si>
  <si>
    <t>MT2</t>
  </si>
  <si>
    <t>ultrazvukový měřič tepla kompaktní vč. jímky DN 40, q=10 m3/hod vč.mnt</t>
  </si>
  <si>
    <t>-964662673</t>
  </si>
  <si>
    <t>83</t>
  </si>
  <si>
    <t>998734101</t>
  </si>
  <si>
    <t>Přesun hmot tonážní pro armatury v objektech v do 6 m</t>
  </si>
  <si>
    <t>-1863437129</t>
  </si>
  <si>
    <t>735</t>
  </si>
  <si>
    <t>Ústřední vytápění - otopná tělesa</t>
  </si>
  <si>
    <t>118</t>
  </si>
  <si>
    <t>735110911</t>
  </si>
  <si>
    <t>Přetěsnění růžice radiátorové otopných těles litinových článkových</t>
  </si>
  <si>
    <t>-1030027654</t>
  </si>
  <si>
    <t>117</t>
  </si>
  <si>
    <t>735191902</t>
  </si>
  <si>
    <t>Vyzkoušení otopných těles litinových po opravě tlakem</t>
  </si>
  <si>
    <t>-832438088</t>
  </si>
  <si>
    <t>114</t>
  </si>
  <si>
    <t>735191904</t>
  </si>
  <si>
    <t>Vyčištění otopných těles litinových proplachem vodou</t>
  </si>
  <si>
    <t>-1717775067</t>
  </si>
  <si>
    <t>116</t>
  </si>
  <si>
    <t>735191905</t>
  </si>
  <si>
    <t>Odvzdušnění otopných těles</t>
  </si>
  <si>
    <t>149475712</t>
  </si>
  <si>
    <t>115</t>
  </si>
  <si>
    <t>735192911</t>
  </si>
  <si>
    <t>Zpětná montáž otopných těles článkových litinových</t>
  </si>
  <si>
    <t>-469574946</t>
  </si>
  <si>
    <t>783</t>
  </si>
  <si>
    <t>Dokončovací práce - nátěry</t>
  </si>
  <si>
    <t>119</t>
  </si>
  <si>
    <t>783601321</t>
  </si>
  <si>
    <t>Odrezivění článkových otopných těles před provedením nátěru</t>
  </si>
  <si>
    <t>-616775848</t>
  </si>
  <si>
    <t>120</t>
  </si>
  <si>
    <t>783601325</t>
  </si>
  <si>
    <t>Odmaštění článkových otopných těles vodou ředitelným odmašťovačem před provedením nátěru</t>
  </si>
  <si>
    <t>1642898053</t>
  </si>
  <si>
    <t>121</t>
  </si>
  <si>
    <t>783601421</t>
  </si>
  <si>
    <t>Ometení článkových otopných těles před provedením nátěru</t>
  </si>
  <si>
    <t>-995099362</t>
  </si>
  <si>
    <t>84</t>
  </si>
  <si>
    <t>783601713</t>
  </si>
  <si>
    <t>Odmaštění vodou ředitelným odmašťovačem potrubí DN do 50 mm</t>
  </si>
  <si>
    <t>-541244375</t>
  </si>
  <si>
    <t>85</t>
  </si>
  <si>
    <t>783601731</t>
  </si>
  <si>
    <t>Odmaštění vodou ředitelným odmašťovačem potrubí DN do 100 mm</t>
  </si>
  <si>
    <t>-1709310482</t>
  </si>
  <si>
    <t>86</t>
  </si>
  <si>
    <t>783614651</t>
  </si>
  <si>
    <t>Základní antikorozní jednonásobný syntetický potrubí DN do 50 mm</t>
  </si>
  <si>
    <t>-16532522</t>
  </si>
  <si>
    <t>87</t>
  </si>
  <si>
    <t>783614661</t>
  </si>
  <si>
    <t>Základní antikorozní jednonásobný syntetický potrubí DN do 100 mm</t>
  </si>
  <si>
    <t>-177790693</t>
  </si>
  <si>
    <t>88</t>
  </si>
  <si>
    <t>783615551</t>
  </si>
  <si>
    <t>Mezinátěr jednonásobný syntetický nátěr potrubí DN do 50 mm</t>
  </si>
  <si>
    <t>1676146282</t>
  </si>
  <si>
    <t>89</t>
  </si>
  <si>
    <t>783615561</t>
  </si>
  <si>
    <t>Mezinátěr jednonásobný syntetický nátěr potrubí DN do 100 mm</t>
  </si>
  <si>
    <t>1392507210</t>
  </si>
  <si>
    <t>90</t>
  </si>
  <si>
    <t>783617611</t>
  </si>
  <si>
    <t>Krycí dvojnásobný syntetický nátěr potrubí DN do 50 mm</t>
  </si>
  <si>
    <t>1828909643</t>
  </si>
  <si>
    <t>91</t>
  </si>
  <si>
    <t>783617631</t>
  </si>
  <si>
    <t>Krycí dvojnásobný syntetický nátěr potrubí DN do 100 mm</t>
  </si>
  <si>
    <t>-1978839729</t>
  </si>
  <si>
    <t>123</t>
  </si>
  <si>
    <t>783624141</t>
  </si>
  <si>
    <t>Základní jednonásobný akrylátový nátěr litinových otopných těles</t>
  </si>
  <si>
    <t>-833706450</t>
  </si>
  <si>
    <t>124</t>
  </si>
  <si>
    <t>783627147</t>
  </si>
  <si>
    <t>Krycí dvojnásobný akrylátový nátěr litinových otopných těles</t>
  </si>
  <si>
    <t>1426700402</t>
  </si>
  <si>
    <t>92</t>
  </si>
  <si>
    <t>783801203</t>
  </si>
  <si>
    <t>Okartáčování omítek před provedením nátěru</t>
  </si>
  <si>
    <t>625622270</t>
  </si>
  <si>
    <t>93</t>
  </si>
  <si>
    <t>783827187</t>
  </si>
  <si>
    <t>Krycí jednonásobný vápenný nátěr omítek stupně členitosti 5</t>
  </si>
  <si>
    <t>-600950611</t>
  </si>
  <si>
    <t>94</t>
  </si>
  <si>
    <t>783901551</t>
  </si>
  <si>
    <t>Omytí tlakovou vodou betonových podlah před provedením nátěru</t>
  </si>
  <si>
    <t>-648880057</t>
  </si>
  <si>
    <t>95</t>
  </si>
  <si>
    <t>783917161</t>
  </si>
  <si>
    <t>Krycí dvojnásobný syntetický nátěr betonové podlahy</t>
  </si>
  <si>
    <t>1793083706</t>
  </si>
  <si>
    <t>HZS</t>
  </si>
  <si>
    <t>Hodinové zúčtovací sazby</t>
  </si>
  <si>
    <t>96</t>
  </si>
  <si>
    <t>HZS2221</t>
  </si>
  <si>
    <t>Hodinová zúčtovací sazba topenář-přípomoc, demontát stávajících zařízení ve. likvidace dmt zařízení</t>
  </si>
  <si>
    <t>hod</t>
  </si>
  <si>
    <t>512</t>
  </si>
  <si>
    <t>-408783405</t>
  </si>
  <si>
    <t>97</t>
  </si>
  <si>
    <t>HZS2222</t>
  </si>
  <si>
    <t>Hodinová zúčtovací sazba elektrikář odborný</t>
  </si>
  <si>
    <t>1542470872</t>
  </si>
  <si>
    <t>99</t>
  </si>
  <si>
    <t>HZS3112-1</t>
  </si>
  <si>
    <t>Hodinová zúčtovací sazba montér potrubí odborný - TOPNÁ ZKOUŠKA</t>
  </si>
  <si>
    <t>-352670463</t>
  </si>
  <si>
    <t>100</t>
  </si>
  <si>
    <t>HZS3112-2</t>
  </si>
  <si>
    <t>Hodinová zúčtovací sazba montér potrubí odborný - doplňkové montáže v kotelně vč. napojení na stávající soustavu</t>
  </si>
  <si>
    <t>546335367</t>
  </si>
  <si>
    <t>111</t>
  </si>
  <si>
    <t>HZS4132</t>
  </si>
  <si>
    <t>Hodinová zúčtovací sazba jeřábník specialista</t>
  </si>
  <si>
    <t>-604695452</t>
  </si>
  <si>
    <t>113</t>
  </si>
  <si>
    <t>jeřáb</t>
  </si>
  <si>
    <t>pronájem jeřábu</t>
  </si>
  <si>
    <t>1724996533</t>
  </si>
  <si>
    <t>101</t>
  </si>
  <si>
    <t>HZS4211</t>
  </si>
  <si>
    <t>Hodinová zúčtovací sazba revizní technik-revize tlakových zařízení vč. předávací dokumentace</t>
  </si>
  <si>
    <t>-1468162098</t>
  </si>
  <si>
    <t>D.1.4.1.2 - Plynová zařízení</t>
  </si>
  <si>
    <t xml:space="preserve">    723 - Zdravotechnika - vnitřní plynovod</t>
  </si>
  <si>
    <t>723</t>
  </si>
  <si>
    <t>Zdravotechnika - vnitřní plynovod</t>
  </si>
  <si>
    <t>723111202</t>
  </si>
  <si>
    <t>Potrubí ocelové závitové černé bezešvé svařované běžné DN 15</t>
  </si>
  <si>
    <t>1244655628</t>
  </si>
  <si>
    <t>3</t>
  </si>
  <si>
    <t>723111206</t>
  </si>
  <si>
    <t>Potrubí ocelové závitové černé bezešvé svařované běžné DN 40</t>
  </si>
  <si>
    <t>-1696946742</t>
  </si>
  <si>
    <t>723190254</t>
  </si>
  <si>
    <t>Výpustky plynovodní vedení a upevnění do DN 50</t>
  </si>
  <si>
    <t>-1155155495</t>
  </si>
  <si>
    <t>723221304</t>
  </si>
  <si>
    <t>Ventil vzorkovací rohový G 1/2 PN 5 s vnitřním závitem</t>
  </si>
  <si>
    <t>-1331080620</t>
  </si>
  <si>
    <t>7</t>
  </si>
  <si>
    <t>723231162</t>
  </si>
  <si>
    <t>Kohout kulový přímý G 1/2 PN 42 do 185°C plnoprůtokový vnitřní závit těžká řada</t>
  </si>
  <si>
    <t>-289042856</t>
  </si>
  <si>
    <t>723231166</t>
  </si>
  <si>
    <t>Kohout kulový přímý G 1 1/2" PN 42 do 185°C plnoprůtokový vnitřní závit těžká řada</t>
  </si>
  <si>
    <t>-1955027318</t>
  </si>
  <si>
    <t>PLTLM</t>
  </si>
  <si>
    <t>tlakoměr deformační d=160 mm 0-6 kPa s kul kohoutem G 1/2" a kul. kohoutem G 1/2" a plyn. zátkou vč montáže</t>
  </si>
  <si>
    <t>1876060070</t>
  </si>
  <si>
    <t>998723101</t>
  </si>
  <si>
    <t>Přesun hmot tonážní pro vnitřní plynovod v objektech v do 6 m</t>
  </si>
  <si>
    <t>2097316530</t>
  </si>
  <si>
    <t>-986811918</t>
  </si>
  <si>
    <t>1572291355</t>
  </si>
  <si>
    <t>2026413064</t>
  </si>
  <si>
    <t>1740611324</t>
  </si>
  <si>
    <t>HZS3111-1</t>
  </si>
  <si>
    <t>Hodinová zúčtovací sazba montér potrubí - demontáž stávajících zařízení vč. likvidace dmt zařízení</t>
  </si>
  <si>
    <t>-1822297185</t>
  </si>
  <si>
    <t>HZS4212-2</t>
  </si>
  <si>
    <t>Hodinová zúčtovací sazba revizní technik specialista-revize plynových zařízení, zkoušky, předávací dokumentace vč. revizních knih dle EN 1775, ČSN 070703</t>
  </si>
  <si>
    <t>680786315</t>
  </si>
  <si>
    <t>HZS4232-1</t>
  </si>
  <si>
    <t xml:space="preserve">Hodinová zúčtovací sazba technik odborný - napojení na stávající rozvod plynu, odvzdušnění, napuštění, tlakové zkoušky, zkoušky těsnosti, předávací dokumentace dle EN 1775, ČSN070703 </t>
  </si>
  <si>
    <t>-1039586960</t>
  </si>
  <si>
    <t>D.1.4.1.3 - ZTI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</si>
  <si>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</si>
  <si>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</si>
  <si>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</si>
  <si>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>721</t>
  </si>
  <si>
    <t>Zdravotechnika - vnitřní kanalizace</t>
  </si>
  <si>
    <t>721174042</t>
  </si>
  <si>
    <t>Potrubí kanalizační z PP připojovací DN 40</t>
  </si>
  <si>
    <t>-1647177068</t>
  </si>
  <si>
    <t>721174043</t>
  </si>
  <si>
    <t>Potrubí kanalizační z PP připojovací DN 50</t>
  </si>
  <si>
    <t>1389966765</t>
  </si>
  <si>
    <t>721194104</t>
  </si>
  <si>
    <t>Vyvedení a upevnění odpadních výpustek DN 40</t>
  </si>
  <si>
    <t>-966550998</t>
  </si>
  <si>
    <t>721194105</t>
  </si>
  <si>
    <t>Vyvedení a upevnění odpadních výpustek DN 50</t>
  </si>
  <si>
    <t>-181483371</t>
  </si>
  <si>
    <t>721211401</t>
  </si>
  <si>
    <t>Vpusť podlahová s vodorovným odtokem DN 40/50 mřížka nerez 115x115</t>
  </si>
  <si>
    <t>-1696793243</t>
  </si>
  <si>
    <t>36</t>
  </si>
  <si>
    <t>721211421</t>
  </si>
  <si>
    <t>Vpusť podlahová se svislým odtokem DN 50/75/110 mřížka nerez 115x115</t>
  </si>
  <si>
    <t>-802806247</t>
  </si>
  <si>
    <t>721226511-1</t>
  </si>
  <si>
    <t>Zápachová uzávěrka nástěnná kontrolovatelná pro OV, PK</t>
  </si>
  <si>
    <t>-229541359</t>
  </si>
  <si>
    <t>721274121</t>
  </si>
  <si>
    <t>Přivzdušňovací ventil vnitřní odpadních potrubí do DN 50</t>
  </si>
  <si>
    <t>1171939769</t>
  </si>
  <si>
    <t>721290111</t>
  </si>
  <si>
    <t>Zkouška těsnosti potrubí kanalizace vodou do DN 125</t>
  </si>
  <si>
    <t>2093545665</t>
  </si>
  <si>
    <t>998721101</t>
  </si>
  <si>
    <t>Přesun hmot tonážní pro vnitřní kanalizace v objektech v do 6 m</t>
  </si>
  <si>
    <t>-111383877</t>
  </si>
  <si>
    <t>722</t>
  </si>
  <si>
    <t>Zdravotechnika - vnitřní vodovod</t>
  </si>
  <si>
    <t>722174003</t>
  </si>
  <si>
    <t>Potrubí vodovodní plastové PPR svar polyfúze PN 16 D 25x3,5 mm</t>
  </si>
  <si>
    <t>-166090582</t>
  </si>
  <si>
    <t>722174004</t>
  </si>
  <si>
    <t>Potrubí vodovodní plastové PPR svar polyfuze PN 16 D 32 x 4,4 mm</t>
  </si>
  <si>
    <t>442646209</t>
  </si>
  <si>
    <t>722181242</t>
  </si>
  <si>
    <t>Ochrana vodovodního potrubí přilepenými termoizolačními trubicemi z PE tl do 20 mm DN do 45 mm</t>
  </si>
  <si>
    <t>553499942</t>
  </si>
  <si>
    <t>722224121</t>
  </si>
  <si>
    <t>Ventil odvodňovací G 1/4 s jedním závitem</t>
  </si>
  <si>
    <t>1440030073</t>
  </si>
  <si>
    <t>722231073</t>
  </si>
  <si>
    <t>Ventil zpětný mosazný G 3/4" PN 10 do 110°C se dvěma závity</t>
  </si>
  <si>
    <t>-610921638</t>
  </si>
  <si>
    <t>38</t>
  </si>
  <si>
    <t>722231074</t>
  </si>
  <si>
    <t>Ventil zpětný mosazný G 1" PN 10 do 110°C se dvěma závity</t>
  </si>
  <si>
    <t>2039024950</t>
  </si>
  <si>
    <t>722232044</t>
  </si>
  <si>
    <t>Kohout kulový přímý G 3/4" PN 42 do 185°C vnitřní závit</t>
  </si>
  <si>
    <t>1346752502</t>
  </si>
  <si>
    <t>722232045</t>
  </si>
  <si>
    <t>-210825213</t>
  </si>
  <si>
    <t>39</t>
  </si>
  <si>
    <t>722234264</t>
  </si>
  <si>
    <t>Filtr mosazný G 3/4" PN 20 do 80°C s 2x vnitřním závitem</t>
  </si>
  <si>
    <t>1040065078</t>
  </si>
  <si>
    <t>722234265</t>
  </si>
  <si>
    <t>Filtr mosazný G 1" PN 20 do 80°C s 2x vnitřním závitem</t>
  </si>
  <si>
    <t>-935023786</t>
  </si>
  <si>
    <t>722262211</t>
  </si>
  <si>
    <t>Vodoměr závitový jednovtokový suchoběžný do 40°C G 1/2"x 80 mm Qn 1,5 m3/h horizontální</t>
  </si>
  <si>
    <t>1591593531</t>
  </si>
  <si>
    <t>722290226</t>
  </si>
  <si>
    <t>Zkouška těsnosti vodovodního potrubí závitového do DN 50</t>
  </si>
  <si>
    <t>1091414637</t>
  </si>
  <si>
    <t>722290234</t>
  </si>
  <si>
    <t>Proplach a dezinfekce vodovodního potrubí do DN 80</t>
  </si>
  <si>
    <t>346190953</t>
  </si>
  <si>
    <t>998722101</t>
  </si>
  <si>
    <t>Přesun hmot tonážní pro vnitřní vodovod v objektech v do 6 m</t>
  </si>
  <si>
    <t>-2120765468</t>
  </si>
  <si>
    <t>724</t>
  </si>
  <si>
    <t>Zdravotechnika - strojní vybavení</t>
  </si>
  <si>
    <t>724233012</t>
  </si>
  <si>
    <t>Nádoba expanzní tlaková pro akumulační ohřev TV průtočná s membránou závitové připojení PN 1,0 o objemu 12 l</t>
  </si>
  <si>
    <t>1472021133</t>
  </si>
  <si>
    <t>998724101</t>
  </si>
  <si>
    <t>Přesun hmot tonážní pro strojní vybavení v objektech v do 6 m</t>
  </si>
  <si>
    <t>-1108256169</t>
  </si>
  <si>
    <t>732421213</t>
  </si>
  <si>
    <t>Čerpadlo teplovodní mokroběžné závitové cirkulační DN 25 výtlak do 6,0 m průtok 3,0 m3/h pro TUV</t>
  </si>
  <si>
    <t>1726728751</t>
  </si>
  <si>
    <t>1544597194</t>
  </si>
  <si>
    <t>734251212</t>
  </si>
  <si>
    <t>Ventil závitový pojistný rohový G 3/4 provozní tlak od 2,5 do 6 barů</t>
  </si>
  <si>
    <t>1777581283</t>
  </si>
  <si>
    <t>734291124</t>
  </si>
  <si>
    <t>Kohout plnící a vypouštěcí G 3/4 PN 10 do 90°C závitový</t>
  </si>
  <si>
    <t>542007643</t>
  </si>
  <si>
    <t>29</t>
  </si>
  <si>
    <t>734421112</t>
  </si>
  <si>
    <t>Tlakoměr s pevným stonkem a zpětnou klapkou tlak 0-16 bar průměr 63 mm zadní připojení</t>
  </si>
  <si>
    <t>194214733</t>
  </si>
  <si>
    <t>1008144338</t>
  </si>
  <si>
    <t>Hodinová zúčtovací sazba montér potrubí odborný - demontáž stávajících zařízení vč. likvidace dmt zařízení</t>
  </si>
  <si>
    <t>404970095</t>
  </si>
  <si>
    <t>Hodinová zúčtovací sazba montér potrubí odborný - napojení na stávající rozvody vody, kanalizace vč. dopojení přepadů z pojistných ventilů</t>
  </si>
  <si>
    <t>1190176167</t>
  </si>
  <si>
    <t>34</t>
  </si>
  <si>
    <t>Hodinová zúčtovací sazba revizní technik-revize tlakových zařízení, vč. předávací dokumentace</t>
  </si>
  <si>
    <t>-347635581</t>
  </si>
  <si>
    <t>D.1.4.1.4 - Ma R</t>
  </si>
  <si>
    <t xml:space="preserve">    741-BKO-AA05 - Výstražné svítidlo poruchy, stroboskopické</t>
  </si>
  <si>
    <t xml:space="preserve">    741-BPC-AA08 - Žlab kabelový děrovaný POZINK s víkem 62x50, kotvení na stěnu, rozteč 1,2m</t>
  </si>
  <si>
    <t xml:space="preserve">    741-BPC-AA09 - Žlab kabelový děrovaný POZINK s víkem 62x50, závěs 1m do beton. stropu, rozteč 1,5m</t>
  </si>
  <si>
    <t xml:space="preserve">    741-CST-AA05 - Tlačítko nouzové STOP a tlačítko KVITOVACÍ</t>
  </si>
  <si>
    <t xml:space="preserve">    741-CYK-PA15 - Kabel CYKY-O 3x1,5 (3A) - pevně</t>
  </si>
  <si>
    <t xml:space="preserve">    741-CYK-PB05 - Kabel CYKY-J 3x1,5 (3C) - pevně</t>
  </si>
  <si>
    <t xml:space="preserve">    741-CYK-PB10 - Kabel CYKY-J 3x1,5-2,5 (3C) - pevně</t>
  </si>
  <si>
    <t xml:space="preserve">    741-CYK-PE05 - Kabel CYKY-J 5x1,5 (5C) - pevně</t>
  </si>
  <si>
    <t xml:space="preserve">    741-CYK-PE10 - Kabel CYKY-J 5x2,5 (5C) - pevně</t>
  </si>
  <si>
    <t xml:space="preserve">    741-CYK-PE20 - Kabel CYKY-J 5x6 (5C) - pevně</t>
  </si>
  <si>
    <t xml:space="preserve">    741-DPZ-AC23 - Žlab drátěný ŽÁROVĚ ZINKOVANÝ 60x60, kotvení na stěnu - svislý svod, rozteč kotvení 1,0 m</t>
  </si>
  <si>
    <t xml:space="preserve">    741-DTK-VA55 - Kabel datový CAT 6</t>
  </si>
  <si>
    <t xml:space="preserve">    741-HOP-RA15 - HOP - Svorkovnice hlavního pospojení nástěnná, s krytem</t>
  </si>
  <si>
    <t xml:space="preserve">    741-JYT-VA05 - Kabel JYTY-O 2x1 (2D) - volně</t>
  </si>
  <si>
    <t xml:space="preserve">    741-JYT-VA10 - Kabel JYTY-O 3x1 (3A) - volně</t>
  </si>
  <si>
    <t xml:space="preserve">    741-JYT-VA15 - Kabel JYTY-O 4x1 (4D) - volně</t>
  </si>
  <si>
    <t xml:space="preserve">    741-KRA-AH05 - Krabice na povrch, 5 řadových svorek do 2,5m2, IP66, pro vnitřní provedení</t>
  </si>
  <si>
    <t xml:space="preserve">    741-LHD-AA10 - Lišta vkládací bílá, hranatá</t>
  </si>
  <si>
    <t xml:space="preserve">    741-MOD-IF05 - Svítidlo NOUZOVÉ přisazené, nástěnné, IP44, LED 3W, autonomní, piktogram</t>
  </si>
  <si>
    <t xml:space="preserve">    741-PCA-AA06 - CYA 6 zžl - pospojení</t>
  </si>
  <si>
    <t xml:space="preserve">    741-PCA-AA10 - CYA 10 zžl - pospojení</t>
  </si>
  <si>
    <t xml:space="preserve">    741-PCU-AA05 - Zemnící svorka pro připojení technologie (potrubí)</t>
  </si>
  <si>
    <t xml:space="preserve">    741-SIE-KT05 - Ekvitermí regulace kotelny (součást dodávky kotlů vč. servopohonů)</t>
  </si>
  <si>
    <t xml:space="preserve">    741-UKC-A002 - Ukončení vodiče Cu, Al do 2,5mm2</t>
  </si>
  <si>
    <t xml:space="preserve">    741-UKC-A006 - Ukončení vodiče Cu, Al do 6mm2</t>
  </si>
  <si>
    <t xml:space="preserve">    741-VAR-AA10 - Spínač domovní, na povrch č.1 nebo 6, IP54</t>
  </si>
  <si>
    <t xml:space="preserve">    741-VAR-AB05 - Domovní zásuvka 230V, na povrch IP54</t>
  </si>
  <si>
    <t xml:space="preserve">    741-VML-ML50 - Svítidlo průmyslové liniové LED přisazené</t>
  </si>
  <si>
    <t xml:space="preserve">    749-PRL-AA01 - Přeložky a demontážní práce</t>
  </si>
  <si>
    <t xml:space="preserve">    749-PSM-AA01 - Montážní práce podružného a spojovacího materiálu</t>
  </si>
  <si>
    <t xml:space="preserve">    ETN-SKR-BCA - Doplnění výzbroje do rozváděče vlastní spotřeby</t>
  </si>
  <si>
    <t xml:space="preserve">    HZS-SES-RR01 - RK - Sestavení rozváděče, propojení a oživení</t>
  </si>
  <si>
    <t>M - Práce a dodávky M</t>
  </si>
  <si>
    <t xml:space="preserve">    22-M-SDL-UK55 - Krimplovací konektor RJ45 cat 6</t>
  </si>
  <si>
    <t xml:space="preserve">    36-M-SIE-KT01 - Poruchová signalizace pro KOTELNU</t>
  </si>
  <si>
    <t xml:space="preserve">    46-M-PRU-AA05 - Průrazy, bourání otvorů</t>
  </si>
  <si>
    <t xml:space="preserve">    HZS-ITP-AA01 - Nastavení systému, oživení a uvedení do provozu</t>
  </si>
  <si>
    <t xml:space="preserve">    HZS-REV-AA01 - Vyhotovení výchozí revize</t>
  </si>
  <si>
    <t xml:space="preserve">    HZS-SKU-AA01 - Vyhotovení dokumentace skutečného stavu</t>
  </si>
  <si>
    <t>741-BKO-AA05</t>
  </si>
  <si>
    <t>Výstražné svítidlo poruchy, stroboskopické</t>
  </si>
  <si>
    <t>741372021</t>
  </si>
  <si>
    <t>Montáž svítidlo LED interiérové přisazené nástěnné hranaté nebo kruhové do 0,09 m2 se zapojením vodičů</t>
  </si>
  <si>
    <t>-1408983270</t>
  </si>
  <si>
    <t>PVLSURZBEIX</t>
  </si>
  <si>
    <t>Výstražné svítidlo poruchy, stroboskopické, nástěnné, rudé, 230V, LED1-5W</t>
  </si>
  <si>
    <t>KS</t>
  </si>
  <si>
    <t>76579799</t>
  </si>
  <si>
    <t>741-BPC-AA08</t>
  </si>
  <si>
    <t>Žlab kabelový děrovaný POZINK s víkem 62x50, kotvení na stěnu, rozteč 1,2m</t>
  </si>
  <si>
    <t>741910412</t>
  </si>
  <si>
    <t>Montáž žlab kovový šířky do 100 mm bez víka</t>
  </si>
  <si>
    <t>-2131974307</t>
  </si>
  <si>
    <t>741910421</t>
  </si>
  <si>
    <t>Montáž žlab kovový - uzavření víkem</t>
  </si>
  <si>
    <t>-455863674</t>
  </si>
  <si>
    <t>ELT10.575.806</t>
  </si>
  <si>
    <t>Žlab kabelový, ocelový, děrovaný s integrovanou spojkou, 62x50 (ŠxV), zinkování SENDZIMIR</t>
  </si>
  <si>
    <t>-1896051461</t>
  </si>
  <si>
    <t>ELT10.697.132</t>
  </si>
  <si>
    <t>Víko kabelového žlabu, ocelové, plné, pro šíři 62mm, zinkování SENDZIMIR</t>
  </si>
  <si>
    <t>86162424</t>
  </si>
  <si>
    <t>ELT10.076.654</t>
  </si>
  <si>
    <t>Úchyt víka, neelektrolytické pokovení GMT</t>
  </si>
  <si>
    <t>1928897996</t>
  </si>
  <si>
    <t>ELT10.697.136</t>
  </si>
  <si>
    <t>Šroub vratný a samojistící matice, 6x10, zinkochromát - ZNCR</t>
  </si>
  <si>
    <t>1650368453</t>
  </si>
  <si>
    <t>ELT10.697.115</t>
  </si>
  <si>
    <t>Podpěra ocelová na stěnu, délka vyložení 82mm, zinkochromát - ZNCR</t>
  </si>
  <si>
    <t>1902273651</t>
  </si>
  <si>
    <t>ELT10.549.326</t>
  </si>
  <si>
    <t>Kotva ocelová, požárně odolná, 75x8mm (Délka x Průměr), pro vrták průměr 8mm</t>
  </si>
  <si>
    <t>722674000</t>
  </si>
  <si>
    <t>741-BPC-AA09</t>
  </si>
  <si>
    <t>Žlab kabelový děrovaný POZINK s víkem 62x50, závěs 1m do beton. stropu, rozteč 1,5m</t>
  </si>
  <si>
    <t>184461878</t>
  </si>
  <si>
    <t>1884991352</t>
  </si>
  <si>
    <t>1052937454</t>
  </si>
  <si>
    <t>985794875</t>
  </si>
  <si>
    <t>702196245</t>
  </si>
  <si>
    <t>179762003</t>
  </si>
  <si>
    <t>ELT10.152.386</t>
  </si>
  <si>
    <t>Matice šestihranná M8, zinkochromát - ZNCR</t>
  </si>
  <si>
    <t>-1346263612</t>
  </si>
  <si>
    <t>ELT10.652.869</t>
  </si>
  <si>
    <t>Kotva zarážecí, ocelová, s límcem 30x10 (Délka x Průměr), pro závit M8, zinkochromát - ZNCR</t>
  </si>
  <si>
    <t>422025982</t>
  </si>
  <si>
    <t>ELT10.078.109</t>
  </si>
  <si>
    <t>Závěs k závitové tyči, U-profil s třemi otvory ∅9 x 18, rozměr 107x30x20 (Délka a Šířka x Výška), zinkování Sendzimir</t>
  </si>
  <si>
    <t>-562295469</t>
  </si>
  <si>
    <t>ELT10.152.687</t>
  </si>
  <si>
    <t>Závitová tyč M8, výroba v délce 2m, zinkochromát - ZNCR</t>
  </si>
  <si>
    <t>-2097387809</t>
  </si>
  <si>
    <t>741-CST-AA05</t>
  </si>
  <si>
    <t>Tlačítko nouzové STOP a tlačítko KVITOVACÍ</t>
  </si>
  <si>
    <t>59</t>
  </si>
  <si>
    <t>741330371</t>
  </si>
  <si>
    <t>Montáž ovladač tlačítkový ve skříni 1 tlačítkový</t>
  </si>
  <si>
    <t>-2140526736</t>
  </si>
  <si>
    <t>PVLSKLCENNTUPOP</t>
  </si>
  <si>
    <t>Tlačítko nouzové STOP, pod sklíčkem, v krabici, nástěnné</t>
  </si>
  <si>
    <t>1289496878</t>
  </si>
  <si>
    <t>PVLSKLCENNTUGOZ</t>
  </si>
  <si>
    <t>Tlačítko KVITOVACÍ, v krabici, nástěnné</t>
  </si>
  <si>
    <t>-613729548</t>
  </si>
  <si>
    <t>741-CYK-PA15</t>
  </si>
  <si>
    <t>Kabel CYKY-O 3x1,5 (3A) - pevně</t>
  </si>
  <si>
    <t>741122611</t>
  </si>
  <si>
    <t>Montáž kabel Cu plný kulatý žíla 3x1,5 až 6 mm2 uložený pevně (např. CYKY)</t>
  </si>
  <si>
    <t>-504182862</t>
  </si>
  <si>
    <t>ELT10.048.186</t>
  </si>
  <si>
    <t>Kabel CYKY-O 3x1,5 (3A)</t>
  </si>
  <si>
    <t>365471041</t>
  </si>
  <si>
    <t>741-CYK-PB05</t>
  </si>
  <si>
    <t>Kabel CYKY-J 3x1,5 (3C) - pevně</t>
  </si>
  <si>
    <t>370752477</t>
  </si>
  <si>
    <t>ELT10.051.448</t>
  </si>
  <si>
    <t>Kabel CYKY-J 3x1,5 (3C)</t>
  </si>
  <si>
    <t>-1875101629</t>
  </si>
  <si>
    <t>741-CYK-PB10</t>
  </si>
  <si>
    <t>Kabel CYKY-J 3x1,5-2,5 (3C) - pevně</t>
  </si>
  <si>
    <t>-867266271</t>
  </si>
  <si>
    <t>865281156</t>
  </si>
  <si>
    <t>ELT10.048.482</t>
  </si>
  <si>
    <t>Kabel CYKY-J 3x2,5 (3C)</t>
  </si>
  <si>
    <t>-800345052</t>
  </si>
  <si>
    <t>741-CYK-PE05</t>
  </si>
  <si>
    <t>Kabel CYKY-J 5x1,5 (5C) - pevně</t>
  </si>
  <si>
    <t>741122641</t>
  </si>
  <si>
    <t>Montáž kabel Cu plný kulatý žíla 5x1,5 až 2,5 mm2 uložený pevně (např. CYKY)</t>
  </si>
  <si>
    <t>-2078299073</t>
  </si>
  <si>
    <t>ELT10.048.243</t>
  </si>
  <si>
    <t>Kabel CYKY-J 5x1,5 (5C)</t>
  </si>
  <si>
    <t>1190968879</t>
  </si>
  <si>
    <t>741-CYK-PE10</t>
  </si>
  <si>
    <t>Kabel CYKY-J 5x2,5 (5C) - pevně</t>
  </si>
  <si>
    <t>1314133161</t>
  </si>
  <si>
    <t>ELT10.048.403</t>
  </si>
  <si>
    <t>Kabel CYKY-J 5x2,5 (5C)</t>
  </si>
  <si>
    <t>187261695</t>
  </si>
  <si>
    <t>741-CYK-PE20</t>
  </si>
  <si>
    <t>Kabel CYKY-J 5x6 (5C) - pevně</t>
  </si>
  <si>
    <t>741122642</t>
  </si>
  <si>
    <t>Montáž kabel Cu plný kulatý žíla 5x4 až 6 mm2 uložený pevně (např. CYKY)</t>
  </si>
  <si>
    <t>-1317427122</t>
  </si>
  <si>
    <t>ELT10.049.643</t>
  </si>
  <si>
    <t>Kabel CYKY-J 5x6 (5C)</t>
  </si>
  <si>
    <t>-2110520575</t>
  </si>
  <si>
    <t>741-DPZ-AC23</t>
  </si>
  <si>
    <t>Žlab drátěný ŽÁROVĚ ZINKOVANÝ 60x60, kotvení na stěnu - svislý svod, rozteč kotvení 1,0 m</t>
  </si>
  <si>
    <t>-548534431</t>
  </si>
  <si>
    <t>ELT10.663.954</t>
  </si>
  <si>
    <t>Žlab kabelový, ocelový, drátěný, s integrovanou spojkou, 60x60 (ŠxV), povrchová úprava ŽÁROVĚ ZINKOVÁNO</t>
  </si>
  <si>
    <t>-781575928</t>
  </si>
  <si>
    <t>ELT10.663.921</t>
  </si>
  <si>
    <t>Spojka drátěného žlabu, ocelová, žárově zinkována, sada spojky se skládá z těla spojky, vratového šroubu a límcové matice</t>
  </si>
  <si>
    <t>2117326732</t>
  </si>
  <si>
    <t>ELT10.549.332</t>
  </si>
  <si>
    <t>Kotva průvlaková, ocelová, požárně odolná, zinkování SENDZIMIR, 52x6mm (Délka x Průměr), závit M6x12, pro vrták průměr 6mm</t>
  </si>
  <si>
    <t>1541425354</t>
  </si>
  <si>
    <t>ELT10.663.924</t>
  </si>
  <si>
    <t>Závěs drátěného žlabu, rozměr 106x26x19 mm (Délka a Šířka x Výška), žárově zinkováno</t>
  </si>
  <si>
    <t>1636705959</t>
  </si>
  <si>
    <t>741-DTK-VA55</t>
  </si>
  <si>
    <t>Kabel datový CAT 6</t>
  </si>
  <si>
    <t>741124701</t>
  </si>
  <si>
    <t>Montáž kabel Cu stíněný ovládací žíly 2 až 19x0,8 mm2 uložený volně (např. JYTY)</t>
  </si>
  <si>
    <t>1876494114</t>
  </si>
  <si>
    <t>STNART02084</t>
  </si>
  <si>
    <t>Kabel datový, metalický, pro horizontální rozvody strukturované kabeláže, cat. 6</t>
  </si>
  <si>
    <t>1230167487</t>
  </si>
  <si>
    <t>741-HOP-RA15</t>
  </si>
  <si>
    <t>HOP - Svorkovnice hlavního pospojení nástěnná, s krytem</t>
  </si>
  <si>
    <t>741112023</t>
  </si>
  <si>
    <t>Montáž krabice nástěnná plastová čtyřhranná do 250x250 mm</t>
  </si>
  <si>
    <t>-935548951</t>
  </si>
  <si>
    <t>741112352</t>
  </si>
  <si>
    <t>Otevření nebo uzavření krabice pancéřové víčkem na 2 šrouby</t>
  </si>
  <si>
    <t>-1458161843</t>
  </si>
  <si>
    <t>ELT10.342.116</t>
  </si>
  <si>
    <t>Ekvipotenciální přípojnice s krytem, 155x65x35mm (délka x šířka x výška), pro 13 vodičů 2,5 - 25 mm2 (jedno/vícežilový), 1 vodič 16 - 95 mm2 (jedno/vícežilový) nebo dráty Ø 8 - 10 mm</t>
  </si>
  <si>
    <t>1484378268</t>
  </si>
  <si>
    <t>741-JYT-VA05</t>
  </si>
  <si>
    <t>Kabel JYTY-O 2x1 (2D) - volně</t>
  </si>
  <si>
    <t>45</t>
  </si>
  <si>
    <t>309329566</t>
  </si>
  <si>
    <t>46</t>
  </si>
  <si>
    <t>ELT10.051.139</t>
  </si>
  <si>
    <t>Kabel JYTY-O 2x1 (2D)</t>
  </si>
  <si>
    <t>-1373184083</t>
  </si>
  <si>
    <t>741-JYT-VA10</t>
  </si>
  <si>
    <t>Kabel JYTY-O 3x1 (3A) - volně</t>
  </si>
  <si>
    <t>47</t>
  </si>
  <si>
    <t>-2017213045</t>
  </si>
  <si>
    <t>ELT10.048.511</t>
  </si>
  <si>
    <t>Kabel JYTY-O 3x1 (3A)</t>
  </si>
  <si>
    <t>1783688791</t>
  </si>
  <si>
    <t>741-JYT-VA15</t>
  </si>
  <si>
    <t>Kabel JYTY-O 4x1 (4D) - volně</t>
  </si>
  <si>
    <t>392640907</t>
  </si>
  <si>
    <t>ELT10.048.334</t>
  </si>
  <si>
    <t>Kabel JYTY-O 4x1 (4D)</t>
  </si>
  <si>
    <t>203985198</t>
  </si>
  <si>
    <t>741-KRA-AH05</t>
  </si>
  <si>
    <t>Krabice na povrch, 5 řadových svorek do 2,5m2, IP66, pro vnitřní provedení</t>
  </si>
  <si>
    <t>741112021</t>
  </si>
  <si>
    <t>Montáž krabice nástěnná plastová čtyřhranná do 100x100 mm</t>
  </si>
  <si>
    <t>1803005605</t>
  </si>
  <si>
    <t>741130001</t>
  </si>
  <si>
    <t>Ukončení vodič izolovaný do 2,5 mm2 v rozváděči nebo na přístroji</t>
  </si>
  <si>
    <t>-1729424849</t>
  </si>
  <si>
    <t>SHPRK0205T</t>
  </si>
  <si>
    <t>Krabice na povrch, plastová, vnitřní, s elastickými membránami, 93x93x62mm, IP66, 5 řadových svorek 1,5 - 2,5 mm2</t>
  </si>
  <si>
    <t>-1443330747</t>
  </si>
  <si>
    <t>741-LHD-AA10</t>
  </si>
  <si>
    <t>Lišta vkládací bílá, hranatá</t>
  </si>
  <si>
    <t>741110511</t>
  </si>
  <si>
    <t>Montáž lišta a kanálek vkládací šířky do 60 mm s víčkem</t>
  </si>
  <si>
    <t>1582183039</t>
  </si>
  <si>
    <t>52</t>
  </si>
  <si>
    <t>ELT10.155.667</t>
  </si>
  <si>
    <t>Lišta vkládací PVC s ochrannou fólií, 20x20 mm (šířka x výška), bílá, -5 - +60°C, tř. hořl. hmot A1-F, IP40, IK06</t>
  </si>
  <si>
    <t>1680856081</t>
  </si>
  <si>
    <t>741-MOD-IF05</t>
  </si>
  <si>
    <t>Svítidlo NOUZOVÉ přisazené, nástěnné, IP44, LED 3W, autonomní, piktogram</t>
  </si>
  <si>
    <t>-428621579</t>
  </si>
  <si>
    <t>76</t>
  </si>
  <si>
    <t>ELT11.233.461</t>
  </si>
  <si>
    <t>LED nouzové svítidlo přisazené - nástěnné, IP 44, bílé, zdroj LED 3 W, pro kombinovaný provoz, rozměry 337x189x57mm (Délka x Výška x Hloubka), 1 hodina, NiMh, Autotest</t>
  </si>
  <si>
    <t>81687970</t>
  </si>
  <si>
    <t>741-PCA-AA06</t>
  </si>
  <si>
    <t>CYA 6 zžl - pospojení</t>
  </si>
  <si>
    <t>741120301</t>
  </si>
  <si>
    <t>Montáž vodič Cu izolovaný plný a laněný s PVC pláštěm žíla 0,55-16 mm2 pevně (např. CY, CHAH-V)</t>
  </si>
  <si>
    <t>-355984039</t>
  </si>
  <si>
    <t>ELT10.049.159</t>
  </si>
  <si>
    <t>Vodič H07V-K 6 Z/ZL (CYA 6 zlž)</t>
  </si>
  <si>
    <t>-1377777636</t>
  </si>
  <si>
    <t>741-PCA-AA10</t>
  </si>
  <si>
    <t>CYA 10 zžl - pospojení</t>
  </si>
  <si>
    <t>1057763848</t>
  </si>
  <si>
    <t>56</t>
  </si>
  <si>
    <t>ELT10.049.056</t>
  </si>
  <si>
    <t>Vodič H07V-K 10 Z/ZL (CYA 10 zlž)</t>
  </si>
  <si>
    <t>995603205</t>
  </si>
  <si>
    <t>741-PCU-AA05</t>
  </si>
  <si>
    <t>Zemnící svorka pro připojení technologie (potrubí)</t>
  </si>
  <si>
    <t>741130004</t>
  </si>
  <si>
    <t>Ukončení vodič izolovaný do 6 mm2 v rozváděči nebo na přístroji</t>
  </si>
  <si>
    <t>-905133397</t>
  </si>
  <si>
    <t>PVLSUPOORUKO</t>
  </si>
  <si>
    <t>Zemnící svorka pro připojení technologie, univerzální, pro připojení vodiče do 6mm2</t>
  </si>
  <si>
    <t>-673615956</t>
  </si>
  <si>
    <t>741420031</t>
  </si>
  <si>
    <t>Montáž svorka hromosvodná na potrubí D do 200 mm se zhotovením</t>
  </si>
  <si>
    <t>-551915444</t>
  </si>
  <si>
    <t>741-SIE-KT05</t>
  </si>
  <si>
    <t>Ekvitermí regulace kotelny (součást dodávky kotlů vč. servopohonů)</t>
  </si>
  <si>
    <t>HZS3232</t>
  </si>
  <si>
    <t>Hodinová zúčtovací sazba montér měřících zařízení odborný</t>
  </si>
  <si>
    <t>1312610022</t>
  </si>
  <si>
    <t>741-UKC-A002</t>
  </si>
  <si>
    <t>Ukončení vodiče Cu, Al do 2,5mm2</t>
  </si>
  <si>
    <t>-1741094867</t>
  </si>
  <si>
    <t>741-UKC-A006</t>
  </si>
  <si>
    <t>Ukončení vodiče Cu, Al do 6mm2</t>
  </si>
  <si>
    <t>-1309063799</t>
  </si>
  <si>
    <t>741-VAR-AA10</t>
  </si>
  <si>
    <t>Spínač domovní, na povrch č.1 nebo 6, IP54</t>
  </si>
  <si>
    <t>741310042</t>
  </si>
  <si>
    <t>Montáž přepínač nástěnný 6-střídavý prostředí venkovní/mokré</t>
  </si>
  <si>
    <t>-166681930</t>
  </si>
  <si>
    <t>ELT10.074.021</t>
  </si>
  <si>
    <t>Domovní spínač nástěnný - přepínač střídavý, 10A/250V, bezšroubové připojení, řazení č.1 nebo 6, IP54, šedý, pro průběžnou montáž, montáž na podklady třídy reakce na oheň E,F</t>
  </si>
  <si>
    <t>-813484846</t>
  </si>
  <si>
    <t>741-VAR-AB05</t>
  </si>
  <si>
    <t>Domovní zásuvka 230V, na povrch IP54</t>
  </si>
  <si>
    <t>68</t>
  </si>
  <si>
    <t>741313083</t>
  </si>
  <si>
    <t>Montáž zásuvka chráněná v krabici šroubové připojení 2P+PE dvojí zapojení, prostředí venkovní, mokré</t>
  </si>
  <si>
    <t>407653352</t>
  </si>
  <si>
    <t>69</t>
  </si>
  <si>
    <t>ELT10.041.431</t>
  </si>
  <si>
    <t>Zásuvka domovní jednonásobná s ochranným kolíkem, 2P+PE, 250V/16A, IP54, šedá, pro průběžnou montáž, montáž na podklady třídy reakce na oheň E,F</t>
  </si>
  <si>
    <t>789902900</t>
  </si>
  <si>
    <t>741-VML-ML50</t>
  </si>
  <si>
    <t>Svítidlo průmyslové liniové LED přisazené</t>
  </si>
  <si>
    <t>741371102</t>
  </si>
  <si>
    <t>Montáž svítidlo zářivkové průmyslové stropní přisazené 1 zdroj s krytem</t>
  </si>
  <si>
    <t>782576691</t>
  </si>
  <si>
    <t>73</t>
  </si>
  <si>
    <t>VMLMAN120 6k0 840</t>
  </si>
  <si>
    <t>Liniové LED průmyslové svítidlo, těleso polykarbonát, saténový difusor PC, tř. ochr. 1, IP66, 34W, 6000 lm, 4000K, Ra &gt; 80, 101 x 84 x 1277 mm (Š x V x L)</t>
  </si>
  <si>
    <t>1560902832</t>
  </si>
  <si>
    <t>74</t>
  </si>
  <si>
    <t>VMLMAN120 6k0 840 M1</t>
  </si>
  <si>
    <t>Liniové LED průmyslové svítidlo, těleso polykarbonát, saténový difusor PC, tř. ochr. 1, IP66, 34W, 6000 lm, 4000K, Ra &gt; 80, 101 x 84 x 1277 mm (Š x V x L), nouzový modul 1 hodina</t>
  </si>
  <si>
    <t>1863266662</t>
  </si>
  <si>
    <t>749-PRL-AA01</t>
  </si>
  <si>
    <t>Přeložky a demontážní práce</t>
  </si>
  <si>
    <t>HZS2231</t>
  </si>
  <si>
    <t>Hodinová zúčtovací sazba elektrikář</t>
  </si>
  <si>
    <t>822844130</t>
  </si>
  <si>
    <t>PRL7230305-01-NN</t>
  </si>
  <si>
    <t>Materiál související s přeložkami a demontážních prací, včetně ostatního příslušenství</t>
  </si>
  <si>
    <t>SET</t>
  </si>
  <si>
    <t>903581345</t>
  </si>
  <si>
    <t>749-PSM-AA01</t>
  </si>
  <si>
    <t>Montážní práce podružného a spojovacího materiálu</t>
  </si>
  <si>
    <t>1598156713</t>
  </si>
  <si>
    <t>PSM7230305-01-NNV</t>
  </si>
  <si>
    <t>Podružný a spojovací materiál, včetně ostatního příslušenství</t>
  </si>
  <si>
    <t>-1720584355</t>
  </si>
  <si>
    <t>ETN-SKR-BCA</t>
  </si>
  <si>
    <t>Doplnění výzbroje do rozváděče vlastní spotřeby</t>
  </si>
  <si>
    <t>81</t>
  </si>
  <si>
    <t>-1035489076</t>
  </si>
  <si>
    <t>ELT10.060.906</t>
  </si>
  <si>
    <t>Jistič modulový 20A/3/B, 3-pólový, In=20A, charakteristika B, Ik=10kA</t>
  </si>
  <si>
    <t>2072935771</t>
  </si>
  <si>
    <t>HZS-SES-RR01</t>
  </si>
  <si>
    <t>RK - Sestavení rozváděče, propojení a oživení</t>
  </si>
  <si>
    <t>741210102</t>
  </si>
  <si>
    <t>Montáž rozváděčů litinových, hliníkových nebo plastových sestava do 100 kg</t>
  </si>
  <si>
    <t>902220879</t>
  </si>
  <si>
    <t>PVLTER7898</t>
  </si>
  <si>
    <t>Skříň na omítku, oceloplechová, výška 800mm, šířka 600mm, hloubka 250mm, IP66, kompletní, včetně lišt, zákrytů, svorkovnic PE a N</t>
  </si>
  <si>
    <t>852625455</t>
  </si>
  <si>
    <t>PVL7180602-SB1-RKV</t>
  </si>
  <si>
    <t>Propojovací sběrnice, vodiče, označení, popisy, výstražné tabulky a ostatní příslušenství</t>
  </si>
  <si>
    <t>-1100928401</t>
  </si>
  <si>
    <t>PVL7180602-KSZ-RKV</t>
  </si>
  <si>
    <t>Protokol o kusové zkoušce, výrobní dokumentace</t>
  </si>
  <si>
    <t>1651358026</t>
  </si>
  <si>
    <t>ELT10.317.535</t>
  </si>
  <si>
    <t>Hlavní vypínač na DIN lištu, modulový, 4-pólový, Ith=25A, 20A/9kW/AC-23A/415V, uzamykatelný na visací zámek</t>
  </si>
  <si>
    <t>-1953698870</t>
  </si>
  <si>
    <t>ELT10.862.310</t>
  </si>
  <si>
    <t>L1-L2-L3-N - Modulový svodič přepětí třídy T2 (II, C) pro sítě TN-C-S 400V/230V/50Hz, Iimp=20kA (8/20 µs), Up(5kA)=1000V (8/20 µs), Imax=40kA</t>
  </si>
  <si>
    <t>-2059599736</t>
  </si>
  <si>
    <t>ELT10.840.349</t>
  </si>
  <si>
    <t>Pojistkový odpínač válcových pojistek 10x38, 500V/32A AC, modulární, 3 pólový, bez signalizace</t>
  </si>
  <si>
    <t>-1299455574</t>
  </si>
  <si>
    <t>ELT10.081.619</t>
  </si>
  <si>
    <t>Pojistková vložka válcová 10x38, 500V/6A AC, charakteristika gG</t>
  </si>
  <si>
    <t>226877437</t>
  </si>
  <si>
    <t>ELT11.328.341</t>
  </si>
  <si>
    <t>Svorka řadová, bezšroubová, LED pojistková, šedá, na DIN lištu, drát 4mm2, šířka 8mm, In=10A, pro trubičkové pojistky 5x20 mm</t>
  </si>
  <si>
    <t>-1964608624</t>
  </si>
  <si>
    <t>ELT10.059.430</t>
  </si>
  <si>
    <t>Pojistka skleněná trubičková bez barevného kódu T - vypínací schopnost 35 A 250 V, In = 500 mA, charakteristika F (rychlá)</t>
  </si>
  <si>
    <t>-1753364771</t>
  </si>
  <si>
    <t>ELT10.232.299</t>
  </si>
  <si>
    <t>Relé pro hlídání napětí L1, L2, L3 (60 % Un), 1x přepínací kontakt [ALARM], In=8A/AC1, pevná prodleva T1 (500ms), nastavitelná prodleva T2 (0.1 – 10 s) výpadků a špiček</t>
  </si>
  <si>
    <t>-64394842</t>
  </si>
  <si>
    <t>ELT10.059.904</t>
  </si>
  <si>
    <t>Jistič modulový 4A/1/B, 1-pólový, In=4A, charakteristika B, Ik=10kA</t>
  </si>
  <si>
    <t>-744150928</t>
  </si>
  <si>
    <t>ELT10.060.829</t>
  </si>
  <si>
    <t>Jistič modulový 10A/1/C, 1-pólový, In=10A, charakteristika C, Ik=10kA</t>
  </si>
  <si>
    <t>-1187374244</t>
  </si>
  <si>
    <t>ELT10.060.031</t>
  </si>
  <si>
    <t>Proudový chránič s nadproudovou ochranou modulový, 1+N/10A/B/0,03/AC, 1+N-pólový, In=10A, IΔn=30mA, charakteristika B, typ AC, Iraz=250A/8/20 µs, Ik=10kA</t>
  </si>
  <si>
    <t>1479621212</t>
  </si>
  <si>
    <t>98</t>
  </si>
  <si>
    <t>ELT10.059.994</t>
  </si>
  <si>
    <t>Proudový chránič s nadproudovou ochranou modulový, 1+N/16A/B/0,03/AC, 1+N-pólový, In=16A, IΔn=30mA, charakteristika B, typ AC, Iraz=250A/8/20 µs, Ik=10kA</t>
  </si>
  <si>
    <t>1469901391</t>
  </si>
  <si>
    <t>ELT10.035.985</t>
  </si>
  <si>
    <t>Stykač modulový 25A/440V, 4 ZAP, In=25A/AC1, 4kW/400V/AC3, napětí cívky 230V AC</t>
  </si>
  <si>
    <t>-1567131204</t>
  </si>
  <si>
    <t>ELT11.335.983</t>
  </si>
  <si>
    <t>Instalační relé modulové 16A/230V, 1 ZAP, In=16A/AC1, 324/230V/AC3, napětí cívky 230V AC</t>
  </si>
  <si>
    <t>-897892045</t>
  </si>
  <si>
    <t>ELT10.078.962</t>
  </si>
  <si>
    <t>Svorka řadová, šroubová, bílá, na DIN lištu, drát 2,5mm2, šířka 5mm, In=24A</t>
  </si>
  <si>
    <t>-2030391158</t>
  </si>
  <si>
    <t>ELT10.075.145</t>
  </si>
  <si>
    <t>Svorka řadová, šroubová, bílá, na DIN lištu, drát 6mm2, šířka 6,6mm, In=32A</t>
  </si>
  <si>
    <t>-950958458</t>
  </si>
  <si>
    <t>-1557050500</t>
  </si>
  <si>
    <t>Práce a dodávky M</t>
  </si>
  <si>
    <t>22-M-SDL-UK55</t>
  </si>
  <si>
    <t>Krimplovací konektor RJ45 cat 6</t>
  </si>
  <si>
    <t>220490845</t>
  </si>
  <si>
    <t>Montáž portu strukturované kabeláže</t>
  </si>
  <si>
    <t>-712313568</t>
  </si>
  <si>
    <t>PVLUNRBOU</t>
  </si>
  <si>
    <t>Krimplovací konektor RJ45, cat. 6</t>
  </si>
  <si>
    <t>-2004536596</t>
  </si>
  <si>
    <t>36-M-SIE-KT01</t>
  </si>
  <si>
    <t>Poruchová signalizace pro KOTELNU</t>
  </si>
  <si>
    <t>-1235165109</t>
  </si>
  <si>
    <t>SIEKOTE01-REG</t>
  </si>
  <si>
    <t>Ústředna poruchové signalizace na DIN lištu, 4xAI, 9xDI, 6xDO, MODBUS, ETHERNET, U=24V DC, 180x110x75 mm (ŠxVxH)</t>
  </si>
  <si>
    <t>-1335743651</t>
  </si>
  <si>
    <t>SIEKOTE01-ZDR</t>
  </si>
  <si>
    <t>Napájecí zdroj k poruchové signalizaci na DIN lištu, 230V AC/24V DC, P1= max 200mA, P2= 30VA/1,25A, 113,8x106x56,4 mm (ŠxVxH)</t>
  </si>
  <si>
    <t>-856081076</t>
  </si>
  <si>
    <t>SIEKOTE01-CTL</t>
  </si>
  <si>
    <t>Čidlo tlaku k poruchové signalizaci - piezorezistivní snímač tlaku s keramickou menbránou, rozsah 0-6 bar (0-0,6 MPa), výstupní signál 0-10V, napájecí napětí 14-30V DC, vnější připojovací závit G¼", IP65</t>
  </si>
  <si>
    <t>1121706941</t>
  </si>
  <si>
    <t>SIEKOTE01-CTP</t>
  </si>
  <si>
    <t>Čidlo teploty prostoru k poruchové signalizaci, NTC 1000 Ω při 25 °C, přesnost ± 1 °C, časová konstanta = 12 min, nástěnná montáž, IP54</t>
  </si>
  <si>
    <t>-1905483392</t>
  </si>
  <si>
    <t>SIEKOTE01-CTV</t>
  </si>
  <si>
    <t>Čidlo teploty (vody) systému k poruchové signalizaci, NTC se základním odporem10 kΩ při 25 °C, přesnost ± 0,5 °K, časová konstanta = 6 sec, příložné, IP42</t>
  </si>
  <si>
    <t>1985397355</t>
  </si>
  <si>
    <t>SIEKOTE01-AQA</t>
  </si>
  <si>
    <t>Snímač zaplavení k poruchové signalizaci, modul na desce plošných spojů, s dvěma snímači (hroty) vestavěný do plastové krabičky s krytím IP 40, napájecí napětí 24V DC, 89 x 118 x 35 mm (ŠxVxH)</t>
  </si>
  <si>
    <t>711610502</t>
  </si>
  <si>
    <t>SIEKOTE01-GAZ</t>
  </si>
  <si>
    <t>Dvoustupňový detektor úniku hořlavých plynů (metan) IP 65, napájecí napětí 24V DC, 2 relé s přepínacím kontaktem, 250V AC / 30V DC, max 5A, 115 x 90 x 55 mm (ŠxVxH)</t>
  </si>
  <si>
    <t>1794238740</t>
  </si>
  <si>
    <t>SIEKOTE01-CO2</t>
  </si>
  <si>
    <t>Dvoustupňový detektor úniku oxidu uhelntého IP 65, napájecí napětí 24V DC, 2 relé s přepínacím kontaktem, 250V AC / 30V DC, max 5A, 115 x 90 x 55 mm (ŠxVxH)</t>
  </si>
  <si>
    <t>-707311086</t>
  </si>
  <si>
    <t>SIEKOTE01-GSM</t>
  </si>
  <si>
    <t>GSM modem k poruchové signalizaci, včetně propojovacího kabelu, antény a držáku na DIN lištu, hlášení až na 4 telefonní čísla, bez SIM karty</t>
  </si>
  <si>
    <t>214317464</t>
  </si>
  <si>
    <t>PVL157984565</t>
  </si>
  <si>
    <t>Hvarijní snímač tlaku vlnovcový, [hlídání tlaku vody v systému], IP33, rozsah -20 až 800 kPa, nastavitelný tlakový rozdíl 40 až 150 kPa</t>
  </si>
  <si>
    <t>-1366056014</t>
  </si>
  <si>
    <t>46-M-PRU-AA05</t>
  </si>
  <si>
    <t>Průrazy, bourání otvorů</t>
  </si>
  <si>
    <t>468081312</t>
  </si>
  <si>
    <t>Vybourání otvorů pro elektroinstalace ve zdivu cihelném pl do 0,0225 m2 tl přes 15 do 30 cm</t>
  </si>
  <si>
    <t>-951222469</t>
  </si>
  <si>
    <t>HZS-ITP-AA01</t>
  </si>
  <si>
    <t>Nastavení systému, oživení a uvedení do provozu</t>
  </si>
  <si>
    <t>-137778147</t>
  </si>
  <si>
    <t>HZS-REV-AA01</t>
  </si>
  <si>
    <t>Vyhotovení výchozí revize</t>
  </si>
  <si>
    <t>Hodinová zúčtovací sazba revizní technik</t>
  </si>
  <si>
    <t>-275103445</t>
  </si>
  <si>
    <t>HZS-SKU-AA01</t>
  </si>
  <si>
    <t>Vyhotovení dokumentace skutečného stavu</t>
  </si>
  <si>
    <t>-209894891</t>
  </si>
  <si>
    <t>D.1.4.1.5 - Stavební úpravy</t>
  </si>
  <si>
    <t xml:space="preserve">    6 - Úpravy povrchů, podlahy a osazování výplní</t>
  </si>
  <si>
    <t>Úpravy povrchů, podlahy a osazování výplní</t>
  </si>
  <si>
    <t>632452441</t>
  </si>
  <si>
    <t>Doplnění cementového potěru hlazeného pl přes 1 do 4 m2 tl přes 30 do 40 mm</t>
  </si>
  <si>
    <t>1983827842</t>
  </si>
  <si>
    <t>962042320</t>
  </si>
  <si>
    <t>Bourání zdiva nadzákladového z betonu prostého do 1 m3</t>
  </si>
  <si>
    <t>m3</t>
  </si>
  <si>
    <t>1111687852</t>
  </si>
  <si>
    <t>965081113</t>
  </si>
  <si>
    <t>Bourání dlažby z dlaždic půdních plochy přes 1 m2</t>
  </si>
  <si>
    <t>-682488497</t>
  </si>
  <si>
    <t>971033251</t>
  </si>
  <si>
    <t>Vybourání otvorů ve zdivu cihelném pl do 0,0225 m2 na MVC nebo MV tl do 450 mm</t>
  </si>
  <si>
    <t>-852145681</t>
  </si>
  <si>
    <t>974042553</t>
  </si>
  <si>
    <t>Vysekání rýh v dlažbě betonové nebo jiné monolitické hl do 100 mm š do 100 mm</t>
  </si>
  <si>
    <t>-137812908</t>
  </si>
  <si>
    <t>-391295500</t>
  </si>
  <si>
    <t>783822211</t>
  </si>
  <si>
    <t>Celoplošné vyrovnání omítky před provedením nátěru vápennou stěrkou tl do 3 mm</t>
  </si>
  <si>
    <t>657986609</t>
  </si>
  <si>
    <t>963887565</t>
  </si>
  <si>
    <t>-763588773</t>
  </si>
  <si>
    <t>-434443661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</si>
</sst>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12-2023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Kotelna MZE Přerov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Přerov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6. 4. 2023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MZE Přerov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Kateřina Juránková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ROUND(SUM(AG95:AG99),2)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ROUND(SUM(AS95:AS99),2)</f>
        <v>0</v>
      </c>
      <c r="AT94" s="111">
        <f>ROUND(SUM(AV94:AW94),2)</f>
        <v>0</v>
      </c>
      <c r="AU94" s="112">
        <f>ROUND(SUM(AU95:AU99),5)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ROUND(SUM(AZ95:AZ99),2)</f>
        <v>0</v>
      </c>
      <c r="BA94" s="111">
        <f>ROUND(SUM(BA95:BA99),2)</f>
        <v>0</v>
      </c>
      <c r="BB94" s="111">
        <f>ROUND(SUM(BB95:BB99),2)</f>
        <v>0</v>
      </c>
      <c r="BC94" s="111">
        <f>ROUND(SUM(BC95:BC99),2)</f>
        <v>0</v>
      </c>
      <c r="BD94" s="113">
        <f>ROUND(SUM(BD95:BD99),2)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'D.1.4.1.1 - Ústřední vytá...'!J30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'D.1.4.1.1 - Ústřední vytá...'!P127</f>
        <v>0</v>
      </c>
      <c r="AV95" s="125">
        <f>'D.1.4.1.1 - Ústřední vytá...'!J33</f>
        <v>0</v>
      </c>
      <c r="AW95" s="125">
        <f>'D.1.4.1.1 - Ústřední vytá...'!J34</f>
        <v>0</v>
      </c>
      <c r="AX95" s="125">
        <f>'D.1.4.1.1 - Ústřední vytá...'!J35</f>
        <v>0</v>
      </c>
      <c r="AY95" s="125">
        <f>'D.1.4.1.1 - Ústřední vytá...'!J36</f>
        <v>0</v>
      </c>
      <c r="AZ95" s="125">
        <f>'D.1.4.1.1 - Ústřední vytá...'!F33</f>
        <v>0</v>
      </c>
      <c r="BA95" s="125">
        <f>'D.1.4.1.1 - Ústřední vytá...'!F34</f>
        <v>0</v>
      </c>
      <c r="BB95" s="125">
        <f>'D.1.4.1.1 - Ústřední vytá...'!F35</f>
        <v>0</v>
      </c>
      <c r="BC95" s="125">
        <f>'D.1.4.1.1 - Ústřední vytá...'!F36</f>
        <v>0</v>
      </c>
      <c r="BD95" s="127">
        <f>'D.1.4.1.1 - Ústřední vytá...'!F37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24.7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'D.1.4.1.2 - Plynová zařízení'!J30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4">
        <v>0</v>
      </c>
      <c r="AT96" s="125">
        <f>ROUND(SUM(AV96:AW96),2)</f>
        <v>0</v>
      </c>
      <c r="AU96" s="126">
        <f>'D.1.4.1.2 - Plynová zařízení'!P120</f>
        <v>0</v>
      </c>
      <c r="AV96" s="125">
        <f>'D.1.4.1.2 - Plynová zařízení'!J33</f>
        <v>0</v>
      </c>
      <c r="AW96" s="125">
        <f>'D.1.4.1.2 - Plynová zařízení'!J34</f>
        <v>0</v>
      </c>
      <c r="AX96" s="125">
        <f>'D.1.4.1.2 - Plynová zařízení'!J35</f>
        <v>0</v>
      </c>
      <c r="AY96" s="125">
        <f>'D.1.4.1.2 - Plynová zařízení'!J36</f>
        <v>0</v>
      </c>
      <c r="AZ96" s="125">
        <f>'D.1.4.1.2 - Plynová zařízení'!F33</f>
        <v>0</v>
      </c>
      <c r="BA96" s="125">
        <f>'D.1.4.1.2 - Plynová zařízení'!F34</f>
        <v>0</v>
      </c>
      <c r="BB96" s="125">
        <f>'D.1.4.1.2 - Plynová zařízení'!F35</f>
        <v>0</v>
      </c>
      <c r="BC96" s="125">
        <f>'D.1.4.1.2 - Plynová zařízení'!F36</f>
        <v>0</v>
      </c>
      <c r="BD96" s="127">
        <f>'D.1.4.1.2 - Plynová zařízení'!F37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7" customFormat="1" ht="24.75" customHeight="1">
      <c r="A97" s="116" t="s">
        <v>80</v>
      </c>
      <c r="B97" s="117"/>
      <c r="C97" s="118"/>
      <c r="D97" s="119" t="s">
        <v>90</v>
      </c>
      <c r="E97" s="119"/>
      <c r="F97" s="119"/>
      <c r="G97" s="119"/>
      <c r="H97" s="119"/>
      <c r="I97" s="120"/>
      <c r="J97" s="119" t="s">
        <v>91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'D.1.4.1.3 - ZTI'!J30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83</v>
      </c>
      <c r="AR97" s="123"/>
      <c r="AS97" s="124">
        <v>0</v>
      </c>
      <c r="AT97" s="125">
        <f>ROUND(SUM(AV97:AW97),2)</f>
        <v>0</v>
      </c>
      <c r="AU97" s="126">
        <f>'D.1.4.1.3 - ZTI'!P123</f>
        <v>0</v>
      </c>
      <c r="AV97" s="125">
        <f>'D.1.4.1.3 - ZTI'!J33</f>
        <v>0</v>
      </c>
      <c r="AW97" s="125">
        <f>'D.1.4.1.3 - ZTI'!J34</f>
        <v>0</v>
      </c>
      <c r="AX97" s="125">
        <f>'D.1.4.1.3 - ZTI'!J35</f>
        <v>0</v>
      </c>
      <c r="AY97" s="125">
        <f>'D.1.4.1.3 - ZTI'!J36</f>
        <v>0</v>
      </c>
      <c r="AZ97" s="125">
        <f>'D.1.4.1.3 - ZTI'!F33</f>
        <v>0</v>
      </c>
      <c r="BA97" s="125">
        <f>'D.1.4.1.3 - ZTI'!F34</f>
        <v>0</v>
      </c>
      <c r="BB97" s="125">
        <f>'D.1.4.1.3 - ZTI'!F35</f>
        <v>0</v>
      </c>
      <c r="BC97" s="125">
        <f>'D.1.4.1.3 - ZTI'!F36</f>
        <v>0</v>
      </c>
      <c r="BD97" s="127">
        <f>'D.1.4.1.3 - ZTI'!F37</f>
        <v>0</v>
      </c>
      <c r="BE97" s="7"/>
      <c r="BT97" s="128" t="s">
        <v>84</v>
      </c>
      <c r="BV97" s="128" t="s">
        <v>78</v>
      </c>
      <c r="BW97" s="128" t="s">
        <v>92</v>
      </c>
      <c r="BX97" s="128" t="s">
        <v>5</v>
      </c>
      <c r="CL97" s="128" t="s">
        <v>1</v>
      </c>
      <c r="CM97" s="128" t="s">
        <v>86</v>
      </c>
    </row>
    <row r="98" s="7" customFormat="1" ht="24.75" customHeight="1">
      <c r="A98" s="116" t="s">
        <v>80</v>
      </c>
      <c r="B98" s="117"/>
      <c r="C98" s="118"/>
      <c r="D98" s="119" t="s">
        <v>93</v>
      </c>
      <c r="E98" s="119"/>
      <c r="F98" s="119"/>
      <c r="G98" s="119"/>
      <c r="H98" s="119"/>
      <c r="I98" s="120"/>
      <c r="J98" s="119" t="s">
        <v>94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'D.1.4.1.4 - Ma R'!J30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83</v>
      </c>
      <c r="AR98" s="123"/>
      <c r="AS98" s="124">
        <v>0</v>
      </c>
      <c r="AT98" s="125">
        <f>ROUND(SUM(AV98:AW98),2)</f>
        <v>0</v>
      </c>
      <c r="AU98" s="126">
        <f>'D.1.4.1.4 - Ma R'!P157</f>
        <v>0</v>
      </c>
      <c r="AV98" s="125">
        <f>'D.1.4.1.4 - Ma R'!J33</f>
        <v>0</v>
      </c>
      <c r="AW98" s="125">
        <f>'D.1.4.1.4 - Ma R'!J34</f>
        <v>0</v>
      </c>
      <c r="AX98" s="125">
        <f>'D.1.4.1.4 - Ma R'!J35</f>
        <v>0</v>
      </c>
      <c r="AY98" s="125">
        <f>'D.1.4.1.4 - Ma R'!J36</f>
        <v>0</v>
      </c>
      <c r="AZ98" s="125">
        <f>'D.1.4.1.4 - Ma R'!F33</f>
        <v>0</v>
      </c>
      <c r="BA98" s="125">
        <f>'D.1.4.1.4 - Ma R'!F34</f>
        <v>0</v>
      </c>
      <c r="BB98" s="125">
        <f>'D.1.4.1.4 - Ma R'!F35</f>
        <v>0</v>
      </c>
      <c r="BC98" s="125">
        <f>'D.1.4.1.4 - Ma R'!F36</f>
        <v>0</v>
      </c>
      <c r="BD98" s="127">
        <f>'D.1.4.1.4 - Ma R'!F37</f>
        <v>0</v>
      </c>
      <c r="BE98" s="7"/>
      <c r="BT98" s="128" t="s">
        <v>84</v>
      </c>
      <c r="BV98" s="128" t="s">
        <v>78</v>
      </c>
      <c r="BW98" s="128" t="s">
        <v>95</v>
      </c>
      <c r="BX98" s="128" t="s">
        <v>5</v>
      </c>
      <c r="CL98" s="128" t="s">
        <v>1</v>
      </c>
      <c r="CM98" s="128" t="s">
        <v>86</v>
      </c>
    </row>
    <row r="99" s="7" customFormat="1" ht="24.75" customHeight="1">
      <c r="A99" s="116" t="s">
        <v>80</v>
      </c>
      <c r="B99" s="117"/>
      <c r="C99" s="118"/>
      <c r="D99" s="119" t="s">
        <v>96</v>
      </c>
      <c r="E99" s="119"/>
      <c r="F99" s="119"/>
      <c r="G99" s="119"/>
      <c r="H99" s="119"/>
      <c r="I99" s="120"/>
      <c r="J99" s="119" t="s">
        <v>97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'D.1.4.1.5 - Stavební úpravy'!J30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83</v>
      </c>
      <c r="AR99" s="123"/>
      <c r="AS99" s="129">
        <v>0</v>
      </c>
      <c r="AT99" s="130">
        <f>ROUND(SUM(AV99:AW99),2)</f>
        <v>0</v>
      </c>
      <c r="AU99" s="131">
        <f>'D.1.4.1.5 - Stavební úpravy'!P121</f>
        <v>0</v>
      </c>
      <c r="AV99" s="130">
        <f>'D.1.4.1.5 - Stavební úpravy'!J33</f>
        <v>0</v>
      </c>
      <c r="AW99" s="130">
        <f>'D.1.4.1.5 - Stavební úpravy'!J34</f>
        <v>0</v>
      </c>
      <c r="AX99" s="130">
        <f>'D.1.4.1.5 - Stavební úpravy'!J35</f>
        <v>0</v>
      </c>
      <c r="AY99" s="130">
        <f>'D.1.4.1.5 - Stavební úpravy'!J36</f>
        <v>0</v>
      </c>
      <c r="AZ99" s="130">
        <f>'D.1.4.1.5 - Stavební úpravy'!F33</f>
        <v>0</v>
      </c>
      <c r="BA99" s="130">
        <f>'D.1.4.1.5 - Stavební úpravy'!F34</f>
        <v>0</v>
      </c>
      <c r="BB99" s="130">
        <f>'D.1.4.1.5 - Stavební úpravy'!F35</f>
        <v>0</v>
      </c>
      <c r="BC99" s="130">
        <f>'D.1.4.1.5 - Stavební úpravy'!F36</f>
        <v>0</v>
      </c>
      <c r="BD99" s="132">
        <f>'D.1.4.1.5 - Stavební úpravy'!F37</f>
        <v>0</v>
      </c>
      <c r="BE99" s="7"/>
      <c r="BT99" s="128" t="s">
        <v>84</v>
      </c>
      <c r="BV99" s="128" t="s">
        <v>78</v>
      </c>
      <c r="BW99" s="128" t="s">
        <v>98</v>
      </c>
      <c r="BX99" s="128" t="s">
        <v>5</v>
      </c>
      <c r="CL99" s="128" t="s">
        <v>1</v>
      </c>
      <c r="CM99" s="128" t="s">
        <v>86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r4XT+EgDhiitXV5la4ShGEIaLA+n5QJioXXGplHMVFUOvZTut+sdek6OeqoIYwquXCyIysA/i8E4CCbxxxlOqw==" hashValue="3WIX5T9qhppX7xgy/nQCM7qHB5MbhD/VGzkgCxHx72+wDERKZylIB9SpaEx1Jy0Q2AxOGmYH5R/D0i9+jgxaT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4.1.1 - Ústřední vytá...'!C2" display="/"/>
    <hyperlink ref="A96" location="'D.1.4.1.2 - Plynová zařízení'!C2" display="/"/>
    <hyperlink ref="A97" location="'D.1.4.1.3 - ZTI'!C2" display="/"/>
    <hyperlink ref="A98" location="'D.1.4.1.4 - Ma R'!C2" display="/"/>
    <hyperlink ref="A99" location="'D.1.4.1.5 - Staveb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MZE Přerov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6. 4. 2023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ROUND((SUM(BE127:BE241)),  2)</f>
        <v>0</v>
      </c>
      <c r="G33" s="35"/>
      <c r="H33" s="35"/>
      <c r="I33" s="152">
        <v>0.20999999999999999</v>
      </c>
      <c r="J33" s="151">
        <f>ROUND(((SUM(BE127:BE241))*I33),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ROUND((SUM(BF127:BF241)),  2)</f>
        <v>0</v>
      </c>
      <c r="G34" s="35"/>
      <c r="H34" s="35"/>
      <c r="I34" s="152">
        <v>0.14999999999999999</v>
      </c>
      <c r="J34" s="151">
        <f>ROUND(((SUM(BF127:BF241))*I34),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ROUND((SUM(BG127:BG241)),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ROUND((SUM(BH127:BH241)),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ROUND((SUM(BI127:BI241)),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MZE Přerov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D.1.4.1.1 - Ústřední vytápění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Přerov</v>
      </c>
      <c r="G89" s="37"/>
      <c r="H89" s="37"/>
      <c r="I89" s="29" t="s">
        <v>22</v>
      </c>
      <c r="J89" s="76" t="str">
        <f>IF(J12="","",J12)</f>
        <v>6. 4. 2023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MZE Přerov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Kateřina Juránková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103</v>
      </c>
      <c r="D94" s="173"/>
      <c r="E94" s="173"/>
      <c r="F94" s="173"/>
      <c r="G94" s="173"/>
      <c r="H94" s="173"/>
      <c r="I94" s="173"/>
      <c r="J94" s="174" t="s">
        <v>104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105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76"/>
      <c r="C97" s="177"/>
      <c r="D97" s="178" t="s">
        <v>107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108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109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110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111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112</v>
      </c>
      <c r="E102" s="185"/>
      <c r="F102" s="185"/>
      <c r="G102" s="185"/>
      <c r="H102" s="185"/>
      <c r="I102" s="185"/>
      <c r="J102" s="186">
        <f>J162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113</v>
      </c>
      <c r="E103" s="185"/>
      <c r="F103" s="185"/>
      <c r="G103" s="185"/>
      <c r="H103" s="185"/>
      <c r="I103" s="185"/>
      <c r="J103" s="186">
        <f>J181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114</v>
      </c>
      <c r="E104" s="185"/>
      <c r="F104" s="185"/>
      <c r="G104" s="185"/>
      <c r="H104" s="185"/>
      <c r="I104" s="185"/>
      <c r="J104" s="186">
        <f>J189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115</v>
      </c>
      <c r="E105" s="185"/>
      <c r="F105" s="185"/>
      <c r="G105" s="185"/>
      <c r="H105" s="185"/>
      <c r="I105" s="185"/>
      <c r="J105" s="186">
        <f>J210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116</v>
      </c>
      <c r="E106" s="185"/>
      <c r="F106" s="185"/>
      <c r="G106" s="185"/>
      <c r="H106" s="185"/>
      <c r="I106" s="185"/>
      <c r="J106" s="186">
        <f>J216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117</v>
      </c>
      <c r="E107" s="179"/>
      <c r="F107" s="179"/>
      <c r="G107" s="179"/>
      <c r="H107" s="179"/>
      <c r="I107" s="179"/>
      <c r="J107" s="180">
        <f>J234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118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Kotelna MZE Přerov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100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D.1.4.1.1 - Ústřední vytápění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>Přerov</v>
      </c>
      <c r="G121" s="37"/>
      <c r="H121" s="37"/>
      <c r="I121" s="29" t="s">
        <v>22</v>
      </c>
      <c r="J121" s="76" t="str">
        <f>IF(J12="","",J12)</f>
        <v>6. 4. 2023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MZE Přerov</v>
      </c>
      <c r="G123" s="37"/>
      <c r="H123" s="37"/>
      <c r="I123" s="29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33</v>
      </c>
      <c r="J124" s="33" t="str">
        <f>E24</f>
        <v>Ing. Kateřina Juránková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119</v>
      </c>
      <c r="D126" s="191" t="s">
        <v>61</v>
      </c>
      <c r="E126" s="191" t="s">
        <v>57</v>
      </c>
      <c r="F126" s="191" t="s">
        <v>58</v>
      </c>
      <c r="G126" s="191" t="s">
        <v>120</v>
      </c>
      <c r="H126" s="191" t="s">
        <v>121</v>
      </c>
      <c r="I126" s="191" t="s">
        <v>122</v>
      </c>
      <c r="J126" s="192" t="s">
        <v>104</v>
      </c>
      <c r="K126" s="193" t="s">
        <v>123</v>
      </c>
      <c r="L126" s="194"/>
      <c r="M126" s="97" t="s">
        <v>1</v>
      </c>
      <c r="N126" s="98" t="s">
        <v>40</v>
      </c>
      <c r="O126" s="98" t="s">
        <v>124</v>
      </c>
      <c r="P126" s="98" t="s">
        <v>125</v>
      </c>
      <c r="Q126" s="98" t="s">
        <v>126</v>
      </c>
      <c r="R126" s="98" t="s">
        <v>127</v>
      </c>
      <c r="S126" s="98" t="s">
        <v>128</v>
      </c>
      <c r="T126" s="99" t="s">
        <v>129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130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P128+P131+P234</f>
        <v>0</v>
      </c>
      <c r="Q127" s="101"/>
      <c r="R127" s="197">
        <f>R128+R131+R234</f>
        <v>1.4945017040999997</v>
      </c>
      <c r="S127" s="101"/>
      <c r="T127" s="198">
        <f>T128+T131+T234</f>
        <v>1.4700000000000002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106</v>
      </c>
      <c r="BK127" s="199">
        <f>BK128+BK131+BK234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131</v>
      </c>
      <c r="F128" s="203" t="s">
        <v>132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</f>
        <v>0</v>
      </c>
      <c r="Q128" s="208"/>
      <c r="R128" s="209">
        <f>R129</f>
        <v>0</v>
      </c>
      <c r="S128" s="208"/>
      <c r="T128" s="210">
        <f>T129</f>
        <v>1.4700000000000002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84</v>
      </c>
      <c r="AT128" s="212" t="s">
        <v>75</v>
      </c>
      <c r="AU128" s="212" t="s">
        <v>76</v>
      </c>
      <c r="AY128" s="211" t="s">
        <v>133</v>
      </c>
      <c r="BK128" s="213">
        <f>BK129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134</v>
      </c>
      <c r="F129" s="214" t="s">
        <v>135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1.4700000000000002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84</v>
      </c>
      <c r="AT129" s="212" t="s">
        <v>75</v>
      </c>
      <c r="AU129" s="212" t="s">
        <v>84</v>
      </c>
      <c r="AY129" s="211" t="s">
        <v>133</v>
      </c>
      <c r="BK129" s="213">
        <f>BK130</f>
        <v>0</v>
      </c>
    </row>
    <row r="130" s="2" customFormat="1" ht="24.15" customHeight="1">
      <c r="A130" s="35"/>
      <c r="B130" s="36"/>
      <c r="C130" s="216" t="s">
        <v>136</v>
      </c>
      <c r="D130" s="216" t="s">
        <v>137</v>
      </c>
      <c r="E130" s="217" t="s">
        <v>138</v>
      </c>
      <c r="F130" s="218" t="s">
        <v>139</v>
      </c>
      <c r="G130" s="219" t="s">
        <v>140</v>
      </c>
      <c r="H130" s="220">
        <v>42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0.035000000000000003</v>
      </c>
      <c r="T130" s="227">
        <f>S130*H130</f>
        <v>1.4700000000000002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141</v>
      </c>
      <c r="AT130" s="228" t="s">
        <v>137</v>
      </c>
      <c r="AU130" s="228" t="s">
        <v>86</v>
      </c>
      <c r="AY130" s="14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141</v>
      </c>
      <c r="BM130" s="228" t="s">
        <v>142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143</v>
      </c>
      <c r="F131" s="203" t="s">
        <v>144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P132+P139+P162+P181+P189+P210+P216</f>
        <v>0</v>
      </c>
      <c r="Q131" s="208"/>
      <c r="R131" s="209">
        <f>R132+R139+R162+R181+R189+R210+R216</f>
        <v>1.4945017040999997</v>
      </c>
      <c r="S131" s="208"/>
      <c r="T131" s="210">
        <f>T132+T139+T162+T181+T189+T210+T216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86</v>
      </c>
      <c r="AT131" s="212" t="s">
        <v>75</v>
      </c>
      <c r="AU131" s="212" t="s">
        <v>76</v>
      </c>
      <c r="AY131" s="211" t="s">
        <v>133</v>
      </c>
      <c r="BK131" s="213">
        <f>BK132+BK139+BK162+BK181+BK189+BK210+BK216</f>
        <v>0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145</v>
      </c>
      <c r="F132" s="214" t="s">
        <v>146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SUM(P133:P138)</f>
        <v>0</v>
      </c>
      <c r="Q132" s="208"/>
      <c r="R132" s="209">
        <f>SUM(R133:R138)</f>
        <v>0.13585771999999999</v>
      </c>
      <c r="S132" s="208"/>
      <c r="T132" s="21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86</v>
      </c>
      <c r="AT132" s="212" t="s">
        <v>75</v>
      </c>
      <c r="AU132" s="212" t="s">
        <v>84</v>
      </c>
      <c r="AY132" s="211" t="s">
        <v>133</v>
      </c>
      <c r="BK132" s="213">
        <f>SUM(BK133:BK138)</f>
        <v>0</v>
      </c>
    </row>
    <row r="133" s="2" customFormat="1" ht="33" customHeight="1">
      <c r="A133" s="35"/>
      <c r="B133" s="36"/>
      <c r="C133" s="216" t="s">
        <v>84</v>
      </c>
      <c r="D133" s="216" t="s">
        <v>137</v>
      </c>
      <c r="E133" s="217" t="s">
        <v>147</v>
      </c>
      <c r="F133" s="218" t="s">
        <v>148</v>
      </c>
      <c r="G133" s="219" t="s">
        <v>149</v>
      </c>
      <c r="H133" s="220">
        <v>21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3.72E-06</v>
      </c>
      <c r="R133" s="226">
        <f>Q133*H133</f>
        <v>7.8120000000000004E-05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150</v>
      </c>
      <c r="AT133" s="228" t="s">
        <v>137</v>
      </c>
      <c r="AU133" s="228" t="s">
        <v>86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150</v>
      </c>
      <c r="BM133" s="228" t="s">
        <v>151</v>
      </c>
    </row>
    <row r="134" s="2" customFormat="1" ht="33" customHeight="1">
      <c r="A134" s="35"/>
      <c r="B134" s="36"/>
      <c r="C134" s="216" t="s">
        <v>86</v>
      </c>
      <c r="D134" s="216" t="s">
        <v>137</v>
      </c>
      <c r="E134" s="217" t="s">
        <v>152</v>
      </c>
      <c r="F134" s="218" t="s">
        <v>153</v>
      </c>
      <c r="G134" s="219" t="s">
        <v>149</v>
      </c>
      <c r="H134" s="220">
        <v>45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1.488E-05</v>
      </c>
      <c r="R134" s="226">
        <f>Q134*H134</f>
        <v>0.00066960000000000001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150</v>
      </c>
      <c r="AT134" s="228" t="s">
        <v>137</v>
      </c>
      <c r="AU134" s="228" t="s">
        <v>86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150</v>
      </c>
      <c r="BM134" s="228" t="s">
        <v>154</v>
      </c>
    </row>
    <row r="135" s="2" customFormat="1" ht="24.15" customHeight="1">
      <c r="A135" s="35"/>
      <c r="B135" s="36"/>
      <c r="C135" s="230" t="s">
        <v>155</v>
      </c>
      <c r="D135" s="230" t="s">
        <v>156</v>
      </c>
      <c r="E135" s="231" t="s">
        <v>157</v>
      </c>
      <c r="F135" s="232" t="s">
        <v>158</v>
      </c>
      <c r="G135" s="233" t="s">
        <v>149</v>
      </c>
      <c r="H135" s="234">
        <v>20</v>
      </c>
      <c r="I135" s="235"/>
      <c r="J135" s="236">
        <f>ROUND(I135*H135,2)</f>
        <v>0</v>
      </c>
      <c r="K135" s="237"/>
      <c r="L135" s="238"/>
      <c r="M135" s="239" t="s">
        <v>1</v>
      </c>
      <c r="N135" s="240" t="s">
        <v>41</v>
      </c>
      <c r="O135" s="88"/>
      <c r="P135" s="226">
        <f>O135*H135</f>
        <v>0</v>
      </c>
      <c r="Q135" s="226">
        <v>0.00012</v>
      </c>
      <c r="R135" s="226">
        <f>Q135*H135</f>
        <v>0.0024000000000000002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159</v>
      </c>
      <c r="AT135" s="228" t="s">
        <v>156</v>
      </c>
      <c r="AU135" s="228" t="s">
        <v>86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150</v>
      </c>
      <c r="BM135" s="228" t="s">
        <v>160</v>
      </c>
    </row>
    <row r="136" s="2" customFormat="1" ht="24.15" customHeight="1">
      <c r="A136" s="35"/>
      <c r="B136" s="36"/>
      <c r="C136" s="230" t="s">
        <v>141</v>
      </c>
      <c r="D136" s="230" t="s">
        <v>156</v>
      </c>
      <c r="E136" s="231" t="s">
        <v>161</v>
      </c>
      <c r="F136" s="232" t="s">
        <v>162</v>
      </c>
      <c r="G136" s="233" t="s">
        <v>149</v>
      </c>
      <c r="H136" s="234">
        <v>1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41</v>
      </c>
      <c r="O136" s="88"/>
      <c r="P136" s="226">
        <f>O136*H136</f>
        <v>0</v>
      </c>
      <c r="Q136" s="226">
        <v>0.0012099999999999999</v>
      </c>
      <c r="R136" s="226">
        <f>Q136*H136</f>
        <v>0.0012099999999999999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159</v>
      </c>
      <c r="AT136" s="228" t="s">
        <v>156</v>
      </c>
      <c r="AU136" s="228" t="s">
        <v>86</v>
      </c>
      <c r="AY136" s="14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84</v>
      </c>
      <c r="BK136" s="229">
        <f>ROUND(I136*H136,2)</f>
        <v>0</v>
      </c>
      <c r="BL136" s="14" t="s">
        <v>150</v>
      </c>
      <c r="BM136" s="228" t="s">
        <v>163</v>
      </c>
    </row>
    <row r="137" s="2" customFormat="1" ht="24.15" customHeight="1">
      <c r="A137" s="35"/>
      <c r="B137" s="36"/>
      <c r="C137" s="230" t="s">
        <v>164</v>
      </c>
      <c r="D137" s="230" t="s">
        <v>156</v>
      </c>
      <c r="E137" s="231" t="s">
        <v>165</v>
      </c>
      <c r="F137" s="232" t="s">
        <v>166</v>
      </c>
      <c r="G137" s="233" t="s">
        <v>149</v>
      </c>
      <c r="H137" s="234">
        <v>5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41</v>
      </c>
      <c r="O137" s="88"/>
      <c r="P137" s="226">
        <f>O137*H137</f>
        <v>0</v>
      </c>
      <c r="Q137" s="226">
        <v>0.0015</v>
      </c>
      <c r="R137" s="226">
        <f>Q137*H137</f>
        <v>0.0074999999999999997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159</v>
      </c>
      <c r="AT137" s="228" t="s">
        <v>156</v>
      </c>
      <c r="AU137" s="228" t="s">
        <v>86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150</v>
      </c>
      <c r="BM137" s="228" t="s">
        <v>167</v>
      </c>
    </row>
    <row r="138" s="2" customFormat="1" ht="24.15" customHeight="1">
      <c r="A138" s="35"/>
      <c r="B138" s="36"/>
      <c r="C138" s="230" t="s">
        <v>168</v>
      </c>
      <c r="D138" s="230" t="s">
        <v>156</v>
      </c>
      <c r="E138" s="231" t="s">
        <v>169</v>
      </c>
      <c r="F138" s="232" t="s">
        <v>170</v>
      </c>
      <c r="G138" s="233" t="s">
        <v>149</v>
      </c>
      <c r="H138" s="234">
        <v>40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41</v>
      </c>
      <c r="O138" s="88"/>
      <c r="P138" s="226">
        <f>O138*H138</f>
        <v>0</v>
      </c>
      <c r="Q138" s="226">
        <v>0.0030999999999999999</v>
      </c>
      <c r="R138" s="226">
        <f>Q138*H138</f>
        <v>0.124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159</v>
      </c>
      <c r="AT138" s="228" t="s">
        <v>156</v>
      </c>
      <c r="AU138" s="228" t="s">
        <v>86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150</v>
      </c>
      <c r="BM138" s="228" t="s">
        <v>171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172</v>
      </c>
      <c r="F139" s="214" t="s">
        <v>173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SUM(P140:P161)</f>
        <v>0</v>
      </c>
      <c r="Q139" s="208"/>
      <c r="R139" s="209">
        <f>SUM(R140:R161)</f>
        <v>0</v>
      </c>
      <c r="S139" s="208"/>
      <c r="T139" s="210">
        <f>SUM(T140:T161)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86</v>
      </c>
      <c r="AT139" s="212" t="s">
        <v>75</v>
      </c>
      <c r="AU139" s="212" t="s">
        <v>84</v>
      </c>
      <c r="AY139" s="211" t="s">
        <v>133</v>
      </c>
      <c r="BK139" s="213">
        <f>SUM(BK140:BK161)</f>
        <v>0</v>
      </c>
    </row>
    <row r="140" s="2" customFormat="1" ht="66.75" customHeight="1">
      <c r="A140" s="35"/>
      <c r="B140" s="36"/>
      <c r="C140" s="230" t="s">
        <v>174</v>
      </c>
      <c r="D140" s="230" t="s">
        <v>156</v>
      </c>
      <c r="E140" s="231" t="s">
        <v>175</v>
      </c>
      <c r="F140" s="232" t="s">
        <v>176</v>
      </c>
      <c r="G140" s="233" t="s">
        <v>177</v>
      </c>
      <c r="H140" s="234">
        <v>1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41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159</v>
      </c>
      <c r="AT140" s="228" t="s">
        <v>156</v>
      </c>
      <c r="AU140" s="228" t="s">
        <v>86</v>
      </c>
      <c r="AY140" s="14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150</v>
      </c>
      <c r="BM140" s="228" t="s">
        <v>178</v>
      </c>
    </row>
    <row r="141" s="2" customFormat="1" ht="66.75" customHeight="1">
      <c r="A141" s="35"/>
      <c r="B141" s="36"/>
      <c r="C141" s="230" t="s">
        <v>134</v>
      </c>
      <c r="D141" s="230" t="s">
        <v>156</v>
      </c>
      <c r="E141" s="231" t="s">
        <v>179</v>
      </c>
      <c r="F141" s="232" t="s">
        <v>180</v>
      </c>
      <c r="G141" s="233" t="s">
        <v>177</v>
      </c>
      <c r="H141" s="234">
        <v>1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41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159</v>
      </c>
      <c r="AT141" s="228" t="s">
        <v>156</v>
      </c>
      <c r="AU141" s="228" t="s">
        <v>86</v>
      </c>
      <c r="AY141" s="14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84</v>
      </c>
      <c r="BK141" s="229">
        <f>ROUND(I141*H141,2)</f>
        <v>0</v>
      </c>
      <c r="BL141" s="14" t="s">
        <v>150</v>
      </c>
      <c r="BM141" s="228" t="s">
        <v>181</v>
      </c>
    </row>
    <row r="142" s="2" customFormat="1" ht="16.5" customHeight="1">
      <c r="A142" s="35"/>
      <c r="B142" s="36"/>
      <c r="C142" s="230" t="s">
        <v>182</v>
      </c>
      <c r="D142" s="230" t="s">
        <v>156</v>
      </c>
      <c r="E142" s="231" t="s">
        <v>183</v>
      </c>
      <c r="F142" s="232" t="s">
        <v>184</v>
      </c>
      <c r="G142" s="233" t="s">
        <v>177</v>
      </c>
      <c r="H142" s="234">
        <v>2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41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159</v>
      </c>
      <c r="AT142" s="228" t="s">
        <v>156</v>
      </c>
      <c r="AU142" s="228" t="s">
        <v>86</v>
      </c>
      <c r="AY142" s="14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150</v>
      </c>
      <c r="BM142" s="228" t="s">
        <v>185</v>
      </c>
    </row>
    <row r="143" s="2" customFormat="1" ht="16.5" customHeight="1">
      <c r="A143" s="35"/>
      <c r="B143" s="36"/>
      <c r="C143" s="230" t="s">
        <v>186</v>
      </c>
      <c r="D143" s="230" t="s">
        <v>156</v>
      </c>
      <c r="E143" s="231" t="s">
        <v>187</v>
      </c>
      <c r="F143" s="232" t="s">
        <v>188</v>
      </c>
      <c r="G143" s="233" t="s">
        <v>177</v>
      </c>
      <c r="H143" s="234">
        <v>2</v>
      </c>
      <c r="I143" s="235"/>
      <c r="J143" s="236">
        <f>ROUND(I143*H143,2)</f>
        <v>0</v>
      </c>
      <c r="K143" s="237"/>
      <c r="L143" s="238"/>
      <c r="M143" s="239" t="s">
        <v>1</v>
      </c>
      <c r="N143" s="240" t="s">
        <v>41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159</v>
      </c>
      <c r="AT143" s="228" t="s">
        <v>156</v>
      </c>
      <c r="AU143" s="228" t="s">
        <v>86</v>
      </c>
      <c r="AY143" s="14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150</v>
      </c>
      <c r="BM143" s="228" t="s">
        <v>189</v>
      </c>
    </row>
    <row r="144" s="2" customFormat="1" ht="16.5" customHeight="1">
      <c r="A144" s="35"/>
      <c r="B144" s="36"/>
      <c r="C144" s="230" t="s">
        <v>190</v>
      </c>
      <c r="D144" s="230" t="s">
        <v>156</v>
      </c>
      <c r="E144" s="231" t="s">
        <v>191</v>
      </c>
      <c r="F144" s="232" t="s">
        <v>192</v>
      </c>
      <c r="G144" s="233" t="s">
        <v>177</v>
      </c>
      <c r="H144" s="234">
        <v>2</v>
      </c>
      <c r="I144" s="235"/>
      <c r="J144" s="236">
        <f>ROUND(I144*H144,2)</f>
        <v>0</v>
      </c>
      <c r="K144" s="237"/>
      <c r="L144" s="238"/>
      <c r="M144" s="239" t="s">
        <v>1</v>
      </c>
      <c r="N144" s="240" t="s">
        <v>41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159</v>
      </c>
      <c r="AT144" s="228" t="s">
        <v>156</v>
      </c>
      <c r="AU144" s="228" t="s">
        <v>86</v>
      </c>
      <c r="AY144" s="14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84</v>
      </c>
      <c r="BK144" s="229">
        <f>ROUND(I144*H144,2)</f>
        <v>0</v>
      </c>
      <c r="BL144" s="14" t="s">
        <v>150</v>
      </c>
      <c r="BM144" s="228" t="s">
        <v>193</v>
      </c>
    </row>
    <row r="145" s="2" customFormat="1" ht="16.5" customHeight="1">
      <c r="A145" s="35"/>
      <c r="B145" s="36"/>
      <c r="C145" s="230" t="s">
        <v>194</v>
      </c>
      <c r="D145" s="230" t="s">
        <v>156</v>
      </c>
      <c r="E145" s="231" t="s">
        <v>195</v>
      </c>
      <c r="F145" s="232" t="s">
        <v>196</v>
      </c>
      <c r="G145" s="233" t="s">
        <v>177</v>
      </c>
      <c r="H145" s="234">
        <v>2</v>
      </c>
      <c r="I145" s="235"/>
      <c r="J145" s="236">
        <f>ROUND(I145*H145,2)</f>
        <v>0</v>
      </c>
      <c r="K145" s="237"/>
      <c r="L145" s="238"/>
      <c r="M145" s="239" t="s">
        <v>1</v>
      </c>
      <c r="N145" s="240" t="s">
        <v>41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159</v>
      </c>
      <c r="AT145" s="228" t="s">
        <v>156</v>
      </c>
      <c r="AU145" s="228" t="s">
        <v>86</v>
      </c>
      <c r="AY145" s="14" t="s">
        <v>133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150</v>
      </c>
      <c r="BM145" s="228" t="s">
        <v>197</v>
      </c>
    </row>
    <row r="146" s="2" customFormat="1" ht="24.15" customHeight="1">
      <c r="A146" s="35"/>
      <c r="B146" s="36"/>
      <c r="C146" s="230" t="s">
        <v>198</v>
      </c>
      <c r="D146" s="230" t="s">
        <v>156</v>
      </c>
      <c r="E146" s="231" t="s">
        <v>199</v>
      </c>
      <c r="F146" s="232" t="s">
        <v>200</v>
      </c>
      <c r="G146" s="233" t="s">
        <v>177</v>
      </c>
      <c r="H146" s="234">
        <v>1</v>
      </c>
      <c r="I146" s="235"/>
      <c r="J146" s="236">
        <f>ROUND(I146*H146,2)</f>
        <v>0</v>
      </c>
      <c r="K146" s="237"/>
      <c r="L146" s="238"/>
      <c r="M146" s="239" t="s">
        <v>1</v>
      </c>
      <c r="N146" s="240" t="s">
        <v>41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159</v>
      </c>
      <c r="AT146" s="228" t="s">
        <v>156</v>
      </c>
      <c r="AU146" s="228" t="s">
        <v>86</v>
      </c>
      <c r="AY146" s="14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84</v>
      </c>
      <c r="BK146" s="229">
        <f>ROUND(I146*H146,2)</f>
        <v>0</v>
      </c>
      <c r="BL146" s="14" t="s">
        <v>150</v>
      </c>
      <c r="BM146" s="228" t="s">
        <v>201</v>
      </c>
    </row>
    <row r="147" s="2" customFormat="1" ht="21.75" customHeight="1">
      <c r="A147" s="35"/>
      <c r="B147" s="36"/>
      <c r="C147" s="230" t="s">
        <v>8</v>
      </c>
      <c r="D147" s="230" t="s">
        <v>156</v>
      </c>
      <c r="E147" s="231" t="s">
        <v>202</v>
      </c>
      <c r="F147" s="232" t="s">
        <v>203</v>
      </c>
      <c r="G147" s="233" t="s">
        <v>177</v>
      </c>
      <c r="H147" s="234">
        <v>2</v>
      </c>
      <c r="I147" s="235"/>
      <c r="J147" s="236">
        <f>ROUND(I147*H147,2)</f>
        <v>0</v>
      </c>
      <c r="K147" s="237"/>
      <c r="L147" s="238"/>
      <c r="M147" s="239" t="s">
        <v>1</v>
      </c>
      <c r="N147" s="240" t="s">
        <v>41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159</v>
      </c>
      <c r="AT147" s="228" t="s">
        <v>156</v>
      </c>
      <c r="AU147" s="228" t="s">
        <v>86</v>
      </c>
      <c r="AY147" s="14" t="s">
        <v>133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150</v>
      </c>
      <c r="BM147" s="228" t="s">
        <v>204</v>
      </c>
    </row>
    <row r="148" s="2" customFormat="1" ht="16.5" customHeight="1">
      <c r="A148" s="35"/>
      <c r="B148" s="36"/>
      <c r="C148" s="230" t="s">
        <v>205</v>
      </c>
      <c r="D148" s="230" t="s">
        <v>156</v>
      </c>
      <c r="E148" s="231" t="s">
        <v>206</v>
      </c>
      <c r="F148" s="232" t="s">
        <v>207</v>
      </c>
      <c r="G148" s="233" t="s">
        <v>208</v>
      </c>
      <c r="H148" s="234">
        <v>2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41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159</v>
      </c>
      <c r="AT148" s="228" t="s">
        <v>156</v>
      </c>
      <c r="AU148" s="228" t="s">
        <v>86</v>
      </c>
      <c r="AY148" s="14" t="s">
        <v>133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84</v>
      </c>
      <c r="BK148" s="229">
        <f>ROUND(I148*H148,2)</f>
        <v>0</v>
      </c>
      <c r="BL148" s="14" t="s">
        <v>150</v>
      </c>
      <c r="BM148" s="228" t="s">
        <v>209</v>
      </c>
    </row>
    <row r="149" s="2" customFormat="1" ht="37.8" customHeight="1">
      <c r="A149" s="35"/>
      <c r="B149" s="36"/>
      <c r="C149" s="230" t="s">
        <v>150</v>
      </c>
      <c r="D149" s="230" t="s">
        <v>156</v>
      </c>
      <c r="E149" s="231" t="s">
        <v>210</v>
      </c>
      <c r="F149" s="232" t="s">
        <v>211</v>
      </c>
      <c r="G149" s="233" t="s">
        <v>212</v>
      </c>
      <c r="H149" s="234">
        <v>1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41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159</v>
      </c>
      <c r="AT149" s="228" t="s">
        <v>156</v>
      </c>
      <c r="AU149" s="228" t="s">
        <v>86</v>
      </c>
      <c r="AY149" s="14" t="s">
        <v>133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84</v>
      </c>
      <c r="BK149" s="229">
        <f>ROUND(I149*H149,2)</f>
        <v>0</v>
      </c>
      <c r="BL149" s="14" t="s">
        <v>150</v>
      </c>
      <c r="BM149" s="228" t="s">
        <v>213</v>
      </c>
    </row>
    <row r="150" s="2" customFormat="1" ht="16.5" customHeight="1">
      <c r="A150" s="35"/>
      <c r="B150" s="36"/>
      <c r="C150" s="230" t="s">
        <v>214</v>
      </c>
      <c r="D150" s="230" t="s">
        <v>156</v>
      </c>
      <c r="E150" s="231" t="s">
        <v>215</v>
      </c>
      <c r="F150" s="232" t="s">
        <v>216</v>
      </c>
      <c r="G150" s="233" t="s">
        <v>212</v>
      </c>
      <c r="H150" s="234">
        <v>2</v>
      </c>
      <c r="I150" s="235"/>
      <c r="J150" s="236">
        <f>ROUND(I150*H150,2)</f>
        <v>0</v>
      </c>
      <c r="K150" s="237"/>
      <c r="L150" s="238"/>
      <c r="M150" s="239" t="s">
        <v>1</v>
      </c>
      <c r="N150" s="240" t="s">
        <v>41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159</v>
      </c>
      <c r="AT150" s="228" t="s">
        <v>156</v>
      </c>
      <c r="AU150" s="228" t="s">
        <v>86</v>
      </c>
      <c r="AY150" s="14" t="s">
        <v>133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84</v>
      </c>
      <c r="BK150" s="229">
        <f>ROUND(I150*H150,2)</f>
        <v>0</v>
      </c>
      <c r="BL150" s="14" t="s">
        <v>150</v>
      </c>
      <c r="BM150" s="228" t="s">
        <v>217</v>
      </c>
    </row>
    <row r="151" s="2" customFormat="1" ht="37.8" customHeight="1">
      <c r="A151" s="35"/>
      <c r="B151" s="36"/>
      <c r="C151" s="230" t="s">
        <v>218</v>
      </c>
      <c r="D151" s="230" t="s">
        <v>156</v>
      </c>
      <c r="E151" s="231" t="s">
        <v>219</v>
      </c>
      <c r="F151" s="232" t="s">
        <v>220</v>
      </c>
      <c r="G151" s="233" t="s">
        <v>212</v>
      </c>
      <c r="H151" s="234">
        <v>1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41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159</v>
      </c>
      <c r="AT151" s="228" t="s">
        <v>156</v>
      </c>
      <c r="AU151" s="228" t="s">
        <v>86</v>
      </c>
      <c r="AY151" s="14" t="s">
        <v>133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84</v>
      </c>
      <c r="BK151" s="229">
        <f>ROUND(I151*H151,2)</f>
        <v>0</v>
      </c>
      <c r="BL151" s="14" t="s">
        <v>150</v>
      </c>
      <c r="BM151" s="228" t="s">
        <v>221</v>
      </c>
    </row>
    <row r="152" s="2" customFormat="1" ht="24.15" customHeight="1">
      <c r="A152" s="35"/>
      <c r="B152" s="36"/>
      <c r="C152" s="230" t="s">
        <v>222</v>
      </c>
      <c r="D152" s="230" t="s">
        <v>156</v>
      </c>
      <c r="E152" s="231" t="s">
        <v>223</v>
      </c>
      <c r="F152" s="232" t="s">
        <v>224</v>
      </c>
      <c r="G152" s="233" t="s">
        <v>208</v>
      </c>
      <c r="H152" s="234">
        <v>2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41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159</v>
      </c>
      <c r="AT152" s="228" t="s">
        <v>156</v>
      </c>
      <c r="AU152" s="228" t="s">
        <v>86</v>
      </c>
      <c r="AY152" s="14" t="s">
        <v>133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84</v>
      </c>
      <c r="BK152" s="229">
        <f>ROUND(I152*H152,2)</f>
        <v>0</v>
      </c>
      <c r="BL152" s="14" t="s">
        <v>150</v>
      </c>
      <c r="BM152" s="228" t="s">
        <v>225</v>
      </c>
    </row>
    <row r="153" s="2" customFormat="1" ht="16.5" customHeight="1">
      <c r="A153" s="35"/>
      <c r="B153" s="36"/>
      <c r="C153" s="230" t="s">
        <v>226</v>
      </c>
      <c r="D153" s="230" t="s">
        <v>156</v>
      </c>
      <c r="E153" s="231" t="s">
        <v>227</v>
      </c>
      <c r="F153" s="232" t="s">
        <v>228</v>
      </c>
      <c r="G153" s="233" t="s">
        <v>208</v>
      </c>
      <c r="H153" s="234">
        <v>4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41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159</v>
      </c>
      <c r="AT153" s="228" t="s">
        <v>156</v>
      </c>
      <c r="AU153" s="228" t="s">
        <v>86</v>
      </c>
      <c r="AY153" s="14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150</v>
      </c>
      <c r="BM153" s="228" t="s">
        <v>229</v>
      </c>
    </row>
    <row r="154" s="2" customFormat="1" ht="37.8" customHeight="1">
      <c r="A154" s="35"/>
      <c r="B154" s="36"/>
      <c r="C154" s="230" t="s">
        <v>7</v>
      </c>
      <c r="D154" s="230" t="s">
        <v>156</v>
      </c>
      <c r="E154" s="231" t="s">
        <v>230</v>
      </c>
      <c r="F154" s="232" t="s">
        <v>231</v>
      </c>
      <c r="G154" s="233" t="s">
        <v>212</v>
      </c>
      <c r="H154" s="234">
        <v>1</v>
      </c>
      <c r="I154" s="235"/>
      <c r="J154" s="236">
        <f>ROUND(I154*H154,2)</f>
        <v>0</v>
      </c>
      <c r="K154" s="237"/>
      <c r="L154" s="238"/>
      <c r="M154" s="239" t="s">
        <v>1</v>
      </c>
      <c r="N154" s="240" t="s">
        <v>41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159</v>
      </c>
      <c r="AT154" s="228" t="s">
        <v>156</v>
      </c>
      <c r="AU154" s="228" t="s">
        <v>86</v>
      </c>
      <c r="AY154" s="14" t="s">
        <v>133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84</v>
      </c>
      <c r="BK154" s="229">
        <f>ROUND(I154*H154,2)</f>
        <v>0</v>
      </c>
      <c r="BL154" s="14" t="s">
        <v>150</v>
      </c>
      <c r="BM154" s="228" t="s">
        <v>232</v>
      </c>
    </row>
    <row r="155" s="2" customFormat="1" ht="16.5" customHeight="1">
      <c r="A155" s="35"/>
      <c r="B155" s="36"/>
      <c r="C155" s="230" t="s">
        <v>233</v>
      </c>
      <c r="D155" s="230" t="s">
        <v>156</v>
      </c>
      <c r="E155" s="231" t="s">
        <v>234</v>
      </c>
      <c r="F155" s="232" t="s">
        <v>235</v>
      </c>
      <c r="G155" s="233" t="s">
        <v>208</v>
      </c>
      <c r="H155" s="234">
        <v>2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159</v>
      </c>
      <c r="AT155" s="228" t="s">
        <v>156</v>
      </c>
      <c r="AU155" s="228" t="s">
        <v>86</v>
      </c>
      <c r="AY155" s="14" t="s">
        <v>133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150</v>
      </c>
      <c r="BM155" s="228" t="s">
        <v>236</v>
      </c>
    </row>
    <row r="156" s="2" customFormat="1" ht="16.5" customHeight="1">
      <c r="A156" s="35"/>
      <c r="B156" s="36"/>
      <c r="C156" s="230" t="s">
        <v>237</v>
      </c>
      <c r="D156" s="230" t="s">
        <v>156</v>
      </c>
      <c r="E156" s="231" t="s">
        <v>238</v>
      </c>
      <c r="F156" s="232" t="s">
        <v>239</v>
      </c>
      <c r="G156" s="233" t="s">
        <v>208</v>
      </c>
      <c r="H156" s="234">
        <v>4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41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159</v>
      </c>
      <c r="AT156" s="228" t="s">
        <v>156</v>
      </c>
      <c r="AU156" s="228" t="s">
        <v>86</v>
      </c>
      <c r="AY156" s="14" t="s">
        <v>133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84</v>
      </c>
      <c r="BK156" s="229">
        <f>ROUND(I156*H156,2)</f>
        <v>0</v>
      </c>
      <c r="BL156" s="14" t="s">
        <v>150</v>
      </c>
      <c r="BM156" s="228" t="s">
        <v>240</v>
      </c>
    </row>
    <row r="157" s="2" customFormat="1" ht="16.5" customHeight="1">
      <c r="A157" s="35"/>
      <c r="B157" s="36"/>
      <c r="C157" s="230" t="s">
        <v>241</v>
      </c>
      <c r="D157" s="230" t="s">
        <v>156</v>
      </c>
      <c r="E157" s="231" t="s">
        <v>242</v>
      </c>
      <c r="F157" s="232" t="s">
        <v>243</v>
      </c>
      <c r="G157" s="233" t="s">
        <v>149</v>
      </c>
      <c r="H157" s="234">
        <v>9.5</v>
      </c>
      <c r="I157" s="235"/>
      <c r="J157" s="236">
        <f>ROUND(I157*H157,2)</f>
        <v>0</v>
      </c>
      <c r="K157" s="237"/>
      <c r="L157" s="238"/>
      <c r="M157" s="239" t="s">
        <v>1</v>
      </c>
      <c r="N157" s="240" t="s">
        <v>41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159</v>
      </c>
      <c r="AT157" s="228" t="s">
        <v>156</v>
      </c>
      <c r="AU157" s="228" t="s">
        <v>86</v>
      </c>
      <c r="AY157" s="14" t="s">
        <v>133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84</v>
      </c>
      <c r="BK157" s="229">
        <f>ROUND(I157*H157,2)</f>
        <v>0</v>
      </c>
      <c r="BL157" s="14" t="s">
        <v>150</v>
      </c>
      <c r="BM157" s="228" t="s">
        <v>244</v>
      </c>
    </row>
    <row r="158" s="2" customFormat="1" ht="16.5" customHeight="1">
      <c r="A158" s="35"/>
      <c r="B158" s="36"/>
      <c r="C158" s="230" t="s">
        <v>245</v>
      </c>
      <c r="D158" s="230" t="s">
        <v>156</v>
      </c>
      <c r="E158" s="231" t="s">
        <v>246</v>
      </c>
      <c r="F158" s="232" t="s">
        <v>247</v>
      </c>
      <c r="G158" s="233" t="s">
        <v>212</v>
      </c>
      <c r="H158" s="234">
        <v>1</v>
      </c>
      <c r="I158" s="235"/>
      <c r="J158" s="236">
        <f>ROUND(I158*H158,2)</f>
        <v>0</v>
      </c>
      <c r="K158" s="237"/>
      <c r="L158" s="238"/>
      <c r="M158" s="239" t="s">
        <v>1</v>
      </c>
      <c r="N158" s="240" t="s">
        <v>41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159</v>
      </c>
      <c r="AT158" s="228" t="s">
        <v>156</v>
      </c>
      <c r="AU158" s="228" t="s">
        <v>86</v>
      </c>
      <c r="AY158" s="14" t="s">
        <v>133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150</v>
      </c>
      <c r="BM158" s="228" t="s">
        <v>248</v>
      </c>
    </row>
    <row r="159" s="2" customFormat="1" ht="16.5" customHeight="1">
      <c r="A159" s="35"/>
      <c r="B159" s="36"/>
      <c r="C159" s="230" t="s">
        <v>249</v>
      </c>
      <c r="D159" s="230" t="s">
        <v>156</v>
      </c>
      <c r="E159" s="231" t="s">
        <v>250</v>
      </c>
      <c r="F159" s="232" t="s">
        <v>251</v>
      </c>
      <c r="G159" s="233" t="s">
        <v>212</v>
      </c>
      <c r="H159" s="234">
        <v>1</v>
      </c>
      <c r="I159" s="235"/>
      <c r="J159" s="236">
        <f>ROUND(I159*H159,2)</f>
        <v>0</v>
      </c>
      <c r="K159" s="237"/>
      <c r="L159" s="238"/>
      <c r="M159" s="239" t="s">
        <v>1</v>
      </c>
      <c r="N159" s="240" t="s">
        <v>41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159</v>
      </c>
      <c r="AT159" s="228" t="s">
        <v>156</v>
      </c>
      <c r="AU159" s="228" t="s">
        <v>86</v>
      </c>
      <c r="AY159" s="14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84</v>
      </c>
      <c r="BK159" s="229">
        <f>ROUND(I159*H159,2)</f>
        <v>0</v>
      </c>
      <c r="BL159" s="14" t="s">
        <v>150</v>
      </c>
      <c r="BM159" s="228" t="s">
        <v>252</v>
      </c>
    </row>
    <row r="160" s="2" customFormat="1" ht="16.5" customHeight="1">
      <c r="A160" s="35"/>
      <c r="B160" s="36"/>
      <c r="C160" s="230" t="s">
        <v>253</v>
      </c>
      <c r="D160" s="230" t="s">
        <v>156</v>
      </c>
      <c r="E160" s="231" t="s">
        <v>254</v>
      </c>
      <c r="F160" s="232" t="s">
        <v>255</v>
      </c>
      <c r="G160" s="233" t="s">
        <v>212</v>
      </c>
      <c r="H160" s="234">
        <v>1</v>
      </c>
      <c r="I160" s="235"/>
      <c r="J160" s="236">
        <f>ROUND(I160*H160,2)</f>
        <v>0</v>
      </c>
      <c r="K160" s="237"/>
      <c r="L160" s="238"/>
      <c r="M160" s="239" t="s">
        <v>1</v>
      </c>
      <c r="N160" s="240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159</v>
      </c>
      <c r="AT160" s="228" t="s">
        <v>156</v>
      </c>
      <c r="AU160" s="228" t="s">
        <v>86</v>
      </c>
      <c r="AY160" s="14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150</v>
      </c>
      <c r="BM160" s="228" t="s">
        <v>256</v>
      </c>
    </row>
    <row r="161" s="2" customFormat="1" ht="16.5" customHeight="1">
      <c r="A161" s="35"/>
      <c r="B161" s="36"/>
      <c r="C161" s="230" t="s">
        <v>257</v>
      </c>
      <c r="D161" s="230" t="s">
        <v>156</v>
      </c>
      <c r="E161" s="231" t="s">
        <v>258</v>
      </c>
      <c r="F161" s="232" t="s">
        <v>259</v>
      </c>
      <c r="G161" s="233" t="s">
        <v>212</v>
      </c>
      <c r="H161" s="234">
        <v>1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159</v>
      </c>
      <c r="AT161" s="228" t="s">
        <v>156</v>
      </c>
      <c r="AU161" s="228" t="s">
        <v>86</v>
      </c>
      <c r="AY161" s="14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150</v>
      </c>
      <c r="BM161" s="228" t="s">
        <v>260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261</v>
      </c>
      <c r="F162" s="214" t="s">
        <v>262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SUM(P163:P180)</f>
        <v>0</v>
      </c>
      <c r="Q162" s="208"/>
      <c r="R162" s="209">
        <f>SUM(R163:R180)</f>
        <v>0.51940049580000003</v>
      </c>
      <c r="S162" s="208"/>
      <c r="T162" s="210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86</v>
      </c>
      <c r="AT162" s="212" t="s">
        <v>75</v>
      </c>
      <c r="AU162" s="212" t="s">
        <v>84</v>
      </c>
      <c r="AY162" s="211" t="s">
        <v>133</v>
      </c>
      <c r="BK162" s="213">
        <f>SUM(BK163:BK180)</f>
        <v>0</v>
      </c>
    </row>
    <row r="163" s="2" customFormat="1" ht="24.15" customHeight="1">
      <c r="A163" s="35"/>
      <c r="B163" s="36"/>
      <c r="C163" s="216" t="s">
        <v>263</v>
      </c>
      <c r="D163" s="216" t="s">
        <v>137</v>
      </c>
      <c r="E163" s="217" t="s">
        <v>264</v>
      </c>
      <c r="F163" s="218" t="s">
        <v>265</v>
      </c>
      <c r="G163" s="219" t="s">
        <v>208</v>
      </c>
      <c r="H163" s="220">
        <v>2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0.00067000000000000002</v>
      </c>
      <c r="R163" s="226">
        <f>Q163*H163</f>
        <v>0.0013400000000000001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150</v>
      </c>
      <c r="AT163" s="228" t="s">
        <v>137</v>
      </c>
      <c r="AU163" s="228" t="s">
        <v>86</v>
      </c>
      <c r="AY163" s="14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150</v>
      </c>
      <c r="BM163" s="228" t="s">
        <v>266</v>
      </c>
    </row>
    <row r="164" s="2" customFormat="1" ht="24.15" customHeight="1">
      <c r="A164" s="35"/>
      <c r="B164" s="36"/>
      <c r="C164" s="216" t="s">
        <v>267</v>
      </c>
      <c r="D164" s="216" t="s">
        <v>137</v>
      </c>
      <c r="E164" s="217" t="s">
        <v>268</v>
      </c>
      <c r="F164" s="218" t="s">
        <v>269</v>
      </c>
      <c r="G164" s="219" t="s">
        <v>208</v>
      </c>
      <c r="H164" s="220">
        <v>2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0.0016999999999999999</v>
      </c>
      <c r="R164" s="226">
        <f>Q164*H164</f>
        <v>0.0033999999999999998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150</v>
      </c>
      <c r="AT164" s="228" t="s">
        <v>137</v>
      </c>
      <c r="AU164" s="228" t="s">
        <v>86</v>
      </c>
      <c r="AY164" s="14" t="s">
        <v>133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84</v>
      </c>
      <c r="BK164" s="229">
        <f>ROUND(I164*H164,2)</f>
        <v>0</v>
      </c>
      <c r="BL164" s="14" t="s">
        <v>150</v>
      </c>
      <c r="BM164" s="228" t="s">
        <v>270</v>
      </c>
    </row>
    <row r="165" s="2" customFormat="1" ht="24.15" customHeight="1">
      <c r="A165" s="35"/>
      <c r="B165" s="36"/>
      <c r="C165" s="216" t="s">
        <v>271</v>
      </c>
      <c r="D165" s="216" t="s">
        <v>137</v>
      </c>
      <c r="E165" s="217" t="s">
        <v>272</v>
      </c>
      <c r="F165" s="218" t="s">
        <v>273</v>
      </c>
      <c r="G165" s="219" t="s">
        <v>208</v>
      </c>
      <c r="H165" s="220">
        <v>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41</v>
      </c>
      <c r="O165" s="88"/>
      <c r="P165" s="226">
        <f>O165*H165</f>
        <v>0</v>
      </c>
      <c r="Q165" s="226">
        <v>0.0035000000000000001</v>
      </c>
      <c r="R165" s="226">
        <f>Q165*H165</f>
        <v>0.014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150</v>
      </c>
      <c r="AT165" s="228" t="s">
        <v>137</v>
      </c>
      <c r="AU165" s="228" t="s">
        <v>86</v>
      </c>
      <c r="AY165" s="14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84</v>
      </c>
      <c r="BK165" s="229">
        <f>ROUND(I165*H165,2)</f>
        <v>0</v>
      </c>
      <c r="BL165" s="14" t="s">
        <v>150</v>
      </c>
      <c r="BM165" s="228" t="s">
        <v>274</v>
      </c>
    </row>
    <row r="166" s="2" customFormat="1" ht="21.75" customHeight="1">
      <c r="A166" s="35"/>
      <c r="B166" s="36"/>
      <c r="C166" s="216" t="s">
        <v>159</v>
      </c>
      <c r="D166" s="216" t="s">
        <v>137</v>
      </c>
      <c r="E166" s="217" t="s">
        <v>275</v>
      </c>
      <c r="F166" s="218" t="s">
        <v>276</v>
      </c>
      <c r="G166" s="219" t="s">
        <v>208</v>
      </c>
      <c r="H166" s="220">
        <v>1.95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41</v>
      </c>
      <c r="O166" s="88"/>
      <c r="P166" s="226">
        <f>O166*H166</f>
        <v>0</v>
      </c>
      <c r="Q166" s="226">
        <v>0.14429</v>
      </c>
      <c r="R166" s="226">
        <f>Q166*H166</f>
        <v>0.28136549999999999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150</v>
      </c>
      <c r="AT166" s="228" t="s">
        <v>137</v>
      </c>
      <c r="AU166" s="228" t="s">
        <v>86</v>
      </c>
      <c r="AY166" s="14" t="s">
        <v>133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84</v>
      </c>
      <c r="BK166" s="229">
        <f>ROUND(I166*H166,2)</f>
        <v>0</v>
      </c>
      <c r="BL166" s="14" t="s">
        <v>150</v>
      </c>
      <c r="BM166" s="228" t="s">
        <v>277</v>
      </c>
    </row>
    <row r="167" s="2" customFormat="1" ht="24.15" customHeight="1">
      <c r="A167" s="35"/>
      <c r="B167" s="36"/>
      <c r="C167" s="230" t="s">
        <v>278</v>
      </c>
      <c r="D167" s="230" t="s">
        <v>156</v>
      </c>
      <c r="E167" s="231" t="s">
        <v>279</v>
      </c>
      <c r="F167" s="232" t="s">
        <v>280</v>
      </c>
      <c r="G167" s="233" t="s">
        <v>212</v>
      </c>
      <c r="H167" s="234">
        <v>1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41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159</v>
      </c>
      <c r="AT167" s="228" t="s">
        <v>156</v>
      </c>
      <c r="AU167" s="228" t="s">
        <v>86</v>
      </c>
      <c r="AY167" s="14" t="s">
        <v>133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84</v>
      </c>
      <c r="BK167" s="229">
        <f>ROUND(I167*H167,2)</f>
        <v>0</v>
      </c>
      <c r="BL167" s="14" t="s">
        <v>150</v>
      </c>
      <c r="BM167" s="228" t="s">
        <v>281</v>
      </c>
    </row>
    <row r="168" s="2" customFormat="1" ht="33" customHeight="1">
      <c r="A168" s="35"/>
      <c r="B168" s="36"/>
      <c r="C168" s="216" t="s">
        <v>282</v>
      </c>
      <c r="D168" s="216" t="s">
        <v>137</v>
      </c>
      <c r="E168" s="217" t="s">
        <v>283</v>
      </c>
      <c r="F168" s="218" t="s">
        <v>284</v>
      </c>
      <c r="G168" s="219" t="s">
        <v>285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41</v>
      </c>
      <c r="O168" s="88"/>
      <c r="P168" s="226">
        <f>O168*H168</f>
        <v>0</v>
      </c>
      <c r="Q168" s="226">
        <v>0.11380999999999999</v>
      </c>
      <c r="R168" s="226">
        <f>Q168*H168</f>
        <v>0.11380999999999999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150</v>
      </c>
      <c r="AT168" s="228" t="s">
        <v>137</v>
      </c>
      <c r="AU168" s="228" t="s">
        <v>86</v>
      </c>
      <c r="AY168" s="14" t="s">
        <v>133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84</v>
      </c>
      <c r="BK168" s="229">
        <f>ROUND(I168*H168,2)</f>
        <v>0</v>
      </c>
      <c r="BL168" s="14" t="s">
        <v>150</v>
      </c>
      <c r="BM168" s="228" t="s">
        <v>286</v>
      </c>
    </row>
    <row r="169" s="2" customFormat="1" ht="24.15" customHeight="1">
      <c r="A169" s="35"/>
      <c r="B169" s="36"/>
      <c r="C169" s="216" t="s">
        <v>287</v>
      </c>
      <c r="D169" s="216" t="s">
        <v>137</v>
      </c>
      <c r="E169" s="217" t="s">
        <v>288</v>
      </c>
      <c r="F169" s="218" t="s">
        <v>289</v>
      </c>
      <c r="G169" s="219" t="s">
        <v>285</v>
      </c>
      <c r="H169" s="220">
        <v>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41</v>
      </c>
      <c r="O169" s="88"/>
      <c r="P169" s="226">
        <f>O169*H169</f>
        <v>0</v>
      </c>
      <c r="Q169" s="226">
        <v>0.0068287644999999999</v>
      </c>
      <c r="R169" s="226">
        <f>Q169*H169</f>
        <v>0.013657529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150</v>
      </c>
      <c r="AT169" s="228" t="s">
        <v>137</v>
      </c>
      <c r="AU169" s="228" t="s">
        <v>86</v>
      </c>
      <c r="AY169" s="14" t="s">
        <v>133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150</v>
      </c>
      <c r="BM169" s="228" t="s">
        <v>290</v>
      </c>
    </row>
    <row r="170" s="2" customFormat="1" ht="37.8" customHeight="1">
      <c r="A170" s="35"/>
      <c r="B170" s="36"/>
      <c r="C170" s="216" t="s">
        <v>291</v>
      </c>
      <c r="D170" s="216" t="s">
        <v>137</v>
      </c>
      <c r="E170" s="217" t="s">
        <v>292</v>
      </c>
      <c r="F170" s="218" t="s">
        <v>293</v>
      </c>
      <c r="G170" s="219" t="s">
        <v>285</v>
      </c>
      <c r="H170" s="220">
        <v>2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41</v>
      </c>
      <c r="O170" s="88"/>
      <c r="P170" s="226">
        <f>O170*H170</f>
        <v>0</v>
      </c>
      <c r="Q170" s="226">
        <v>0.02887</v>
      </c>
      <c r="R170" s="226">
        <f>Q170*H170</f>
        <v>0.05774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150</v>
      </c>
      <c r="AT170" s="228" t="s">
        <v>137</v>
      </c>
      <c r="AU170" s="228" t="s">
        <v>86</v>
      </c>
      <c r="AY170" s="14" t="s">
        <v>133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84</v>
      </c>
      <c r="BK170" s="229">
        <f>ROUND(I170*H170,2)</f>
        <v>0</v>
      </c>
      <c r="BL170" s="14" t="s">
        <v>150</v>
      </c>
      <c r="BM170" s="228" t="s">
        <v>294</v>
      </c>
    </row>
    <row r="171" s="2" customFormat="1" ht="24.15" customHeight="1">
      <c r="A171" s="35"/>
      <c r="B171" s="36"/>
      <c r="C171" s="216" t="s">
        <v>295</v>
      </c>
      <c r="D171" s="216" t="s">
        <v>137</v>
      </c>
      <c r="E171" s="217" t="s">
        <v>296</v>
      </c>
      <c r="F171" s="218" t="s">
        <v>297</v>
      </c>
      <c r="G171" s="219" t="s">
        <v>208</v>
      </c>
      <c r="H171" s="220">
        <v>4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0.00074686670000000002</v>
      </c>
      <c r="R171" s="226">
        <f>Q171*H171</f>
        <v>0.0029874668000000001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150</v>
      </c>
      <c r="AT171" s="228" t="s">
        <v>137</v>
      </c>
      <c r="AU171" s="228" t="s">
        <v>86</v>
      </c>
      <c r="AY171" s="14" t="s">
        <v>133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84</v>
      </c>
      <c r="BK171" s="229">
        <f>ROUND(I171*H171,2)</f>
        <v>0</v>
      </c>
      <c r="BL171" s="14" t="s">
        <v>150</v>
      </c>
      <c r="BM171" s="228" t="s">
        <v>298</v>
      </c>
    </row>
    <row r="172" s="2" customFormat="1" ht="33" customHeight="1">
      <c r="A172" s="35"/>
      <c r="B172" s="36"/>
      <c r="C172" s="216" t="s">
        <v>299</v>
      </c>
      <c r="D172" s="216" t="s">
        <v>137</v>
      </c>
      <c r="E172" s="217" t="s">
        <v>300</v>
      </c>
      <c r="F172" s="218" t="s">
        <v>301</v>
      </c>
      <c r="G172" s="219" t="s">
        <v>285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0.0060800000000000003</v>
      </c>
      <c r="R172" s="226">
        <f>Q172*H172</f>
        <v>0.0060800000000000003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150</v>
      </c>
      <c r="AT172" s="228" t="s">
        <v>137</v>
      </c>
      <c r="AU172" s="228" t="s">
        <v>86</v>
      </c>
      <c r="AY172" s="14" t="s">
        <v>133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84</v>
      </c>
      <c r="BK172" s="229">
        <f>ROUND(I172*H172,2)</f>
        <v>0</v>
      </c>
      <c r="BL172" s="14" t="s">
        <v>150</v>
      </c>
      <c r="BM172" s="228" t="s">
        <v>302</v>
      </c>
    </row>
    <row r="173" s="2" customFormat="1" ht="33" customHeight="1">
      <c r="A173" s="35"/>
      <c r="B173" s="36"/>
      <c r="C173" s="216" t="s">
        <v>303</v>
      </c>
      <c r="D173" s="216" t="s">
        <v>137</v>
      </c>
      <c r="E173" s="217" t="s">
        <v>304</v>
      </c>
      <c r="F173" s="218" t="s">
        <v>305</v>
      </c>
      <c r="G173" s="219" t="s">
        <v>285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41</v>
      </c>
      <c r="O173" s="88"/>
      <c r="P173" s="226">
        <f>O173*H173</f>
        <v>0</v>
      </c>
      <c r="Q173" s="226">
        <v>0.025020000000000001</v>
      </c>
      <c r="R173" s="226">
        <f>Q173*H173</f>
        <v>0.025020000000000001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150</v>
      </c>
      <c r="AT173" s="228" t="s">
        <v>137</v>
      </c>
      <c r="AU173" s="228" t="s">
        <v>86</v>
      </c>
      <c r="AY173" s="14" t="s">
        <v>133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84</v>
      </c>
      <c r="BK173" s="229">
        <f>ROUND(I173*H173,2)</f>
        <v>0</v>
      </c>
      <c r="BL173" s="14" t="s">
        <v>150</v>
      </c>
      <c r="BM173" s="228" t="s">
        <v>306</v>
      </c>
    </row>
    <row r="174" s="2" customFormat="1" ht="33" customHeight="1">
      <c r="A174" s="35"/>
      <c r="B174" s="36"/>
      <c r="C174" s="230" t="s">
        <v>307</v>
      </c>
      <c r="D174" s="230" t="s">
        <v>156</v>
      </c>
      <c r="E174" s="231" t="s">
        <v>308</v>
      </c>
      <c r="F174" s="232" t="s">
        <v>309</v>
      </c>
      <c r="G174" s="233" t="s">
        <v>208</v>
      </c>
      <c r="H174" s="234">
        <v>1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41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159</v>
      </c>
      <c r="AT174" s="228" t="s">
        <v>156</v>
      </c>
      <c r="AU174" s="228" t="s">
        <v>86</v>
      </c>
      <c r="AY174" s="14" t="s">
        <v>133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84</v>
      </c>
      <c r="BK174" s="229">
        <f>ROUND(I174*H174,2)</f>
        <v>0</v>
      </c>
      <c r="BL174" s="14" t="s">
        <v>150</v>
      </c>
      <c r="BM174" s="228" t="s">
        <v>310</v>
      </c>
    </row>
    <row r="175" s="2" customFormat="1" ht="16.5" customHeight="1">
      <c r="A175" s="35"/>
      <c r="B175" s="36"/>
      <c r="C175" s="230" t="s">
        <v>311</v>
      </c>
      <c r="D175" s="230" t="s">
        <v>156</v>
      </c>
      <c r="E175" s="231" t="s">
        <v>312</v>
      </c>
      <c r="F175" s="232" t="s">
        <v>313</v>
      </c>
      <c r="G175" s="233" t="s">
        <v>177</v>
      </c>
      <c r="H175" s="234">
        <v>1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159</v>
      </c>
      <c r="AT175" s="228" t="s">
        <v>156</v>
      </c>
      <c r="AU175" s="228" t="s">
        <v>86</v>
      </c>
      <c r="AY175" s="14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150</v>
      </c>
      <c r="BM175" s="228" t="s">
        <v>314</v>
      </c>
    </row>
    <row r="176" s="2" customFormat="1" ht="21.75" customHeight="1">
      <c r="A176" s="35"/>
      <c r="B176" s="36"/>
      <c r="C176" s="230" t="s">
        <v>315</v>
      </c>
      <c r="D176" s="230" t="s">
        <v>156</v>
      </c>
      <c r="E176" s="231" t="s">
        <v>316</v>
      </c>
      <c r="F176" s="232" t="s">
        <v>317</v>
      </c>
      <c r="G176" s="233" t="s">
        <v>177</v>
      </c>
      <c r="H176" s="234">
        <v>1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41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159</v>
      </c>
      <c r="AT176" s="228" t="s">
        <v>156</v>
      </c>
      <c r="AU176" s="228" t="s">
        <v>86</v>
      </c>
      <c r="AY176" s="14" t="s">
        <v>133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84</v>
      </c>
      <c r="BK176" s="229">
        <f>ROUND(I176*H176,2)</f>
        <v>0</v>
      </c>
      <c r="BL176" s="14" t="s">
        <v>150</v>
      </c>
      <c r="BM176" s="228" t="s">
        <v>318</v>
      </c>
    </row>
    <row r="177" s="2" customFormat="1" ht="16.5" customHeight="1">
      <c r="A177" s="35"/>
      <c r="B177" s="36"/>
      <c r="C177" s="230" t="s">
        <v>319</v>
      </c>
      <c r="D177" s="230" t="s">
        <v>156</v>
      </c>
      <c r="E177" s="231" t="s">
        <v>320</v>
      </c>
      <c r="F177" s="232" t="s">
        <v>321</v>
      </c>
      <c r="G177" s="233" t="s">
        <v>177</v>
      </c>
      <c r="H177" s="234">
        <v>1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159</v>
      </c>
      <c r="AT177" s="228" t="s">
        <v>156</v>
      </c>
      <c r="AU177" s="228" t="s">
        <v>86</v>
      </c>
      <c r="AY177" s="14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84</v>
      </c>
      <c r="BK177" s="229">
        <f>ROUND(I177*H177,2)</f>
        <v>0</v>
      </c>
      <c r="BL177" s="14" t="s">
        <v>150</v>
      </c>
      <c r="BM177" s="228" t="s">
        <v>322</v>
      </c>
    </row>
    <row r="178" s="2" customFormat="1" ht="16.5" customHeight="1">
      <c r="A178" s="35"/>
      <c r="B178" s="36"/>
      <c r="C178" s="230" t="s">
        <v>323</v>
      </c>
      <c r="D178" s="230" t="s">
        <v>156</v>
      </c>
      <c r="E178" s="231" t="s">
        <v>324</v>
      </c>
      <c r="F178" s="232" t="s">
        <v>325</v>
      </c>
      <c r="G178" s="233" t="s">
        <v>177</v>
      </c>
      <c r="H178" s="234">
        <v>1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41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159</v>
      </c>
      <c r="AT178" s="228" t="s">
        <v>156</v>
      </c>
      <c r="AU178" s="228" t="s">
        <v>86</v>
      </c>
      <c r="AY178" s="14" t="s">
        <v>133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84</v>
      </c>
      <c r="BK178" s="229">
        <f>ROUND(I178*H178,2)</f>
        <v>0</v>
      </c>
      <c r="BL178" s="14" t="s">
        <v>150</v>
      </c>
      <c r="BM178" s="228" t="s">
        <v>326</v>
      </c>
    </row>
    <row r="179" s="2" customFormat="1" ht="24.15" customHeight="1">
      <c r="A179" s="35"/>
      <c r="B179" s="36"/>
      <c r="C179" s="230" t="s">
        <v>327</v>
      </c>
      <c r="D179" s="230" t="s">
        <v>156</v>
      </c>
      <c r="E179" s="231" t="s">
        <v>328</v>
      </c>
      <c r="F179" s="232" t="s">
        <v>329</v>
      </c>
      <c r="G179" s="233" t="s">
        <v>177</v>
      </c>
      <c r="H179" s="234">
        <v>1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41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159</v>
      </c>
      <c r="AT179" s="228" t="s">
        <v>156</v>
      </c>
      <c r="AU179" s="228" t="s">
        <v>86</v>
      </c>
      <c r="AY179" s="14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150</v>
      </c>
      <c r="BM179" s="228" t="s">
        <v>330</v>
      </c>
    </row>
    <row r="180" s="2" customFormat="1" ht="21.75" customHeight="1">
      <c r="A180" s="35"/>
      <c r="B180" s="36"/>
      <c r="C180" s="216" t="s">
        <v>331</v>
      </c>
      <c r="D180" s="216" t="s">
        <v>137</v>
      </c>
      <c r="E180" s="217" t="s">
        <v>332</v>
      </c>
      <c r="F180" s="218" t="s">
        <v>333</v>
      </c>
      <c r="G180" s="219" t="s">
        <v>334</v>
      </c>
      <c r="H180" s="220">
        <v>0.51900000000000002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41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150</v>
      </c>
      <c r="AT180" s="228" t="s">
        <v>137</v>
      </c>
      <c r="AU180" s="228" t="s">
        <v>86</v>
      </c>
      <c r="AY180" s="14" t="s">
        <v>133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84</v>
      </c>
      <c r="BK180" s="229">
        <f>ROUND(I180*H180,2)</f>
        <v>0</v>
      </c>
      <c r="BL180" s="14" t="s">
        <v>150</v>
      </c>
      <c r="BM180" s="228" t="s">
        <v>335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336</v>
      </c>
      <c r="F181" s="214" t="s">
        <v>337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SUM(P182:P188)</f>
        <v>0</v>
      </c>
      <c r="Q181" s="208"/>
      <c r="R181" s="209">
        <f>SUM(R182:R188)</f>
        <v>0.51655894999999996</v>
      </c>
      <c r="S181" s="208"/>
      <c r="T181" s="210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86</v>
      </c>
      <c r="AT181" s="212" t="s">
        <v>75</v>
      </c>
      <c r="AU181" s="212" t="s">
        <v>84</v>
      </c>
      <c r="AY181" s="211" t="s">
        <v>133</v>
      </c>
      <c r="BK181" s="213">
        <f>SUM(BK182:BK188)</f>
        <v>0</v>
      </c>
    </row>
    <row r="182" s="2" customFormat="1" ht="24.15" customHeight="1">
      <c r="A182" s="35"/>
      <c r="B182" s="36"/>
      <c r="C182" s="216" t="s">
        <v>338</v>
      </c>
      <c r="D182" s="216" t="s">
        <v>137</v>
      </c>
      <c r="E182" s="217" t="s">
        <v>339</v>
      </c>
      <c r="F182" s="218" t="s">
        <v>340</v>
      </c>
      <c r="G182" s="219" t="s">
        <v>149</v>
      </c>
      <c r="H182" s="220">
        <v>30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41</v>
      </c>
      <c r="O182" s="88"/>
      <c r="P182" s="226">
        <f>O182*H182</f>
        <v>0</v>
      </c>
      <c r="Q182" s="226">
        <v>0.00296</v>
      </c>
      <c r="R182" s="226">
        <f>Q182*H182</f>
        <v>0.088800000000000004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150</v>
      </c>
      <c r="AT182" s="228" t="s">
        <v>137</v>
      </c>
      <c r="AU182" s="228" t="s">
        <v>86</v>
      </c>
      <c r="AY182" s="14" t="s">
        <v>133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84</v>
      </c>
      <c r="BK182" s="229">
        <f>ROUND(I182*H182,2)</f>
        <v>0</v>
      </c>
      <c r="BL182" s="14" t="s">
        <v>150</v>
      </c>
      <c r="BM182" s="228" t="s">
        <v>341</v>
      </c>
    </row>
    <row r="183" s="2" customFormat="1" ht="24.15" customHeight="1">
      <c r="A183" s="35"/>
      <c r="B183" s="36"/>
      <c r="C183" s="216" t="s">
        <v>342</v>
      </c>
      <c r="D183" s="216" t="s">
        <v>137</v>
      </c>
      <c r="E183" s="217" t="s">
        <v>343</v>
      </c>
      <c r="F183" s="218" t="s">
        <v>344</v>
      </c>
      <c r="G183" s="219" t="s">
        <v>149</v>
      </c>
      <c r="H183" s="220">
        <v>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0.0062899999999999996</v>
      </c>
      <c r="R183" s="226">
        <f>Q183*H183</f>
        <v>0.0062899999999999996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150</v>
      </c>
      <c r="AT183" s="228" t="s">
        <v>137</v>
      </c>
      <c r="AU183" s="228" t="s">
        <v>86</v>
      </c>
      <c r="AY183" s="14" t="s">
        <v>133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150</v>
      </c>
      <c r="BM183" s="228" t="s">
        <v>345</v>
      </c>
    </row>
    <row r="184" s="2" customFormat="1" ht="24.15" customHeight="1">
      <c r="A184" s="35"/>
      <c r="B184" s="36"/>
      <c r="C184" s="216" t="s">
        <v>346</v>
      </c>
      <c r="D184" s="216" t="s">
        <v>137</v>
      </c>
      <c r="E184" s="217" t="s">
        <v>347</v>
      </c>
      <c r="F184" s="218" t="s">
        <v>348</v>
      </c>
      <c r="G184" s="219" t="s">
        <v>149</v>
      </c>
      <c r="H184" s="220">
        <v>5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41</v>
      </c>
      <c r="O184" s="88"/>
      <c r="P184" s="226">
        <f>O184*H184</f>
        <v>0</v>
      </c>
      <c r="Q184" s="226">
        <v>0.0079193900000000001</v>
      </c>
      <c r="R184" s="226">
        <f>Q184*H184</f>
        <v>0.039596949999999999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150</v>
      </c>
      <c r="AT184" s="228" t="s">
        <v>137</v>
      </c>
      <c r="AU184" s="228" t="s">
        <v>86</v>
      </c>
      <c r="AY184" s="14" t="s">
        <v>133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84</v>
      </c>
      <c r="BK184" s="229">
        <f>ROUND(I184*H184,2)</f>
        <v>0</v>
      </c>
      <c r="BL184" s="14" t="s">
        <v>150</v>
      </c>
      <c r="BM184" s="228" t="s">
        <v>349</v>
      </c>
    </row>
    <row r="185" s="2" customFormat="1" ht="24.15" customHeight="1">
      <c r="A185" s="35"/>
      <c r="B185" s="36"/>
      <c r="C185" s="216" t="s">
        <v>350</v>
      </c>
      <c r="D185" s="216" t="s">
        <v>137</v>
      </c>
      <c r="E185" s="217" t="s">
        <v>351</v>
      </c>
      <c r="F185" s="218" t="s">
        <v>352</v>
      </c>
      <c r="G185" s="219" t="s">
        <v>149</v>
      </c>
      <c r="H185" s="220">
        <v>40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0.0095467999999999994</v>
      </c>
      <c r="R185" s="226">
        <f>Q185*H185</f>
        <v>0.38187199999999999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150</v>
      </c>
      <c r="AT185" s="228" t="s">
        <v>137</v>
      </c>
      <c r="AU185" s="228" t="s">
        <v>86</v>
      </c>
      <c r="AY185" s="14" t="s">
        <v>133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84</v>
      </c>
      <c r="BK185" s="229">
        <f>ROUND(I185*H185,2)</f>
        <v>0</v>
      </c>
      <c r="BL185" s="14" t="s">
        <v>150</v>
      </c>
      <c r="BM185" s="228" t="s">
        <v>353</v>
      </c>
    </row>
    <row r="186" s="2" customFormat="1" ht="21.75" customHeight="1">
      <c r="A186" s="35"/>
      <c r="B186" s="36"/>
      <c r="C186" s="216" t="s">
        <v>354</v>
      </c>
      <c r="D186" s="216" t="s">
        <v>137</v>
      </c>
      <c r="E186" s="217" t="s">
        <v>355</v>
      </c>
      <c r="F186" s="218" t="s">
        <v>356</v>
      </c>
      <c r="G186" s="219" t="s">
        <v>149</v>
      </c>
      <c r="H186" s="220">
        <v>31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41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150</v>
      </c>
      <c r="AT186" s="228" t="s">
        <v>137</v>
      </c>
      <c r="AU186" s="228" t="s">
        <v>86</v>
      </c>
      <c r="AY186" s="14" t="s">
        <v>133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84</v>
      </c>
      <c r="BK186" s="229">
        <f>ROUND(I186*H186,2)</f>
        <v>0</v>
      </c>
      <c r="BL186" s="14" t="s">
        <v>150</v>
      </c>
      <c r="BM186" s="228" t="s">
        <v>357</v>
      </c>
    </row>
    <row r="187" s="2" customFormat="1" ht="24.15" customHeight="1">
      <c r="A187" s="35"/>
      <c r="B187" s="36"/>
      <c r="C187" s="216" t="s">
        <v>358</v>
      </c>
      <c r="D187" s="216" t="s">
        <v>137</v>
      </c>
      <c r="E187" s="217" t="s">
        <v>359</v>
      </c>
      <c r="F187" s="218" t="s">
        <v>360</v>
      </c>
      <c r="G187" s="219" t="s">
        <v>149</v>
      </c>
      <c r="H187" s="220">
        <v>45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41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150</v>
      </c>
      <c r="AT187" s="228" t="s">
        <v>137</v>
      </c>
      <c r="AU187" s="228" t="s">
        <v>86</v>
      </c>
      <c r="AY187" s="14" t="s">
        <v>133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84</v>
      </c>
      <c r="BK187" s="229">
        <f>ROUND(I187*H187,2)</f>
        <v>0</v>
      </c>
      <c r="BL187" s="14" t="s">
        <v>150</v>
      </c>
      <c r="BM187" s="228" t="s">
        <v>361</v>
      </c>
    </row>
    <row r="188" s="2" customFormat="1" ht="24.15" customHeight="1">
      <c r="A188" s="35"/>
      <c r="B188" s="36"/>
      <c r="C188" s="216" t="s">
        <v>362</v>
      </c>
      <c r="D188" s="216" t="s">
        <v>137</v>
      </c>
      <c r="E188" s="217" t="s">
        <v>363</v>
      </c>
      <c r="F188" s="218" t="s">
        <v>364</v>
      </c>
      <c r="G188" s="219" t="s">
        <v>334</v>
      </c>
      <c r="H188" s="220">
        <v>0.51700000000000002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41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150</v>
      </c>
      <c r="AT188" s="228" t="s">
        <v>137</v>
      </c>
      <c r="AU188" s="228" t="s">
        <v>86</v>
      </c>
      <c r="AY188" s="14" t="s">
        <v>133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84</v>
      </c>
      <c r="BK188" s="229">
        <f>ROUND(I188*H188,2)</f>
        <v>0</v>
      </c>
      <c r="BL188" s="14" t="s">
        <v>150</v>
      </c>
      <c r="BM188" s="228" t="s">
        <v>365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366</v>
      </c>
      <c r="F189" s="214" t="s">
        <v>367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SUM(P190:P209)</f>
        <v>0</v>
      </c>
      <c r="Q189" s="208"/>
      <c r="R189" s="209">
        <f>SUM(R190:R209)</f>
        <v>0.24157168630000003</v>
      </c>
      <c r="S189" s="208"/>
      <c r="T189" s="210">
        <f>SUM(T190:T209)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75</v>
      </c>
      <c r="AU189" s="212" t="s">
        <v>84</v>
      </c>
      <c r="AY189" s="211" t="s">
        <v>133</v>
      </c>
      <c r="BK189" s="213">
        <f>SUM(BK190:BK209)</f>
        <v>0</v>
      </c>
    </row>
    <row r="190" s="2" customFormat="1" ht="24.15" customHeight="1">
      <c r="A190" s="35"/>
      <c r="B190" s="36"/>
      <c r="C190" s="216" t="s">
        <v>368</v>
      </c>
      <c r="D190" s="216" t="s">
        <v>137</v>
      </c>
      <c r="E190" s="217" t="s">
        <v>369</v>
      </c>
      <c r="F190" s="218" t="s">
        <v>370</v>
      </c>
      <c r="G190" s="219" t="s">
        <v>285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0.035489990499999999</v>
      </c>
      <c r="R190" s="226">
        <f>Q190*H190</f>
        <v>0.070979980999999998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150</v>
      </c>
      <c r="AT190" s="228" t="s">
        <v>137</v>
      </c>
      <c r="AU190" s="228" t="s">
        <v>86</v>
      </c>
      <c r="AY190" s="14" t="s">
        <v>133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84</v>
      </c>
      <c r="BK190" s="229">
        <f>ROUND(I190*H190,2)</f>
        <v>0</v>
      </c>
      <c r="BL190" s="14" t="s">
        <v>150</v>
      </c>
      <c r="BM190" s="228" t="s">
        <v>371</v>
      </c>
    </row>
    <row r="191" s="2" customFormat="1" ht="24.15" customHeight="1">
      <c r="A191" s="35"/>
      <c r="B191" s="36"/>
      <c r="C191" s="216" t="s">
        <v>372</v>
      </c>
      <c r="D191" s="216" t="s">
        <v>137</v>
      </c>
      <c r="E191" s="217" t="s">
        <v>373</v>
      </c>
      <c r="F191" s="218" t="s">
        <v>374</v>
      </c>
      <c r="G191" s="219" t="s">
        <v>285</v>
      </c>
      <c r="H191" s="220">
        <v>1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41</v>
      </c>
      <c r="O191" s="88"/>
      <c r="P191" s="226">
        <f>O191*H191</f>
        <v>0</v>
      </c>
      <c r="Q191" s="226">
        <v>0.025251282999999999</v>
      </c>
      <c r="R191" s="226">
        <f>Q191*H191</f>
        <v>0.025251282999999999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150</v>
      </c>
      <c r="AT191" s="228" t="s">
        <v>137</v>
      </c>
      <c r="AU191" s="228" t="s">
        <v>86</v>
      </c>
      <c r="AY191" s="14" t="s">
        <v>133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84</v>
      </c>
      <c r="BK191" s="229">
        <f>ROUND(I191*H191,2)</f>
        <v>0</v>
      </c>
      <c r="BL191" s="14" t="s">
        <v>150</v>
      </c>
      <c r="BM191" s="228" t="s">
        <v>375</v>
      </c>
    </row>
    <row r="192" s="2" customFormat="1" ht="21.75" customHeight="1">
      <c r="A192" s="35"/>
      <c r="B192" s="36"/>
      <c r="C192" s="216" t="s">
        <v>376</v>
      </c>
      <c r="D192" s="216" t="s">
        <v>137</v>
      </c>
      <c r="E192" s="217" t="s">
        <v>377</v>
      </c>
      <c r="F192" s="218" t="s">
        <v>378</v>
      </c>
      <c r="G192" s="219" t="s">
        <v>285</v>
      </c>
      <c r="H192" s="220">
        <v>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41</v>
      </c>
      <c r="O192" s="88"/>
      <c r="P192" s="226">
        <f>O192*H192</f>
        <v>0</v>
      </c>
      <c r="Q192" s="226">
        <v>0.037679999999999998</v>
      </c>
      <c r="R192" s="226">
        <f>Q192*H192</f>
        <v>0.037679999999999998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150</v>
      </c>
      <c r="AT192" s="228" t="s">
        <v>137</v>
      </c>
      <c r="AU192" s="228" t="s">
        <v>86</v>
      </c>
      <c r="AY192" s="14" t="s">
        <v>133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84</v>
      </c>
      <c r="BK192" s="229">
        <f>ROUND(I192*H192,2)</f>
        <v>0</v>
      </c>
      <c r="BL192" s="14" t="s">
        <v>150</v>
      </c>
      <c r="BM192" s="228" t="s">
        <v>379</v>
      </c>
    </row>
    <row r="193" s="2" customFormat="1" ht="24.15" customHeight="1">
      <c r="A193" s="35"/>
      <c r="B193" s="36"/>
      <c r="C193" s="216" t="s">
        <v>380</v>
      </c>
      <c r="D193" s="216" t="s">
        <v>137</v>
      </c>
      <c r="E193" s="217" t="s">
        <v>381</v>
      </c>
      <c r="F193" s="218" t="s">
        <v>382</v>
      </c>
      <c r="G193" s="219" t="s">
        <v>285</v>
      </c>
      <c r="H193" s="220">
        <v>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0.0212097685</v>
      </c>
      <c r="R193" s="226">
        <f>Q193*H193</f>
        <v>0.0212097685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150</v>
      </c>
      <c r="AT193" s="228" t="s">
        <v>137</v>
      </c>
      <c r="AU193" s="228" t="s">
        <v>86</v>
      </c>
      <c r="AY193" s="14" t="s">
        <v>133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84</v>
      </c>
      <c r="BK193" s="229">
        <f>ROUND(I193*H193,2)</f>
        <v>0</v>
      </c>
      <c r="BL193" s="14" t="s">
        <v>150</v>
      </c>
      <c r="BM193" s="228" t="s">
        <v>383</v>
      </c>
    </row>
    <row r="194" s="2" customFormat="1" ht="24.15" customHeight="1">
      <c r="A194" s="35"/>
      <c r="B194" s="36"/>
      <c r="C194" s="216" t="s">
        <v>384</v>
      </c>
      <c r="D194" s="216" t="s">
        <v>137</v>
      </c>
      <c r="E194" s="217" t="s">
        <v>385</v>
      </c>
      <c r="F194" s="218" t="s">
        <v>386</v>
      </c>
      <c r="G194" s="219" t="s">
        <v>285</v>
      </c>
      <c r="H194" s="220">
        <v>2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0.011594800000000001</v>
      </c>
      <c r="R194" s="226">
        <f>Q194*H194</f>
        <v>0.023189600000000001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150</v>
      </c>
      <c r="AT194" s="228" t="s">
        <v>137</v>
      </c>
      <c r="AU194" s="228" t="s">
        <v>86</v>
      </c>
      <c r="AY194" s="14" t="s">
        <v>133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84</v>
      </c>
      <c r="BK194" s="229">
        <f>ROUND(I194*H194,2)</f>
        <v>0</v>
      </c>
      <c r="BL194" s="14" t="s">
        <v>150</v>
      </c>
      <c r="BM194" s="228" t="s">
        <v>387</v>
      </c>
    </row>
    <row r="195" s="2" customFormat="1" ht="24.15" customHeight="1">
      <c r="A195" s="35"/>
      <c r="B195" s="36"/>
      <c r="C195" s="216" t="s">
        <v>388</v>
      </c>
      <c r="D195" s="216" t="s">
        <v>137</v>
      </c>
      <c r="E195" s="217" t="s">
        <v>389</v>
      </c>
      <c r="F195" s="218" t="s">
        <v>390</v>
      </c>
      <c r="G195" s="219" t="s">
        <v>285</v>
      </c>
      <c r="H195" s="220">
        <v>3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41</v>
      </c>
      <c r="O195" s="88"/>
      <c r="P195" s="226">
        <f>O195*H195</f>
        <v>0</v>
      </c>
      <c r="Q195" s="226">
        <v>0.01466664</v>
      </c>
      <c r="R195" s="226">
        <f>Q195*H195</f>
        <v>0.043999919999999998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150</v>
      </c>
      <c r="AT195" s="228" t="s">
        <v>137</v>
      </c>
      <c r="AU195" s="228" t="s">
        <v>86</v>
      </c>
      <c r="AY195" s="14" t="s">
        <v>133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84</v>
      </c>
      <c r="BK195" s="229">
        <f>ROUND(I195*H195,2)</f>
        <v>0</v>
      </c>
      <c r="BL195" s="14" t="s">
        <v>150</v>
      </c>
      <c r="BM195" s="228" t="s">
        <v>391</v>
      </c>
    </row>
    <row r="196" s="2" customFormat="1" ht="24.15" customHeight="1">
      <c r="A196" s="35"/>
      <c r="B196" s="36"/>
      <c r="C196" s="216" t="s">
        <v>392</v>
      </c>
      <c r="D196" s="216" t="s">
        <v>137</v>
      </c>
      <c r="E196" s="217" t="s">
        <v>393</v>
      </c>
      <c r="F196" s="218" t="s">
        <v>394</v>
      </c>
      <c r="G196" s="219" t="s">
        <v>208</v>
      </c>
      <c r="H196" s="220">
        <v>6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41</v>
      </c>
      <c r="O196" s="88"/>
      <c r="P196" s="226">
        <f>O196*H196</f>
        <v>0</v>
      </c>
      <c r="Q196" s="226">
        <v>0.00023125399999999999</v>
      </c>
      <c r="R196" s="226">
        <f>Q196*H196</f>
        <v>0.001387524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150</v>
      </c>
      <c r="AT196" s="228" t="s">
        <v>137</v>
      </c>
      <c r="AU196" s="228" t="s">
        <v>86</v>
      </c>
      <c r="AY196" s="14" t="s">
        <v>133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84</v>
      </c>
      <c r="BK196" s="229">
        <f>ROUND(I196*H196,2)</f>
        <v>0</v>
      </c>
      <c r="BL196" s="14" t="s">
        <v>150</v>
      </c>
      <c r="BM196" s="228" t="s">
        <v>395</v>
      </c>
    </row>
    <row r="197" s="2" customFormat="1" ht="21.75" customHeight="1">
      <c r="A197" s="35"/>
      <c r="B197" s="36"/>
      <c r="C197" s="216" t="s">
        <v>396</v>
      </c>
      <c r="D197" s="216" t="s">
        <v>137</v>
      </c>
      <c r="E197" s="217" t="s">
        <v>397</v>
      </c>
      <c r="F197" s="218" t="s">
        <v>398</v>
      </c>
      <c r="G197" s="219" t="s">
        <v>208</v>
      </c>
      <c r="H197" s="220">
        <v>1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41</v>
      </c>
      <c r="O197" s="88"/>
      <c r="P197" s="226">
        <f>O197*H197</f>
        <v>0</v>
      </c>
      <c r="Q197" s="226">
        <v>0.00052999999999999998</v>
      </c>
      <c r="R197" s="226">
        <f>Q197*H197</f>
        <v>0.00052999999999999998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150</v>
      </c>
      <c r="AT197" s="228" t="s">
        <v>137</v>
      </c>
      <c r="AU197" s="228" t="s">
        <v>86</v>
      </c>
      <c r="AY197" s="14" t="s">
        <v>133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84</v>
      </c>
      <c r="BK197" s="229">
        <f>ROUND(I197*H197,2)</f>
        <v>0</v>
      </c>
      <c r="BL197" s="14" t="s">
        <v>150</v>
      </c>
      <c r="BM197" s="228" t="s">
        <v>399</v>
      </c>
    </row>
    <row r="198" s="2" customFormat="1" ht="21.75" customHeight="1">
      <c r="A198" s="35"/>
      <c r="B198" s="36"/>
      <c r="C198" s="216" t="s">
        <v>400</v>
      </c>
      <c r="D198" s="216" t="s">
        <v>137</v>
      </c>
      <c r="E198" s="217" t="s">
        <v>401</v>
      </c>
      <c r="F198" s="218" t="s">
        <v>402</v>
      </c>
      <c r="G198" s="219" t="s">
        <v>208</v>
      </c>
      <c r="H198" s="220">
        <v>1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41</v>
      </c>
      <c r="O198" s="88"/>
      <c r="P198" s="226">
        <f>O198*H198</f>
        <v>0</v>
      </c>
      <c r="Q198" s="226">
        <v>0.00077999999999999999</v>
      </c>
      <c r="R198" s="226">
        <f>Q198*H198</f>
        <v>0.00077999999999999999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150</v>
      </c>
      <c r="AT198" s="228" t="s">
        <v>137</v>
      </c>
      <c r="AU198" s="228" t="s">
        <v>86</v>
      </c>
      <c r="AY198" s="14" t="s">
        <v>133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84</v>
      </c>
      <c r="BK198" s="229">
        <f>ROUND(I198*H198,2)</f>
        <v>0</v>
      </c>
      <c r="BL198" s="14" t="s">
        <v>150</v>
      </c>
      <c r="BM198" s="228" t="s">
        <v>403</v>
      </c>
    </row>
    <row r="199" s="2" customFormat="1" ht="24.15" customHeight="1">
      <c r="A199" s="35"/>
      <c r="B199" s="36"/>
      <c r="C199" s="216" t="s">
        <v>404</v>
      </c>
      <c r="D199" s="216" t="s">
        <v>137</v>
      </c>
      <c r="E199" s="217" t="s">
        <v>405</v>
      </c>
      <c r="F199" s="218" t="s">
        <v>406</v>
      </c>
      <c r="G199" s="219" t="s">
        <v>208</v>
      </c>
      <c r="H199" s="220">
        <v>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41</v>
      </c>
      <c r="O199" s="88"/>
      <c r="P199" s="226">
        <f>O199*H199</f>
        <v>0</v>
      </c>
      <c r="Q199" s="226">
        <v>0.00093957000000000003</v>
      </c>
      <c r="R199" s="226">
        <f>Q199*H199</f>
        <v>0.00093957000000000003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150</v>
      </c>
      <c r="AT199" s="228" t="s">
        <v>137</v>
      </c>
      <c r="AU199" s="228" t="s">
        <v>86</v>
      </c>
      <c r="AY199" s="14" t="s">
        <v>133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84</v>
      </c>
      <c r="BK199" s="229">
        <f>ROUND(I199*H199,2)</f>
        <v>0</v>
      </c>
      <c r="BL199" s="14" t="s">
        <v>150</v>
      </c>
      <c r="BM199" s="228" t="s">
        <v>407</v>
      </c>
    </row>
    <row r="200" s="2" customFormat="1" ht="24.15" customHeight="1">
      <c r="A200" s="35"/>
      <c r="B200" s="36"/>
      <c r="C200" s="216" t="s">
        <v>408</v>
      </c>
      <c r="D200" s="216" t="s">
        <v>137</v>
      </c>
      <c r="E200" s="217" t="s">
        <v>409</v>
      </c>
      <c r="F200" s="218" t="s">
        <v>410</v>
      </c>
      <c r="G200" s="219" t="s">
        <v>208</v>
      </c>
      <c r="H200" s="220">
        <v>7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0.00021956999999999999</v>
      </c>
      <c r="R200" s="226">
        <f>Q200*H200</f>
        <v>0.0015369899999999998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150</v>
      </c>
      <c r="AT200" s="228" t="s">
        <v>137</v>
      </c>
      <c r="AU200" s="228" t="s">
        <v>86</v>
      </c>
      <c r="AY200" s="14" t="s">
        <v>133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150</v>
      </c>
      <c r="BM200" s="228" t="s">
        <v>411</v>
      </c>
    </row>
    <row r="201" s="2" customFormat="1" ht="21.75" customHeight="1">
      <c r="A201" s="35"/>
      <c r="B201" s="36"/>
      <c r="C201" s="216" t="s">
        <v>412</v>
      </c>
      <c r="D201" s="216" t="s">
        <v>137</v>
      </c>
      <c r="E201" s="217" t="s">
        <v>413</v>
      </c>
      <c r="F201" s="218" t="s">
        <v>414</v>
      </c>
      <c r="G201" s="219" t="s">
        <v>208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41</v>
      </c>
      <c r="O201" s="88"/>
      <c r="P201" s="226">
        <f>O201*H201</f>
        <v>0</v>
      </c>
      <c r="Q201" s="226">
        <v>0.00056999999999999998</v>
      </c>
      <c r="R201" s="226">
        <f>Q201*H201</f>
        <v>0.00056999999999999998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150</v>
      </c>
      <c r="AT201" s="228" t="s">
        <v>137</v>
      </c>
      <c r="AU201" s="228" t="s">
        <v>86</v>
      </c>
      <c r="AY201" s="14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84</v>
      </c>
      <c r="BK201" s="229">
        <f>ROUND(I201*H201,2)</f>
        <v>0</v>
      </c>
      <c r="BL201" s="14" t="s">
        <v>150</v>
      </c>
      <c r="BM201" s="228" t="s">
        <v>415</v>
      </c>
    </row>
    <row r="202" s="2" customFormat="1" ht="21.75" customHeight="1">
      <c r="A202" s="35"/>
      <c r="B202" s="36"/>
      <c r="C202" s="216" t="s">
        <v>416</v>
      </c>
      <c r="D202" s="216" t="s">
        <v>137</v>
      </c>
      <c r="E202" s="217" t="s">
        <v>417</v>
      </c>
      <c r="F202" s="218" t="s">
        <v>418</v>
      </c>
      <c r="G202" s="219" t="s">
        <v>208</v>
      </c>
      <c r="H202" s="220">
        <v>4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41</v>
      </c>
      <c r="O202" s="88"/>
      <c r="P202" s="226">
        <f>O202*H202</f>
        <v>0</v>
      </c>
      <c r="Q202" s="226">
        <v>0.00050000000000000001</v>
      </c>
      <c r="R202" s="226">
        <f>Q202*H202</f>
        <v>0.002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150</v>
      </c>
      <c r="AT202" s="228" t="s">
        <v>137</v>
      </c>
      <c r="AU202" s="228" t="s">
        <v>86</v>
      </c>
      <c r="AY202" s="14" t="s">
        <v>133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84</v>
      </c>
      <c r="BK202" s="229">
        <f>ROUND(I202*H202,2)</f>
        <v>0</v>
      </c>
      <c r="BL202" s="14" t="s">
        <v>150</v>
      </c>
      <c r="BM202" s="228" t="s">
        <v>419</v>
      </c>
    </row>
    <row r="203" s="2" customFormat="1" ht="21.75" customHeight="1">
      <c r="A203" s="35"/>
      <c r="B203" s="36"/>
      <c r="C203" s="216" t="s">
        <v>420</v>
      </c>
      <c r="D203" s="216" t="s">
        <v>137</v>
      </c>
      <c r="E203" s="217" t="s">
        <v>421</v>
      </c>
      <c r="F203" s="218" t="s">
        <v>422</v>
      </c>
      <c r="G203" s="219" t="s">
        <v>208</v>
      </c>
      <c r="H203" s="220">
        <v>2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41</v>
      </c>
      <c r="O203" s="88"/>
      <c r="P203" s="226">
        <f>O203*H203</f>
        <v>0</v>
      </c>
      <c r="Q203" s="226">
        <v>0.0016800000000000001</v>
      </c>
      <c r="R203" s="226">
        <f>Q203*H203</f>
        <v>0.0033600000000000001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150</v>
      </c>
      <c r="AT203" s="228" t="s">
        <v>137</v>
      </c>
      <c r="AU203" s="228" t="s">
        <v>86</v>
      </c>
      <c r="AY203" s="14" t="s">
        <v>133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84</v>
      </c>
      <c r="BK203" s="229">
        <f>ROUND(I203*H203,2)</f>
        <v>0</v>
      </c>
      <c r="BL203" s="14" t="s">
        <v>150</v>
      </c>
      <c r="BM203" s="228" t="s">
        <v>423</v>
      </c>
    </row>
    <row r="204" s="2" customFormat="1" ht="24.15" customHeight="1">
      <c r="A204" s="35"/>
      <c r="B204" s="36"/>
      <c r="C204" s="216" t="s">
        <v>424</v>
      </c>
      <c r="D204" s="216" t="s">
        <v>137</v>
      </c>
      <c r="E204" s="217" t="s">
        <v>425</v>
      </c>
      <c r="F204" s="218" t="s">
        <v>426</v>
      </c>
      <c r="G204" s="219" t="s">
        <v>208</v>
      </c>
      <c r="H204" s="220">
        <v>1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41</v>
      </c>
      <c r="O204" s="88"/>
      <c r="P204" s="226">
        <f>O204*H204</f>
        <v>0</v>
      </c>
      <c r="Q204" s="226">
        <v>0.0034040597999999999</v>
      </c>
      <c r="R204" s="226">
        <f>Q204*H204</f>
        <v>0.0034040597999999999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150</v>
      </c>
      <c r="AT204" s="228" t="s">
        <v>137</v>
      </c>
      <c r="AU204" s="228" t="s">
        <v>86</v>
      </c>
      <c r="AY204" s="14" t="s">
        <v>133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84</v>
      </c>
      <c r="BK204" s="229">
        <f>ROUND(I204*H204,2)</f>
        <v>0</v>
      </c>
      <c r="BL204" s="14" t="s">
        <v>150</v>
      </c>
      <c r="BM204" s="228" t="s">
        <v>427</v>
      </c>
    </row>
    <row r="205" s="2" customFormat="1" ht="24.15" customHeight="1">
      <c r="A205" s="35"/>
      <c r="B205" s="36"/>
      <c r="C205" s="216" t="s">
        <v>428</v>
      </c>
      <c r="D205" s="216" t="s">
        <v>137</v>
      </c>
      <c r="E205" s="217" t="s">
        <v>429</v>
      </c>
      <c r="F205" s="218" t="s">
        <v>430</v>
      </c>
      <c r="G205" s="219" t="s">
        <v>208</v>
      </c>
      <c r="H205" s="220">
        <v>6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41</v>
      </c>
      <c r="O205" s="88"/>
      <c r="P205" s="226">
        <f>O205*H205</f>
        <v>0</v>
      </c>
      <c r="Q205" s="226">
        <v>0.00054757000000000004</v>
      </c>
      <c r="R205" s="226">
        <f>Q205*H205</f>
        <v>0.0032854200000000003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150</v>
      </c>
      <c r="AT205" s="228" t="s">
        <v>137</v>
      </c>
      <c r="AU205" s="228" t="s">
        <v>86</v>
      </c>
      <c r="AY205" s="14" t="s">
        <v>133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84</v>
      </c>
      <c r="BK205" s="229">
        <f>ROUND(I205*H205,2)</f>
        <v>0</v>
      </c>
      <c r="BL205" s="14" t="s">
        <v>150</v>
      </c>
      <c r="BM205" s="228" t="s">
        <v>431</v>
      </c>
    </row>
    <row r="206" s="2" customFormat="1" ht="24.15" customHeight="1">
      <c r="A206" s="35"/>
      <c r="B206" s="36"/>
      <c r="C206" s="216" t="s">
        <v>432</v>
      </c>
      <c r="D206" s="216" t="s">
        <v>137</v>
      </c>
      <c r="E206" s="217" t="s">
        <v>433</v>
      </c>
      <c r="F206" s="218" t="s">
        <v>434</v>
      </c>
      <c r="G206" s="219" t="s">
        <v>208</v>
      </c>
      <c r="H206" s="220">
        <v>1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41</v>
      </c>
      <c r="O206" s="88"/>
      <c r="P206" s="226">
        <f>O206*H206</f>
        <v>0</v>
      </c>
      <c r="Q206" s="226">
        <v>0.0014675700000000001</v>
      </c>
      <c r="R206" s="226">
        <f>Q206*H206</f>
        <v>0.0014675700000000001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150</v>
      </c>
      <c r="AT206" s="228" t="s">
        <v>137</v>
      </c>
      <c r="AU206" s="228" t="s">
        <v>86</v>
      </c>
      <c r="AY206" s="14" t="s">
        <v>133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84</v>
      </c>
      <c r="BK206" s="229">
        <f>ROUND(I206*H206,2)</f>
        <v>0</v>
      </c>
      <c r="BL206" s="14" t="s">
        <v>150</v>
      </c>
      <c r="BM206" s="228" t="s">
        <v>435</v>
      </c>
    </row>
    <row r="207" s="2" customFormat="1" ht="24.15" customHeight="1">
      <c r="A207" s="35"/>
      <c r="B207" s="36"/>
      <c r="C207" s="230" t="s">
        <v>436</v>
      </c>
      <c r="D207" s="230" t="s">
        <v>156</v>
      </c>
      <c r="E207" s="231" t="s">
        <v>437</v>
      </c>
      <c r="F207" s="232" t="s">
        <v>438</v>
      </c>
      <c r="G207" s="233" t="s">
        <v>212</v>
      </c>
      <c r="H207" s="234">
        <v>1</v>
      </c>
      <c r="I207" s="235"/>
      <c r="J207" s="236">
        <f>ROUND(I207*H207,2)</f>
        <v>0</v>
      </c>
      <c r="K207" s="237"/>
      <c r="L207" s="238"/>
      <c r="M207" s="239" t="s">
        <v>1</v>
      </c>
      <c r="N207" s="240" t="s">
        <v>41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159</v>
      </c>
      <c r="AT207" s="228" t="s">
        <v>156</v>
      </c>
      <c r="AU207" s="228" t="s">
        <v>86</v>
      </c>
      <c r="AY207" s="14" t="s">
        <v>133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84</v>
      </c>
      <c r="BK207" s="229">
        <f>ROUND(I207*H207,2)</f>
        <v>0</v>
      </c>
      <c r="BL207" s="14" t="s">
        <v>150</v>
      </c>
      <c r="BM207" s="228" t="s">
        <v>439</v>
      </c>
    </row>
    <row r="208" s="2" customFormat="1" ht="24.15" customHeight="1">
      <c r="A208" s="35"/>
      <c r="B208" s="36"/>
      <c r="C208" s="230" t="s">
        <v>440</v>
      </c>
      <c r="D208" s="230" t="s">
        <v>156</v>
      </c>
      <c r="E208" s="231" t="s">
        <v>441</v>
      </c>
      <c r="F208" s="232" t="s">
        <v>442</v>
      </c>
      <c r="G208" s="233" t="s">
        <v>212</v>
      </c>
      <c r="H208" s="234">
        <v>1</v>
      </c>
      <c r="I208" s="235"/>
      <c r="J208" s="236">
        <f>ROUND(I208*H208,2)</f>
        <v>0</v>
      </c>
      <c r="K208" s="237"/>
      <c r="L208" s="238"/>
      <c r="M208" s="239" t="s">
        <v>1</v>
      </c>
      <c r="N208" s="240" t="s">
        <v>41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159</v>
      </c>
      <c r="AT208" s="228" t="s">
        <v>156</v>
      </c>
      <c r="AU208" s="228" t="s">
        <v>86</v>
      </c>
      <c r="AY208" s="14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84</v>
      </c>
      <c r="BK208" s="229">
        <f>ROUND(I208*H208,2)</f>
        <v>0</v>
      </c>
      <c r="BL208" s="14" t="s">
        <v>150</v>
      </c>
      <c r="BM208" s="228" t="s">
        <v>443</v>
      </c>
    </row>
    <row r="209" s="2" customFormat="1" ht="21.75" customHeight="1">
      <c r="A209" s="35"/>
      <c r="B209" s="36"/>
      <c r="C209" s="216" t="s">
        <v>444</v>
      </c>
      <c r="D209" s="216" t="s">
        <v>137</v>
      </c>
      <c r="E209" s="217" t="s">
        <v>445</v>
      </c>
      <c r="F209" s="218" t="s">
        <v>446</v>
      </c>
      <c r="G209" s="219" t="s">
        <v>334</v>
      </c>
      <c r="H209" s="220">
        <v>0.24199999999999999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41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150</v>
      </c>
      <c r="AT209" s="228" t="s">
        <v>137</v>
      </c>
      <c r="AU209" s="228" t="s">
        <v>86</v>
      </c>
      <c r="AY209" s="14" t="s">
        <v>133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84</v>
      </c>
      <c r="BK209" s="229">
        <f>ROUND(I209*H209,2)</f>
        <v>0</v>
      </c>
      <c r="BL209" s="14" t="s">
        <v>150</v>
      </c>
      <c r="BM209" s="228" t="s">
        <v>447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448</v>
      </c>
      <c r="F210" s="214" t="s">
        <v>449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SUM(P211:P215)</f>
        <v>0</v>
      </c>
      <c r="Q210" s="208"/>
      <c r="R210" s="209">
        <f>SUM(R211:R215)</f>
        <v>0.00013999999999999999</v>
      </c>
      <c r="S210" s="208"/>
      <c r="T210" s="210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86</v>
      </c>
      <c r="AT210" s="212" t="s">
        <v>75</v>
      </c>
      <c r="AU210" s="212" t="s">
        <v>84</v>
      </c>
      <c r="AY210" s="211" t="s">
        <v>133</v>
      </c>
      <c r="BK210" s="213">
        <f>SUM(BK211:BK215)</f>
        <v>0</v>
      </c>
    </row>
    <row r="211" s="2" customFormat="1" ht="24.15" customHeight="1">
      <c r="A211" s="35"/>
      <c r="B211" s="36"/>
      <c r="C211" s="216" t="s">
        <v>450</v>
      </c>
      <c r="D211" s="216" t="s">
        <v>137</v>
      </c>
      <c r="E211" s="217" t="s">
        <v>451</v>
      </c>
      <c r="F211" s="218" t="s">
        <v>452</v>
      </c>
      <c r="G211" s="219" t="s">
        <v>208</v>
      </c>
      <c r="H211" s="220">
        <v>2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41</v>
      </c>
      <c r="O211" s="88"/>
      <c r="P211" s="226">
        <f>O211*H211</f>
        <v>0</v>
      </c>
      <c r="Q211" s="226">
        <v>6.9999999999999994E-05</v>
      </c>
      <c r="R211" s="226">
        <f>Q211*H211</f>
        <v>0.00013999999999999999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150</v>
      </c>
      <c r="AT211" s="228" t="s">
        <v>137</v>
      </c>
      <c r="AU211" s="228" t="s">
        <v>86</v>
      </c>
      <c r="AY211" s="14" t="s">
        <v>133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84</v>
      </c>
      <c r="BK211" s="229">
        <f>ROUND(I211*H211,2)</f>
        <v>0</v>
      </c>
      <c r="BL211" s="14" t="s">
        <v>150</v>
      </c>
      <c r="BM211" s="228" t="s">
        <v>453</v>
      </c>
    </row>
    <row r="212" s="2" customFormat="1" ht="21.75" customHeight="1">
      <c r="A212" s="35"/>
      <c r="B212" s="36"/>
      <c r="C212" s="216" t="s">
        <v>454</v>
      </c>
      <c r="D212" s="216" t="s">
        <v>137</v>
      </c>
      <c r="E212" s="217" t="s">
        <v>455</v>
      </c>
      <c r="F212" s="218" t="s">
        <v>456</v>
      </c>
      <c r="G212" s="219" t="s">
        <v>140</v>
      </c>
      <c r="H212" s="220">
        <v>5.5999999999999996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41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150</v>
      </c>
      <c r="AT212" s="228" t="s">
        <v>137</v>
      </c>
      <c r="AU212" s="228" t="s">
        <v>86</v>
      </c>
      <c r="AY212" s="14" t="s">
        <v>133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84</v>
      </c>
      <c r="BK212" s="229">
        <f>ROUND(I212*H212,2)</f>
        <v>0</v>
      </c>
      <c r="BL212" s="14" t="s">
        <v>150</v>
      </c>
      <c r="BM212" s="228" t="s">
        <v>457</v>
      </c>
    </row>
    <row r="213" s="2" customFormat="1" ht="21.75" customHeight="1">
      <c r="A213" s="35"/>
      <c r="B213" s="36"/>
      <c r="C213" s="216" t="s">
        <v>458</v>
      </c>
      <c r="D213" s="216" t="s">
        <v>137</v>
      </c>
      <c r="E213" s="217" t="s">
        <v>459</v>
      </c>
      <c r="F213" s="218" t="s">
        <v>460</v>
      </c>
      <c r="G213" s="219" t="s">
        <v>140</v>
      </c>
      <c r="H213" s="220">
        <v>5.5999999999999996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41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150</v>
      </c>
      <c r="AT213" s="228" t="s">
        <v>137</v>
      </c>
      <c r="AU213" s="228" t="s">
        <v>86</v>
      </c>
      <c r="AY213" s="14" t="s">
        <v>133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84</v>
      </c>
      <c r="BK213" s="229">
        <f>ROUND(I213*H213,2)</f>
        <v>0</v>
      </c>
      <c r="BL213" s="14" t="s">
        <v>150</v>
      </c>
      <c r="BM213" s="228" t="s">
        <v>461</v>
      </c>
    </row>
    <row r="214" s="2" customFormat="1" ht="16.5" customHeight="1">
      <c r="A214" s="35"/>
      <c r="B214" s="36"/>
      <c r="C214" s="216" t="s">
        <v>462</v>
      </c>
      <c r="D214" s="216" t="s">
        <v>137</v>
      </c>
      <c r="E214" s="217" t="s">
        <v>463</v>
      </c>
      <c r="F214" s="218" t="s">
        <v>464</v>
      </c>
      <c r="G214" s="219" t="s">
        <v>208</v>
      </c>
      <c r="H214" s="220">
        <v>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41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150</v>
      </c>
      <c r="AT214" s="228" t="s">
        <v>137</v>
      </c>
      <c r="AU214" s="228" t="s">
        <v>86</v>
      </c>
      <c r="AY214" s="14" t="s">
        <v>133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84</v>
      </c>
      <c r="BK214" s="229">
        <f>ROUND(I214*H214,2)</f>
        <v>0</v>
      </c>
      <c r="BL214" s="14" t="s">
        <v>150</v>
      </c>
      <c r="BM214" s="228" t="s">
        <v>465</v>
      </c>
    </row>
    <row r="215" s="2" customFormat="1" ht="21.75" customHeight="1">
      <c r="A215" s="35"/>
      <c r="B215" s="36"/>
      <c r="C215" s="216" t="s">
        <v>466</v>
      </c>
      <c r="D215" s="216" t="s">
        <v>137</v>
      </c>
      <c r="E215" s="217" t="s">
        <v>467</v>
      </c>
      <c r="F215" s="218" t="s">
        <v>468</v>
      </c>
      <c r="G215" s="219" t="s">
        <v>140</v>
      </c>
      <c r="H215" s="220">
        <v>5.5999999999999996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41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150</v>
      </c>
      <c r="AT215" s="228" t="s">
        <v>137</v>
      </c>
      <c r="AU215" s="228" t="s">
        <v>86</v>
      </c>
      <c r="AY215" s="14" t="s">
        <v>133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84</v>
      </c>
      <c r="BK215" s="229">
        <f>ROUND(I215*H215,2)</f>
        <v>0</v>
      </c>
      <c r="BL215" s="14" t="s">
        <v>150</v>
      </c>
      <c r="BM215" s="228" t="s">
        <v>469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470</v>
      </c>
      <c r="F216" s="214" t="s">
        <v>471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SUM(P217:P233)</f>
        <v>0</v>
      </c>
      <c r="Q216" s="208"/>
      <c r="R216" s="209">
        <f>SUM(R217:R233)</f>
        <v>0.080972851999999998</v>
      </c>
      <c r="S216" s="208"/>
      <c r="T216" s="210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86</v>
      </c>
      <c r="AT216" s="212" t="s">
        <v>75</v>
      </c>
      <c r="AU216" s="212" t="s">
        <v>84</v>
      </c>
      <c r="AY216" s="211" t="s">
        <v>133</v>
      </c>
      <c r="BK216" s="213">
        <f>SUM(BK217:BK233)</f>
        <v>0</v>
      </c>
    </row>
    <row r="217" s="2" customFormat="1" ht="24.15" customHeight="1">
      <c r="A217" s="35"/>
      <c r="B217" s="36"/>
      <c r="C217" s="216" t="s">
        <v>472</v>
      </c>
      <c r="D217" s="216" t="s">
        <v>137</v>
      </c>
      <c r="E217" s="217" t="s">
        <v>473</v>
      </c>
      <c r="F217" s="218" t="s">
        <v>474</v>
      </c>
      <c r="G217" s="219" t="s">
        <v>140</v>
      </c>
      <c r="H217" s="220">
        <v>5.5999999999999996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41</v>
      </c>
      <c r="O217" s="88"/>
      <c r="P217" s="226">
        <f>O217*H217</f>
        <v>0</v>
      </c>
      <c r="Q217" s="226">
        <v>9.0000000000000006E-05</v>
      </c>
      <c r="R217" s="226">
        <f>Q217*H217</f>
        <v>0.000504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150</v>
      </c>
      <c r="AT217" s="228" t="s">
        <v>137</v>
      </c>
      <c r="AU217" s="228" t="s">
        <v>86</v>
      </c>
      <c r="AY217" s="14" t="s">
        <v>133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84</v>
      </c>
      <c r="BK217" s="229">
        <f>ROUND(I217*H217,2)</f>
        <v>0</v>
      </c>
      <c r="BL217" s="14" t="s">
        <v>150</v>
      </c>
      <c r="BM217" s="228" t="s">
        <v>475</v>
      </c>
    </row>
    <row r="218" s="2" customFormat="1" ht="33" customHeight="1">
      <c r="A218" s="35"/>
      <c r="B218" s="36"/>
      <c r="C218" s="216" t="s">
        <v>476</v>
      </c>
      <c r="D218" s="216" t="s">
        <v>137</v>
      </c>
      <c r="E218" s="217" t="s">
        <v>477</v>
      </c>
      <c r="F218" s="218" t="s">
        <v>478</v>
      </c>
      <c r="G218" s="219" t="s">
        <v>140</v>
      </c>
      <c r="H218" s="220">
        <v>5.5999999999999996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41</v>
      </c>
      <c r="O218" s="88"/>
      <c r="P218" s="226">
        <f>O218*H218</f>
        <v>0</v>
      </c>
      <c r="Q218" s="226">
        <v>0.00023000000000000001</v>
      </c>
      <c r="R218" s="226">
        <f>Q218*H218</f>
        <v>0.0012879999999999999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150</v>
      </c>
      <c r="AT218" s="228" t="s">
        <v>137</v>
      </c>
      <c r="AU218" s="228" t="s">
        <v>86</v>
      </c>
      <c r="AY218" s="14" t="s">
        <v>133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84</v>
      </c>
      <c r="BK218" s="229">
        <f>ROUND(I218*H218,2)</f>
        <v>0</v>
      </c>
      <c r="BL218" s="14" t="s">
        <v>150</v>
      </c>
      <c r="BM218" s="228" t="s">
        <v>479</v>
      </c>
    </row>
    <row r="219" s="2" customFormat="1" ht="24.15" customHeight="1">
      <c r="A219" s="35"/>
      <c r="B219" s="36"/>
      <c r="C219" s="216" t="s">
        <v>480</v>
      </c>
      <c r="D219" s="216" t="s">
        <v>137</v>
      </c>
      <c r="E219" s="217" t="s">
        <v>481</v>
      </c>
      <c r="F219" s="218" t="s">
        <v>482</v>
      </c>
      <c r="G219" s="219" t="s">
        <v>140</v>
      </c>
      <c r="H219" s="220">
        <v>5.5999999999999996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150</v>
      </c>
      <c r="AT219" s="228" t="s">
        <v>137</v>
      </c>
      <c r="AU219" s="228" t="s">
        <v>86</v>
      </c>
      <c r="AY219" s="14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84</v>
      </c>
      <c r="BK219" s="229">
        <f>ROUND(I219*H219,2)</f>
        <v>0</v>
      </c>
      <c r="BL219" s="14" t="s">
        <v>150</v>
      </c>
      <c r="BM219" s="228" t="s">
        <v>483</v>
      </c>
    </row>
    <row r="220" s="2" customFormat="1" ht="24.15" customHeight="1">
      <c r="A220" s="35"/>
      <c r="B220" s="36"/>
      <c r="C220" s="216" t="s">
        <v>484</v>
      </c>
      <c r="D220" s="216" t="s">
        <v>137</v>
      </c>
      <c r="E220" s="217" t="s">
        <v>485</v>
      </c>
      <c r="F220" s="218" t="s">
        <v>486</v>
      </c>
      <c r="G220" s="219" t="s">
        <v>149</v>
      </c>
      <c r="H220" s="220">
        <v>31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41</v>
      </c>
      <c r="O220" s="88"/>
      <c r="P220" s="226">
        <f>O220*H220</f>
        <v>0</v>
      </c>
      <c r="Q220" s="226">
        <v>1.8640000000000001E-05</v>
      </c>
      <c r="R220" s="226">
        <f>Q220*H220</f>
        <v>0.00057784000000000004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150</v>
      </c>
      <c r="AT220" s="228" t="s">
        <v>137</v>
      </c>
      <c r="AU220" s="228" t="s">
        <v>86</v>
      </c>
      <c r="AY220" s="14" t="s">
        <v>133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84</v>
      </c>
      <c r="BK220" s="229">
        <f>ROUND(I220*H220,2)</f>
        <v>0</v>
      </c>
      <c r="BL220" s="14" t="s">
        <v>150</v>
      </c>
      <c r="BM220" s="228" t="s">
        <v>487</v>
      </c>
    </row>
    <row r="221" s="2" customFormat="1" ht="24.15" customHeight="1">
      <c r="A221" s="35"/>
      <c r="B221" s="36"/>
      <c r="C221" s="216" t="s">
        <v>488</v>
      </c>
      <c r="D221" s="216" t="s">
        <v>137</v>
      </c>
      <c r="E221" s="217" t="s">
        <v>489</v>
      </c>
      <c r="F221" s="218" t="s">
        <v>490</v>
      </c>
      <c r="G221" s="219" t="s">
        <v>149</v>
      </c>
      <c r="H221" s="220">
        <v>45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41</v>
      </c>
      <c r="O221" s="88"/>
      <c r="P221" s="226">
        <f>O221*H221</f>
        <v>0</v>
      </c>
      <c r="Q221" s="226">
        <v>2.6489999999999999E-05</v>
      </c>
      <c r="R221" s="226">
        <f>Q221*H221</f>
        <v>0.0011920500000000001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150</v>
      </c>
      <c r="AT221" s="228" t="s">
        <v>137</v>
      </c>
      <c r="AU221" s="228" t="s">
        <v>86</v>
      </c>
      <c r="AY221" s="14" t="s">
        <v>133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84</v>
      </c>
      <c r="BK221" s="229">
        <f>ROUND(I221*H221,2)</f>
        <v>0</v>
      </c>
      <c r="BL221" s="14" t="s">
        <v>150</v>
      </c>
      <c r="BM221" s="228" t="s">
        <v>491</v>
      </c>
    </row>
    <row r="222" s="2" customFormat="1" ht="24.15" customHeight="1">
      <c r="A222" s="35"/>
      <c r="B222" s="36"/>
      <c r="C222" s="216" t="s">
        <v>492</v>
      </c>
      <c r="D222" s="216" t="s">
        <v>137</v>
      </c>
      <c r="E222" s="217" t="s">
        <v>493</v>
      </c>
      <c r="F222" s="218" t="s">
        <v>494</v>
      </c>
      <c r="G222" s="219" t="s">
        <v>149</v>
      </c>
      <c r="H222" s="220">
        <v>31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41</v>
      </c>
      <c r="O222" s="88"/>
      <c r="P222" s="226">
        <f>O222*H222</f>
        <v>0</v>
      </c>
      <c r="Q222" s="226">
        <v>2.4382000000000001E-05</v>
      </c>
      <c r="R222" s="226">
        <f>Q222*H222</f>
        <v>0.00075584200000000006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150</v>
      </c>
      <c r="AT222" s="228" t="s">
        <v>137</v>
      </c>
      <c r="AU222" s="228" t="s">
        <v>86</v>
      </c>
      <c r="AY222" s="14" t="s">
        <v>133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84</v>
      </c>
      <c r="BK222" s="229">
        <f>ROUND(I222*H222,2)</f>
        <v>0</v>
      </c>
      <c r="BL222" s="14" t="s">
        <v>150</v>
      </c>
      <c r="BM222" s="228" t="s">
        <v>495</v>
      </c>
    </row>
    <row r="223" s="2" customFormat="1" ht="24.15" customHeight="1">
      <c r="A223" s="35"/>
      <c r="B223" s="36"/>
      <c r="C223" s="216" t="s">
        <v>496</v>
      </c>
      <c r="D223" s="216" t="s">
        <v>137</v>
      </c>
      <c r="E223" s="217" t="s">
        <v>497</v>
      </c>
      <c r="F223" s="218" t="s">
        <v>498</v>
      </c>
      <c r="G223" s="219" t="s">
        <v>149</v>
      </c>
      <c r="H223" s="220">
        <v>45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41</v>
      </c>
      <c r="O223" s="88"/>
      <c r="P223" s="226">
        <f>O223*H223</f>
        <v>0</v>
      </c>
      <c r="Q223" s="226">
        <v>4.6628000000000001E-05</v>
      </c>
      <c r="R223" s="226">
        <f>Q223*H223</f>
        <v>0.0020982600000000002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150</v>
      </c>
      <c r="AT223" s="228" t="s">
        <v>137</v>
      </c>
      <c r="AU223" s="228" t="s">
        <v>86</v>
      </c>
      <c r="AY223" s="14" t="s">
        <v>133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84</v>
      </c>
      <c r="BK223" s="229">
        <f>ROUND(I223*H223,2)</f>
        <v>0</v>
      </c>
      <c r="BL223" s="14" t="s">
        <v>150</v>
      </c>
      <c r="BM223" s="228" t="s">
        <v>499</v>
      </c>
    </row>
    <row r="224" s="2" customFormat="1" ht="24.15" customHeight="1">
      <c r="A224" s="35"/>
      <c r="B224" s="36"/>
      <c r="C224" s="216" t="s">
        <v>500</v>
      </c>
      <c r="D224" s="216" t="s">
        <v>137</v>
      </c>
      <c r="E224" s="217" t="s">
        <v>501</v>
      </c>
      <c r="F224" s="218" t="s">
        <v>502</v>
      </c>
      <c r="G224" s="219" t="s">
        <v>149</v>
      </c>
      <c r="H224" s="220">
        <v>31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41</v>
      </c>
      <c r="O224" s="88"/>
      <c r="P224" s="226">
        <f>O224*H224</f>
        <v>0</v>
      </c>
      <c r="Q224" s="226">
        <v>2.2120000000000002E-05</v>
      </c>
      <c r="R224" s="226">
        <f>Q224*H224</f>
        <v>0.00068572000000000001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150</v>
      </c>
      <c r="AT224" s="228" t="s">
        <v>137</v>
      </c>
      <c r="AU224" s="228" t="s">
        <v>86</v>
      </c>
      <c r="AY224" s="14" t="s">
        <v>133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84</v>
      </c>
      <c r="BK224" s="229">
        <f>ROUND(I224*H224,2)</f>
        <v>0</v>
      </c>
      <c r="BL224" s="14" t="s">
        <v>150</v>
      </c>
      <c r="BM224" s="228" t="s">
        <v>503</v>
      </c>
    </row>
    <row r="225" s="2" customFormat="1" ht="24.15" customHeight="1">
      <c r="A225" s="35"/>
      <c r="B225" s="36"/>
      <c r="C225" s="216" t="s">
        <v>504</v>
      </c>
      <c r="D225" s="216" t="s">
        <v>137</v>
      </c>
      <c r="E225" s="217" t="s">
        <v>505</v>
      </c>
      <c r="F225" s="218" t="s">
        <v>506</v>
      </c>
      <c r="G225" s="219" t="s">
        <v>149</v>
      </c>
      <c r="H225" s="220">
        <v>45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41</v>
      </c>
      <c r="O225" s="88"/>
      <c r="P225" s="226">
        <f>O225*H225</f>
        <v>0</v>
      </c>
      <c r="Q225" s="226">
        <v>4.2500000000000003E-05</v>
      </c>
      <c r="R225" s="226">
        <f>Q225*H225</f>
        <v>0.0019125000000000001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150</v>
      </c>
      <c r="AT225" s="228" t="s">
        <v>137</v>
      </c>
      <c r="AU225" s="228" t="s">
        <v>86</v>
      </c>
      <c r="AY225" s="14" t="s">
        <v>133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84</v>
      </c>
      <c r="BK225" s="229">
        <f>ROUND(I225*H225,2)</f>
        <v>0</v>
      </c>
      <c r="BL225" s="14" t="s">
        <v>150</v>
      </c>
      <c r="BM225" s="228" t="s">
        <v>507</v>
      </c>
    </row>
    <row r="226" s="2" customFormat="1" ht="24.15" customHeight="1">
      <c r="A226" s="35"/>
      <c r="B226" s="36"/>
      <c r="C226" s="216" t="s">
        <v>508</v>
      </c>
      <c r="D226" s="216" t="s">
        <v>137</v>
      </c>
      <c r="E226" s="217" t="s">
        <v>509</v>
      </c>
      <c r="F226" s="218" t="s">
        <v>510</v>
      </c>
      <c r="G226" s="219" t="s">
        <v>149</v>
      </c>
      <c r="H226" s="220">
        <v>31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41</v>
      </c>
      <c r="O226" s="88"/>
      <c r="P226" s="226">
        <f>O226*H226</f>
        <v>0</v>
      </c>
      <c r="Q226" s="226">
        <v>3.1940000000000003E-05</v>
      </c>
      <c r="R226" s="226">
        <f>Q226*H226</f>
        <v>0.00099014000000000003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150</v>
      </c>
      <c r="AT226" s="228" t="s">
        <v>137</v>
      </c>
      <c r="AU226" s="228" t="s">
        <v>86</v>
      </c>
      <c r="AY226" s="14" t="s">
        <v>133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84</v>
      </c>
      <c r="BK226" s="229">
        <f>ROUND(I226*H226,2)</f>
        <v>0</v>
      </c>
      <c r="BL226" s="14" t="s">
        <v>150</v>
      </c>
      <c r="BM226" s="228" t="s">
        <v>511</v>
      </c>
    </row>
    <row r="227" s="2" customFormat="1" ht="24.15" customHeight="1">
      <c r="A227" s="35"/>
      <c r="B227" s="36"/>
      <c r="C227" s="216" t="s">
        <v>512</v>
      </c>
      <c r="D227" s="216" t="s">
        <v>137</v>
      </c>
      <c r="E227" s="217" t="s">
        <v>513</v>
      </c>
      <c r="F227" s="218" t="s">
        <v>514</v>
      </c>
      <c r="G227" s="219" t="s">
        <v>149</v>
      </c>
      <c r="H227" s="220">
        <v>45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41</v>
      </c>
      <c r="O227" s="88"/>
      <c r="P227" s="226">
        <f>O227*H227</f>
        <v>0</v>
      </c>
      <c r="Q227" s="226">
        <v>8.4900000000000004E-05</v>
      </c>
      <c r="R227" s="226">
        <f>Q227*H227</f>
        <v>0.0038205000000000001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150</v>
      </c>
      <c r="AT227" s="228" t="s">
        <v>137</v>
      </c>
      <c r="AU227" s="228" t="s">
        <v>86</v>
      </c>
      <c r="AY227" s="14" t="s">
        <v>133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84</v>
      </c>
      <c r="BK227" s="229">
        <f>ROUND(I227*H227,2)</f>
        <v>0</v>
      </c>
      <c r="BL227" s="14" t="s">
        <v>150</v>
      </c>
      <c r="BM227" s="228" t="s">
        <v>515</v>
      </c>
    </row>
    <row r="228" s="2" customFormat="1" ht="24.15" customHeight="1">
      <c r="A228" s="35"/>
      <c r="B228" s="36"/>
      <c r="C228" s="216" t="s">
        <v>516</v>
      </c>
      <c r="D228" s="216" t="s">
        <v>137</v>
      </c>
      <c r="E228" s="217" t="s">
        <v>517</v>
      </c>
      <c r="F228" s="218" t="s">
        <v>518</v>
      </c>
      <c r="G228" s="219" t="s">
        <v>140</v>
      </c>
      <c r="H228" s="220">
        <v>5.5999999999999996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41</v>
      </c>
      <c r="O228" s="88"/>
      <c r="P228" s="226">
        <f>O228*H228</f>
        <v>0</v>
      </c>
      <c r="Q228" s="226">
        <v>0.00022000000000000001</v>
      </c>
      <c r="R228" s="226">
        <f>Q228*H228</f>
        <v>0.001232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150</v>
      </c>
      <c r="AT228" s="228" t="s">
        <v>137</v>
      </c>
      <c r="AU228" s="228" t="s">
        <v>86</v>
      </c>
      <c r="AY228" s="14" t="s">
        <v>133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84</v>
      </c>
      <c r="BK228" s="229">
        <f>ROUND(I228*H228,2)</f>
        <v>0</v>
      </c>
      <c r="BL228" s="14" t="s">
        <v>150</v>
      </c>
      <c r="BM228" s="228" t="s">
        <v>519</v>
      </c>
    </row>
    <row r="229" s="2" customFormat="1" ht="24.15" customHeight="1">
      <c r="A229" s="35"/>
      <c r="B229" s="36"/>
      <c r="C229" s="216" t="s">
        <v>520</v>
      </c>
      <c r="D229" s="216" t="s">
        <v>137</v>
      </c>
      <c r="E229" s="217" t="s">
        <v>521</v>
      </c>
      <c r="F229" s="218" t="s">
        <v>522</v>
      </c>
      <c r="G229" s="219" t="s">
        <v>140</v>
      </c>
      <c r="H229" s="220">
        <v>5.5999999999999996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0.00046000000000000001</v>
      </c>
      <c r="R229" s="226">
        <f>Q229*H229</f>
        <v>0.0025759999999999997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150</v>
      </c>
      <c r="AT229" s="228" t="s">
        <v>137</v>
      </c>
      <c r="AU229" s="228" t="s">
        <v>86</v>
      </c>
      <c r="AY229" s="14" t="s">
        <v>133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84</v>
      </c>
      <c r="BK229" s="229">
        <f>ROUND(I229*H229,2)</f>
        <v>0</v>
      </c>
      <c r="BL229" s="14" t="s">
        <v>150</v>
      </c>
      <c r="BM229" s="228" t="s">
        <v>523</v>
      </c>
    </row>
    <row r="230" s="2" customFormat="1" ht="16.5" customHeight="1">
      <c r="A230" s="35"/>
      <c r="B230" s="36"/>
      <c r="C230" s="216" t="s">
        <v>524</v>
      </c>
      <c r="D230" s="216" t="s">
        <v>137</v>
      </c>
      <c r="E230" s="217" t="s">
        <v>525</v>
      </c>
      <c r="F230" s="218" t="s">
        <v>526</v>
      </c>
      <c r="G230" s="219" t="s">
        <v>140</v>
      </c>
      <c r="H230" s="220">
        <v>103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41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150</v>
      </c>
      <c r="AT230" s="228" t="s">
        <v>137</v>
      </c>
      <c r="AU230" s="228" t="s">
        <v>86</v>
      </c>
      <c r="AY230" s="14" t="s">
        <v>133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84</v>
      </c>
      <c r="BK230" s="229">
        <f>ROUND(I230*H230,2)</f>
        <v>0</v>
      </c>
      <c r="BL230" s="14" t="s">
        <v>150</v>
      </c>
      <c r="BM230" s="228" t="s">
        <v>527</v>
      </c>
    </row>
    <row r="231" s="2" customFormat="1" ht="24.15" customHeight="1">
      <c r="A231" s="35"/>
      <c r="B231" s="36"/>
      <c r="C231" s="216" t="s">
        <v>528</v>
      </c>
      <c r="D231" s="216" t="s">
        <v>137</v>
      </c>
      <c r="E231" s="217" t="s">
        <v>529</v>
      </c>
      <c r="F231" s="218" t="s">
        <v>530</v>
      </c>
      <c r="G231" s="219" t="s">
        <v>140</v>
      </c>
      <c r="H231" s="220">
        <v>103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41</v>
      </c>
      <c r="O231" s="88"/>
      <c r="P231" s="226">
        <f>O231*H231</f>
        <v>0</v>
      </c>
      <c r="Q231" s="226">
        <v>0.00046000000000000001</v>
      </c>
      <c r="R231" s="226">
        <f>Q231*H231</f>
        <v>0.047379999999999999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150</v>
      </c>
      <c r="AT231" s="228" t="s">
        <v>137</v>
      </c>
      <c r="AU231" s="228" t="s">
        <v>86</v>
      </c>
      <c r="AY231" s="14" t="s">
        <v>133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84</v>
      </c>
      <c r="BK231" s="229">
        <f>ROUND(I231*H231,2)</f>
        <v>0</v>
      </c>
      <c r="BL231" s="14" t="s">
        <v>150</v>
      </c>
      <c r="BM231" s="228" t="s">
        <v>531</v>
      </c>
    </row>
    <row r="232" s="2" customFormat="1" ht="24.15" customHeight="1">
      <c r="A232" s="35"/>
      <c r="B232" s="36"/>
      <c r="C232" s="216" t="s">
        <v>532</v>
      </c>
      <c r="D232" s="216" t="s">
        <v>137</v>
      </c>
      <c r="E232" s="217" t="s">
        <v>533</v>
      </c>
      <c r="F232" s="218" t="s">
        <v>534</v>
      </c>
      <c r="G232" s="219" t="s">
        <v>140</v>
      </c>
      <c r="H232" s="220">
        <v>42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150</v>
      </c>
      <c r="AT232" s="228" t="s">
        <v>137</v>
      </c>
      <c r="AU232" s="228" t="s">
        <v>86</v>
      </c>
      <c r="AY232" s="14" t="s">
        <v>133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84</v>
      </c>
      <c r="BK232" s="229">
        <f>ROUND(I232*H232,2)</f>
        <v>0</v>
      </c>
      <c r="BL232" s="14" t="s">
        <v>150</v>
      </c>
      <c r="BM232" s="228" t="s">
        <v>535</v>
      </c>
    </row>
    <row r="233" s="2" customFormat="1" ht="21.75" customHeight="1">
      <c r="A233" s="35"/>
      <c r="B233" s="36"/>
      <c r="C233" s="216" t="s">
        <v>536</v>
      </c>
      <c r="D233" s="216" t="s">
        <v>137</v>
      </c>
      <c r="E233" s="217" t="s">
        <v>537</v>
      </c>
      <c r="F233" s="218" t="s">
        <v>538</v>
      </c>
      <c r="G233" s="219" t="s">
        <v>140</v>
      </c>
      <c r="H233" s="220">
        <v>42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41</v>
      </c>
      <c r="O233" s="88"/>
      <c r="P233" s="226">
        <f>O233*H233</f>
        <v>0</v>
      </c>
      <c r="Q233" s="226">
        <v>0.00038000000000000002</v>
      </c>
      <c r="R233" s="226">
        <f>Q233*H233</f>
        <v>0.015960000000000002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150</v>
      </c>
      <c r="AT233" s="228" t="s">
        <v>137</v>
      </c>
      <c r="AU233" s="228" t="s">
        <v>86</v>
      </c>
      <c r="AY233" s="14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84</v>
      </c>
      <c r="BK233" s="229">
        <f>ROUND(I233*H233,2)</f>
        <v>0</v>
      </c>
      <c r="BL233" s="14" t="s">
        <v>150</v>
      </c>
      <c r="BM233" s="228" t="s">
        <v>539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540</v>
      </c>
      <c r="F234" s="203" t="s">
        <v>541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SUM(P235:P241)</f>
        <v>0</v>
      </c>
      <c r="Q234" s="208"/>
      <c r="R234" s="209">
        <f>SUM(R235:R241)</f>
        <v>0</v>
      </c>
      <c r="S234" s="208"/>
      <c r="T234" s="210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141</v>
      </c>
      <c r="AT234" s="212" t="s">
        <v>75</v>
      </c>
      <c r="AU234" s="212" t="s">
        <v>76</v>
      </c>
      <c r="AY234" s="211" t="s">
        <v>133</v>
      </c>
      <c r="BK234" s="213">
        <f>SUM(BK235:BK241)</f>
        <v>0</v>
      </c>
    </row>
    <row r="235" s="2" customFormat="1" ht="33" customHeight="1">
      <c r="A235" s="35"/>
      <c r="B235" s="36"/>
      <c r="C235" s="216" t="s">
        <v>542</v>
      </c>
      <c r="D235" s="216" t="s">
        <v>137</v>
      </c>
      <c r="E235" s="217" t="s">
        <v>543</v>
      </c>
      <c r="F235" s="218" t="s">
        <v>544</v>
      </c>
      <c r="G235" s="219" t="s">
        <v>545</v>
      </c>
      <c r="H235" s="220">
        <v>140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546</v>
      </c>
      <c r="AT235" s="228" t="s">
        <v>137</v>
      </c>
      <c r="AU235" s="228" t="s">
        <v>84</v>
      </c>
      <c r="AY235" s="14" t="s">
        <v>133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84</v>
      </c>
      <c r="BK235" s="229">
        <f>ROUND(I235*H235,2)</f>
        <v>0</v>
      </c>
      <c r="BL235" s="14" t="s">
        <v>546</v>
      </c>
      <c r="BM235" s="228" t="s">
        <v>547</v>
      </c>
    </row>
    <row r="236" s="2" customFormat="1" ht="16.5" customHeight="1">
      <c r="A236" s="35"/>
      <c r="B236" s="36"/>
      <c r="C236" s="216" t="s">
        <v>548</v>
      </c>
      <c r="D236" s="216" t="s">
        <v>137</v>
      </c>
      <c r="E236" s="217" t="s">
        <v>549</v>
      </c>
      <c r="F236" s="218" t="s">
        <v>550</v>
      </c>
      <c r="G236" s="219" t="s">
        <v>545</v>
      </c>
      <c r="H236" s="220">
        <v>24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41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546</v>
      </c>
      <c r="AT236" s="228" t="s">
        <v>137</v>
      </c>
      <c r="AU236" s="228" t="s">
        <v>84</v>
      </c>
      <c r="AY236" s="14" t="s">
        <v>133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84</v>
      </c>
      <c r="BK236" s="229">
        <f>ROUND(I236*H236,2)</f>
        <v>0</v>
      </c>
      <c r="BL236" s="14" t="s">
        <v>546</v>
      </c>
      <c r="BM236" s="228" t="s">
        <v>551</v>
      </c>
    </row>
    <row r="237" s="2" customFormat="1" ht="24.15" customHeight="1">
      <c r="A237" s="35"/>
      <c r="B237" s="36"/>
      <c r="C237" s="216" t="s">
        <v>552</v>
      </c>
      <c r="D237" s="216" t="s">
        <v>137</v>
      </c>
      <c r="E237" s="217" t="s">
        <v>553</v>
      </c>
      <c r="F237" s="218" t="s">
        <v>554</v>
      </c>
      <c r="G237" s="219" t="s">
        <v>545</v>
      </c>
      <c r="H237" s="220">
        <v>24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41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546</v>
      </c>
      <c r="AT237" s="228" t="s">
        <v>137</v>
      </c>
      <c r="AU237" s="228" t="s">
        <v>84</v>
      </c>
      <c r="AY237" s="14" t="s">
        <v>133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84</v>
      </c>
      <c r="BK237" s="229">
        <f>ROUND(I237*H237,2)</f>
        <v>0</v>
      </c>
      <c r="BL237" s="14" t="s">
        <v>546</v>
      </c>
      <c r="BM237" s="228" t="s">
        <v>555</v>
      </c>
    </row>
    <row r="238" s="2" customFormat="1" ht="37.8" customHeight="1">
      <c r="A238" s="35"/>
      <c r="B238" s="36"/>
      <c r="C238" s="216" t="s">
        <v>556</v>
      </c>
      <c r="D238" s="216" t="s">
        <v>137</v>
      </c>
      <c r="E238" s="217" t="s">
        <v>557</v>
      </c>
      <c r="F238" s="218" t="s">
        <v>558</v>
      </c>
      <c r="G238" s="219" t="s">
        <v>545</v>
      </c>
      <c r="H238" s="220">
        <v>24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546</v>
      </c>
      <c r="AT238" s="228" t="s">
        <v>137</v>
      </c>
      <c r="AU238" s="228" t="s">
        <v>84</v>
      </c>
      <c r="AY238" s="14" t="s">
        <v>133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546</v>
      </c>
      <c r="BM238" s="228" t="s">
        <v>559</v>
      </c>
    </row>
    <row r="239" s="2" customFormat="1" ht="16.5" customHeight="1">
      <c r="A239" s="35"/>
      <c r="B239" s="36"/>
      <c r="C239" s="216" t="s">
        <v>560</v>
      </c>
      <c r="D239" s="216" t="s">
        <v>137</v>
      </c>
      <c r="E239" s="217" t="s">
        <v>561</v>
      </c>
      <c r="F239" s="218" t="s">
        <v>562</v>
      </c>
      <c r="G239" s="219" t="s">
        <v>545</v>
      </c>
      <c r="H239" s="220">
        <v>8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41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546</v>
      </c>
      <c r="AT239" s="228" t="s">
        <v>137</v>
      </c>
      <c r="AU239" s="228" t="s">
        <v>84</v>
      </c>
      <c r="AY239" s="14" t="s">
        <v>133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84</v>
      </c>
      <c r="BK239" s="229">
        <f>ROUND(I239*H239,2)</f>
        <v>0</v>
      </c>
      <c r="BL239" s="14" t="s">
        <v>546</v>
      </c>
      <c r="BM239" s="228" t="s">
        <v>563</v>
      </c>
    </row>
    <row r="240" s="2" customFormat="1" ht="16.5" customHeight="1">
      <c r="A240" s="35"/>
      <c r="B240" s="36"/>
      <c r="C240" s="230" t="s">
        <v>564</v>
      </c>
      <c r="D240" s="230" t="s">
        <v>156</v>
      </c>
      <c r="E240" s="231" t="s">
        <v>565</v>
      </c>
      <c r="F240" s="232" t="s">
        <v>566</v>
      </c>
      <c r="G240" s="233" t="s">
        <v>545</v>
      </c>
      <c r="H240" s="234">
        <v>8</v>
      </c>
      <c r="I240" s="235"/>
      <c r="J240" s="236">
        <f>ROUND(I240*H240,2)</f>
        <v>0</v>
      </c>
      <c r="K240" s="237"/>
      <c r="L240" s="238"/>
      <c r="M240" s="239" t="s">
        <v>1</v>
      </c>
      <c r="N240" s="240" t="s">
        <v>41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546</v>
      </c>
      <c r="AT240" s="228" t="s">
        <v>156</v>
      </c>
      <c r="AU240" s="228" t="s">
        <v>84</v>
      </c>
      <c r="AY240" s="14" t="s">
        <v>133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84</v>
      </c>
      <c r="BK240" s="229">
        <f>ROUND(I240*H240,2)</f>
        <v>0</v>
      </c>
      <c r="BL240" s="14" t="s">
        <v>546</v>
      </c>
      <c r="BM240" s="228" t="s">
        <v>567</v>
      </c>
    </row>
    <row r="241" s="2" customFormat="1" ht="24.15" customHeight="1">
      <c r="A241" s="35"/>
      <c r="B241" s="36"/>
      <c r="C241" s="216" t="s">
        <v>568</v>
      </c>
      <c r="D241" s="216" t="s">
        <v>137</v>
      </c>
      <c r="E241" s="217" t="s">
        <v>569</v>
      </c>
      <c r="F241" s="218" t="s">
        <v>570</v>
      </c>
      <c r="G241" s="219" t="s">
        <v>545</v>
      </c>
      <c r="H241" s="220">
        <v>12</v>
      </c>
      <c r="I241" s="221"/>
      <c r="J241" s="222">
        <f>ROUND(I241*H241,2)</f>
        <v>0</v>
      </c>
      <c r="K241" s="223"/>
      <c r="L241" s="41"/>
      <c r="M241" s="241" t="s">
        <v>1</v>
      </c>
      <c r="N241" s="242" t="s">
        <v>41</v>
      </c>
      <c r="O241" s="243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546</v>
      </c>
      <c r="AT241" s="228" t="s">
        <v>137</v>
      </c>
      <c r="AU241" s="228" t="s">
        <v>84</v>
      </c>
      <c r="AY241" s="14" t="s">
        <v>133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84</v>
      </c>
      <c r="BK241" s="229">
        <f>ROUND(I241*H241,2)</f>
        <v>0</v>
      </c>
      <c r="BL241" s="14" t="s">
        <v>546</v>
      </c>
      <c r="BM241" s="228" t="s">
        <v>571</v>
      </c>
    </row>
    <row r="242" s="2" customFormat="1" ht="6.96" customHeight="1">
      <c r="A242" s="35"/>
      <c r="B242" s="63"/>
      <c r="C242" s="64"/>
      <c r="D242" s="64"/>
      <c r="E242" s="64"/>
      <c r="F242" s="64"/>
      <c r="G242" s="64"/>
      <c r="H242" s="64"/>
      <c r="I242" s="64"/>
      <c r="J242" s="64"/>
      <c r="K242" s="64"/>
      <c r="L242" s="41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sheet="1" autoFilter="0" formatColumns="0" formatRows="0" objects="1" scenarios="1" spinCount="100000" saltValue="Gq5B/xFCreOvl0GzeHH+Hphb8sQ/KZUYqLluY1fykAIqPOG7prIT0v2iHWqE4wOGKFekzo2+RTQ65q6O/72rTA==" hashValue="A6W7DGG+rKuinl3Md5+SrVX5ORSWENie7jSzrQ8If4YjcuLBsRldE8cMFmeBqIoyPPmSlmmEveItBm8/pPdiXg==" algorithmName="SHA-512" password="CC35"/>
  <autoFilter ref="C126:K24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MZE Přerov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572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6. 4. 2023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ROUND((SUM(BE120:BE139)),  2)</f>
        <v>0</v>
      </c>
      <c r="G33" s="35"/>
      <c r="H33" s="35"/>
      <c r="I33" s="152">
        <v>0.20999999999999999</v>
      </c>
      <c r="J33" s="151">
        <f>ROUND(((SUM(BE120:BE139))*I33),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ROUND((SUM(BF120:BF139)),  2)</f>
        <v>0</v>
      </c>
      <c r="G34" s="35"/>
      <c r="H34" s="35"/>
      <c r="I34" s="152">
        <v>0.14999999999999999</v>
      </c>
      <c r="J34" s="151">
        <f>ROUND(((SUM(BF120:BF139))*I34),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ROUND((SUM(BG120:BG139)),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ROUND((SUM(BH120:BH139)),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ROUND((SUM(BI120:BI139)),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MZE Přerov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D.1.4.1.2 - Plynová zařízení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Přerov</v>
      </c>
      <c r="G89" s="37"/>
      <c r="H89" s="37"/>
      <c r="I89" s="29" t="s">
        <v>22</v>
      </c>
      <c r="J89" s="76" t="str">
        <f>IF(J12="","",J12)</f>
        <v>6. 4. 2023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MZE Přerov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Kateřina Juránková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103</v>
      </c>
      <c r="D94" s="173"/>
      <c r="E94" s="173"/>
      <c r="F94" s="173"/>
      <c r="G94" s="173"/>
      <c r="H94" s="173"/>
      <c r="I94" s="173"/>
      <c r="J94" s="174" t="s">
        <v>104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105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76"/>
      <c r="C97" s="177"/>
      <c r="D97" s="178" t="s">
        <v>109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573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116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117</v>
      </c>
      <c r="E100" s="179"/>
      <c r="F100" s="179"/>
      <c r="G100" s="179"/>
      <c r="H100" s="179"/>
      <c r="I100" s="179"/>
      <c r="J100" s="180">
        <f>J136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Kotelna MZE Přerov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D.1.4.1.2 - Plynová zařízení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>Přerov</v>
      </c>
      <c r="G114" s="37"/>
      <c r="H114" s="37"/>
      <c r="I114" s="29" t="s">
        <v>22</v>
      </c>
      <c r="J114" s="76" t="str">
        <f>IF(J12="","",J12)</f>
        <v>6. 4. 2023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MZE Přerov</v>
      </c>
      <c r="G116" s="37"/>
      <c r="H116" s="37"/>
      <c r="I116" s="29" t="s">
        <v>30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Ing. Kateřina Juránková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119</v>
      </c>
      <c r="D119" s="191" t="s">
        <v>61</v>
      </c>
      <c r="E119" s="191" t="s">
        <v>57</v>
      </c>
      <c r="F119" s="191" t="s">
        <v>58</v>
      </c>
      <c r="G119" s="191" t="s">
        <v>120</v>
      </c>
      <c r="H119" s="191" t="s">
        <v>121</v>
      </c>
      <c r="I119" s="191" t="s">
        <v>122</v>
      </c>
      <c r="J119" s="192" t="s">
        <v>104</v>
      </c>
      <c r="K119" s="193" t="s">
        <v>123</v>
      </c>
      <c r="L119" s="194"/>
      <c r="M119" s="97" t="s">
        <v>1</v>
      </c>
      <c r="N119" s="98" t="s">
        <v>40</v>
      </c>
      <c r="O119" s="98" t="s">
        <v>124</v>
      </c>
      <c r="P119" s="98" t="s">
        <v>125</v>
      </c>
      <c r="Q119" s="98" t="s">
        <v>126</v>
      </c>
      <c r="R119" s="98" t="s">
        <v>127</v>
      </c>
      <c r="S119" s="98" t="s">
        <v>128</v>
      </c>
      <c r="T119" s="99" t="s">
        <v>129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130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P121+P136</f>
        <v>0</v>
      </c>
      <c r="Q120" s="101"/>
      <c r="R120" s="197">
        <f>R121+R136</f>
        <v>0.045774328000000003</v>
      </c>
      <c r="S120" s="101"/>
      <c r="T120" s="198">
        <f>T121+T136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75</v>
      </c>
      <c r="AU120" s="14" t="s">
        <v>106</v>
      </c>
      <c r="BK120" s="199">
        <f>BK121+BK136</f>
        <v>0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143</v>
      </c>
      <c r="F121" s="203" t="s">
        <v>144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P122+P131</f>
        <v>0</v>
      </c>
      <c r="Q121" s="208"/>
      <c r="R121" s="209">
        <f>R122+R131</f>
        <v>0.045774328000000003</v>
      </c>
      <c r="S121" s="208"/>
      <c r="T121" s="210">
        <f>T122+T131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86</v>
      </c>
      <c r="AT121" s="212" t="s">
        <v>75</v>
      </c>
      <c r="AU121" s="212" t="s">
        <v>76</v>
      </c>
      <c r="AY121" s="211" t="s">
        <v>133</v>
      </c>
      <c r="BK121" s="213">
        <f>BK122+BK131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574</v>
      </c>
      <c r="F122" s="214" t="s">
        <v>575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SUM(P123:P130)</f>
        <v>0</v>
      </c>
      <c r="Q122" s="208"/>
      <c r="R122" s="209">
        <f>SUM(R123:R130)</f>
        <v>0.044415180000000005</v>
      </c>
      <c r="S122" s="208"/>
      <c r="T122" s="210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75</v>
      </c>
      <c r="AU122" s="212" t="s">
        <v>84</v>
      </c>
      <c r="AY122" s="211" t="s">
        <v>133</v>
      </c>
      <c r="BK122" s="213">
        <f>SUM(BK123:BK130)</f>
        <v>0</v>
      </c>
    </row>
    <row r="123" s="2" customFormat="1" ht="24.15" customHeight="1">
      <c r="A123" s="35"/>
      <c r="B123" s="36"/>
      <c r="C123" s="216" t="s">
        <v>84</v>
      </c>
      <c r="D123" s="216" t="s">
        <v>137</v>
      </c>
      <c r="E123" s="217" t="s">
        <v>576</v>
      </c>
      <c r="F123" s="218" t="s">
        <v>577</v>
      </c>
      <c r="G123" s="219" t="s">
        <v>149</v>
      </c>
      <c r="H123" s="220">
        <v>6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41</v>
      </c>
      <c r="O123" s="88"/>
      <c r="P123" s="226">
        <f>O123*H123</f>
        <v>0</v>
      </c>
      <c r="Q123" s="226">
        <v>0.00147022</v>
      </c>
      <c r="R123" s="226">
        <f>Q123*H123</f>
        <v>0.0088213200000000006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150</v>
      </c>
      <c r="AT123" s="228" t="s">
        <v>137</v>
      </c>
      <c r="AU123" s="228" t="s">
        <v>86</v>
      </c>
      <c r="AY123" s="14" t="s">
        <v>133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84</v>
      </c>
      <c r="BK123" s="229">
        <f>ROUND(I123*H123,2)</f>
        <v>0</v>
      </c>
      <c r="BL123" s="14" t="s">
        <v>150</v>
      </c>
      <c r="BM123" s="228" t="s">
        <v>578</v>
      </c>
    </row>
    <row r="124" s="2" customFormat="1" ht="24.15" customHeight="1">
      <c r="A124" s="35"/>
      <c r="B124" s="36"/>
      <c r="C124" s="216" t="s">
        <v>579</v>
      </c>
      <c r="D124" s="216" t="s">
        <v>137</v>
      </c>
      <c r="E124" s="217" t="s">
        <v>580</v>
      </c>
      <c r="F124" s="218" t="s">
        <v>581</v>
      </c>
      <c r="G124" s="219" t="s">
        <v>149</v>
      </c>
      <c r="H124" s="220">
        <v>8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41</v>
      </c>
      <c r="O124" s="88"/>
      <c r="P124" s="226">
        <f>O124*H124</f>
        <v>0</v>
      </c>
      <c r="Q124" s="226">
        <v>0.0039593400000000004</v>
      </c>
      <c r="R124" s="226">
        <f>Q124*H124</f>
        <v>0.031674720000000003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150</v>
      </c>
      <c r="AT124" s="228" t="s">
        <v>137</v>
      </c>
      <c r="AU124" s="228" t="s">
        <v>86</v>
      </c>
      <c r="AY124" s="14" t="s">
        <v>133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84</v>
      </c>
      <c r="BK124" s="229">
        <f>ROUND(I124*H124,2)</f>
        <v>0</v>
      </c>
      <c r="BL124" s="14" t="s">
        <v>150</v>
      </c>
      <c r="BM124" s="228" t="s">
        <v>582</v>
      </c>
    </row>
    <row r="125" s="2" customFormat="1" ht="21.75" customHeight="1">
      <c r="A125" s="35"/>
      <c r="B125" s="36"/>
      <c r="C125" s="216" t="s">
        <v>164</v>
      </c>
      <c r="D125" s="216" t="s">
        <v>137</v>
      </c>
      <c r="E125" s="217" t="s">
        <v>583</v>
      </c>
      <c r="F125" s="218" t="s">
        <v>584</v>
      </c>
      <c r="G125" s="219" t="s">
        <v>208</v>
      </c>
      <c r="H125" s="220">
        <v>2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41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150</v>
      </c>
      <c r="AT125" s="228" t="s">
        <v>137</v>
      </c>
      <c r="AU125" s="228" t="s">
        <v>86</v>
      </c>
      <c r="AY125" s="14" t="s">
        <v>133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84</v>
      </c>
      <c r="BK125" s="229">
        <f>ROUND(I125*H125,2)</f>
        <v>0</v>
      </c>
      <c r="BL125" s="14" t="s">
        <v>150</v>
      </c>
      <c r="BM125" s="228" t="s">
        <v>585</v>
      </c>
    </row>
    <row r="126" s="2" customFormat="1" ht="21.75" customHeight="1">
      <c r="A126" s="35"/>
      <c r="B126" s="36"/>
      <c r="C126" s="216" t="s">
        <v>168</v>
      </c>
      <c r="D126" s="216" t="s">
        <v>137</v>
      </c>
      <c r="E126" s="217" t="s">
        <v>586</v>
      </c>
      <c r="F126" s="218" t="s">
        <v>587</v>
      </c>
      <c r="G126" s="219" t="s">
        <v>208</v>
      </c>
      <c r="H126" s="220">
        <v>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0.00017956999999999999</v>
      </c>
      <c r="R126" s="226">
        <f>Q126*H126</f>
        <v>0.00035913999999999998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150</v>
      </c>
      <c r="AT126" s="228" t="s">
        <v>137</v>
      </c>
      <c r="AU126" s="228" t="s">
        <v>86</v>
      </c>
      <c r="AY126" s="14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150</v>
      </c>
      <c r="BM126" s="228" t="s">
        <v>588</v>
      </c>
    </row>
    <row r="127" s="2" customFormat="1" ht="24.15" customHeight="1">
      <c r="A127" s="35"/>
      <c r="B127" s="36"/>
      <c r="C127" s="216" t="s">
        <v>589</v>
      </c>
      <c r="D127" s="216" t="s">
        <v>137</v>
      </c>
      <c r="E127" s="217" t="s">
        <v>590</v>
      </c>
      <c r="F127" s="218" t="s">
        <v>591</v>
      </c>
      <c r="G127" s="219" t="s">
        <v>208</v>
      </c>
      <c r="H127" s="220">
        <v>4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41</v>
      </c>
      <c r="O127" s="88"/>
      <c r="P127" s="226">
        <f>O127*H127</f>
        <v>0</v>
      </c>
      <c r="Q127" s="226">
        <v>0.00024000000000000001</v>
      </c>
      <c r="R127" s="226">
        <f>Q127*H127</f>
        <v>0.00096000000000000002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150</v>
      </c>
      <c r="AT127" s="228" t="s">
        <v>137</v>
      </c>
      <c r="AU127" s="228" t="s">
        <v>86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84</v>
      </c>
      <c r="BK127" s="229">
        <f>ROUND(I127*H127,2)</f>
        <v>0</v>
      </c>
      <c r="BL127" s="14" t="s">
        <v>150</v>
      </c>
      <c r="BM127" s="228" t="s">
        <v>592</v>
      </c>
    </row>
    <row r="128" s="2" customFormat="1" ht="24.15" customHeight="1">
      <c r="A128" s="35"/>
      <c r="B128" s="36"/>
      <c r="C128" s="216" t="s">
        <v>174</v>
      </c>
      <c r="D128" s="216" t="s">
        <v>137</v>
      </c>
      <c r="E128" s="217" t="s">
        <v>593</v>
      </c>
      <c r="F128" s="218" t="s">
        <v>594</v>
      </c>
      <c r="G128" s="219" t="s">
        <v>208</v>
      </c>
      <c r="H128" s="220">
        <v>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0.0012999999999999999</v>
      </c>
      <c r="R128" s="226">
        <f>Q128*H128</f>
        <v>0.0025999999999999999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150</v>
      </c>
      <c r="AT128" s="228" t="s">
        <v>137</v>
      </c>
      <c r="AU128" s="228" t="s">
        <v>86</v>
      </c>
      <c r="AY128" s="14" t="s">
        <v>133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150</v>
      </c>
      <c r="BM128" s="228" t="s">
        <v>595</v>
      </c>
    </row>
    <row r="129" s="2" customFormat="1" ht="37.8" customHeight="1">
      <c r="A129" s="35"/>
      <c r="B129" s="36"/>
      <c r="C129" s="230" t="s">
        <v>134</v>
      </c>
      <c r="D129" s="230" t="s">
        <v>156</v>
      </c>
      <c r="E129" s="231" t="s">
        <v>596</v>
      </c>
      <c r="F129" s="232" t="s">
        <v>597</v>
      </c>
      <c r="G129" s="233" t="s">
        <v>212</v>
      </c>
      <c r="H129" s="234">
        <v>2</v>
      </c>
      <c r="I129" s="235"/>
      <c r="J129" s="236">
        <f>ROUND(I129*H129,2)</f>
        <v>0</v>
      </c>
      <c r="K129" s="237"/>
      <c r="L129" s="238"/>
      <c r="M129" s="239" t="s">
        <v>1</v>
      </c>
      <c r="N129" s="240" t="s">
        <v>41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159</v>
      </c>
      <c r="AT129" s="228" t="s">
        <v>156</v>
      </c>
      <c r="AU129" s="228" t="s">
        <v>86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84</v>
      </c>
      <c r="BK129" s="229">
        <f>ROUND(I129*H129,2)</f>
        <v>0</v>
      </c>
      <c r="BL129" s="14" t="s">
        <v>150</v>
      </c>
      <c r="BM129" s="228" t="s">
        <v>598</v>
      </c>
    </row>
    <row r="130" s="2" customFormat="1" ht="24.15" customHeight="1">
      <c r="A130" s="35"/>
      <c r="B130" s="36"/>
      <c r="C130" s="216" t="s">
        <v>182</v>
      </c>
      <c r="D130" s="216" t="s">
        <v>137</v>
      </c>
      <c r="E130" s="217" t="s">
        <v>599</v>
      </c>
      <c r="F130" s="218" t="s">
        <v>600</v>
      </c>
      <c r="G130" s="219" t="s">
        <v>334</v>
      </c>
      <c r="H130" s="220">
        <v>0.043999999999999997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150</v>
      </c>
      <c r="AT130" s="228" t="s">
        <v>137</v>
      </c>
      <c r="AU130" s="228" t="s">
        <v>86</v>
      </c>
      <c r="AY130" s="14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150</v>
      </c>
      <c r="BM130" s="228" t="s">
        <v>601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470</v>
      </c>
      <c r="F131" s="214" t="s">
        <v>471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0.0013591480000000001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86</v>
      </c>
      <c r="AT131" s="212" t="s">
        <v>75</v>
      </c>
      <c r="AU131" s="212" t="s">
        <v>84</v>
      </c>
      <c r="AY131" s="211" t="s">
        <v>133</v>
      </c>
      <c r="BK131" s="213">
        <f>SUM(BK132:BK135)</f>
        <v>0</v>
      </c>
    </row>
    <row r="132" s="2" customFormat="1" ht="24.15" customHeight="1">
      <c r="A132" s="35"/>
      <c r="B132" s="36"/>
      <c r="C132" s="216" t="s">
        <v>186</v>
      </c>
      <c r="D132" s="216" t="s">
        <v>137</v>
      </c>
      <c r="E132" s="217" t="s">
        <v>485</v>
      </c>
      <c r="F132" s="218" t="s">
        <v>486</v>
      </c>
      <c r="G132" s="219" t="s">
        <v>149</v>
      </c>
      <c r="H132" s="220">
        <v>14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1.8640000000000001E-05</v>
      </c>
      <c r="R132" s="226">
        <f>Q132*H132</f>
        <v>0.00026096000000000002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150</v>
      </c>
      <c r="AT132" s="228" t="s">
        <v>137</v>
      </c>
      <c r="AU132" s="228" t="s">
        <v>86</v>
      </c>
      <c r="AY132" s="14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150</v>
      </c>
      <c r="BM132" s="228" t="s">
        <v>602</v>
      </c>
    </row>
    <row r="133" s="2" customFormat="1" ht="24.15" customHeight="1">
      <c r="A133" s="35"/>
      <c r="B133" s="36"/>
      <c r="C133" s="216" t="s">
        <v>194</v>
      </c>
      <c r="D133" s="216" t="s">
        <v>137</v>
      </c>
      <c r="E133" s="217" t="s">
        <v>493</v>
      </c>
      <c r="F133" s="218" t="s">
        <v>494</v>
      </c>
      <c r="G133" s="219" t="s">
        <v>149</v>
      </c>
      <c r="H133" s="220">
        <v>14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2.4382000000000001E-05</v>
      </c>
      <c r="R133" s="226">
        <f>Q133*H133</f>
        <v>0.000341348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150</v>
      </c>
      <c r="AT133" s="228" t="s">
        <v>137</v>
      </c>
      <c r="AU133" s="228" t="s">
        <v>86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150</v>
      </c>
      <c r="BM133" s="228" t="s">
        <v>603</v>
      </c>
    </row>
    <row r="134" s="2" customFormat="1" ht="24.15" customHeight="1">
      <c r="A134" s="35"/>
      <c r="B134" s="36"/>
      <c r="C134" s="216" t="s">
        <v>8</v>
      </c>
      <c r="D134" s="216" t="s">
        <v>137</v>
      </c>
      <c r="E134" s="217" t="s">
        <v>501</v>
      </c>
      <c r="F134" s="218" t="s">
        <v>502</v>
      </c>
      <c r="G134" s="219" t="s">
        <v>149</v>
      </c>
      <c r="H134" s="220">
        <v>14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2.2120000000000002E-05</v>
      </c>
      <c r="R134" s="226">
        <f>Q134*H134</f>
        <v>0.00030968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150</v>
      </c>
      <c r="AT134" s="228" t="s">
        <v>137</v>
      </c>
      <c r="AU134" s="228" t="s">
        <v>86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150</v>
      </c>
      <c r="BM134" s="228" t="s">
        <v>604</v>
      </c>
    </row>
    <row r="135" s="2" customFormat="1" ht="24.15" customHeight="1">
      <c r="A135" s="35"/>
      <c r="B135" s="36"/>
      <c r="C135" s="216" t="s">
        <v>214</v>
      </c>
      <c r="D135" s="216" t="s">
        <v>137</v>
      </c>
      <c r="E135" s="217" t="s">
        <v>509</v>
      </c>
      <c r="F135" s="218" t="s">
        <v>510</v>
      </c>
      <c r="G135" s="219" t="s">
        <v>149</v>
      </c>
      <c r="H135" s="220">
        <v>14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3.1940000000000003E-05</v>
      </c>
      <c r="R135" s="226">
        <f>Q135*H135</f>
        <v>0.00044716000000000005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150</v>
      </c>
      <c r="AT135" s="228" t="s">
        <v>137</v>
      </c>
      <c r="AU135" s="228" t="s">
        <v>86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150</v>
      </c>
      <c r="BM135" s="228" t="s">
        <v>605</v>
      </c>
    </row>
    <row r="136" s="12" customFormat="1" ht="25.92" customHeight="1">
      <c r="A136" s="12"/>
      <c r="B136" s="200"/>
      <c r="C136" s="201"/>
      <c r="D136" s="202" t="s">
        <v>75</v>
      </c>
      <c r="E136" s="203" t="s">
        <v>540</v>
      </c>
      <c r="F136" s="203" t="s">
        <v>541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SUM(P137:P139)</f>
        <v>0</v>
      </c>
      <c r="Q136" s="208"/>
      <c r="R136" s="209">
        <f>SUM(R137:R139)</f>
        <v>0</v>
      </c>
      <c r="S136" s="208"/>
      <c r="T136" s="21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141</v>
      </c>
      <c r="AT136" s="212" t="s">
        <v>75</v>
      </c>
      <c r="AU136" s="212" t="s">
        <v>76</v>
      </c>
      <c r="AY136" s="211" t="s">
        <v>133</v>
      </c>
      <c r="BK136" s="213">
        <f>SUM(BK137:BK139)</f>
        <v>0</v>
      </c>
    </row>
    <row r="137" s="2" customFormat="1" ht="33" customHeight="1">
      <c r="A137" s="35"/>
      <c r="B137" s="36"/>
      <c r="C137" s="216" t="s">
        <v>226</v>
      </c>
      <c r="D137" s="216" t="s">
        <v>137</v>
      </c>
      <c r="E137" s="217" t="s">
        <v>606</v>
      </c>
      <c r="F137" s="218" t="s">
        <v>607</v>
      </c>
      <c r="G137" s="219" t="s">
        <v>545</v>
      </c>
      <c r="H137" s="220">
        <v>54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546</v>
      </c>
      <c r="AT137" s="228" t="s">
        <v>137</v>
      </c>
      <c r="AU137" s="228" t="s">
        <v>84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546</v>
      </c>
      <c r="BM137" s="228" t="s">
        <v>608</v>
      </c>
    </row>
    <row r="138" s="2" customFormat="1" ht="49.05" customHeight="1">
      <c r="A138" s="35"/>
      <c r="B138" s="36"/>
      <c r="C138" s="216" t="s">
        <v>7</v>
      </c>
      <c r="D138" s="216" t="s">
        <v>137</v>
      </c>
      <c r="E138" s="217" t="s">
        <v>609</v>
      </c>
      <c r="F138" s="218" t="s">
        <v>610</v>
      </c>
      <c r="G138" s="219" t="s">
        <v>545</v>
      </c>
      <c r="H138" s="220">
        <v>48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41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546</v>
      </c>
      <c r="AT138" s="228" t="s">
        <v>137</v>
      </c>
      <c r="AU138" s="228" t="s">
        <v>84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546</v>
      </c>
      <c r="BM138" s="228" t="s">
        <v>611</v>
      </c>
    </row>
    <row r="139" s="2" customFormat="1" ht="55.5" customHeight="1">
      <c r="A139" s="35"/>
      <c r="B139" s="36"/>
      <c r="C139" s="216" t="s">
        <v>233</v>
      </c>
      <c r="D139" s="216" t="s">
        <v>137</v>
      </c>
      <c r="E139" s="217" t="s">
        <v>612</v>
      </c>
      <c r="F139" s="218" t="s">
        <v>613</v>
      </c>
      <c r="G139" s="219" t="s">
        <v>545</v>
      </c>
      <c r="H139" s="220">
        <v>26</v>
      </c>
      <c r="I139" s="221"/>
      <c r="J139" s="222">
        <f>ROUND(I139*H139,2)</f>
        <v>0</v>
      </c>
      <c r="K139" s="223"/>
      <c r="L139" s="41"/>
      <c r="M139" s="241" t="s">
        <v>1</v>
      </c>
      <c r="N139" s="242" t="s">
        <v>41</v>
      </c>
      <c r="O139" s="243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546</v>
      </c>
      <c r="AT139" s="228" t="s">
        <v>137</v>
      </c>
      <c r="AU139" s="228" t="s">
        <v>84</v>
      </c>
      <c r="AY139" s="14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546</v>
      </c>
      <c r="BM139" s="228" t="s">
        <v>614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57CI0QOzMJXqUJDGtfUQt9twNEIqs1hfOlUfRpfIEl3TN9lr2BCmkNYl40cUNjDzQOumgZjljNOQW+sy1xiIdw==" hashValue="v+X6BRETO1C5tFJPnni6K9AFLegK67NbV2s8t8hzi0I0WLSIF0k0/787hZtuS96fKguf/Phzkcbt4jQ0f19XLg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MZE Přerov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6. 4. 2023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ROUND((SUM(BE123:BE165)),  2)</f>
        <v>0</v>
      </c>
      <c r="G33" s="35"/>
      <c r="H33" s="35"/>
      <c r="I33" s="152">
        <v>0.20999999999999999</v>
      </c>
      <c r="J33" s="151">
        <f>ROUND(((SUM(BE123:BE165))*I33),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ROUND((SUM(BF123:BF165)),  2)</f>
        <v>0</v>
      </c>
      <c r="G34" s="35"/>
      <c r="H34" s="35"/>
      <c r="I34" s="152">
        <v>0.14999999999999999</v>
      </c>
      <c r="J34" s="151">
        <f>ROUND(((SUM(BF123:BF165))*I34),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ROUND((SUM(BG123:BG165)),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ROUND((SUM(BH123:BH165)),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ROUND((SUM(BI123:BI165)),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MZE Přerov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D.1.4.1.3 - ZTI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Přerov</v>
      </c>
      <c r="G89" s="37"/>
      <c r="H89" s="37"/>
      <c r="I89" s="29" t="s">
        <v>22</v>
      </c>
      <c r="J89" s="76" t="str">
        <f>IF(J12="","",J12)</f>
        <v>6. 4. 2023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MZE Přerov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Kateřina Juránková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103</v>
      </c>
      <c r="D94" s="173"/>
      <c r="E94" s="173"/>
      <c r="F94" s="173"/>
      <c r="G94" s="173"/>
      <c r="H94" s="173"/>
      <c r="I94" s="173"/>
      <c r="J94" s="174" t="s">
        <v>104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105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76"/>
      <c r="C97" s="177"/>
      <c r="D97" s="178" t="s">
        <v>109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616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617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618</v>
      </c>
      <c r="E100" s="185"/>
      <c r="F100" s="185"/>
      <c r="G100" s="185"/>
      <c r="H100" s="185"/>
      <c r="I100" s="185"/>
      <c r="J100" s="186">
        <f>J151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112</v>
      </c>
      <c r="E101" s="185"/>
      <c r="F101" s="185"/>
      <c r="G101" s="185"/>
      <c r="H101" s="185"/>
      <c r="I101" s="185"/>
      <c r="J101" s="186">
        <f>J154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114</v>
      </c>
      <c r="E102" s="185"/>
      <c r="F102" s="185"/>
      <c r="G102" s="185"/>
      <c r="H102" s="185"/>
      <c r="I102" s="185"/>
      <c r="J102" s="186">
        <f>J157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117</v>
      </c>
      <c r="E103" s="179"/>
      <c r="F103" s="179"/>
      <c r="G103" s="179"/>
      <c r="H103" s="179"/>
      <c r="I103" s="179"/>
      <c r="J103" s="180">
        <f>J162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Kotelna MZE Přerov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100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D.1.4.1.3 - ZTI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Přerov</v>
      </c>
      <c r="G117" s="37"/>
      <c r="H117" s="37"/>
      <c r="I117" s="29" t="s">
        <v>22</v>
      </c>
      <c r="J117" s="76" t="str">
        <f>IF(J12="","",J12)</f>
        <v>6. 4. 2023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MZE Přerov</v>
      </c>
      <c r="G119" s="37"/>
      <c r="H119" s="37"/>
      <c r="I119" s="29" t="s">
        <v>30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>Ing. Kateřina Juránková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119</v>
      </c>
      <c r="D122" s="191" t="s">
        <v>61</v>
      </c>
      <c r="E122" s="191" t="s">
        <v>57</v>
      </c>
      <c r="F122" s="191" t="s">
        <v>58</v>
      </c>
      <c r="G122" s="191" t="s">
        <v>120</v>
      </c>
      <c r="H122" s="191" t="s">
        <v>121</v>
      </c>
      <c r="I122" s="191" t="s">
        <v>122</v>
      </c>
      <c r="J122" s="192" t="s">
        <v>104</v>
      </c>
      <c r="K122" s="193" t="s">
        <v>123</v>
      </c>
      <c r="L122" s="194"/>
      <c r="M122" s="97" t="s">
        <v>1</v>
      </c>
      <c r="N122" s="98" t="s">
        <v>40</v>
      </c>
      <c r="O122" s="98" t="s">
        <v>124</v>
      </c>
      <c r="P122" s="98" t="s">
        <v>125</v>
      </c>
      <c r="Q122" s="98" t="s">
        <v>126</v>
      </c>
      <c r="R122" s="98" t="s">
        <v>127</v>
      </c>
      <c r="S122" s="98" t="s">
        <v>128</v>
      </c>
      <c r="T122" s="99" t="s">
        <v>129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130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P124+P162</f>
        <v>0</v>
      </c>
      <c r="Q123" s="101"/>
      <c r="R123" s="197">
        <f>R124+R162</f>
        <v>0.066739340200000011</v>
      </c>
      <c r="S123" s="101"/>
      <c r="T123" s="198">
        <f>T124+T162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75</v>
      </c>
      <c r="AU123" s="14" t="s">
        <v>106</v>
      </c>
      <c r="BK123" s="199">
        <f>BK124+BK162</f>
        <v>0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143</v>
      </c>
      <c r="F124" s="203" t="s">
        <v>144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P125+P136+P151+P154+P157</f>
        <v>0</v>
      </c>
      <c r="Q124" s="208"/>
      <c r="R124" s="209">
        <f>R125+R136+R151+R154+R157</f>
        <v>0.066739340200000011</v>
      </c>
      <c r="S124" s="208"/>
      <c r="T124" s="210">
        <f>T125+T136+T151+T154+T157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75</v>
      </c>
      <c r="AU124" s="212" t="s">
        <v>76</v>
      </c>
      <c r="AY124" s="211" t="s">
        <v>133</v>
      </c>
      <c r="BK124" s="213">
        <f>BK125+BK136+BK151+BK154+BK157</f>
        <v>0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619</v>
      </c>
      <c r="F125" s="214" t="s">
        <v>620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0.010134499999999999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86</v>
      </c>
      <c r="AT125" s="212" t="s">
        <v>75</v>
      </c>
      <c r="AU125" s="212" t="s">
        <v>84</v>
      </c>
      <c r="AY125" s="211" t="s">
        <v>133</v>
      </c>
      <c r="BK125" s="213">
        <f>SUM(BK126:BK135)</f>
        <v>0</v>
      </c>
    </row>
    <row r="126" s="2" customFormat="1" ht="16.5" customHeight="1">
      <c r="A126" s="35"/>
      <c r="B126" s="36"/>
      <c r="C126" s="216" t="s">
        <v>84</v>
      </c>
      <c r="D126" s="216" t="s">
        <v>137</v>
      </c>
      <c r="E126" s="217" t="s">
        <v>621</v>
      </c>
      <c r="F126" s="218" t="s">
        <v>622</v>
      </c>
      <c r="G126" s="219" t="s">
        <v>149</v>
      </c>
      <c r="H126" s="220">
        <v>5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0.00041189999999999998</v>
      </c>
      <c r="R126" s="226">
        <f>Q126*H126</f>
        <v>0.0020594999999999997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150</v>
      </c>
      <c r="AT126" s="228" t="s">
        <v>137</v>
      </c>
      <c r="AU126" s="228" t="s">
        <v>86</v>
      </c>
      <c r="AY126" s="14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150</v>
      </c>
      <c r="BM126" s="228" t="s">
        <v>623</v>
      </c>
    </row>
    <row r="127" s="2" customFormat="1" ht="16.5" customHeight="1">
      <c r="A127" s="35"/>
      <c r="B127" s="36"/>
      <c r="C127" s="216" t="s">
        <v>86</v>
      </c>
      <c r="D127" s="216" t="s">
        <v>137</v>
      </c>
      <c r="E127" s="217" t="s">
        <v>624</v>
      </c>
      <c r="F127" s="218" t="s">
        <v>625</v>
      </c>
      <c r="G127" s="219" t="s">
        <v>149</v>
      </c>
      <c r="H127" s="220">
        <v>10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41</v>
      </c>
      <c r="O127" s="88"/>
      <c r="P127" s="226">
        <f>O127*H127</f>
        <v>0</v>
      </c>
      <c r="Q127" s="226">
        <v>0.00047649999999999998</v>
      </c>
      <c r="R127" s="226">
        <f>Q127*H127</f>
        <v>0.0047650000000000001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150</v>
      </c>
      <c r="AT127" s="228" t="s">
        <v>137</v>
      </c>
      <c r="AU127" s="228" t="s">
        <v>86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84</v>
      </c>
      <c r="BK127" s="229">
        <f>ROUND(I127*H127,2)</f>
        <v>0</v>
      </c>
      <c r="BL127" s="14" t="s">
        <v>150</v>
      </c>
      <c r="BM127" s="228" t="s">
        <v>626</v>
      </c>
    </row>
    <row r="128" s="2" customFormat="1" ht="16.5" customHeight="1">
      <c r="A128" s="35"/>
      <c r="B128" s="36"/>
      <c r="C128" s="216" t="s">
        <v>579</v>
      </c>
      <c r="D128" s="216" t="s">
        <v>137</v>
      </c>
      <c r="E128" s="217" t="s">
        <v>627</v>
      </c>
      <c r="F128" s="218" t="s">
        <v>628</v>
      </c>
      <c r="G128" s="219" t="s">
        <v>208</v>
      </c>
      <c r="H128" s="220">
        <v>4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150</v>
      </c>
      <c r="AT128" s="228" t="s">
        <v>137</v>
      </c>
      <c r="AU128" s="228" t="s">
        <v>86</v>
      </c>
      <c r="AY128" s="14" t="s">
        <v>133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150</v>
      </c>
      <c r="BM128" s="228" t="s">
        <v>629</v>
      </c>
    </row>
    <row r="129" s="2" customFormat="1" ht="16.5" customHeight="1">
      <c r="A129" s="35"/>
      <c r="B129" s="36"/>
      <c r="C129" s="216" t="s">
        <v>141</v>
      </c>
      <c r="D129" s="216" t="s">
        <v>137</v>
      </c>
      <c r="E129" s="217" t="s">
        <v>630</v>
      </c>
      <c r="F129" s="218" t="s">
        <v>631</v>
      </c>
      <c r="G129" s="219" t="s">
        <v>208</v>
      </c>
      <c r="H129" s="220">
        <v>2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41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150</v>
      </c>
      <c r="AT129" s="228" t="s">
        <v>137</v>
      </c>
      <c r="AU129" s="228" t="s">
        <v>86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84</v>
      </c>
      <c r="BK129" s="229">
        <f>ROUND(I129*H129,2)</f>
        <v>0</v>
      </c>
      <c r="BL129" s="14" t="s">
        <v>150</v>
      </c>
      <c r="BM129" s="228" t="s">
        <v>632</v>
      </c>
    </row>
    <row r="130" s="2" customFormat="1" ht="24.15" customHeight="1">
      <c r="A130" s="35"/>
      <c r="B130" s="36"/>
      <c r="C130" s="216" t="s">
        <v>287</v>
      </c>
      <c r="D130" s="216" t="s">
        <v>137</v>
      </c>
      <c r="E130" s="217" t="s">
        <v>633</v>
      </c>
      <c r="F130" s="218" t="s">
        <v>634</v>
      </c>
      <c r="G130" s="219" t="s">
        <v>208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0.00076999999999999996</v>
      </c>
      <c r="R130" s="226">
        <f>Q130*H130</f>
        <v>0.00076999999999999996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150</v>
      </c>
      <c r="AT130" s="228" t="s">
        <v>137</v>
      </c>
      <c r="AU130" s="228" t="s">
        <v>86</v>
      </c>
      <c r="AY130" s="14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150</v>
      </c>
      <c r="BM130" s="228" t="s">
        <v>635</v>
      </c>
    </row>
    <row r="131" s="2" customFormat="1" ht="24.15" customHeight="1">
      <c r="A131" s="35"/>
      <c r="B131" s="36"/>
      <c r="C131" s="216" t="s">
        <v>636</v>
      </c>
      <c r="D131" s="216" t="s">
        <v>137</v>
      </c>
      <c r="E131" s="217" t="s">
        <v>637</v>
      </c>
      <c r="F131" s="218" t="s">
        <v>638</v>
      </c>
      <c r="G131" s="219" t="s">
        <v>208</v>
      </c>
      <c r="H131" s="220">
        <v>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41</v>
      </c>
      <c r="O131" s="88"/>
      <c r="P131" s="226">
        <f>O131*H131</f>
        <v>0</v>
      </c>
      <c r="Q131" s="226">
        <v>0.0010100000000000001</v>
      </c>
      <c r="R131" s="226">
        <f>Q131*H131</f>
        <v>0.0010100000000000001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150</v>
      </c>
      <c r="AT131" s="228" t="s">
        <v>137</v>
      </c>
      <c r="AU131" s="228" t="s">
        <v>86</v>
      </c>
      <c r="AY131" s="14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84</v>
      </c>
      <c r="BK131" s="229">
        <f>ROUND(I131*H131,2)</f>
        <v>0</v>
      </c>
      <c r="BL131" s="14" t="s">
        <v>150</v>
      </c>
      <c r="BM131" s="228" t="s">
        <v>639</v>
      </c>
    </row>
    <row r="132" s="2" customFormat="1" ht="24.15" customHeight="1">
      <c r="A132" s="35"/>
      <c r="B132" s="36"/>
      <c r="C132" s="216" t="s">
        <v>319</v>
      </c>
      <c r="D132" s="216" t="s">
        <v>137</v>
      </c>
      <c r="E132" s="217" t="s">
        <v>640</v>
      </c>
      <c r="F132" s="218" t="s">
        <v>641</v>
      </c>
      <c r="G132" s="219" t="s">
        <v>208</v>
      </c>
      <c r="H132" s="220">
        <v>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0.00034000000000000002</v>
      </c>
      <c r="R132" s="226">
        <f>Q132*H132</f>
        <v>0.0013600000000000001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150</v>
      </c>
      <c r="AT132" s="228" t="s">
        <v>137</v>
      </c>
      <c r="AU132" s="228" t="s">
        <v>86</v>
      </c>
      <c r="AY132" s="14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150</v>
      </c>
      <c r="BM132" s="228" t="s">
        <v>642</v>
      </c>
    </row>
    <row r="133" s="2" customFormat="1" ht="24.15" customHeight="1">
      <c r="A133" s="35"/>
      <c r="B133" s="36"/>
      <c r="C133" s="216" t="s">
        <v>164</v>
      </c>
      <c r="D133" s="216" t="s">
        <v>137</v>
      </c>
      <c r="E133" s="217" t="s">
        <v>643</v>
      </c>
      <c r="F133" s="218" t="s">
        <v>644</v>
      </c>
      <c r="G133" s="219" t="s">
        <v>208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0.00017000000000000001</v>
      </c>
      <c r="R133" s="226">
        <f>Q133*H133</f>
        <v>0.00017000000000000001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150</v>
      </c>
      <c r="AT133" s="228" t="s">
        <v>137</v>
      </c>
      <c r="AU133" s="228" t="s">
        <v>86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150</v>
      </c>
      <c r="BM133" s="228" t="s">
        <v>645</v>
      </c>
    </row>
    <row r="134" s="2" customFormat="1" ht="21.75" customHeight="1">
      <c r="A134" s="35"/>
      <c r="B134" s="36"/>
      <c r="C134" s="216" t="s">
        <v>168</v>
      </c>
      <c r="D134" s="216" t="s">
        <v>137</v>
      </c>
      <c r="E134" s="217" t="s">
        <v>646</v>
      </c>
      <c r="F134" s="218" t="s">
        <v>647</v>
      </c>
      <c r="G134" s="219" t="s">
        <v>149</v>
      </c>
      <c r="H134" s="220">
        <v>15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150</v>
      </c>
      <c r="AT134" s="228" t="s">
        <v>137</v>
      </c>
      <c r="AU134" s="228" t="s">
        <v>86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150</v>
      </c>
      <c r="BM134" s="228" t="s">
        <v>648</v>
      </c>
    </row>
    <row r="135" s="2" customFormat="1" ht="24.15" customHeight="1">
      <c r="A135" s="35"/>
      <c r="B135" s="36"/>
      <c r="C135" s="216" t="s">
        <v>589</v>
      </c>
      <c r="D135" s="216" t="s">
        <v>137</v>
      </c>
      <c r="E135" s="217" t="s">
        <v>649</v>
      </c>
      <c r="F135" s="218" t="s">
        <v>650</v>
      </c>
      <c r="G135" s="219" t="s">
        <v>334</v>
      </c>
      <c r="H135" s="220">
        <v>0.01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150</v>
      </c>
      <c r="AT135" s="228" t="s">
        <v>137</v>
      </c>
      <c r="AU135" s="228" t="s">
        <v>86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150</v>
      </c>
      <c r="BM135" s="228" t="s">
        <v>651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652</v>
      </c>
      <c r="F136" s="214" t="s">
        <v>653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SUM(P137:P150)</f>
        <v>0</v>
      </c>
      <c r="Q136" s="208"/>
      <c r="R136" s="209">
        <f>SUM(R137:R150)</f>
        <v>0.047543007500000005</v>
      </c>
      <c r="S136" s="208"/>
      <c r="T136" s="210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86</v>
      </c>
      <c r="AT136" s="212" t="s">
        <v>75</v>
      </c>
      <c r="AU136" s="212" t="s">
        <v>84</v>
      </c>
      <c r="AY136" s="211" t="s">
        <v>133</v>
      </c>
      <c r="BK136" s="213">
        <f>SUM(BK137:BK150)</f>
        <v>0</v>
      </c>
    </row>
    <row r="137" s="2" customFormat="1" ht="24.15" customHeight="1">
      <c r="A137" s="35"/>
      <c r="B137" s="36"/>
      <c r="C137" s="216" t="s">
        <v>174</v>
      </c>
      <c r="D137" s="216" t="s">
        <v>137</v>
      </c>
      <c r="E137" s="217" t="s">
        <v>654</v>
      </c>
      <c r="F137" s="218" t="s">
        <v>655</v>
      </c>
      <c r="G137" s="219" t="s">
        <v>149</v>
      </c>
      <c r="H137" s="220">
        <v>15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0.0011590999999999999</v>
      </c>
      <c r="R137" s="226">
        <f>Q137*H137</f>
        <v>0.017386499999999999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150</v>
      </c>
      <c r="AT137" s="228" t="s">
        <v>137</v>
      </c>
      <c r="AU137" s="228" t="s">
        <v>86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150</v>
      </c>
      <c r="BM137" s="228" t="s">
        <v>656</v>
      </c>
    </row>
    <row r="138" s="2" customFormat="1" ht="24.15" customHeight="1">
      <c r="A138" s="35"/>
      <c r="B138" s="36"/>
      <c r="C138" s="216" t="s">
        <v>134</v>
      </c>
      <c r="D138" s="216" t="s">
        <v>137</v>
      </c>
      <c r="E138" s="217" t="s">
        <v>657</v>
      </c>
      <c r="F138" s="218" t="s">
        <v>658</v>
      </c>
      <c r="G138" s="219" t="s">
        <v>149</v>
      </c>
      <c r="H138" s="220">
        <v>10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41</v>
      </c>
      <c r="O138" s="88"/>
      <c r="P138" s="226">
        <f>O138*H138</f>
        <v>0</v>
      </c>
      <c r="Q138" s="226">
        <v>0.0014411999999999999</v>
      </c>
      <c r="R138" s="226">
        <f>Q138*H138</f>
        <v>0.014412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150</v>
      </c>
      <c r="AT138" s="228" t="s">
        <v>137</v>
      </c>
      <c r="AU138" s="228" t="s">
        <v>86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150</v>
      </c>
      <c r="BM138" s="228" t="s">
        <v>659</v>
      </c>
    </row>
    <row r="139" s="2" customFormat="1" ht="37.8" customHeight="1">
      <c r="A139" s="35"/>
      <c r="B139" s="36"/>
      <c r="C139" s="216" t="s">
        <v>186</v>
      </c>
      <c r="D139" s="216" t="s">
        <v>137</v>
      </c>
      <c r="E139" s="217" t="s">
        <v>660</v>
      </c>
      <c r="F139" s="218" t="s">
        <v>661</v>
      </c>
      <c r="G139" s="219" t="s">
        <v>149</v>
      </c>
      <c r="H139" s="220">
        <v>25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41</v>
      </c>
      <c r="O139" s="88"/>
      <c r="P139" s="226">
        <f>O139*H139</f>
        <v>0</v>
      </c>
      <c r="Q139" s="226">
        <v>0.00016312</v>
      </c>
      <c r="R139" s="226">
        <f>Q139*H139</f>
        <v>0.004078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150</v>
      </c>
      <c r="AT139" s="228" t="s">
        <v>137</v>
      </c>
      <c r="AU139" s="228" t="s">
        <v>86</v>
      </c>
      <c r="AY139" s="14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84</v>
      </c>
      <c r="BK139" s="229">
        <f>ROUND(I139*H139,2)</f>
        <v>0</v>
      </c>
      <c r="BL139" s="14" t="s">
        <v>150</v>
      </c>
      <c r="BM139" s="228" t="s">
        <v>662</v>
      </c>
    </row>
    <row r="140" s="2" customFormat="1" ht="16.5" customHeight="1">
      <c r="A140" s="35"/>
      <c r="B140" s="36"/>
      <c r="C140" s="216" t="s">
        <v>194</v>
      </c>
      <c r="D140" s="216" t="s">
        <v>137</v>
      </c>
      <c r="E140" s="217" t="s">
        <v>663</v>
      </c>
      <c r="F140" s="218" t="s">
        <v>664</v>
      </c>
      <c r="G140" s="219" t="s">
        <v>208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41</v>
      </c>
      <c r="O140" s="88"/>
      <c r="P140" s="226">
        <f>O140*H140</f>
        <v>0</v>
      </c>
      <c r="Q140" s="226">
        <v>4.9570000000000001E-05</v>
      </c>
      <c r="R140" s="226">
        <f>Q140*H140</f>
        <v>4.9570000000000001E-05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150</v>
      </c>
      <c r="AT140" s="228" t="s">
        <v>137</v>
      </c>
      <c r="AU140" s="228" t="s">
        <v>86</v>
      </c>
      <c r="AY140" s="14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150</v>
      </c>
      <c r="BM140" s="228" t="s">
        <v>665</v>
      </c>
    </row>
    <row r="141" s="2" customFormat="1" ht="24.15" customHeight="1">
      <c r="A141" s="35"/>
      <c r="B141" s="36"/>
      <c r="C141" s="216" t="s">
        <v>295</v>
      </c>
      <c r="D141" s="216" t="s">
        <v>137</v>
      </c>
      <c r="E141" s="217" t="s">
        <v>666</v>
      </c>
      <c r="F141" s="218" t="s">
        <v>667</v>
      </c>
      <c r="G141" s="219" t="s">
        <v>208</v>
      </c>
      <c r="H141" s="220">
        <v>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41</v>
      </c>
      <c r="O141" s="88"/>
      <c r="P141" s="226">
        <f>O141*H141</f>
        <v>0</v>
      </c>
      <c r="Q141" s="226">
        <v>0.00016956999999999999</v>
      </c>
      <c r="R141" s="226">
        <f>Q141*H141</f>
        <v>0.00016956999999999999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150</v>
      </c>
      <c r="AT141" s="228" t="s">
        <v>137</v>
      </c>
      <c r="AU141" s="228" t="s">
        <v>86</v>
      </c>
      <c r="AY141" s="14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84</v>
      </c>
      <c r="BK141" s="229">
        <f>ROUND(I141*H141,2)</f>
        <v>0</v>
      </c>
      <c r="BL141" s="14" t="s">
        <v>150</v>
      </c>
      <c r="BM141" s="228" t="s">
        <v>668</v>
      </c>
    </row>
    <row r="142" s="2" customFormat="1" ht="24.15" customHeight="1">
      <c r="A142" s="35"/>
      <c r="B142" s="36"/>
      <c r="C142" s="216" t="s">
        <v>669</v>
      </c>
      <c r="D142" s="216" t="s">
        <v>137</v>
      </c>
      <c r="E142" s="217" t="s">
        <v>670</v>
      </c>
      <c r="F142" s="218" t="s">
        <v>671</v>
      </c>
      <c r="G142" s="219" t="s">
        <v>208</v>
      </c>
      <c r="H142" s="220">
        <v>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41</v>
      </c>
      <c r="O142" s="88"/>
      <c r="P142" s="226">
        <f>O142*H142</f>
        <v>0</v>
      </c>
      <c r="Q142" s="226">
        <v>0.00051957000000000001</v>
      </c>
      <c r="R142" s="226">
        <f>Q142*H142</f>
        <v>0.00051957000000000001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150</v>
      </c>
      <c r="AT142" s="228" t="s">
        <v>137</v>
      </c>
      <c r="AU142" s="228" t="s">
        <v>86</v>
      </c>
      <c r="AY142" s="14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150</v>
      </c>
      <c r="BM142" s="228" t="s">
        <v>672</v>
      </c>
    </row>
    <row r="143" s="2" customFormat="1" ht="21.75" customHeight="1">
      <c r="A143" s="35"/>
      <c r="B143" s="36"/>
      <c r="C143" s="216" t="s">
        <v>150</v>
      </c>
      <c r="D143" s="216" t="s">
        <v>137</v>
      </c>
      <c r="E143" s="217" t="s">
        <v>673</v>
      </c>
      <c r="F143" s="218" t="s">
        <v>674</v>
      </c>
      <c r="G143" s="219" t="s">
        <v>208</v>
      </c>
      <c r="H143" s="220">
        <v>4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0.00033956999999999998</v>
      </c>
      <c r="R143" s="226">
        <f>Q143*H143</f>
        <v>0.0013582799999999999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150</v>
      </c>
      <c r="AT143" s="228" t="s">
        <v>137</v>
      </c>
      <c r="AU143" s="228" t="s">
        <v>86</v>
      </c>
      <c r="AY143" s="14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84</v>
      </c>
      <c r="BK143" s="229">
        <f>ROUND(I143*H143,2)</f>
        <v>0</v>
      </c>
      <c r="BL143" s="14" t="s">
        <v>150</v>
      </c>
      <c r="BM143" s="228" t="s">
        <v>675</v>
      </c>
    </row>
    <row r="144" s="2" customFormat="1" ht="21.75" customHeight="1">
      <c r="A144" s="35"/>
      <c r="B144" s="36"/>
      <c r="C144" s="216" t="s">
        <v>214</v>
      </c>
      <c r="D144" s="216" t="s">
        <v>137</v>
      </c>
      <c r="E144" s="217" t="s">
        <v>676</v>
      </c>
      <c r="F144" s="218" t="s">
        <v>418</v>
      </c>
      <c r="G144" s="219" t="s">
        <v>208</v>
      </c>
      <c r="H144" s="220">
        <v>3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0.00049956999999999996</v>
      </c>
      <c r="R144" s="226">
        <f>Q144*H144</f>
        <v>0.0014987099999999999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150</v>
      </c>
      <c r="AT144" s="228" t="s">
        <v>137</v>
      </c>
      <c r="AU144" s="228" t="s">
        <v>86</v>
      </c>
      <c r="AY144" s="14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84</v>
      </c>
      <c r="BK144" s="229">
        <f>ROUND(I144*H144,2)</f>
        <v>0</v>
      </c>
      <c r="BL144" s="14" t="s">
        <v>150</v>
      </c>
      <c r="BM144" s="228" t="s">
        <v>677</v>
      </c>
    </row>
    <row r="145" s="2" customFormat="1" ht="24.15" customHeight="1">
      <c r="A145" s="35"/>
      <c r="B145" s="36"/>
      <c r="C145" s="216" t="s">
        <v>678</v>
      </c>
      <c r="D145" s="216" t="s">
        <v>137</v>
      </c>
      <c r="E145" s="217" t="s">
        <v>679</v>
      </c>
      <c r="F145" s="218" t="s">
        <v>680</v>
      </c>
      <c r="G145" s="219" t="s">
        <v>208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0.00021956999999999999</v>
      </c>
      <c r="R145" s="226">
        <f>Q145*H145</f>
        <v>0.00021956999999999999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150</v>
      </c>
      <c r="AT145" s="228" t="s">
        <v>137</v>
      </c>
      <c r="AU145" s="228" t="s">
        <v>86</v>
      </c>
      <c r="AY145" s="14" t="s">
        <v>133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150</v>
      </c>
      <c r="BM145" s="228" t="s">
        <v>681</v>
      </c>
    </row>
    <row r="146" s="2" customFormat="1" ht="21.75" customHeight="1">
      <c r="A146" s="35"/>
      <c r="B146" s="36"/>
      <c r="C146" s="216" t="s">
        <v>222</v>
      </c>
      <c r="D146" s="216" t="s">
        <v>137</v>
      </c>
      <c r="E146" s="217" t="s">
        <v>682</v>
      </c>
      <c r="F146" s="218" t="s">
        <v>683</v>
      </c>
      <c r="G146" s="219" t="s">
        <v>208</v>
      </c>
      <c r="H146" s="220">
        <v>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41</v>
      </c>
      <c r="O146" s="88"/>
      <c r="P146" s="226">
        <f>O146*H146</f>
        <v>0</v>
      </c>
      <c r="Q146" s="226">
        <v>0.00030957000000000001</v>
      </c>
      <c r="R146" s="226">
        <f>Q146*H146</f>
        <v>0.00030957000000000001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150</v>
      </c>
      <c r="AT146" s="228" t="s">
        <v>137</v>
      </c>
      <c r="AU146" s="228" t="s">
        <v>86</v>
      </c>
      <c r="AY146" s="14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84</v>
      </c>
      <c r="BK146" s="229">
        <f>ROUND(I146*H146,2)</f>
        <v>0</v>
      </c>
      <c r="BL146" s="14" t="s">
        <v>150</v>
      </c>
      <c r="BM146" s="228" t="s">
        <v>684</v>
      </c>
    </row>
    <row r="147" s="2" customFormat="1" ht="24.15" customHeight="1">
      <c r="A147" s="35"/>
      <c r="B147" s="36"/>
      <c r="C147" s="216" t="s">
        <v>226</v>
      </c>
      <c r="D147" s="216" t="s">
        <v>137</v>
      </c>
      <c r="E147" s="217" t="s">
        <v>685</v>
      </c>
      <c r="F147" s="218" t="s">
        <v>686</v>
      </c>
      <c r="G147" s="219" t="s">
        <v>208</v>
      </c>
      <c r="H147" s="220">
        <v>2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0.00127429</v>
      </c>
      <c r="R147" s="226">
        <f>Q147*H147</f>
        <v>0.0025485799999999999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150</v>
      </c>
      <c r="AT147" s="228" t="s">
        <v>137</v>
      </c>
      <c r="AU147" s="228" t="s">
        <v>86</v>
      </c>
      <c r="AY147" s="14" t="s">
        <v>133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84</v>
      </c>
      <c r="BK147" s="229">
        <f>ROUND(I147*H147,2)</f>
        <v>0</v>
      </c>
      <c r="BL147" s="14" t="s">
        <v>150</v>
      </c>
      <c r="BM147" s="228" t="s">
        <v>687</v>
      </c>
    </row>
    <row r="148" s="2" customFormat="1" ht="24.15" customHeight="1">
      <c r="A148" s="35"/>
      <c r="B148" s="36"/>
      <c r="C148" s="216" t="s">
        <v>7</v>
      </c>
      <c r="D148" s="216" t="s">
        <v>137</v>
      </c>
      <c r="E148" s="217" t="s">
        <v>688</v>
      </c>
      <c r="F148" s="218" t="s">
        <v>689</v>
      </c>
      <c r="G148" s="219" t="s">
        <v>149</v>
      </c>
      <c r="H148" s="220">
        <v>25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41</v>
      </c>
      <c r="O148" s="88"/>
      <c r="P148" s="226">
        <f>O148*H148</f>
        <v>0</v>
      </c>
      <c r="Q148" s="226">
        <v>0.00018972349999999999</v>
      </c>
      <c r="R148" s="226">
        <f>Q148*H148</f>
        <v>0.0047430874999999997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150</v>
      </c>
      <c r="AT148" s="228" t="s">
        <v>137</v>
      </c>
      <c r="AU148" s="228" t="s">
        <v>86</v>
      </c>
      <c r="AY148" s="14" t="s">
        <v>133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84</v>
      </c>
      <c r="BK148" s="229">
        <f>ROUND(I148*H148,2)</f>
        <v>0</v>
      </c>
      <c r="BL148" s="14" t="s">
        <v>150</v>
      </c>
      <c r="BM148" s="228" t="s">
        <v>690</v>
      </c>
    </row>
    <row r="149" s="2" customFormat="1" ht="21.75" customHeight="1">
      <c r="A149" s="35"/>
      <c r="B149" s="36"/>
      <c r="C149" s="216" t="s">
        <v>233</v>
      </c>
      <c r="D149" s="216" t="s">
        <v>137</v>
      </c>
      <c r="E149" s="217" t="s">
        <v>691</v>
      </c>
      <c r="F149" s="218" t="s">
        <v>692</v>
      </c>
      <c r="G149" s="219" t="s">
        <v>149</v>
      </c>
      <c r="H149" s="220">
        <v>25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1.0000000000000001E-05</v>
      </c>
      <c r="R149" s="226">
        <f>Q149*H149</f>
        <v>0.00025000000000000001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150</v>
      </c>
      <c r="AT149" s="228" t="s">
        <v>137</v>
      </c>
      <c r="AU149" s="228" t="s">
        <v>86</v>
      </c>
      <c r="AY149" s="14" t="s">
        <v>133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84</v>
      </c>
      <c r="BK149" s="229">
        <f>ROUND(I149*H149,2)</f>
        <v>0</v>
      </c>
      <c r="BL149" s="14" t="s">
        <v>150</v>
      </c>
      <c r="BM149" s="228" t="s">
        <v>693</v>
      </c>
    </row>
    <row r="150" s="2" customFormat="1" ht="24.15" customHeight="1">
      <c r="A150" s="35"/>
      <c r="B150" s="36"/>
      <c r="C150" s="216" t="s">
        <v>237</v>
      </c>
      <c r="D150" s="216" t="s">
        <v>137</v>
      </c>
      <c r="E150" s="217" t="s">
        <v>694</v>
      </c>
      <c r="F150" s="218" t="s">
        <v>695</v>
      </c>
      <c r="G150" s="219" t="s">
        <v>334</v>
      </c>
      <c r="H150" s="220">
        <v>0.048000000000000001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41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150</v>
      </c>
      <c r="AT150" s="228" t="s">
        <v>137</v>
      </c>
      <c r="AU150" s="228" t="s">
        <v>86</v>
      </c>
      <c r="AY150" s="14" t="s">
        <v>133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84</v>
      </c>
      <c r="BK150" s="229">
        <f>ROUND(I150*H150,2)</f>
        <v>0</v>
      </c>
      <c r="BL150" s="14" t="s">
        <v>150</v>
      </c>
      <c r="BM150" s="228" t="s">
        <v>696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697</v>
      </c>
      <c r="F151" s="214" t="s">
        <v>698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0.0036807645000000002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86</v>
      </c>
      <c r="AT151" s="212" t="s">
        <v>75</v>
      </c>
      <c r="AU151" s="212" t="s">
        <v>84</v>
      </c>
      <c r="AY151" s="211" t="s">
        <v>133</v>
      </c>
      <c r="BK151" s="213">
        <f>SUM(BK152:BK153)</f>
        <v>0</v>
      </c>
    </row>
    <row r="152" s="2" customFormat="1" ht="37.8" customHeight="1">
      <c r="A152" s="35"/>
      <c r="B152" s="36"/>
      <c r="C152" s="216" t="s">
        <v>303</v>
      </c>
      <c r="D152" s="216" t="s">
        <v>137</v>
      </c>
      <c r="E152" s="217" t="s">
        <v>699</v>
      </c>
      <c r="F152" s="218" t="s">
        <v>700</v>
      </c>
      <c r="G152" s="219" t="s">
        <v>285</v>
      </c>
      <c r="H152" s="220">
        <v>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41</v>
      </c>
      <c r="O152" s="88"/>
      <c r="P152" s="226">
        <f>O152*H152</f>
        <v>0</v>
      </c>
      <c r="Q152" s="226">
        <v>0.0036807645000000002</v>
      </c>
      <c r="R152" s="226">
        <f>Q152*H152</f>
        <v>0.0036807645000000002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150</v>
      </c>
      <c r="AT152" s="228" t="s">
        <v>137</v>
      </c>
      <c r="AU152" s="228" t="s">
        <v>86</v>
      </c>
      <c r="AY152" s="14" t="s">
        <v>133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84</v>
      </c>
      <c r="BK152" s="229">
        <f>ROUND(I152*H152,2)</f>
        <v>0</v>
      </c>
      <c r="BL152" s="14" t="s">
        <v>150</v>
      </c>
      <c r="BM152" s="228" t="s">
        <v>701</v>
      </c>
    </row>
    <row r="153" s="2" customFormat="1" ht="24.15" customHeight="1">
      <c r="A153" s="35"/>
      <c r="B153" s="36"/>
      <c r="C153" s="216" t="s">
        <v>245</v>
      </c>
      <c r="D153" s="216" t="s">
        <v>137</v>
      </c>
      <c r="E153" s="217" t="s">
        <v>702</v>
      </c>
      <c r="F153" s="218" t="s">
        <v>703</v>
      </c>
      <c r="G153" s="219" t="s">
        <v>334</v>
      </c>
      <c r="H153" s="220">
        <v>0.0040000000000000001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150</v>
      </c>
      <c r="AT153" s="228" t="s">
        <v>137</v>
      </c>
      <c r="AU153" s="228" t="s">
        <v>86</v>
      </c>
      <c r="AY153" s="14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84</v>
      </c>
      <c r="BK153" s="229">
        <f>ROUND(I153*H153,2)</f>
        <v>0</v>
      </c>
      <c r="BL153" s="14" t="s">
        <v>150</v>
      </c>
      <c r="BM153" s="228" t="s">
        <v>704</v>
      </c>
    </row>
    <row r="154" s="12" customFormat="1" ht="22.8" customHeight="1">
      <c r="A154" s="12"/>
      <c r="B154" s="200"/>
      <c r="C154" s="201"/>
      <c r="D154" s="202" t="s">
        <v>75</v>
      </c>
      <c r="E154" s="214" t="s">
        <v>261</v>
      </c>
      <c r="F154" s="214" t="s">
        <v>262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SUM(P155:P156)</f>
        <v>0</v>
      </c>
      <c r="Q154" s="208"/>
      <c r="R154" s="209">
        <f>SUM(R155:R156)</f>
        <v>0.0032843581999999999</v>
      </c>
      <c r="S154" s="208"/>
      <c r="T154" s="21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86</v>
      </c>
      <c r="AT154" s="212" t="s">
        <v>75</v>
      </c>
      <c r="AU154" s="212" t="s">
        <v>84</v>
      </c>
      <c r="AY154" s="211" t="s">
        <v>133</v>
      </c>
      <c r="BK154" s="213">
        <f>SUM(BK155:BK156)</f>
        <v>0</v>
      </c>
    </row>
    <row r="155" s="2" customFormat="1" ht="33" customHeight="1">
      <c r="A155" s="35"/>
      <c r="B155" s="36"/>
      <c r="C155" s="216" t="s">
        <v>307</v>
      </c>
      <c r="D155" s="216" t="s">
        <v>137</v>
      </c>
      <c r="E155" s="217" t="s">
        <v>705</v>
      </c>
      <c r="F155" s="218" t="s">
        <v>706</v>
      </c>
      <c r="G155" s="219" t="s">
        <v>285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0.0032843581999999999</v>
      </c>
      <c r="R155" s="226">
        <f>Q155*H155</f>
        <v>0.0032843581999999999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150</v>
      </c>
      <c r="AT155" s="228" t="s">
        <v>137</v>
      </c>
      <c r="AU155" s="228" t="s">
        <v>86</v>
      </c>
      <c r="AY155" s="14" t="s">
        <v>133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84</v>
      </c>
      <c r="BK155" s="229">
        <f>ROUND(I155*H155,2)</f>
        <v>0</v>
      </c>
      <c r="BL155" s="14" t="s">
        <v>150</v>
      </c>
      <c r="BM155" s="228" t="s">
        <v>707</v>
      </c>
    </row>
    <row r="156" s="2" customFormat="1" ht="21.75" customHeight="1">
      <c r="A156" s="35"/>
      <c r="B156" s="36"/>
      <c r="C156" s="216" t="s">
        <v>253</v>
      </c>
      <c r="D156" s="216" t="s">
        <v>137</v>
      </c>
      <c r="E156" s="217" t="s">
        <v>332</v>
      </c>
      <c r="F156" s="218" t="s">
        <v>333</v>
      </c>
      <c r="G156" s="219" t="s">
        <v>334</v>
      </c>
      <c r="H156" s="220">
        <v>0.0030000000000000001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41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150</v>
      </c>
      <c r="AT156" s="228" t="s">
        <v>137</v>
      </c>
      <c r="AU156" s="228" t="s">
        <v>86</v>
      </c>
      <c r="AY156" s="14" t="s">
        <v>133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84</v>
      </c>
      <c r="BK156" s="229">
        <f>ROUND(I156*H156,2)</f>
        <v>0</v>
      </c>
      <c r="BL156" s="14" t="s">
        <v>150</v>
      </c>
      <c r="BM156" s="228" t="s">
        <v>708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366</v>
      </c>
      <c r="F157" s="214" t="s">
        <v>367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SUM(P158:P161)</f>
        <v>0</v>
      </c>
      <c r="Q157" s="208"/>
      <c r="R157" s="209">
        <f>SUM(R158:R161)</f>
        <v>0.0020967099999999999</v>
      </c>
      <c r="S157" s="208"/>
      <c r="T157" s="21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75</v>
      </c>
      <c r="AU157" s="212" t="s">
        <v>84</v>
      </c>
      <c r="AY157" s="211" t="s">
        <v>133</v>
      </c>
      <c r="BK157" s="213">
        <f>SUM(BK158:BK161)</f>
        <v>0</v>
      </c>
    </row>
    <row r="158" s="2" customFormat="1" ht="24.15" customHeight="1">
      <c r="A158" s="35"/>
      <c r="B158" s="36"/>
      <c r="C158" s="216" t="s">
        <v>257</v>
      </c>
      <c r="D158" s="216" t="s">
        <v>137</v>
      </c>
      <c r="E158" s="217" t="s">
        <v>709</v>
      </c>
      <c r="F158" s="218" t="s">
        <v>710</v>
      </c>
      <c r="G158" s="219" t="s">
        <v>208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0.00035956999999999997</v>
      </c>
      <c r="R158" s="226">
        <f>Q158*H158</f>
        <v>0.00035956999999999997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150</v>
      </c>
      <c r="AT158" s="228" t="s">
        <v>137</v>
      </c>
      <c r="AU158" s="228" t="s">
        <v>86</v>
      </c>
      <c r="AY158" s="14" t="s">
        <v>133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84</v>
      </c>
      <c r="BK158" s="229">
        <f>ROUND(I158*H158,2)</f>
        <v>0</v>
      </c>
      <c r="BL158" s="14" t="s">
        <v>150</v>
      </c>
      <c r="BM158" s="228" t="s">
        <v>711</v>
      </c>
    </row>
    <row r="159" s="2" customFormat="1" ht="24.15" customHeight="1">
      <c r="A159" s="35"/>
      <c r="B159" s="36"/>
      <c r="C159" s="216" t="s">
        <v>315</v>
      </c>
      <c r="D159" s="216" t="s">
        <v>137</v>
      </c>
      <c r="E159" s="217" t="s">
        <v>712</v>
      </c>
      <c r="F159" s="218" t="s">
        <v>713</v>
      </c>
      <c r="G159" s="219" t="s">
        <v>208</v>
      </c>
      <c r="H159" s="220">
        <v>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41</v>
      </c>
      <c r="O159" s="88"/>
      <c r="P159" s="226">
        <f>O159*H159</f>
        <v>0</v>
      </c>
      <c r="Q159" s="226">
        <v>0.00026957000000000001</v>
      </c>
      <c r="R159" s="226">
        <f>Q159*H159</f>
        <v>0.00026957000000000001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150</v>
      </c>
      <c r="AT159" s="228" t="s">
        <v>137</v>
      </c>
      <c r="AU159" s="228" t="s">
        <v>86</v>
      </c>
      <c r="AY159" s="14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84</v>
      </c>
      <c r="BK159" s="229">
        <f>ROUND(I159*H159,2)</f>
        <v>0</v>
      </c>
      <c r="BL159" s="14" t="s">
        <v>150</v>
      </c>
      <c r="BM159" s="228" t="s">
        <v>714</v>
      </c>
    </row>
    <row r="160" s="2" customFormat="1" ht="24.15" customHeight="1">
      <c r="A160" s="35"/>
      <c r="B160" s="36"/>
      <c r="C160" s="216" t="s">
        <v>715</v>
      </c>
      <c r="D160" s="216" t="s">
        <v>137</v>
      </c>
      <c r="E160" s="217" t="s">
        <v>716</v>
      </c>
      <c r="F160" s="218" t="s">
        <v>717</v>
      </c>
      <c r="G160" s="219" t="s">
        <v>208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0.0014675700000000001</v>
      </c>
      <c r="R160" s="226">
        <f>Q160*H160</f>
        <v>0.0014675700000000001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150</v>
      </c>
      <c r="AT160" s="228" t="s">
        <v>137</v>
      </c>
      <c r="AU160" s="228" t="s">
        <v>86</v>
      </c>
      <c r="AY160" s="14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150</v>
      </c>
      <c r="BM160" s="228" t="s">
        <v>718</v>
      </c>
    </row>
    <row r="161" s="2" customFormat="1" ht="21.75" customHeight="1">
      <c r="A161" s="35"/>
      <c r="B161" s="36"/>
      <c r="C161" s="216" t="s">
        <v>267</v>
      </c>
      <c r="D161" s="216" t="s">
        <v>137</v>
      </c>
      <c r="E161" s="217" t="s">
        <v>445</v>
      </c>
      <c r="F161" s="218" t="s">
        <v>446</v>
      </c>
      <c r="G161" s="219" t="s">
        <v>334</v>
      </c>
      <c r="H161" s="220">
        <v>0.002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150</v>
      </c>
      <c r="AT161" s="228" t="s">
        <v>137</v>
      </c>
      <c r="AU161" s="228" t="s">
        <v>86</v>
      </c>
      <c r="AY161" s="14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150</v>
      </c>
      <c r="BM161" s="228" t="s">
        <v>719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540</v>
      </c>
      <c r="F162" s="203" t="s">
        <v>541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SUM(P163:P165)</f>
        <v>0</v>
      </c>
      <c r="Q162" s="208"/>
      <c r="R162" s="209">
        <f>SUM(R163:R165)</f>
        <v>0</v>
      </c>
      <c r="S162" s="208"/>
      <c r="T162" s="21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141</v>
      </c>
      <c r="AT162" s="212" t="s">
        <v>75</v>
      </c>
      <c r="AU162" s="212" t="s">
        <v>76</v>
      </c>
      <c r="AY162" s="211" t="s">
        <v>133</v>
      </c>
      <c r="BK162" s="213">
        <f>SUM(BK163:BK165)</f>
        <v>0</v>
      </c>
    </row>
    <row r="163" s="2" customFormat="1" ht="33" customHeight="1">
      <c r="A163" s="35"/>
      <c r="B163" s="36"/>
      <c r="C163" s="216" t="s">
        <v>159</v>
      </c>
      <c r="D163" s="216" t="s">
        <v>137</v>
      </c>
      <c r="E163" s="217" t="s">
        <v>553</v>
      </c>
      <c r="F163" s="218" t="s">
        <v>720</v>
      </c>
      <c r="G163" s="219" t="s">
        <v>545</v>
      </c>
      <c r="H163" s="220">
        <v>36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546</v>
      </c>
      <c r="AT163" s="228" t="s">
        <v>137</v>
      </c>
      <c r="AU163" s="228" t="s">
        <v>84</v>
      </c>
      <c r="AY163" s="14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546</v>
      </c>
      <c r="BM163" s="228" t="s">
        <v>721</v>
      </c>
    </row>
    <row r="164" s="2" customFormat="1" ht="37.8" customHeight="1">
      <c r="A164" s="35"/>
      <c r="B164" s="36"/>
      <c r="C164" s="216" t="s">
        <v>278</v>
      </c>
      <c r="D164" s="216" t="s">
        <v>137</v>
      </c>
      <c r="E164" s="217" t="s">
        <v>557</v>
      </c>
      <c r="F164" s="218" t="s">
        <v>722</v>
      </c>
      <c r="G164" s="219" t="s">
        <v>545</v>
      </c>
      <c r="H164" s="220">
        <v>24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546</v>
      </c>
      <c r="AT164" s="228" t="s">
        <v>137</v>
      </c>
      <c r="AU164" s="228" t="s">
        <v>84</v>
      </c>
      <c r="AY164" s="14" t="s">
        <v>133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84</v>
      </c>
      <c r="BK164" s="229">
        <f>ROUND(I164*H164,2)</f>
        <v>0</v>
      </c>
      <c r="BL164" s="14" t="s">
        <v>546</v>
      </c>
      <c r="BM164" s="228" t="s">
        <v>723</v>
      </c>
    </row>
    <row r="165" s="2" customFormat="1" ht="24.15" customHeight="1">
      <c r="A165" s="35"/>
      <c r="B165" s="36"/>
      <c r="C165" s="216" t="s">
        <v>724</v>
      </c>
      <c r="D165" s="216" t="s">
        <v>137</v>
      </c>
      <c r="E165" s="217" t="s">
        <v>569</v>
      </c>
      <c r="F165" s="218" t="s">
        <v>725</v>
      </c>
      <c r="G165" s="219" t="s">
        <v>545</v>
      </c>
      <c r="H165" s="220">
        <v>12</v>
      </c>
      <c r="I165" s="221"/>
      <c r="J165" s="222">
        <f>ROUND(I165*H165,2)</f>
        <v>0</v>
      </c>
      <c r="K165" s="223"/>
      <c r="L165" s="41"/>
      <c r="M165" s="241" t="s">
        <v>1</v>
      </c>
      <c r="N165" s="242" t="s">
        <v>41</v>
      </c>
      <c r="O165" s="243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546</v>
      </c>
      <c r="AT165" s="228" t="s">
        <v>137</v>
      </c>
      <c r="AU165" s="228" t="s">
        <v>84</v>
      </c>
      <c r="AY165" s="14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84</v>
      </c>
      <c r="BK165" s="229">
        <f>ROUND(I165*H165,2)</f>
        <v>0</v>
      </c>
      <c r="BL165" s="14" t="s">
        <v>546</v>
      </c>
      <c r="BM165" s="228" t="s">
        <v>726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AsCuC6DvvWiS2RusrH74LEoUtdc4KGpHkrjuIzgEJ64snWK4pUojBTywKfu+fFfOtJZPJwQBR/kKwf5WOEwyHA==" hashValue="3WFAO2YNLejbVNuiguooVKL6ZMehHa80bk2hpKZ++5NMiRQeIwtxkwSIRVaDf/OOpmMKEC31XwTHQ/Y/sscUaQ==" algorithmName="SHA-512" password="CC35"/>
  <autoFilter ref="C122:K1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MZE Přerov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727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6. 4. 2023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ROUND(J157,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ROUND((SUM(BE157:BE317)),  2)</f>
        <v>0</v>
      </c>
      <c r="G33" s="35"/>
      <c r="H33" s="35"/>
      <c r="I33" s="152">
        <v>0.20999999999999999</v>
      </c>
      <c r="J33" s="151">
        <f>ROUND(((SUM(BE157:BE317))*I33),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ROUND((SUM(BF157:BF317)),  2)</f>
        <v>0</v>
      </c>
      <c r="G34" s="35"/>
      <c r="H34" s="35"/>
      <c r="I34" s="152">
        <v>0.14999999999999999</v>
      </c>
      <c r="J34" s="151">
        <f>ROUND(((SUM(BF157:BF317))*I34),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ROUND((SUM(BG157:BG317)),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ROUND((SUM(BH157:BH317)),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ROUND((SUM(BI157:BI317)),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MZE Přerov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D.1.4.1.4 - Ma 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Přerov</v>
      </c>
      <c r="G89" s="37"/>
      <c r="H89" s="37"/>
      <c r="I89" s="29" t="s">
        <v>22</v>
      </c>
      <c r="J89" s="76" t="str">
        <f>IF(J12="","",J12)</f>
        <v>6. 4. 2023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MZE Přerov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Kateřina Juránková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103</v>
      </c>
      <c r="D94" s="173"/>
      <c r="E94" s="173"/>
      <c r="F94" s="173"/>
      <c r="G94" s="173"/>
      <c r="H94" s="173"/>
      <c r="I94" s="173"/>
      <c r="J94" s="174" t="s">
        <v>104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105</v>
      </c>
      <c r="D96" s="37"/>
      <c r="E96" s="37"/>
      <c r="F96" s="37"/>
      <c r="G96" s="37"/>
      <c r="H96" s="37"/>
      <c r="I96" s="37"/>
      <c r="J96" s="107">
        <f>J157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76"/>
      <c r="C97" s="177"/>
      <c r="D97" s="178" t="s">
        <v>109</v>
      </c>
      <c r="E97" s="179"/>
      <c r="F97" s="179"/>
      <c r="G97" s="179"/>
      <c r="H97" s="179"/>
      <c r="I97" s="179"/>
      <c r="J97" s="180">
        <f>J158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728</v>
      </c>
      <c r="E98" s="185"/>
      <c r="F98" s="185"/>
      <c r="G98" s="185"/>
      <c r="H98" s="185"/>
      <c r="I98" s="185"/>
      <c r="J98" s="186">
        <f>J159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729</v>
      </c>
      <c r="E99" s="185"/>
      <c r="F99" s="185"/>
      <c r="G99" s="185"/>
      <c r="H99" s="185"/>
      <c r="I99" s="185"/>
      <c r="J99" s="186">
        <f>J162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730</v>
      </c>
      <c r="E100" s="185"/>
      <c r="F100" s="185"/>
      <c r="G100" s="185"/>
      <c r="H100" s="185"/>
      <c r="I100" s="185"/>
      <c r="J100" s="186">
        <f>J171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731</v>
      </c>
      <c r="E101" s="185"/>
      <c r="F101" s="185"/>
      <c r="G101" s="185"/>
      <c r="H101" s="185"/>
      <c r="I101" s="185"/>
      <c r="J101" s="186">
        <f>J182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732</v>
      </c>
      <c r="E102" s="185"/>
      <c r="F102" s="185"/>
      <c r="G102" s="185"/>
      <c r="H102" s="185"/>
      <c r="I102" s="185"/>
      <c r="J102" s="186">
        <f>J186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733</v>
      </c>
      <c r="E103" s="185"/>
      <c r="F103" s="185"/>
      <c r="G103" s="185"/>
      <c r="H103" s="185"/>
      <c r="I103" s="185"/>
      <c r="J103" s="186">
        <f>J189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734</v>
      </c>
      <c r="E104" s="185"/>
      <c r="F104" s="185"/>
      <c r="G104" s="185"/>
      <c r="H104" s="185"/>
      <c r="I104" s="185"/>
      <c r="J104" s="186">
        <f>J192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735</v>
      </c>
      <c r="E105" s="185"/>
      <c r="F105" s="185"/>
      <c r="G105" s="185"/>
      <c r="H105" s="185"/>
      <c r="I105" s="185"/>
      <c r="J105" s="186">
        <f>J196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736</v>
      </c>
      <c r="E106" s="185"/>
      <c r="F106" s="185"/>
      <c r="G106" s="185"/>
      <c r="H106" s="185"/>
      <c r="I106" s="185"/>
      <c r="J106" s="186">
        <f>J199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737</v>
      </c>
      <c r="E107" s="185"/>
      <c r="F107" s="185"/>
      <c r="G107" s="185"/>
      <c r="H107" s="185"/>
      <c r="I107" s="185"/>
      <c r="J107" s="186">
        <f>J202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738</v>
      </c>
      <c r="E108" s="185"/>
      <c r="F108" s="185"/>
      <c r="G108" s="185"/>
      <c r="H108" s="185"/>
      <c r="I108" s="185"/>
      <c r="J108" s="186">
        <f>J205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739</v>
      </c>
      <c r="E109" s="185"/>
      <c r="F109" s="185"/>
      <c r="G109" s="185"/>
      <c r="H109" s="185"/>
      <c r="I109" s="185"/>
      <c r="J109" s="186">
        <f>J211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740</v>
      </c>
      <c r="E110" s="185"/>
      <c r="F110" s="185"/>
      <c r="G110" s="185"/>
      <c r="H110" s="185"/>
      <c r="I110" s="185"/>
      <c r="J110" s="186">
        <f>J214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741</v>
      </c>
      <c r="E111" s="185"/>
      <c r="F111" s="185"/>
      <c r="G111" s="185"/>
      <c r="H111" s="185"/>
      <c r="I111" s="185"/>
      <c r="J111" s="186">
        <f>J218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742</v>
      </c>
      <c r="E112" s="185"/>
      <c r="F112" s="185"/>
      <c r="G112" s="185"/>
      <c r="H112" s="185"/>
      <c r="I112" s="185"/>
      <c r="J112" s="186">
        <f>J221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743</v>
      </c>
      <c r="E113" s="185"/>
      <c r="F113" s="185"/>
      <c r="G113" s="185"/>
      <c r="H113" s="185"/>
      <c r="I113" s="185"/>
      <c r="J113" s="186">
        <f>J224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744</v>
      </c>
      <c r="E114" s="185"/>
      <c r="F114" s="185"/>
      <c r="G114" s="185"/>
      <c r="H114" s="185"/>
      <c r="I114" s="185"/>
      <c r="J114" s="186">
        <f>J227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745</v>
      </c>
      <c r="E115" s="185"/>
      <c r="F115" s="185"/>
      <c r="G115" s="185"/>
      <c r="H115" s="185"/>
      <c r="I115" s="185"/>
      <c r="J115" s="186">
        <f>J231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746</v>
      </c>
      <c r="E116" s="185"/>
      <c r="F116" s="185"/>
      <c r="G116" s="185"/>
      <c r="H116" s="185"/>
      <c r="I116" s="185"/>
      <c r="J116" s="186">
        <f>J234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747</v>
      </c>
      <c r="E117" s="185"/>
      <c r="F117" s="185"/>
      <c r="G117" s="185"/>
      <c r="H117" s="185"/>
      <c r="I117" s="185"/>
      <c r="J117" s="186">
        <f>J237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748</v>
      </c>
      <c r="E118" s="185"/>
      <c r="F118" s="185"/>
      <c r="G118" s="185"/>
      <c r="H118" s="185"/>
      <c r="I118" s="185"/>
      <c r="J118" s="186">
        <f>J240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749</v>
      </c>
      <c r="E119" s="185"/>
      <c r="F119" s="185"/>
      <c r="G119" s="185"/>
      <c r="H119" s="185"/>
      <c r="I119" s="185"/>
      <c r="J119" s="186">
        <f>J243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750</v>
      </c>
      <c r="E120" s="185"/>
      <c r="F120" s="185"/>
      <c r="G120" s="185"/>
      <c r="H120" s="185"/>
      <c r="I120" s="185"/>
      <c r="J120" s="186">
        <f>J247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2"/>
      <c r="C121" s="183"/>
      <c r="D121" s="184" t="s">
        <v>751</v>
      </c>
      <c r="E121" s="185"/>
      <c r="F121" s="185"/>
      <c r="G121" s="185"/>
      <c r="H121" s="185"/>
      <c r="I121" s="185"/>
      <c r="J121" s="186">
        <f>J249</f>
        <v>0</v>
      </c>
      <c r="K121" s="183"/>
      <c r="L121" s="18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2"/>
      <c r="C122" s="183"/>
      <c r="D122" s="184" t="s">
        <v>752</v>
      </c>
      <c r="E122" s="185"/>
      <c r="F122" s="185"/>
      <c r="G122" s="185"/>
      <c r="H122" s="185"/>
      <c r="I122" s="185"/>
      <c r="J122" s="186">
        <f>J251</f>
        <v>0</v>
      </c>
      <c r="K122" s="183"/>
      <c r="L122" s="18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2"/>
      <c r="C123" s="183"/>
      <c r="D123" s="184" t="s">
        <v>753</v>
      </c>
      <c r="E123" s="185"/>
      <c r="F123" s="185"/>
      <c r="G123" s="185"/>
      <c r="H123" s="185"/>
      <c r="I123" s="185"/>
      <c r="J123" s="186">
        <f>J253</f>
        <v>0</v>
      </c>
      <c r="K123" s="183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2"/>
      <c r="C124" s="183"/>
      <c r="D124" s="184" t="s">
        <v>754</v>
      </c>
      <c r="E124" s="185"/>
      <c r="F124" s="185"/>
      <c r="G124" s="185"/>
      <c r="H124" s="185"/>
      <c r="I124" s="185"/>
      <c r="J124" s="186">
        <f>J256</f>
        <v>0</v>
      </c>
      <c r="K124" s="183"/>
      <c r="L124" s="18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2"/>
      <c r="C125" s="183"/>
      <c r="D125" s="184" t="s">
        <v>755</v>
      </c>
      <c r="E125" s="185"/>
      <c r="F125" s="185"/>
      <c r="G125" s="185"/>
      <c r="H125" s="185"/>
      <c r="I125" s="185"/>
      <c r="J125" s="186">
        <f>J259</f>
        <v>0</v>
      </c>
      <c r="K125" s="183"/>
      <c r="L125" s="18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2"/>
      <c r="C126" s="183"/>
      <c r="D126" s="184" t="s">
        <v>756</v>
      </c>
      <c r="E126" s="185"/>
      <c r="F126" s="185"/>
      <c r="G126" s="185"/>
      <c r="H126" s="185"/>
      <c r="I126" s="185"/>
      <c r="J126" s="186">
        <f>J263</f>
        <v>0</v>
      </c>
      <c r="K126" s="183"/>
      <c r="L126" s="18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2"/>
      <c r="C127" s="183"/>
      <c r="D127" s="184" t="s">
        <v>757</v>
      </c>
      <c r="E127" s="185"/>
      <c r="F127" s="185"/>
      <c r="G127" s="185"/>
      <c r="H127" s="185"/>
      <c r="I127" s="185"/>
      <c r="J127" s="186">
        <f>J266</f>
        <v>0</v>
      </c>
      <c r="K127" s="183"/>
      <c r="L127" s="18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2"/>
      <c r="C128" s="183"/>
      <c r="D128" s="184" t="s">
        <v>758</v>
      </c>
      <c r="E128" s="185"/>
      <c r="F128" s="185"/>
      <c r="G128" s="185"/>
      <c r="H128" s="185"/>
      <c r="I128" s="185"/>
      <c r="J128" s="186">
        <f>J269</f>
        <v>0</v>
      </c>
      <c r="K128" s="183"/>
      <c r="L128" s="18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2"/>
      <c r="C129" s="183"/>
      <c r="D129" s="184" t="s">
        <v>759</v>
      </c>
      <c r="E129" s="185"/>
      <c r="F129" s="185"/>
      <c r="G129" s="185"/>
      <c r="H129" s="185"/>
      <c r="I129" s="185"/>
      <c r="J129" s="186">
        <f>J272</f>
        <v>0</v>
      </c>
      <c r="K129" s="183"/>
      <c r="L129" s="18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76"/>
      <c r="C130" s="177"/>
      <c r="D130" s="178" t="s">
        <v>760</v>
      </c>
      <c r="E130" s="179"/>
      <c r="F130" s="179"/>
      <c r="G130" s="179"/>
      <c r="H130" s="179"/>
      <c r="I130" s="179"/>
      <c r="J130" s="180">
        <f>J293</f>
        <v>0</v>
      </c>
      <c r="K130" s="177"/>
      <c r="L130" s="181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82"/>
      <c r="C131" s="183"/>
      <c r="D131" s="184" t="s">
        <v>761</v>
      </c>
      <c r="E131" s="185"/>
      <c r="F131" s="185"/>
      <c r="G131" s="185"/>
      <c r="H131" s="185"/>
      <c r="I131" s="185"/>
      <c r="J131" s="186">
        <f>J294</f>
        <v>0</v>
      </c>
      <c r="K131" s="183"/>
      <c r="L131" s="187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82"/>
      <c r="C132" s="183"/>
      <c r="D132" s="184" t="s">
        <v>762</v>
      </c>
      <c r="E132" s="185"/>
      <c r="F132" s="185"/>
      <c r="G132" s="185"/>
      <c r="H132" s="185"/>
      <c r="I132" s="185"/>
      <c r="J132" s="186">
        <f>J297</f>
        <v>0</v>
      </c>
      <c r="K132" s="183"/>
      <c r="L132" s="187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82"/>
      <c r="C133" s="183"/>
      <c r="D133" s="184" t="s">
        <v>763</v>
      </c>
      <c r="E133" s="185"/>
      <c r="F133" s="185"/>
      <c r="G133" s="185"/>
      <c r="H133" s="185"/>
      <c r="I133" s="185"/>
      <c r="J133" s="186">
        <f>J309</f>
        <v>0</v>
      </c>
      <c r="K133" s="183"/>
      <c r="L133" s="187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76"/>
      <c r="C134" s="177"/>
      <c r="D134" s="178" t="s">
        <v>117</v>
      </c>
      <c r="E134" s="179"/>
      <c r="F134" s="179"/>
      <c r="G134" s="179"/>
      <c r="H134" s="179"/>
      <c r="I134" s="179"/>
      <c r="J134" s="180">
        <f>J311</f>
        <v>0</v>
      </c>
      <c r="K134" s="177"/>
      <c r="L134" s="181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82"/>
      <c r="C135" s="183"/>
      <c r="D135" s="184" t="s">
        <v>764</v>
      </c>
      <c r="E135" s="185"/>
      <c r="F135" s="185"/>
      <c r="G135" s="185"/>
      <c r="H135" s="185"/>
      <c r="I135" s="185"/>
      <c r="J135" s="186">
        <f>J312</f>
        <v>0</v>
      </c>
      <c r="K135" s="183"/>
      <c r="L135" s="187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82"/>
      <c r="C136" s="183"/>
      <c r="D136" s="184" t="s">
        <v>765</v>
      </c>
      <c r="E136" s="185"/>
      <c r="F136" s="185"/>
      <c r="G136" s="185"/>
      <c r="H136" s="185"/>
      <c r="I136" s="185"/>
      <c r="J136" s="186">
        <f>J314</f>
        <v>0</v>
      </c>
      <c r="K136" s="183"/>
      <c r="L136" s="187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82"/>
      <c r="C137" s="183"/>
      <c r="D137" s="184" t="s">
        <v>766</v>
      </c>
      <c r="E137" s="185"/>
      <c r="F137" s="185"/>
      <c r="G137" s="185"/>
      <c r="H137" s="185"/>
      <c r="I137" s="185"/>
      <c r="J137" s="186">
        <f>J316</f>
        <v>0</v>
      </c>
      <c r="K137" s="183"/>
      <c r="L137" s="187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2" customFormat="1" ht="21.84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3" s="2" customFormat="1" ht="6.96" customHeight="1">
      <c r="A143" s="35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24.96" customHeight="1">
      <c r="A144" s="35"/>
      <c r="B144" s="36"/>
      <c r="C144" s="20" t="s">
        <v>118</v>
      </c>
      <c r="D144" s="37"/>
      <c r="E144" s="37"/>
      <c r="F144" s="37"/>
      <c r="G144" s="37"/>
      <c r="H144" s="37"/>
      <c r="I144" s="37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6.96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2" customFormat="1" ht="12" customHeight="1">
      <c r="A146" s="35"/>
      <c r="B146" s="36"/>
      <c r="C146" s="29" t="s">
        <v>16</v>
      </c>
      <c r="D146" s="37"/>
      <c r="E146" s="37"/>
      <c r="F146" s="37"/>
      <c r="G146" s="37"/>
      <c r="H146" s="37"/>
      <c r="I146" s="37"/>
      <c r="J146" s="37"/>
      <c r="K146" s="37"/>
      <c r="L146" s="60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2" customFormat="1" ht="16.5" customHeight="1">
      <c r="A147" s="35"/>
      <c r="B147" s="36"/>
      <c r="C147" s="37"/>
      <c r="D147" s="37"/>
      <c r="E147" s="171" t="str">
        <f>E7</f>
        <v>Kotelna MZE Přerov</v>
      </c>
      <c r="F147" s="29"/>
      <c r="G147" s="29"/>
      <c r="H147" s="29"/>
      <c r="I147" s="37"/>
      <c r="J147" s="37"/>
      <c r="K147" s="37"/>
      <c r="L147" s="60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="2" customFormat="1" ht="12" customHeight="1">
      <c r="A148" s="35"/>
      <c r="B148" s="36"/>
      <c r="C148" s="29" t="s">
        <v>100</v>
      </c>
      <c r="D148" s="37"/>
      <c r="E148" s="37"/>
      <c r="F148" s="37"/>
      <c r="G148" s="37"/>
      <c r="H148" s="37"/>
      <c r="I148" s="37"/>
      <c r="J148" s="37"/>
      <c r="K148" s="37"/>
      <c r="L148" s="60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="2" customFormat="1" ht="16.5" customHeight="1">
      <c r="A149" s="35"/>
      <c r="B149" s="36"/>
      <c r="C149" s="37"/>
      <c r="D149" s="37"/>
      <c r="E149" s="73" t="str">
        <f>E9</f>
        <v>D.1.4.1.4 - Ma R</v>
      </c>
      <c r="F149" s="37"/>
      <c r="G149" s="37"/>
      <c r="H149" s="37"/>
      <c r="I149" s="37"/>
      <c r="J149" s="37"/>
      <c r="K149" s="37"/>
      <c r="L149" s="60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="2" customFormat="1" ht="6.96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60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="2" customFormat="1" ht="12" customHeight="1">
      <c r="A151" s="35"/>
      <c r="B151" s="36"/>
      <c r="C151" s="29" t="s">
        <v>20</v>
      </c>
      <c r="D151" s="37"/>
      <c r="E151" s="37"/>
      <c r="F151" s="24" t="str">
        <f>F12</f>
        <v>Přerov</v>
      </c>
      <c r="G151" s="37"/>
      <c r="H151" s="37"/>
      <c r="I151" s="29" t="s">
        <v>22</v>
      </c>
      <c r="J151" s="76" t="str">
        <f>IF(J12="","",J12)</f>
        <v>6. 4. 2023</v>
      </c>
      <c r="K151" s="37"/>
      <c r="L151" s="60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="2" customFormat="1" ht="6.96" customHeight="1">
      <c r="A152" s="35"/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60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="2" customFormat="1" ht="15.15" customHeight="1">
      <c r="A153" s="35"/>
      <c r="B153" s="36"/>
      <c r="C153" s="29" t="s">
        <v>24</v>
      </c>
      <c r="D153" s="37"/>
      <c r="E153" s="37"/>
      <c r="F153" s="24" t="str">
        <f>E15</f>
        <v>MZE Přerov</v>
      </c>
      <c r="G153" s="37"/>
      <c r="H153" s="37"/>
      <c r="I153" s="29" t="s">
        <v>30</v>
      </c>
      <c r="J153" s="33" t="str">
        <f>E21</f>
        <v xml:space="preserve"> </v>
      </c>
      <c r="K153" s="37"/>
      <c r="L153" s="60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="2" customFormat="1" ht="25.65" customHeight="1">
      <c r="A154" s="35"/>
      <c r="B154" s="36"/>
      <c r="C154" s="29" t="s">
        <v>28</v>
      </c>
      <c r="D154" s="37"/>
      <c r="E154" s="37"/>
      <c r="F154" s="24" t="str">
        <f>IF(E18="","",E18)</f>
        <v>Vyplň údaj</v>
      </c>
      <c r="G154" s="37"/>
      <c r="H154" s="37"/>
      <c r="I154" s="29" t="s">
        <v>33</v>
      </c>
      <c r="J154" s="33" t="str">
        <f>E24</f>
        <v>Ing. Kateřina Juránková</v>
      </c>
      <c r="K154" s="37"/>
      <c r="L154" s="60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="2" customFormat="1" ht="10.32" customHeight="1">
      <c r="A155" s="35"/>
      <c r="B155" s="36"/>
      <c r="C155" s="37"/>
      <c r="D155" s="37"/>
      <c r="E155" s="37"/>
      <c r="F155" s="37"/>
      <c r="G155" s="37"/>
      <c r="H155" s="37"/>
      <c r="I155" s="37"/>
      <c r="J155" s="37"/>
      <c r="K155" s="37"/>
      <c r="L155" s="60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="11" customFormat="1" ht="29.28" customHeight="1">
      <c r="A156" s="188"/>
      <c r="B156" s="189"/>
      <c r="C156" s="190" t="s">
        <v>119</v>
      </c>
      <c r="D156" s="191" t="s">
        <v>61</v>
      </c>
      <c r="E156" s="191" t="s">
        <v>57</v>
      </c>
      <c r="F156" s="191" t="s">
        <v>58</v>
      </c>
      <c r="G156" s="191" t="s">
        <v>120</v>
      </c>
      <c r="H156" s="191" t="s">
        <v>121</v>
      </c>
      <c r="I156" s="191" t="s">
        <v>122</v>
      </c>
      <c r="J156" s="192" t="s">
        <v>104</v>
      </c>
      <c r="K156" s="193" t="s">
        <v>123</v>
      </c>
      <c r="L156" s="194"/>
      <c r="M156" s="97" t="s">
        <v>1</v>
      </c>
      <c r="N156" s="98" t="s">
        <v>40</v>
      </c>
      <c r="O156" s="98" t="s">
        <v>124</v>
      </c>
      <c r="P156" s="98" t="s">
        <v>125</v>
      </c>
      <c r="Q156" s="98" t="s">
        <v>126</v>
      </c>
      <c r="R156" s="98" t="s">
        <v>127</v>
      </c>
      <c r="S156" s="98" t="s">
        <v>128</v>
      </c>
      <c r="T156" s="99" t="s">
        <v>129</v>
      </c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</row>
    <row r="157" s="2" customFormat="1" ht="22.8" customHeight="1">
      <c r="A157" s="35"/>
      <c r="B157" s="36"/>
      <c r="C157" s="104" t="s">
        <v>130</v>
      </c>
      <c r="D157" s="37"/>
      <c r="E157" s="37"/>
      <c r="F157" s="37"/>
      <c r="G157" s="37"/>
      <c r="H157" s="37"/>
      <c r="I157" s="37"/>
      <c r="J157" s="195">
        <f>BK157</f>
        <v>0</v>
      </c>
      <c r="K157" s="37"/>
      <c r="L157" s="41"/>
      <c r="M157" s="100"/>
      <c r="N157" s="196"/>
      <c r="O157" s="101"/>
      <c r="P157" s="197">
        <f>P158+P293+P311</f>
        <v>0</v>
      </c>
      <c r="Q157" s="101"/>
      <c r="R157" s="197">
        <f>R158+R293+R311</f>
        <v>0</v>
      </c>
      <c r="S157" s="101"/>
      <c r="T157" s="198">
        <f>T158+T293+T311</f>
        <v>0.032000000000000001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75</v>
      </c>
      <c r="AU157" s="14" t="s">
        <v>106</v>
      </c>
      <c r="BK157" s="199">
        <f>BK158+BK293+BK311</f>
        <v>0</v>
      </c>
    </row>
    <row r="158" s="12" customFormat="1" ht="25.92" customHeight="1">
      <c r="A158" s="12"/>
      <c r="B158" s="200"/>
      <c r="C158" s="201"/>
      <c r="D158" s="202" t="s">
        <v>75</v>
      </c>
      <c r="E158" s="203" t="s">
        <v>143</v>
      </c>
      <c r="F158" s="203" t="s">
        <v>144</v>
      </c>
      <c r="G158" s="201"/>
      <c r="H158" s="201"/>
      <c r="I158" s="204"/>
      <c r="J158" s="205">
        <f>BK158</f>
        <v>0</v>
      </c>
      <c r="K158" s="201"/>
      <c r="L158" s="206"/>
      <c r="M158" s="207"/>
      <c r="N158" s="208"/>
      <c r="O158" s="208"/>
      <c r="P158" s="209">
        <f>P159+P162+P171+P182+P186+P189+P192+P196+P199+P202+P205+P211+P214+P218+P221+P224+P227+P231+P234+P237+P240+P243+P247+P249+P251+P253+P256+P259+P263+P266+P269+P272</f>
        <v>0</v>
      </c>
      <c r="Q158" s="208"/>
      <c r="R158" s="209">
        <f>R159+R162+R171+R182+R186+R189+R192+R196+R199+R202+R205+R211+R214+R218+R221+R224+R227+R231+R234+R237+R240+R243+R247+R249+R251+R253+R256+R259+R263+R266+R269+R272</f>
        <v>0</v>
      </c>
      <c r="S158" s="208"/>
      <c r="T158" s="210">
        <f>T159+T162+T171+T182+T186+T189+T192+T196+T199+T202+T205+T211+T214+T218+T221+T224+T227+T231+T234+T237+T240+T243+T247+T249+T251+T253+T256+T259+T263+T266+T269+T272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86</v>
      </c>
      <c r="AT158" s="212" t="s">
        <v>75</v>
      </c>
      <c r="AU158" s="212" t="s">
        <v>76</v>
      </c>
      <c r="AY158" s="211" t="s">
        <v>133</v>
      </c>
      <c r="BK158" s="213">
        <f>BK159+BK162+BK171+BK182+BK186+BK189+BK192+BK196+BK199+BK202+BK205+BK211+BK214+BK218+BK221+BK224+BK227+BK231+BK234+BK237+BK240+BK243+BK247+BK249+BK251+BK253+BK256+BK259+BK263+BK266+BK269+BK272</f>
        <v>0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767</v>
      </c>
      <c r="F159" s="214" t="s">
        <v>768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0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86</v>
      </c>
      <c r="AT159" s="212" t="s">
        <v>75</v>
      </c>
      <c r="AU159" s="212" t="s">
        <v>84</v>
      </c>
      <c r="AY159" s="211" t="s">
        <v>133</v>
      </c>
      <c r="BK159" s="213">
        <f>SUM(BK160:BK161)</f>
        <v>0</v>
      </c>
    </row>
    <row r="160" s="2" customFormat="1" ht="33" customHeight="1">
      <c r="A160" s="35"/>
      <c r="B160" s="36"/>
      <c r="C160" s="216" t="s">
        <v>354</v>
      </c>
      <c r="D160" s="216" t="s">
        <v>137</v>
      </c>
      <c r="E160" s="217" t="s">
        <v>769</v>
      </c>
      <c r="F160" s="218" t="s">
        <v>770</v>
      </c>
      <c r="G160" s="219" t="s">
        <v>208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150</v>
      </c>
      <c r="AT160" s="228" t="s">
        <v>137</v>
      </c>
      <c r="AU160" s="228" t="s">
        <v>86</v>
      </c>
      <c r="AY160" s="14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84</v>
      </c>
      <c r="BK160" s="229">
        <f>ROUND(I160*H160,2)</f>
        <v>0</v>
      </c>
      <c r="BL160" s="14" t="s">
        <v>150</v>
      </c>
      <c r="BM160" s="228" t="s">
        <v>771</v>
      </c>
    </row>
    <row r="161" s="2" customFormat="1" ht="24.15" customHeight="1">
      <c r="A161" s="35"/>
      <c r="B161" s="36"/>
      <c r="C161" s="230" t="s">
        <v>358</v>
      </c>
      <c r="D161" s="230" t="s">
        <v>156</v>
      </c>
      <c r="E161" s="231" t="s">
        <v>772</v>
      </c>
      <c r="F161" s="232" t="s">
        <v>773</v>
      </c>
      <c r="G161" s="233" t="s">
        <v>774</v>
      </c>
      <c r="H161" s="234">
        <v>1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159</v>
      </c>
      <c r="AT161" s="228" t="s">
        <v>156</v>
      </c>
      <c r="AU161" s="228" t="s">
        <v>86</v>
      </c>
      <c r="AY161" s="14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84</v>
      </c>
      <c r="BK161" s="229">
        <f>ROUND(I161*H161,2)</f>
        <v>0</v>
      </c>
      <c r="BL161" s="14" t="s">
        <v>150</v>
      </c>
      <c r="BM161" s="228" t="s">
        <v>775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776</v>
      </c>
      <c r="F162" s="214" t="s">
        <v>777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86</v>
      </c>
      <c r="AT162" s="212" t="s">
        <v>75</v>
      </c>
      <c r="AU162" s="212" t="s">
        <v>84</v>
      </c>
      <c r="AY162" s="211" t="s">
        <v>133</v>
      </c>
      <c r="BK162" s="213">
        <f>SUM(BK163:BK170)</f>
        <v>0</v>
      </c>
    </row>
    <row r="163" s="2" customFormat="1" ht="16.5" customHeight="1">
      <c r="A163" s="35"/>
      <c r="B163" s="36"/>
      <c r="C163" s="216" t="s">
        <v>589</v>
      </c>
      <c r="D163" s="216" t="s">
        <v>137</v>
      </c>
      <c r="E163" s="217" t="s">
        <v>778</v>
      </c>
      <c r="F163" s="218" t="s">
        <v>779</v>
      </c>
      <c r="G163" s="219" t="s">
        <v>149</v>
      </c>
      <c r="H163" s="220">
        <v>25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150</v>
      </c>
      <c r="AT163" s="228" t="s">
        <v>137</v>
      </c>
      <c r="AU163" s="228" t="s">
        <v>86</v>
      </c>
      <c r="AY163" s="14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84</v>
      </c>
      <c r="BK163" s="229">
        <f>ROUND(I163*H163,2)</f>
        <v>0</v>
      </c>
      <c r="BL163" s="14" t="s">
        <v>150</v>
      </c>
      <c r="BM163" s="228" t="s">
        <v>780</v>
      </c>
    </row>
    <row r="164" s="2" customFormat="1" ht="16.5" customHeight="1">
      <c r="A164" s="35"/>
      <c r="B164" s="36"/>
      <c r="C164" s="216" t="s">
        <v>174</v>
      </c>
      <c r="D164" s="216" t="s">
        <v>137</v>
      </c>
      <c r="E164" s="217" t="s">
        <v>781</v>
      </c>
      <c r="F164" s="218" t="s">
        <v>782</v>
      </c>
      <c r="G164" s="219" t="s">
        <v>149</v>
      </c>
      <c r="H164" s="220">
        <v>25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150</v>
      </c>
      <c r="AT164" s="228" t="s">
        <v>137</v>
      </c>
      <c r="AU164" s="228" t="s">
        <v>86</v>
      </c>
      <c r="AY164" s="14" t="s">
        <v>133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84</v>
      </c>
      <c r="BK164" s="229">
        <f>ROUND(I164*H164,2)</f>
        <v>0</v>
      </c>
      <c r="BL164" s="14" t="s">
        <v>150</v>
      </c>
      <c r="BM164" s="228" t="s">
        <v>783</v>
      </c>
    </row>
    <row r="165" s="2" customFormat="1" ht="24.15" customHeight="1">
      <c r="A165" s="35"/>
      <c r="B165" s="36"/>
      <c r="C165" s="230" t="s">
        <v>134</v>
      </c>
      <c r="D165" s="230" t="s">
        <v>156</v>
      </c>
      <c r="E165" s="231" t="s">
        <v>784</v>
      </c>
      <c r="F165" s="232" t="s">
        <v>785</v>
      </c>
      <c r="G165" s="233" t="s">
        <v>156</v>
      </c>
      <c r="H165" s="234">
        <v>25</v>
      </c>
      <c r="I165" s="235"/>
      <c r="J165" s="236">
        <f>ROUND(I165*H165,2)</f>
        <v>0</v>
      </c>
      <c r="K165" s="237"/>
      <c r="L165" s="238"/>
      <c r="M165" s="239" t="s">
        <v>1</v>
      </c>
      <c r="N165" s="240" t="s">
        <v>41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159</v>
      </c>
      <c r="AT165" s="228" t="s">
        <v>156</v>
      </c>
      <c r="AU165" s="228" t="s">
        <v>86</v>
      </c>
      <c r="AY165" s="14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84</v>
      </c>
      <c r="BK165" s="229">
        <f>ROUND(I165*H165,2)</f>
        <v>0</v>
      </c>
      <c r="BL165" s="14" t="s">
        <v>150</v>
      </c>
      <c r="BM165" s="228" t="s">
        <v>786</v>
      </c>
    </row>
    <row r="166" s="2" customFormat="1" ht="24.15" customHeight="1">
      <c r="A166" s="35"/>
      <c r="B166" s="36"/>
      <c r="C166" s="230" t="s">
        <v>182</v>
      </c>
      <c r="D166" s="230" t="s">
        <v>156</v>
      </c>
      <c r="E166" s="231" t="s">
        <v>787</v>
      </c>
      <c r="F166" s="232" t="s">
        <v>788</v>
      </c>
      <c r="G166" s="233" t="s">
        <v>156</v>
      </c>
      <c r="H166" s="234">
        <v>25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41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159</v>
      </c>
      <c r="AT166" s="228" t="s">
        <v>156</v>
      </c>
      <c r="AU166" s="228" t="s">
        <v>86</v>
      </c>
      <c r="AY166" s="14" t="s">
        <v>133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84</v>
      </c>
      <c r="BK166" s="229">
        <f>ROUND(I166*H166,2)</f>
        <v>0</v>
      </c>
      <c r="BL166" s="14" t="s">
        <v>150</v>
      </c>
      <c r="BM166" s="228" t="s">
        <v>789</v>
      </c>
    </row>
    <row r="167" s="2" customFormat="1" ht="16.5" customHeight="1">
      <c r="A167" s="35"/>
      <c r="B167" s="36"/>
      <c r="C167" s="230" t="s">
        <v>186</v>
      </c>
      <c r="D167" s="230" t="s">
        <v>156</v>
      </c>
      <c r="E167" s="231" t="s">
        <v>790</v>
      </c>
      <c r="F167" s="232" t="s">
        <v>791</v>
      </c>
      <c r="G167" s="233" t="s">
        <v>774</v>
      </c>
      <c r="H167" s="234">
        <v>50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41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159</v>
      </c>
      <c r="AT167" s="228" t="s">
        <v>156</v>
      </c>
      <c r="AU167" s="228" t="s">
        <v>86</v>
      </c>
      <c r="AY167" s="14" t="s">
        <v>133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84</v>
      </c>
      <c r="BK167" s="229">
        <f>ROUND(I167*H167,2)</f>
        <v>0</v>
      </c>
      <c r="BL167" s="14" t="s">
        <v>150</v>
      </c>
      <c r="BM167" s="228" t="s">
        <v>792</v>
      </c>
    </row>
    <row r="168" s="2" customFormat="1" ht="24.15" customHeight="1">
      <c r="A168" s="35"/>
      <c r="B168" s="36"/>
      <c r="C168" s="230" t="s">
        <v>190</v>
      </c>
      <c r="D168" s="230" t="s">
        <v>156</v>
      </c>
      <c r="E168" s="231" t="s">
        <v>793</v>
      </c>
      <c r="F168" s="232" t="s">
        <v>794</v>
      </c>
      <c r="G168" s="233" t="s">
        <v>774</v>
      </c>
      <c r="H168" s="234">
        <v>66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41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159</v>
      </c>
      <c r="AT168" s="228" t="s">
        <v>156</v>
      </c>
      <c r="AU168" s="228" t="s">
        <v>86</v>
      </c>
      <c r="AY168" s="14" t="s">
        <v>133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84</v>
      </c>
      <c r="BK168" s="229">
        <f>ROUND(I168*H168,2)</f>
        <v>0</v>
      </c>
      <c r="BL168" s="14" t="s">
        <v>150</v>
      </c>
      <c r="BM168" s="228" t="s">
        <v>795</v>
      </c>
    </row>
    <row r="169" s="2" customFormat="1" ht="24.15" customHeight="1">
      <c r="A169" s="35"/>
      <c r="B169" s="36"/>
      <c r="C169" s="230" t="s">
        <v>194</v>
      </c>
      <c r="D169" s="230" t="s">
        <v>156</v>
      </c>
      <c r="E169" s="231" t="s">
        <v>796</v>
      </c>
      <c r="F169" s="232" t="s">
        <v>797</v>
      </c>
      <c r="G169" s="233" t="s">
        <v>774</v>
      </c>
      <c r="H169" s="234">
        <v>20</v>
      </c>
      <c r="I169" s="235"/>
      <c r="J169" s="236">
        <f>ROUND(I169*H169,2)</f>
        <v>0</v>
      </c>
      <c r="K169" s="237"/>
      <c r="L169" s="238"/>
      <c r="M169" s="239" t="s">
        <v>1</v>
      </c>
      <c r="N169" s="240" t="s">
        <v>41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159</v>
      </c>
      <c r="AT169" s="228" t="s">
        <v>156</v>
      </c>
      <c r="AU169" s="228" t="s">
        <v>86</v>
      </c>
      <c r="AY169" s="14" t="s">
        <v>133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84</v>
      </c>
      <c r="BK169" s="229">
        <f>ROUND(I169*H169,2)</f>
        <v>0</v>
      </c>
      <c r="BL169" s="14" t="s">
        <v>150</v>
      </c>
      <c r="BM169" s="228" t="s">
        <v>798</v>
      </c>
    </row>
    <row r="170" s="2" customFormat="1" ht="24.15" customHeight="1">
      <c r="A170" s="35"/>
      <c r="B170" s="36"/>
      <c r="C170" s="230" t="s">
        <v>198</v>
      </c>
      <c r="D170" s="230" t="s">
        <v>156</v>
      </c>
      <c r="E170" s="231" t="s">
        <v>799</v>
      </c>
      <c r="F170" s="232" t="s">
        <v>800</v>
      </c>
      <c r="G170" s="233" t="s">
        <v>774</v>
      </c>
      <c r="H170" s="234">
        <v>42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41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159</v>
      </c>
      <c r="AT170" s="228" t="s">
        <v>156</v>
      </c>
      <c r="AU170" s="228" t="s">
        <v>86</v>
      </c>
      <c r="AY170" s="14" t="s">
        <v>133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84</v>
      </c>
      <c r="BK170" s="229">
        <f>ROUND(I170*H170,2)</f>
        <v>0</v>
      </c>
      <c r="BL170" s="14" t="s">
        <v>150</v>
      </c>
      <c r="BM170" s="228" t="s">
        <v>801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802</v>
      </c>
      <c r="F171" s="214" t="s">
        <v>803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SUM(P172:P181)</f>
        <v>0</v>
      </c>
      <c r="Q171" s="208"/>
      <c r="R171" s="209">
        <f>SUM(R172:R181)</f>
        <v>0</v>
      </c>
      <c r="S171" s="208"/>
      <c r="T171" s="210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86</v>
      </c>
      <c r="AT171" s="212" t="s">
        <v>75</v>
      </c>
      <c r="AU171" s="212" t="s">
        <v>84</v>
      </c>
      <c r="AY171" s="211" t="s">
        <v>133</v>
      </c>
      <c r="BK171" s="213">
        <f>SUM(BK172:BK181)</f>
        <v>0</v>
      </c>
    </row>
    <row r="172" s="2" customFormat="1" ht="16.5" customHeight="1">
      <c r="A172" s="35"/>
      <c r="B172" s="36"/>
      <c r="C172" s="216" t="s">
        <v>8</v>
      </c>
      <c r="D172" s="216" t="s">
        <v>137</v>
      </c>
      <c r="E172" s="217" t="s">
        <v>778</v>
      </c>
      <c r="F172" s="218" t="s">
        <v>779</v>
      </c>
      <c r="G172" s="219" t="s">
        <v>149</v>
      </c>
      <c r="H172" s="220">
        <v>6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150</v>
      </c>
      <c r="AT172" s="228" t="s">
        <v>137</v>
      </c>
      <c r="AU172" s="228" t="s">
        <v>86</v>
      </c>
      <c r="AY172" s="14" t="s">
        <v>133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84</v>
      </c>
      <c r="BK172" s="229">
        <f>ROUND(I172*H172,2)</f>
        <v>0</v>
      </c>
      <c r="BL172" s="14" t="s">
        <v>150</v>
      </c>
      <c r="BM172" s="228" t="s">
        <v>804</v>
      </c>
    </row>
    <row r="173" s="2" customFormat="1" ht="16.5" customHeight="1">
      <c r="A173" s="35"/>
      <c r="B173" s="36"/>
      <c r="C173" s="216" t="s">
        <v>150</v>
      </c>
      <c r="D173" s="216" t="s">
        <v>137</v>
      </c>
      <c r="E173" s="217" t="s">
        <v>781</v>
      </c>
      <c r="F173" s="218" t="s">
        <v>782</v>
      </c>
      <c r="G173" s="219" t="s">
        <v>149</v>
      </c>
      <c r="H173" s="220">
        <v>6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41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150</v>
      </c>
      <c r="AT173" s="228" t="s">
        <v>137</v>
      </c>
      <c r="AU173" s="228" t="s">
        <v>86</v>
      </c>
      <c r="AY173" s="14" t="s">
        <v>133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84</v>
      </c>
      <c r="BK173" s="229">
        <f>ROUND(I173*H173,2)</f>
        <v>0</v>
      </c>
      <c r="BL173" s="14" t="s">
        <v>150</v>
      </c>
      <c r="BM173" s="228" t="s">
        <v>805</v>
      </c>
    </row>
    <row r="174" s="2" customFormat="1" ht="24.15" customHeight="1">
      <c r="A174" s="35"/>
      <c r="B174" s="36"/>
      <c r="C174" s="230" t="s">
        <v>214</v>
      </c>
      <c r="D174" s="230" t="s">
        <v>156</v>
      </c>
      <c r="E174" s="231" t="s">
        <v>784</v>
      </c>
      <c r="F174" s="232" t="s">
        <v>785</v>
      </c>
      <c r="G174" s="233" t="s">
        <v>156</v>
      </c>
      <c r="H174" s="234">
        <v>6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41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159</v>
      </c>
      <c r="AT174" s="228" t="s">
        <v>156</v>
      </c>
      <c r="AU174" s="228" t="s">
        <v>86</v>
      </c>
      <c r="AY174" s="14" t="s">
        <v>133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84</v>
      </c>
      <c r="BK174" s="229">
        <f>ROUND(I174*H174,2)</f>
        <v>0</v>
      </c>
      <c r="BL174" s="14" t="s">
        <v>150</v>
      </c>
      <c r="BM174" s="228" t="s">
        <v>806</v>
      </c>
    </row>
    <row r="175" s="2" customFormat="1" ht="24.15" customHeight="1">
      <c r="A175" s="35"/>
      <c r="B175" s="36"/>
      <c r="C175" s="230" t="s">
        <v>218</v>
      </c>
      <c r="D175" s="230" t="s">
        <v>156</v>
      </c>
      <c r="E175" s="231" t="s">
        <v>787</v>
      </c>
      <c r="F175" s="232" t="s">
        <v>788</v>
      </c>
      <c r="G175" s="233" t="s">
        <v>156</v>
      </c>
      <c r="H175" s="234">
        <v>6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41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159</v>
      </c>
      <c r="AT175" s="228" t="s">
        <v>156</v>
      </c>
      <c r="AU175" s="228" t="s">
        <v>86</v>
      </c>
      <c r="AY175" s="14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84</v>
      </c>
      <c r="BK175" s="229">
        <f>ROUND(I175*H175,2)</f>
        <v>0</v>
      </c>
      <c r="BL175" s="14" t="s">
        <v>150</v>
      </c>
      <c r="BM175" s="228" t="s">
        <v>807</v>
      </c>
    </row>
    <row r="176" s="2" customFormat="1" ht="16.5" customHeight="1">
      <c r="A176" s="35"/>
      <c r="B176" s="36"/>
      <c r="C176" s="230" t="s">
        <v>222</v>
      </c>
      <c r="D176" s="230" t="s">
        <v>156</v>
      </c>
      <c r="E176" s="231" t="s">
        <v>790</v>
      </c>
      <c r="F176" s="232" t="s">
        <v>791</v>
      </c>
      <c r="G176" s="233" t="s">
        <v>774</v>
      </c>
      <c r="H176" s="234">
        <v>12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41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159</v>
      </c>
      <c r="AT176" s="228" t="s">
        <v>156</v>
      </c>
      <c r="AU176" s="228" t="s">
        <v>86</v>
      </c>
      <c r="AY176" s="14" t="s">
        <v>133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84</v>
      </c>
      <c r="BK176" s="229">
        <f>ROUND(I176*H176,2)</f>
        <v>0</v>
      </c>
      <c r="BL176" s="14" t="s">
        <v>150</v>
      </c>
      <c r="BM176" s="228" t="s">
        <v>808</v>
      </c>
    </row>
    <row r="177" s="2" customFormat="1" ht="24.15" customHeight="1">
      <c r="A177" s="35"/>
      <c r="B177" s="36"/>
      <c r="C177" s="230" t="s">
        <v>226</v>
      </c>
      <c r="D177" s="230" t="s">
        <v>156</v>
      </c>
      <c r="E177" s="231" t="s">
        <v>793</v>
      </c>
      <c r="F177" s="232" t="s">
        <v>794</v>
      </c>
      <c r="G177" s="233" t="s">
        <v>774</v>
      </c>
      <c r="H177" s="234">
        <v>14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159</v>
      </c>
      <c r="AT177" s="228" t="s">
        <v>156</v>
      </c>
      <c r="AU177" s="228" t="s">
        <v>86</v>
      </c>
      <c r="AY177" s="14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84</v>
      </c>
      <c r="BK177" s="229">
        <f>ROUND(I177*H177,2)</f>
        <v>0</v>
      </c>
      <c r="BL177" s="14" t="s">
        <v>150</v>
      </c>
      <c r="BM177" s="228" t="s">
        <v>809</v>
      </c>
    </row>
    <row r="178" s="2" customFormat="1" ht="16.5" customHeight="1">
      <c r="A178" s="35"/>
      <c r="B178" s="36"/>
      <c r="C178" s="230" t="s">
        <v>7</v>
      </c>
      <c r="D178" s="230" t="s">
        <v>156</v>
      </c>
      <c r="E178" s="231" t="s">
        <v>810</v>
      </c>
      <c r="F178" s="232" t="s">
        <v>811</v>
      </c>
      <c r="G178" s="233" t="s">
        <v>774</v>
      </c>
      <c r="H178" s="234">
        <v>16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41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159</v>
      </c>
      <c r="AT178" s="228" t="s">
        <v>156</v>
      </c>
      <c r="AU178" s="228" t="s">
        <v>86</v>
      </c>
      <c r="AY178" s="14" t="s">
        <v>133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84</v>
      </c>
      <c r="BK178" s="229">
        <f>ROUND(I178*H178,2)</f>
        <v>0</v>
      </c>
      <c r="BL178" s="14" t="s">
        <v>150</v>
      </c>
      <c r="BM178" s="228" t="s">
        <v>812</v>
      </c>
    </row>
    <row r="179" s="2" customFormat="1" ht="24.15" customHeight="1">
      <c r="A179" s="35"/>
      <c r="B179" s="36"/>
      <c r="C179" s="230" t="s">
        <v>233</v>
      </c>
      <c r="D179" s="230" t="s">
        <v>156</v>
      </c>
      <c r="E179" s="231" t="s">
        <v>813</v>
      </c>
      <c r="F179" s="232" t="s">
        <v>814</v>
      </c>
      <c r="G179" s="233" t="s">
        <v>774</v>
      </c>
      <c r="H179" s="234">
        <v>8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41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159</v>
      </c>
      <c r="AT179" s="228" t="s">
        <v>156</v>
      </c>
      <c r="AU179" s="228" t="s">
        <v>86</v>
      </c>
      <c r="AY179" s="14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84</v>
      </c>
      <c r="BK179" s="229">
        <f>ROUND(I179*H179,2)</f>
        <v>0</v>
      </c>
      <c r="BL179" s="14" t="s">
        <v>150</v>
      </c>
      <c r="BM179" s="228" t="s">
        <v>815</v>
      </c>
    </row>
    <row r="180" s="2" customFormat="1" ht="37.8" customHeight="1">
      <c r="A180" s="35"/>
      <c r="B180" s="36"/>
      <c r="C180" s="230" t="s">
        <v>237</v>
      </c>
      <c r="D180" s="230" t="s">
        <v>156</v>
      </c>
      <c r="E180" s="231" t="s">
        <v>816</v>
      </c>
      <c r="F180" s="232" t="s">
        <v>817</v>
      </c>
      <c r="G180" s="233" t="s">
        <v>774</v>
      </c>
      <c r="H180" s="234">
        <v>8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41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159</v>
      </c>
      <c r="AT180" s="228" t="s">
        <v>156</v>
      </c>
      <c r="AU180" s="228" t="s">
        <v>86</v>
      </c>
      <c r="AY180" s="14" t="s">
        <v>133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84</v>
      </c>
      <c r="BK180" s="229">
        <f>ROUND(I180*H180,2)</f>
        <v>0</v>
      </c>
      <c r="BL180" s="14" t="s">
        <v>150</v>
      </c>
      <c r="BM180" s="228" t="s">
        <v>818</v>
      </c>
    </row>
    <row r="181" s="2" customFormat="1" ht="24.15" customHeight="1">
      <c r="A181" s="35"/>
      <c r="B181" s="36"/>
      <c r="C181" s="230" t="s">
        <v>241</v>
      </c>
      <c r="D181" s="230" t="s">
        <v>156</v>
      </c>
      <c r="E181" s="231" t="s">
        <v>819</v>
      </c>
      <c r="F181" s="232" t="s">
        <v>820</v>
      </c>
      <c r="G181" s="233" t="s">
        <v>156</v>
      </c>
      <c r="H181" s="234">
        <v>10</v>
      </c>
      <c r="I181" s="235"/>
      <c r="J181" s="236">
        <f>ROUND(I181*H181,2)</f>
        <v>0</v>
      </c>
      <c r="K181" s="237"/>
      <c r="L181" s="238"/>
      <c r="M181" s="239" t="s">
        <v>1</v>
      </c>
      <c r="N181" s="240" t="s">
        <v>41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159</v>
      </c>
      <c r="AT181" s="228" t="s">
        <v>156</v>
      </c>
      <c r="AU181" s="228" t="s">
        <v>86</v>
      </c>
      <c r="AY181" s="14" t="s">
        <v>133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84</v>
      </c>
      <c r="BK181" s="229">
        <f>ROUND(I181*H181,2)</f>
        <v>0</v>
      </c>
      <c r="BL181" s="14" t="s">
        <v>150</v>
      </c>
      <c r="BM181" s="228" t="s">
        <v>821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822</v>
      </c>
      <c r="F182" s="214" t="s">
        <v>823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SUM(P183:P185)</f>
        <v>0</v>
      </c>
      <c r="Q182" s="208"/>
      <c r="R182" s="209">
        <f>SUM(R183:R185)</f>
        <v>0</v>
      </c>
      <c r="S182" s="208"/>
      <c r="T182" s="21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86</v>
      </c>
      <c r="AT182" s="212" t="s">
        <v>75</v>
      </c>
      <c r="AU182" s="212" t="s">
        <v>84</v>
      </c>
      <c r="AY182" s="211" t="s">
        <v>133</v>
      </c>
      <c r="BK182" s="213">
        <f>SUM(BK183:BK185)</f>
        <v>0</v>
      </c>
    </row>
    <row r="183" s="2" customFormat="1" ht="16.5" customHeight="1">
      <c r="A183" s="35"/>
      <c r="B183" s="36"/>
      <c r="C183" s="216" t="s">
        <v>824</v>
      </c>
      <c r="D183" s="216" t="s">
        <v>137</v>
      </c>
      <c r="E183" s="217" t="s">
        <v>825</v>
      </c>
      <c r="F183" s="218" t="s">
        <v>826</v>
      </c>
      <c r="G183" s="219" t="s">
        <v>208</v>
      </c>
      <c r="H183" s="220">
        <v>2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150</v>
      </c>
      <c r="AT183" s="228" t="s">
        <v>137</v>
      </c>
      <c r="AU183" s="228" t="s">
        <v>86</v>
      </c>
      <c r="AY183" s="14" t="s">
        <v>133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84</v>
      </c>
      <c r="BK183" s="229">
        <f>ROUND(I183*H183,2)</f>
        <v>0</v>
      </c>
      <c r="BL183" s="14" t="s">
        <v>150</v>
      </c>
      <c r="BM183" s="228" t="s">
        <v>827</v>
      </c>
    </row>
    <row r="184" s="2" customFormat="1" ht="24.15" customHeight="1">
      <c r="A184" s="35"/>
      <c r="B184" s="36"/>
      <c r="C184" s="230" t="s">
        <v>362</v>
      </c>
      <c r="D184" s="230" t="s">
        <v>156</v>
      </c>
      <c r="E184" s="231" t="s">
        <v>828</v>
      </c>
      <c r="F184" s="232" t="s">
        <v>829</v>
      </c>
      <c r="G184" s="233" t="s">
        <v>774</v>
      </c>
      <c r="H184" s="234">
        <v>1</v>
      </c>
      <c r="I184" s="235"/>
      <c r="J184" s="236">
        <f>ROUND(I184*H184,2)</f>
        <v>0</v>
      </c>
      <c r="K184" s="237"/>
      <c r="L184" s="238"/>
      <c r="M184" s="239" t="s">
        <v>1</v>
      </c>
      <c r="N184" s="240" t="s">
        <v>41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159</v>
      </c>
      <c r="AT184" s="228" t="s">
        <v>156</v>
      </c>
      <c r="AU184" s="228" t="s">
        <v>86</v>
      </c>
      <c r="AY184" s="14" t="s">
        <v>133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84</v>
      </c>
      <c r="BK184" s="229">
        <f>ROUND(I184*H184,2)</f>
        <v>0</v>
      </c>
      <c r="BL184" s="14" t="s">
        <v>150</v>
      </c>
      <c r="BM184" s="228" t="s">
        <v>830</v>
      </c>
    </row>
    <row r="185" s="2" customFormat="1" ht="24.15" customHeight="1">
      <c r="A185" s="35"/>
      <c r="B185" s="36"/>
      <c r="C185" s="230" t="s">
        <v>368</v>
      </c>
      <c r="D185" s="230" t="s">
        <v>156</v>
      </c>
      <c r="E185" s="231" t="s">
        <v>831</v>
      </c>
      <c r="F185" s="232" t="s">
        <v>832</v>
      </c>
      <c r="G185" s="233" t="s">
        <v>774</v>
      </c>
      <c r="H185" s="234">
        <v>1</v>
      </c>
      <c r="I185" s="235"/>
      <c r="J185" s="236">
        <f>ROUND(I185*H185,2)</f>
        <v>0</v>
      </c>
      <c r="K185" s="237"/>
      <c r="L185" s="238"/>
      <c r="M185" s="239" t="s">
        <v>1</v>
      </c>
      <c r="N185" s="240" t="s">
        <v>41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159</v>
      </c>
      <c r="AT185" s="228" t="s">
        <v>156</v>
      </c>
      <c r="AU185" s="228" t="s">
        <v>86</v>
      </c>
      <c r="AY185" s="14" t="s">
        <v>133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84</v>
      </c>
      <c r="BK185" s="229">
        <f>ROUND(I185*H185,2)</f>
        <v>0</v>
      </c>
      <c r="BL185" s="14" t="s">
        <v>150</v>
      </c>
      <c r="BM185" s="228" t="s">
        <v>833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834</v>
      </c>
      <c r="F186" s="214" t="s">
        <v>835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75</v>
      </c>
      <c r="AU186" s="212" t="s">
        <v>84</v>
      </c>
      <c r="AY186" s="211" t="s">
        <v>133</v>
      </c>
      <c r="BK186" s="213">
        <f>SUM(BK187:BK188)</f>
        <v>0</v>
      </c>
    </row>
    <row r="187" s="2" customFormat="1" ht="24.15" customHeight="1">
      <c r="A187" s="35"/>
      <c r="B187" s="36"/>
      <c r="C187" s="216" t="s">
        <v>278</v>
      </c>
      <c r="D187" s="216" t="s">
        <v>137</v>
      </c>
      <c r="E187" s="217" t="s">
        <v>836</v>
      </c>
      <c r="F187" s="218" t="s">
        <v>837</v>
      </c>
      <c r="G187" s="219" t="s">
        <v>149</v>
      </c>
      <c r="H187" s="220">
        <v>30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41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150</v>
      </c>
      <c r="AT187" s="228" t="s">
        <v>137</v>
      </c>
      <c r="AU187" s="228" t="s">
        <v>86</v>
      </c>
      <c r="AY187" s="14" t="s">
        <v>133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84</v>
      </c>
      <c r="BK187" s="229">
        <f>ROUND(I187*H187,2)</f>
        <v>0</v>
      </c>
      <c r="BL187" s="14" t="s">
        <v>150</v>
      </c>
      <c r="BM187" s="228" t="s">
        <v>838</v>
      </c>
    </row>
    <row r="188" s="2" customFormat="1" ht="16.5" customHeight="1">
      <c r="A188" s="35"/>
      <c r="B188" s="36"/>
      <c r="C188" s="230" t="s">
        <v>724</v>
      </c>
      <c r="D188" s="230" t="s">
        <v>156</v>
      </c>
      <c r="E188" s="231" t="s">
        <v>839</v>
      </c>
      <c r="F188" s="232" t="s">
        <v>840</v>
      </c>
      <c r="G188" s="233" t="s">
        <v>156</v>
      </c>
      <c r="H188" s="234">
        <v>30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41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159</v>
      </c>
      <c r="AT188" s="228" t="s">
        <v>156</v>
      </c>
      <c r="AU188" s="228" t="s">
        <v>86</v>
      </c>
      <c r="AY188" s="14" t="s">
        <v>133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84</v>
      </c>
      <c r="BK188" s="229">
        <f>ROUND(I188*H188,2)</f>
        <v>0</v>
      </c>
      <c r="BL188" s="14" t="s">
        <v>150</v>
      </c>
      <c r="BM188" s="228" t="s">
        <v>841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842</v>
      </c>
      <c r="F189" s="214" t="s">
        <v>843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SUM(P190:P191)</f>
        <v>0</v>
      </c>
      <c r="Q189" s="208"/>
      <c r="R189" s="209">
        <f>SUM(R190:R191)</f>
        <v>0</v>
      </c>
      <c r="S189" s="208"/>
      <c r="T189" s="21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75</v>
      </c>
      <c r="AU189" s="212" t="s">
        <v>84</v>
      </c>
      <c r="AY189" s="211" t="s">
        <v>133</v>
      </c>
      <c r="BK189" s="213">
        <f>SUM(BK190:BK191)</f>
        <v>0</v>
      </c>
    </row>
    <row r="190" s="2" customFormat="1" ht="24.15" customHeight="1">
      <c r="A190" s="35"/>
      <c r="B190" s="36"/>
      <c r="C190" s="216" t="s">
        <v>287</v>
      </c>
      <c r="D190" s="216" t="s">
        <v>137</v>
      </c>
      <c r="E190" s="217" t="s">
        <v>836</v>
      </c>
      <c r="F190" s="218" t="s">
        <v>837</v>
      </c>
      <c r="G190" s="219" t="s">
        <v>149</v>
      </c>
      <c r="H190" s="220">
        <v>195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150</v>
      </c>
      <c r="AT190" s="228" t="s">
        <v>137</v>
      </c>
      <c r="AU190" s="228" t="s">
        <v>86</v>
      </c>
      <c r="AY190" s="14" t="s">
        <v>133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84</v>
      </c>
      <c r="BK190" s="229">
        <f>ROUND(I190*H190,2)</f>
        <v>0</v>
      </c>
      <c r="BL190" s="14" t="s">
        <v>150</v>
      </c>
      <c r="BM190" s="228" t="s">
        <v>844</v>
      </c>
    </row>
    <row r="191" s="2" customFormat="1" ht="16.5" customHeight="1">
      <c r="A191" s="35"/>
      <c r="B191" s="36"/>
      <c r="C191" s="230" t="s">
        <v>636</v>
      </c>
      <c r="D191" s="230" t="s">
        <v>156</v>
      </c>
      <c r="E191" s="231" t="s">
        <v>845</v>
      </c>
      <c r="F191" s="232" t="s">
        <v>846</v>
      </c>
      <c r="G191" s="233" t="s">
        <v>156</v>
      </c>
      <c r="H191" s="234">
        <v>195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41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159</v>
      </c>
      <c r="AT191" s="228" t="s">
        <v>156</v>
      </c>
      <c r="AU191" s="228" t="s">
        <v>86</v>
      </c>
      <c r="AY191" s="14" t="s">
        <v>133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84</v>
      </c>
      <c r="BK191" s="229">
        <f>ROUND(I191*H191,2)</f>
        <v>0</v>
      </c>
      <c r="BL191" s="14" t="s">
        <v>150</v>
      </c>
      <c r="BM191" s="228" t="s">
        <v>847</v>
      </c>
    </row>
    <row r="192" s="12" customFormat="1" ht="22.8" customHeight="1">
      <c r="A192" s="12"/>
      <c r="B192" s="200"/>
      <c r="C192" s="201"/>
      <c r="D192" s="202" t="s">
        <v>75</v>
      </c>
      <c r="E192" s="214" t="s">
        <v>848</v>
      </c>
      <c r="F192" s="214" t="s">
        <v>849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SUM(P193:P195)</f>
        <v>0</v>
      </c>
      <c r="Q192" s="208"/>
      <c r="R192" s="209">
        <f>SUM(R193:R195)</f>
        <v>0</v>
      </c>
      <c r="S192" s="208"/>
      <c r="T192" s="210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86</v>
      </c>
      <c r="AT192" s="212" t="s">
        <v>75</v>
      </c>
      <c r="AU192" s="212" t="s">
        <v>84</v>
      </c>
      <c r="AY192" s="211" t="s">
        <v>133</v>
      </c>
      <c r="BK192" s="213">
        <f>SUM(BK193:BK195)</f>
        <v>0</v>
      </c>
    </row>
    <row r="193" s="2" customFormat="1" ht="24.15" customHeight="1">
      <c r="A193" s="35"/>
      <c r="B193" s="36"/>
      <c r="C193" s="216" t="s">
        <v>267</v>
      </c>
      <c r="D193" s="216" t="s">
        <v>137</v>
      </c>
      <c r="E193" s="217" t="s">
        <v>836</v>
      </c>
      <c r="F193" s="218" t="s">
        <v>837</v>
      </c>
      <c r="G193" s="219" t="s">
        <v>149</v>
      </c>
      <c r="H193" s="220">
        <v>40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150</v>
      </c>
      <c r="AT193" s="228" t="s">
        <v>137</v>
      </c>
      <c r="AU193" s="228" t="s">
        <v>86</v>
      </c>
      <c r="AY193" s="14" t="s">
        <v>133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84</v>
      </c>
      <c r="BK193" s="229">
        <f>ROUND(I193*H193,2)</f>
        <v>0</v>
      </c>
      <c r="BL193" s="14" t="s">
        <v>150</v>
      </c>
      <c r="BM193" s="228" t="s">
        <v>850</v>
      </c>
    </row>
    <row r="194" s="2" customFormat="1" ht="16.5" customHeight="1">
      <c r="A194" s="35"/>
      <c r="B194" s="36"/>
      <c r="C194" s="230" t="s">
        <v>271</v>
      </c>
      <c r="D194" s="230" t="s">
        <v>156</v>
      </c>
      <c r="E194" s="231" t="s">
        <v>845</v>
      </c>
      <c r="F194" s="232" t="s">
        <v>846</v>
      </c>
      <c r="G194" s="233" t="s">
        <v>156</v>
      </c>
      <c r="H194" s="234">
        <v>20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41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159</v>
      </c>
      <c r="AT194" s="228" t="s">
        <v>156</v>
      </c>
      <c r="AU194" s="228" t="s">
        <v>86</v>
      </c>
      <c r="AY194" s="14" t="s">
        <v>133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84</v>
      </c>
      <c r="BK194" s="229">
        <f>ROUND(I194*H194,2)</f>
        <v>0</v>
      </c>
      <c r="BL194" s="14" t="s">
        <v>150</v>
      </c>
      <c r="BM194" s="228" t="s">
        <v>851</v>
      </c>
    </row>
    <row r="195" s="2" customFormat="1" ht="16.5" customHeight="1">
      <c r="A195" s="35"/>
      <c r="B195" s="36"/>
      <c r="C195" s="230" t="s">
        <v>159</v>
      </c>
      <c r="D195" s="230" t="s">
        <v>156</v>
      </c>
      <c r="E195" s="231" t="s">
        <v>852</v>
      </c>
      <c r="F195" s="232" t="s">
        <v>853</v>
      </c>
      <c r="G195" s="233" t="s">
        <v>156</v>
      </c>
      <c r="H195" s="234">
        <v>20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41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159</v>
      </c>
      <c r="AT195" s="228" t="s">
        <v>156</v>
      </c>
      <c r="AU195" s="228" t="s">
        <v>86</v>
      </c>
      <c r="AY195" s="14" t="s">
        <v>133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84</v>
      </c>
      <c r="BK195" s="229">
        <f>ROUND(I195*H195,2)</f>
        <v>0</v>
      </c>
      <c r="BL195" s="14" t="s">
        <v>150</v>
      </c>
      <c r="BM195" s="228" t="s">
        <v>854</v>
      </c>
    </row>
    <row r="196" s="12" customFormat="1" ht="22.8" customHeight="1">
      <c r="A196" s="12"/>
      <c r="B196" s="200"/>
      <c r="C196" s="201"/>
      <c r="D196" s="202" t="s">
        <v>75</v>
      </c>
      <c r="E196" s="214" t="s">
        <v>855</v>
      </c>
      <c r="F196" s="214" t="s">
        <v>856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SUM(P197:P198)</f>
        <v>0</v>
      </c>
      <c r="Q196" s="208"/>
      <c r="R196" s="209">
        <f>SUM(R197:R198)</f>
        <v>0</v>
      </c>
      <c r="S196" s="208"/>
      <c r="T196" s="210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75</v>
      </c>
      <c r="AU196" s="212" t="s">
        <v>84</v>
      </c>
      <c r="AY196" s="211" t="s">
        <v>133</v>
      </c>
      <c r="BK196" s="213">
        <f>SUM(BK197:BK198)</f>
        <v>0</v>
      </c>
    </row>
    <row r="197" s="2" customFormat="1" ht="24.15" customHeight="1">
      <c r="A197" s="35"/>
      <c r="B197" s="36"/>
      <c r="C197" s="216" t="s">
        <v>295</v>
      </c>
      <c r="D197" s="216" t="s">
        <v>137</v>
      </c>
      <c r="E197" s="217" t="s">
        <v>857</v>
      </c>
      <c r="F197" s="218" t="s">
        <v>858</v>
      </c>
      <c r="G197" s="219" t="s">
        <v>149</v>
      </c>
      <c r="H197" s="220">
        <v>15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41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150</v>
      </c>
      <c r="AT197" s="228" t="s">
        <v>137</v>
      </c>
      <c r="AU197" s="228" t="s">
        <v>86</v>
      </c>
      <c r="AY197" s="14" t="s">
        <v>133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84</v>
      </c>
      <c r="BK197" s="229">
        <f>ROUND(I197*H197,2)</f>
        <v>0</v>
      </c>
      <c r="BL197" s="14" t="s">
        <v>150</v>
      </c>
      <c r="BM197" s="228" t="s">
        <v>859</v>
      </c>
    </row>
    <row r="198" s="2" customFormat="1" ht="16.5" customHeight="1">
      <c r="A198" s="35"/>
      <c r="B198" s="36"/>
      <c r="C198" s="230" t="s">
        <v>669</v>
      </c>
      <c r="D198" s="230" t="s">
        <v>156</v>
      </c>
      <c r="E198" s="231" t="s">
        <v>860</v>
      </c>
      <c r="F198" s="232" t="s">
        <v>861</v>
      </c>
      <c r="G198" s="233" t="s">
        <v>156</v>
      </c>
      <c r="H198" s="234">
        <v>15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41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159</v>
      </c>
      <c r="AT198" s="228" t="s">
        <v>156</v>
      </c>
      <c r="AU198" s="228" t="s">
        <v>86</v>
      </c>
      <c r="AY198" s="14" t="s">
        <v>133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84</v>
      </c>
      <c r="BK198" s="229">
        <f>ROUND(I198*H198,2)</f>
        <v>0</v>
      </c>
      <c r="BL198" s="14" t="s">
        <v>150</v>
      </c>
      <c r="BM198" s="228" t="s">
        <v>862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863</v>
      </c>
      <c r="F199" s="214" t="s">
        <v>864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SUM(P200:P201)</f>
        <v>0</v>
      </c>
      <c r="Q199" s="208"/>
      <c r="R199" s="209">
        <f>SUM(R200:R201)</f>
        <v>0</v>
      </c>
      <c r="S199" s="208"/>
      <c r="T199" s="21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86</v>
      </c>
      <c r="AT199" s="212" t="s">
        <v>75</v>
      </c>
      <c r="AU199" s="212" t="s">
        <v>84</v>
      </c>
      <c r="AY199" s="211" t="s">
        <v>133</v>
      </c>
      <c r="BK199" s="213">
        <f>SUM(BK200:BK201)</f>
        <v>0</v>
      </c>
    </row>
    <row r="200" s="2" customFormat="1" ht="24.15" customHeight="1">
      <c r="A200" s="35"/>
      <c r="B200" s="36"/>
      <c r="C200" s="216" t="s">
        <v>678</v>
      </c>
      <c r="D200" s="216" t="s">
        <v>137</v>
      </c>
      <c r="E200" s="217" t="s">
        <v>857</v>
      </c>
      <c r="F200" s="218" t="s">
        <v>858</v>
      </c>
      <c r="G200" s="219" t="s">
        <v>149</v>
      </c>
      <c r="H200" s="220">
        <v>15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150</v>
      </c>
      <c r="AT200" s="228" t="s">
        <v>137</v>
      </c>
      <c r="AU200" s="228" t="s">
        <v>86</v>
      </c>
      <c r="AY200" s="14" t="s">
        <v>133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84</v>
      </c>
      <c r="BK200" s="229">
        <f>ROUND(I200*H200,2)</f>
        <v>0</v>
      </c>
      <c r="BL200" s="14" t="s">
        <v>150</v>
      </c>
      <c r="BM200" s="228" t="s">
        <v>865</v>
      </c>
    </row>
    <row r="201" s="2" customFormat="1" ht="16.5" customHeight="1">
      <c r="A201" s="35"/>
      <c r="B201" s="36"/>
      <c r="C201" s="230" t="s">
        <v>303</v>
      </c>
      <c r="D201" s="230" t="s">
        <v>156</v>
      </c>
      <c r="E201" s="231" t="s">
        <v>866</v>
      </c>
      <c r="F201" s="232" t="s">
        <v>867</v>
      </c>
      <c r="G201" s="233" t="s">
        <v>156</v>
      </c>
      <c r="H201" s="234">
        <v>15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41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159</v>
      </c>
      <c r="AT201" s="228" t="s">
        <v>156</v>
      </c>
      <c r="AU201" s="228" t="s">
        <v>86</v>
      </c>
      <c r="AY201" s="14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84</v>
      </c>
      <c r="BK201" s="229">
        <f>ROUND(I201*H201,2)</f>
        <v>0</v>
      </c>
      <c r="BL201" s="14" t="s">
        <v>150</v>
      </c>
      <c r="BM201" s="228" t="s">
        <v>868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869</v>
      </c>
      <c r="F202" s="214" t="s">
        <v>870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SUM(P203:P204)</f>
        <v>0</v>
      </c>
      <c r="Q202" s="208"/>
      <c r="R202" s="209">
        <f>SUM(R203:R204)</f>
        <v>0</v>
      </c>
      <c r="S202" s="208"/>
      <c r="T202" s="21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86</v>
      </c>
      <c r="AT202" s="212" t="s">
        <v>75</v>
      </c>
      <c r="AU202" s="212" t="s">
        <v>84</v>
      </c>
      <c r="AY202" s="211" t="s">
        <v>133</v>
      </c>
      <c r="BK202" s="213">
        <f>SUM(BK203:BK204)</f>
        <v>0</v>
      </c>
    </row>
    <row r="203" s="2" customFormat="1" ht="24.15" customHeight="1">
      <c r="A203" s="35"/>
      <c r="B203" s="36"/>
      <c r="C203" s="216" t="s">
        <v>307</v>
      </c>
      <c r="D203" s="216" t="s">
        <v>137</v>
      </c>
      <c r="E203" s="217" t="s">
        <v>871</v>
      </c>
      <c r="F203" s="218" t="s">
        <v>872</v>
      </c>
      <c r="G203" s="219" t="s">
        <v>149</v>
      </c>
      <c r="H203" s="220">
        <v>80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41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150</v>
      </c>
      <c r="AT203" s="228" t="s">
        <v>137</v>
      </c>
      <c r="AU203" s="228" t="s">
        <v>86</v>
      </c>
      <c r="AY203" s="14" t="s">
        <v>133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84</v>
      </c>
      <c r="BK203" s="229">
        <f>ROUND(I203*H203,2)</f>
        <v>0</v>
      </c>
      <c r="BL203" s="14" t="s">
        <v>150</v>
      </c>
      <c r="BM203" s="228" t="s">
        <v>873</v>
      </c>
    </row>
    <row r="204" s="2" customFormat="1" ht="16.5" customHeight="1">
      <c r="A204" s="35"/>
      <c r="B204" s="36"/>
      <c r="C204" s="230" t="s">
        <v>311</v>
      </c>
      <c r="D204" s="230" t="s">
        <v>156</v>
      </c>
      <c r="E204" s="231" t="s">
        <v>874</v>
      </c>
      <c r="F204" s="232" t="s">
        <v>875</v>
      </c>
      <c r="G204" s="233" t="s">
        <v>156</v>
      </c>
      <c r="H204" s="234">
        <v>80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41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159</v>
      </c>
      <c r="AT204" s="228" t="s">
        <v>156</v>
      </c>
      <c r="AU204" s="228" t="s">
        <v>86</v>
      </c>
      <c r="AY204" s="14" t="s">
        <v>133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84</v>
      </c>
      <c r="BK204" s="229">
        <f>ROUND(I204*H204,2)</f>
        <v>0</v>
      </c>
      <c r="BL204" s="14" t="s">
        <v>150</v>
      </c>
      <c r="BM204" s="228" t="s">
        <v>876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877</v>
      </c>
      <c r="F205" s="214" t="s">
        <v>878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SUM(P206:P210)</f>
        <v>0</v>
      </c>
      <c r="Q205" s="208"/>
      <c r="R205" s="209">
        <f>SUM(R206:R210)</f>
        <v>0</v>
      </c>
      <c r="S205" s="208"/>
      <c r="T205" s="210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86</v>
      </c>
      <c r="AT205" s="212" t="s">
        <v>75</v>
      </c>
      <c r="AU205" s="212" t="s">
        <v>84</v>
      </c>
      <c r="AY205" s="211" t="s">
        <v>133</v>
      </c>
      <c r="BK205" s="213">
        <f>SUM(BK206:BK210)</f>
        <v>0</v>
      </c>
    </row>
    <row r="206" s="2" customFormat="1" ht="16.5" customHeight="1">
      <c r="A206" s="35"/>
      <c r="B206" s="36"/>
      <c r="C206" s="216" t="s">
        <v>245</v>
      </c>
      <c r="D206" s="216" t="s">
        <v>137</v>
      </c>
      <c r="E206" s="217" t="s">
        <v>778</v>
      </c>
      <c r="F206" s="218" t="s">
        <v>779</v>
      </c>
      <c r="G206" s="219" t="s">
        <v>149</v>
      </c>
      <c r="H206" s="220">
        <v>30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41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150</v>
      </c>
      <c r="AT206" s="228" t="s">
        <v>137</v>
      </c>
      <c r="AU206" s="228" t="s">
        <v>86</v>
      </c>
      <c r="AY206" s="14" t="s">
        <v>133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84</v>
      </c>
      <c r="BK206" s="229">
        <f>ROUND(I206*H206,2)</f>
        <v>0</v>
      </c>
      <c r="BL206" s="14" t="s">
        <v>150</v>
      </c>
      <c r="BM206" s="228" t="s">
        <v>879</v>
      </c>
    </row>
    <row r="207" s="2" customFormat="1" ht="37.8" customHeight="1">
      <c r="A207" s="35"/>
      <c r="B207" s="36"/>
      <c r="C207" s="230" t="s">
        <v>249</v>
      </c>
      <c r="D207" s="230" t="s">
        <v>156</v>
      </c>
      <c r="E207" s="231" t="s">
        <v>880</v>
      </c>
      <c r="F207" s="232" t="s">
        <v>881</v>
      </c>
      <c r="G207" s="233" t="s">
        <v>156</v>
      </c>
      <c r="H207" s="234">
        <v>30</v>
      </c>
      <c r="I207" s="235"/>
      <c r="J207" s="236">
        <f>ROUND(I207*H207,2)</f>
        <v>0</v>
      </c>
      <c r="K207" s="237"/>
      <c r="L207" s="238"/>
      <c r="M207" s="239" t="s">
        <v>1</v>
      </c>
      <c r="N207" s="240" t="s">
        <v>41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159</v>
      </c>
      <c r="AT207" s="228" t="s">
        <v>156</v>
      </c>
      <c r="AU207" s="228" t="s">
        <v>86</v>
      </c>
      <c r="AY207" s="14" t="s">
        <v>133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84</v>
      </c>
      <c r="BK207" s="229">
        <f>ROUND(I207*H207,2)</f>
        <v>0</v>
      </c>
      <c r="BL207" s="14" t="s">
        <v>150</v>
      </c>
      <c r="BM207" s="228" t="s">
        <v>882</v>
      </c>
    </row>
    <row r="208" s="2" customFormat="1" ht="37.8" customHeight="1">
      <c r="A208" s="35"/>
      <c r="B208" s="36"/>
      <c r="C208" s="230" t="s">
        <v>253</v>
      </c>
      <c r="D208" s="230" t="s">
        <v>156</v>
      </c>
      <c r="E208" s="231" t="s">
        <v>883</v>
      </c>
      <c r="F208" s="232" t="s">
        <v>884</v>
      </c>
      <c r="G208" s="233" t="s">
        <v>774</v>
      </c>
      <c r="H208" s="234">
        <v>20</v>
      </c>
      <c r="I208" s="235"/>
      <c r="J208" s="236">
        <f>ROUND(I208*H208,2)</f>
        <v>0</v>
      </c>
      <c r="K208" s="237"/>
      <c r="L208" s="238"/>
      <c r="M208" s="239" t="s">
        <v>1</v>
      </c>
      <c r="N208" s="240" t="s">
        <v>41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159</v>
      </c>
      <c r="AT208" s="228" t="s">
        <v>156</v>
      </c>
      <c r="AU208" s="228" t="s">
        <v>86</v>
      </c>
      <c r="AY208" s="14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84</v>
      </c>
      <c r="BK208" s="229">
        <f>ROUND(I208*H208,2)</f>
        <v>0</v>
      </c>
      <c r="BL208" s="14" t="s">
        <v>150</v>
      </c>
      <c r="BM208" s="228" t="s">
        <v>885</v>
      </c>
    </row>
    <row r="209" s="2" customFormat="1" ht="37.8" customHeight="1">
      <c r="A209" s="35"/>
      <c r="B209" s="36"/>
      <c r="C209" s="230" t="s">
        <v>257</v>
      </c>
      <c r="D209" s="230" t="s">
        <v>156</v>
      </c>
      <c r="E209" s="231" t="s">
        <v>886</v>
      </c>
      <c r="F209" s="232" t="s">
        <v>887</v>
      </c>
      <c r="G209" s="233" t="s">
        <v>774</v>
      </c>
      <c r="H209" s="234">
        <v>60</v>
      </c>
      <c r="I209" s="235"/>
      <c r="J209" s="236">
        <f>ROUND(I209*H209,2)</f>
        <v>0</v>
      </c>
      <c r="K209" s="237"/>
      <c r="L209" s="238"/>
      <c r="M209" s="239" t="s">
        <v>1</v>
      </c>
      <c r="N209" s="240" t="s">
        <v>41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159</v>
      </c>
      <c r="AT209" s="228" t="s">
        <v>156</v>
      </c>
      <c r="AU209" s="228" t="s">
        <v>86</v>
      </c>
      <c r="AY209" s="14" t="s">
        <v>133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84</v>
      </c>
      <c r="BK209" s="229">
        <f>ROUND(I209*H209,2)</f>
        <v>0</v>
      </c>
      <c r="BL209" s="14" t="s">
        <v>150</v>
      </c>
      <c r="BM209" s="228" t="s">
        <v>888</v>
      </c>
    </row>
    <row r="210" s="2" customFormat="1" ht="24.15" customHeight="1">
      <c r="A210" s="35"/>
      <c r="B210" s="36"/>
      <c r="C210" s="230" t="s">
        <v>715</v>
      </c>
      <c r="D210" s="230" t="s">
        <v>156</v>
      </c>
      <c r="E210" s="231" t="s">
        <v>889</v>
      </c>
      <c r="F210" s="232" t="s">
        <v>890</v>
      </c>
      <c r="G210" s="233" t="s">
        <v>774</v>
      </c>
      <c r="H210" s="234">
        <v>30</v>
      </c>
      <c r="I210" s="235"/>
      <c r="J210" s="236">
        <f>ROUND(I210*H210,2)</f>
        <v>0</v>
      </c>
      <c r="K210" s="237"/>
      <c r="L210" s="238"/>
      <c r="M210" s="239" t="s">
        <v>1</v>
      </c>
      <c r="N210" s="240" t="s">
        <v>41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159</v>
      </c>
      <c r="AT210" s="228" t="s">
        <v>156</v>
      </c>
      <c r="AU210" s="228" t="s">
        <v>86</v>
      </c>
      <c r="AY210" s="14" t="s">
        <v>133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84</v>
      </c>
      <c r="BK210" s="229">
        <f>ROUND(I210*H210,2)</f>
        <v>0</v>
      </c>
      <c r="BL210" s="14" t="s">
        <v>150</v>
      </c>
      <c r="BM210" s="228" t="s">
        <v>891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892</v>
      </c>
      <c r="F211" s="214" t="s">
        <v>893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SUM(P212:P213)</f>
        <v>0</v>
      </c>
      <c r="Q211" s="208"/>
      <c r="R211" s="209">
        <f>SUM(R212:R213)</f>
        <v>0</v>
      </c>
      <c r="S211" s="208"/>
      <c r="T211" s="210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86</v>
      </c>
      <c r="AT211" s="212" t="s">
        <v>75</v>
      </c>
      <c r="AU211" s="212" t="s">
        <v>84</v>
      </c>
      <c r="AY211" s="211" t="s">
        <v>133</v>
      </c>
      <c r="BK211" s="213">
        <f>SUM(BK212:BK213)</f>
        <v>0</v>
      </c>
    </row>
    <row r="212" s="2" customFormat="1" ht="24.15" customHeight="1">
      <c r="A212" s="35"/>
      <c r="B212" s="36"/>
      <c r="C212" s="216" t="s">
        <v>315</v>
      </c>
      <c r="D212" s="216" t="s">
        <v>137</v>
      </c>
      <c r="E212" s="217" t="s">
        <v>894</v>
      </c>
      <c r="F212" s="218" t="s">
        <v>895</v>
      </c>
      <c r="G212" s="219" t="s">
        <v>149</v>
      </c>
      <c r="H212" s="220">
        <v>160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41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150</v>
      </c>
      <c r="AT212" s="228" t="s">
        <v>137</v>
      </c>
      <c r="AU212" s="228" t="s">
        <v>86</v>
      </c>
      <c r="AY212" s="14" t="s">
        <v>133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84</v>
      </c>
      <c r="BK212" s="229">
        <f>ROUND(I212*H212,2)</f>
        <v>0</v>
      </c>
      <c r="BL212" s="14" t="s">
        <v>150</v>
      </c>
      <c r="BM212" s="228" t="s">
        <v>896</v>
      </c>
    </row>
    <row r="213" s="2" customFormat="1" ht="24.15" customHeight="1">
      <c r="A213" s="35"/>
      <c r="B213" s="36"/>
      <c r="C213" s="230" t="s">
        <v>319</v>
      </c>
      <c r="D213" s="230" t="s">
        <v>156</v>
      </c>
      <c r="E213" s="231" t="s">
        <v>897</v>
      </c>
      <c r="F213" s="232" t="s">
        <v>898</v>
      </c>
      <c r="G213" s="233" t="s">
        <v>156</v>
      </c>
      <c r="H213" s="234">
        <v>160</v>
      </c>
      <c r="I213" s="235"/>
      <c r="J213" s="236">
        <f>ROUND(I213*H213,2)</f>
        <v>0</v>
      </c>
      <c r="K213" s="237"/>
      <c r="L213" s="238"/>
      <c r="M213" s="239" t="s">
        <v>1</v>
      </c>
      <c r="N213" s="240" t="s">
        <v>41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159</v>
      </c>
      <c r="AT213" s="228" t="s">
        <v>156</v>
      </c>
      <c r="AU213" s="228" t="s">
        <v>86</v>
      </c>
      <c r="AY213" s="14" t="s">
        <v>133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84</v>
      </c>
      <c r="BK213" s="229">
        <f>ROUND(I213*H213,2)</f>
        <v>0</v>
      </c>
      <c r="BL213" s="14" t="s">
        <v>150</v>
      </c>
      <c r="BM213" s="228" t="s">
        <v>899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900</v>
      </c>
      <c r="F214" s="214" t="s">
        <v>901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SUM(P215:P217)</f>
        <v>0</v>
      </c>
      <c r="Q214" s="208"/>
      <c r="R214" s="209">
        <f>SUM(R215:R217)</f>
        <v>0</v>
      </c>
      <c r="S214" s="208"/>
      <c r="T214" s="21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75</v>
      </c>
      <c r="AU214" s="212" t="s">
        <v>84</v>
      </c>
      <c r="AY214" s="211" t="s">
        <v>133</v>
      </c>
      <c r="BK214" s="213">
        <f>SUM(BK215:BK217)</f>
        <v>0</v>
      </c>
    </row>
    <row r="215" s="2" customFormat="1" ht="24.15" customHeight="1">
      <c r="A215" s="35"/>
      <c r="B215" s="36"/>
      <c r="C215" s="216" t="s">
        <v>372</v>
      </c>
      <c r="D215" s="216" t="s">
        <v>137</v>
      </c>
      <c r="E215" s="217" t="s">
        <v>902</v>
      </c>
      <c r="F215" s="218" t="s">
        <v>903</v>
      </c>
      <c r="G215" s="219" t="s">
        <v>208</v>
      </c>
      <c r="H215" s="220">
        <v>1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41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150</v>
      </c>
      <c r="AT215" s="228" t="s">
        <v>137</v>
      </c>
      <c r="AU215" s="228" t="s">
        <v>86</v>
      </c>
      <c r="AY215" s="14" t="s">
        <v>133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84</v>
      </c>
      <c r="BK215" s="229">
        <f>ROUND(I215*H215,2)</f>
        <v>0</v>
      </c>
      <c r="BL215" s="14" t="s">
        <v>150</v>
      </c>
      <c r="BM215" s="228" t="s">
        <v>904</v>
      </c>
    </row>
    <row r="216" s="2" customFormat="1" ht="24.15" customHeight="1">
      <c r="A216" s="35"/>
      <c r="B216" s="36"/>
      <c r="C216" s="216" t="s">
        <v>376</v>
      </c>
      <c r="D216" s="216" t="s">
        <v>137</v>
      </c>
      <c r="E216" s="217" t="s">
        <v>905</v>
      </c>
      <c r="F216" s="218" t="s">
        <v>906</v>
      </c>
      <c r="G216" s="219" t="s">
        <v>208</v>
      </c>
      <c r="H216" s="220">
        <v>2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41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150</v>
      </c>
      <c r="AT216" s="228" t="s">
        <v>137</v>
      </c>
      <c r="AU216" s="228" t="s">
        <v>86</v>
      </c>
      <c r="AY216" s="14" t="s">
        <v>133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84</v>
      </c>
      <c r="BK216" s="229">
        <f>ROUND(I216*H216,2)</f>
        <v>0</v>
      </c>
      <c r="BL216" s="14" t="s">
        <v>150</v>
      </c>
      <c r="BM216" s="228" t="s">
        <v>907</v>
      </c>
    </row>
    <row r="217" s="2" customFormat="1" ht="55.5" customHeight="1">
      <c r="A217" s="35"/>
      <c r="B217" s="36"/>
      <c r="C217" s="230" t="s">
        <v>380</v>
      </c>
      <c r="D217" s="230" t="s">
        <v>156</v>
      </c>
      <c r="E217" s="231" t="s">
        <v>908</v>
      </c>
      <c r="F217" s="232" t="s">
        <v>909</v>
      </c>
      <c r="G217" s="233" t="s">
        <v>774</v>
      </c>
      <c r="H217" s="234">
        <v>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41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159</v>
      </c>
      <c r="AT217" s="228" t="s">
        <v>156</v>
      </c>
      <c r="AU217" s="228" t="s">
        <v>86</v>
      </c>
      <c r="AY217" s="14" t="s">
        <v>133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84</v>
      </c>
      <c r="BK217" s="229">
        <f>ROUND(I217*H217,2)</f>
        <v>0</v>
      </c>
      <c r="BL217" s="14" t="s">
        <v>150</v>
      </c>
      <c r="BM217" s="228" t="s">
        <v>910</v>
      </c>
    </row>
    <row r="218" s="12" customFormat="1" ht="22.8" customHeight="1">
      <c r="A218" s="12"/>
      <c r="B218" s="200"/>
      <c r="C218" s="201"/>
      <c r="D218" s="202" t="s">
        <v>75</v>
      </c>
      <c r="E218" s="214" t="s">
        <v>911</v>
      </c>
      <c r="F218" s="214" t="s">
        <v>912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SUM(P219:P220)</f>
        <v>0</v>
      </c>
      <c r="Q218" s="208"/>
      <c r="R218" s="209">
        <f>SUM(R219:R220)</f>
        <v>0</v>
      </c>
      <c r="S218" s="208"/>
      <c r="T218" s="210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86</v>
      </c>
      <c r="AT218" s="212" t="s">
        <v>75</v>
      </c>
      <c r="AU218" s="212" t="s">
        <v>84</v>
      </c>
      <c r="AY218" s="211" t="s">
        <v>133</v>
      </c>
      <c r="BK218" s="213">
        <f>SUM(BK219:BK220)</f>
        <v>0</v>
      </c>
    </row>
    <row r="219" s="2" customFormat="1" ht="24.15" customHeight="1">
      <c r="A219" s="35"/>
      <c r="B219" s="36"/>
      <c r="C219" s="216" t="s">
        <v>913</v>
      </c>
      <c r="D219" s="216" t="s">
        <v>137</v>
      </c>
      <c r="E219" s="217" t="s">
        <v>894</v>
      </c>
      <c r="F219" s="218" t="s">
        <v>895</v>
      </c>
      <c r="G219" s="219" t="s">
        <v>149</v>
      </c>
      <c r="H219" s="220">
        <v>180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150</v>
      </c>
      <c r="AT219" s="228" t="s">
        <v>137</v>
      </c>
      <c r="AU219" s="228" t="s">
        <v>86</v>
      </c>
      <c r="AY219" s="14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84</v>
      </c>
      <c r="BK219" s="229">
        <f>ROUND(I219*H219,2)</f>
        <v>0</v>
      </c>
      <c r="BL219" s="14" t="s">
        <v>150</v>
      </c>
      <c r="BM219" s="228" t="s">
        <v>914</v>
      </c>
    </row>
    <row r="220" s="2" customFormat="1" ht="16.5" customHeight="1">
      <c r="A220" s="35"/>
      <c r="B220" s="36"/>
      <c r="C220" s="230" t="s">
        <v>915</v>
      </c>
      <c r="D220" s="230" t="s">
        <v>156</v>
      </c>
      <c r="E220" s="231" t="s">
        <v>916</v>
      </c>
      <c r="F220" s="232" t="s">
        <v>917</v>
      </c>
      <c r="G220" s="233" t="s">
        <v>156</v>
      </c>
      <c r="H220" s="234">
        <v>180</v>
      </c>
      <c r="I220" s="235"/>
      <c r="J220" s="236">
        <f>ROUND(I220*H220,2)</f>
        <v>0</v>
      </c>
      <c r="K220" s="237"/>
      <c r="L220" s="238"/>
      <c r="M220" s="239" t="s">
        <v>1</v>
      </c>
      <c r="N220" s="240" t="s">
        <v>41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159</v>
      </c>
      <c r="AT220" s="228" t="s">
        <v>156</v>
      </c>
      <c r="AU220" s="228" t="s">
        <v>86</v>
      </c>
      <c r="AY220" s="14" t="s">
        <v>133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84</v>
      </c>
      <c r="BK220" s="229">
        <f>ROUND(I220*H220,2)</f>
        <v>0</v>
      </c>
      <c r="BL220" s="14" t="s">
        <v>150</v>
      </c>
      <c r="BM220" s="228" t="s">
        <v>918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919</v>
      </c>
      <c r="F221" s="214" t="s">
        <v>920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86</v>
      </c>
      <c r="AT221" s="212" t="s">
        <v>75</v>
      </c>
      <c r="AU221" s="212" t="s">
        <v>84</v>
      </c>
      <c r="AY221" s="211" t="s">
        <v>133</v>
      </c>
      <c r="BK221" s="213">
        <f>SUM(BK222:BK223)</f>
        <v>0</v>
      </c>
    </row>
    <row r="222" s="2" customFormat="1" ht="24.15" customHeight="1">
      <c r="A222" s="35"/>
      <c r="B222" s="36"/>
      <c r="C222" s="216" t="s">
        <v>921</v>
      </c>
      <c r="D222" s="216" t="s">
        <v>137</v>
      </c>
      <c r="E222" s="217" t="s">
        <v>894</v>
      </c>
      <c r="F222" s="218" t="s">
        <v>895</v>
      </c>
      <c r="G222" s="219" t="s">
        <v>149</v>
      </c>
      <c r="H222" s="220">
        <v>45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41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150</v>
      </c>
      <c r="AT222" s="228" t="s">
        <v>137</v>
      </c>
      <c r="AU222" s="228" t="s">
        <v>86</v>
      </c>
      <c r="AY222" s="14" t="s">
        <v>133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84</v>
      </c>
      <c r="BK222" s="229">
        <f>ROUND(I222*H222,2)</f>
        <v>0</v>
      </c>
      <c r="BL222" s="14" t="s">
        <v>150</v>
      </c>
      <c r="BM222" s="228" t="s">
        <v>922</v>
      </c>
    </row>
    <row r="223" s="2" customFormat="1" ht="16.5" customHeight="1">
      <c r="A223" s="35"/>
      <c r="B223" s="36"/>
      <c r="C223" s="230" t="s">
        <v>323</v>
      </c>
      <c r="D223" s="230" t="s">
        <v>156</v>
      </c>
      <c r="E223" s="231" t="s">
        <v>923</v>
      </c>
      <c r="F223" s="232" t="s">
        <v>924</v>
      </c>
      <c r="G223" s="233" t="s">
        <v>156</v>
      </c>
      <c r="H223" s="234">
        <v>45</v>
      </c>
      <c r="I223" s="235"/>
      <c r="J223" s="236">
        <f>ROUND(I223*H223,2)</f>
        <v>0</v>
      </c>
      <c r="K223" s="237"/>
      <c r="L223" s="238"/>
      <c r="M223" s="239" t="s">
        <v>1</v>
      </c>
      <c r="N223" s="240" t="s">
        <v>41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159</v>
      </c>
      <c r="AT223" s="228" t="s">
        <v>156</v>
      </c>
      <c r="AU223" s="228" t="s">
        <v>86</v>
      </c>
      <c r="AY223" s="14" t="s">
        <v>133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84</v>
      </c>
      <c r="BK223" s="229">
        <f>ROUND(I223*H223,2)</f>
        <v>0</v>
      </c>
      <c r="BL223" s="14" t="s">
        <v>150</v>
      </c>
      <c r="BM223" s="228" t="s">
        <v>925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926</v>
      </c>
      <c r="F224" s="214" t="s">
        <v>927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86</v>
      </c>
      <c r="AT224" s="212" t="s">
        <v>75</v>
      </c>
      <c r="AU224" s="212" t="s">
        <v>84</v>
      </c>
      <c r="AY224" s="211" t="s">
        <v>133</v>
      </c>
      <c r="BK224" s="213">
        <f>SUM(BK225:BK226)</f>
        <v>0</v>
      </c>
    </row>
    <row r="225" s="2" customFormat="1" ht="24.15" customHeight="1">
      <c r="A225" s="35"/>
      <c r="B225" s="36"/>
      <c r="C225" s="216" t="s">
        <v>327</v>
      </c>
      <c r="D225" s="216" t="s">
        <v>137</v>
      </c>
      <c r="E225" s="217" t="s">
        <v>894</v>
      </c>
      <c r="F225" s="218" t="s">
        <v>895</v>
      </c>
      <c r="G225" s="219" t="s">
        <v>149</v>
      </c>
      <c r="H225" s="220">
        <v>30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41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150</v>
      </c>
      <c r="AT225" s="228" t="s">
        <v>137</v>
      </c>
      <c r="AU225" s="228" t="s">
        <v>86</v>
      </c>
      <c r="AY225" s="14" t="s">
        <v>133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84</v>
      </c>
      <c r="BK225" s="229">
        <f>ROUND(I225*H225,2)</f>
        <v>0</v>
      </c>
      <c r="BL225" s="14" t="s">
        <v>150</v>
      </c>
      <c r="BM225" s="228" t="s">
        <v>928</v>
      </c>
    </row>
    <row r="226" s="2" customFormat="1" ht="16.5" customHeight="1">
      <c r="A226" s="35"/>
      <c r="B226" s="36"/>
      <c r="C226" s="230" t="s">
        <v>331</v>
      </c>
      <c r="D226" s="230" t="s">
        <v>156</v>
      </c>
      <c r="E226" s="231" t="s">
        <v>929</v>
      </c>
      <c r="F226" s="232" t="s">
        <v>930</v>
      </c>
      <c r="G226" s="233" t="s">
        <v>156</v>
      </c>
      <c r="H226" s="234">
        <v>30</v>
      </c>
      <c r="I226" s="235"/>
      <c r="J226" s="236">
        <f>ROUND(I226*H226,2)</f>
        <v>0</v>
      </c>
      <c r="K226" s="237"/>
      <c r="L226" s="238"/>
      <c r="M226" s="239" t="s">
        <v>1</v>
      </c>
      <c r="N226" s="240" t="s">
        <v>41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159</v>
      </c>
      <c r="AT226" s="228" t="s">
        <v>156</v>
      </c>
      <c r="AU226" s="228" t="s">
        <v>86</v>
      </c>
      <c r="AY226" s="14" t="s">
        <v>133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84</v>
      </c>
      <c r="BK226" s="229">
        <f>ROUND(I226*H226,2)</f>
        <v>0</v>
      </c>
      <c r="BL226" s="14" t="s">
        <v>150</v>
      </c>
      <c r="BM226" s="228" t="s">
        <v>931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932</v>
      </c>
      <c r="F227" s="214" t="s">
        <v>933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SUM(P228:P230)</f>
        <v>0</v>
      </c>
      <c r="Q227" s="208"/>
      <c r="R227" s="209">
        <f>SUM(R228:R230)</f>
        <v>0</v>
      </c>
      <c r="S227" s="208"/>
      <c r="T227" s="210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86</v>
      </c>
      <c r="AT227" s="212" t="s">
        <v>75</v>
      </c>
      <c r="AU227" s="212" t="s">
        <v>84</v>
      </c>
      <c r="AY227" s="211" t="s">
        <v>133</v>
      </c>
      <c r="BK227" s="213">
        <f>SUM(BK228:BK230)</f>
        <v>0</v>
      </c>
    </row>
    <row r="228" s="2" customFormat="1" ht="24.15" customHeight="1">
      <c r="A228" s="35"/>
      <c r="B228" s="36"/>
      <c r="C228" s="216" t="s">
        <v>84</v>
      </c>
      <c r="D228" s="216" t="s">
        <v>137</v>
      </c>
      <c r="E228" s="217" t="s">
        <v>934</v>
      </c>
      <c r="F228" s="218" t="s">
        <v>935</v>
      </c>
      <c r="G228" s="219" t="s">
        <v>208</v>
      </c>
      <c r="H228" s="220">
        <v>3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41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150</v>
      </c>
      <c r="AT228" s="228" t="s">
        <v>137</v>
      </c>
      <c r="AU228" s="228" t="s">
        <v>86</v>
      </c>
      <c r="AY228" s="14" t="s">
        <v>133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84</v>
      </c>
      <c r="BK228" s="229">
        <f>ROUND(I228*H228,2)</f>
        <v>0</v>
      </c>
      <c r="BL228" s="14" t="s">
        <v>150</v>
      </c>
      <c r="BM228" s="228" t="s">
        <v>936</v>
      </c>
    </row>
    <row r="229" s="2" customFormat="1" ht="24.15" customHeight="1">
      <c r="A229" s="35"/>
      <c r="B229" s="36"/>
      <c r="C229" s="216" t="s">
        <v>86</v>
      </c>
      <c r="D229" s="216" t="s">
        <v>137</v>
      </c>
      <c r="E229" s="217" t="s">
        <v>937</v>
      </c>
      <c r="F229" s="218" t="s">
        <v>938</v>
      </c>
      <c r="G229" s="219" t="s">
        <v>208</v>
      </c>
      <c r="H229" s="220">
        <v>30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150</v>
      </c>
      <c r="AT229" s="228" t="s">
        <v>137</v>
      </c>
      <c r="AU229" s="228" t="s">
        <v>86</v>
      </c>
      <c r="AY229" s="14" t="s">
        <v>133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84</v>
      </c>
      <c r="BK229" s="229">
        <f>ROUND(I229*H229,2)</f>
        <v>0</v>
      </c>
      <c r="BL229" s="14" t="s">
        <v>150</v>
      </c>
      <c r="BM229" s="228" t="s">
        <v>939</v>
      </c>
    </row>
    <row r="230" s="2" customFormat="1" ht="37.8" customHeight="1">
      <c r="A230" s="35"/>
      <c r="B230" s="36"/>
      <c r="C230" s="230" t="s">
        <v>579</v>
      </c>
      <c r="D230" s="230" t="s">
        <v>156</v>
      </c>
      <c r="E230" s="231" t="s">
        <v>940</v>
      </c>
      <c r="F230" s="232" t="s">
        <v>941</v>
      </c>
      <c r="G230" s="233" t="s">
        <v>774</v>
      </c>
      <c r="H230" s="234">
        <v>3</v>
      </c>
      <c r="I230" s="235"/>
      <c r="J230" s="236">
        <f>ROUND(I230*H230,2)</f>
        <v>0</v>
      </c>
      <c r="K230" s="237"/>
      <c r="L230" s="238"/>
      <c r="M230" s="239" t="s">
        <v>1</v>
      </c>
      <c r="N230" s="240" t="s">
        <v>41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159</v>
      </c>
      <c r="AT230" s="228" t="s">
        <v>156</v>
      </c>
      <c r="AU230" s="228" t="s">
        <v>86</v>
      </c>
      <c r="AY230" s="14" t="s">
        <v>133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84</v>
      </c>
      <c r="BK230" s="229">
        <f>ROUND(I230*H230,2)</f>
        <v>0</v>
      </c>
      <c r="BL230" s="14" t="s">
        <v>150</v>
      </c>
      <c r="BM230" s="228" t="s">
        <v>942</v>
      </c>
    </row>
    <row r="231" s="12" customFormat="1" ht="22.8" customHeight="1">
      <c r="A231" s="12"/>
      <c r="B231" s="200"/>
      <c r="C231" s="201"/>
      <c r="D231" s="202" t="s">
        <v>75</v>
      </c>
      <c r="E231" s="214" t="s">
        <v>943</v>
      </c>
      <c r="F231" s="214" t="s">
        <v>944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SUM(P232:P233)</f>
        <v>0</v>
      </c>
      <c r="Q231" s="208"/>
      <c r="R231" s="209">
        <f>SUM(R232:R233)</f>
        <v>0</v>
      </c>
      <c r="S231" s="208"/>
      <c r="T231" s="210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86</v>
      </c>
      <c r="AT231" s="212" t="s">
        <v>75</v>
      </c>
      <c r="AU231" s="212" t="s">
        <v>84</v>
      </c>
      <c r="AY231" s="211" t="s">
        <v>133</v>
      </c>
      <c r="BK231" s="213">
        <f>SUM(BK232:BK233)</f>
        <v>0</v>
      </c>
    </row>
    <row r="232" s="2" customFormat="1" ht="24.15" customHeight="1">
      <c r="A232" s="35"/>
      <c r="B232" s="36"/>
      <c r="C232" s="216" t="s">
        <v>338</v>
      </c>
      <c r="D232" s="216" t="s">
        <v>137</v>
      </c>
      <c r="E232" s="217" t="s">
        <v>945</v>
      </c>
      <c r="F232" s="218" t="s">
        <v>946</v>
      </c>
      <c r="G232" s="219" t="s">
        <v>149</v>
      </c>
      <c r="H232" s="220">
        <v>160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150</v>
      </c>
      <c r="AT232" s="228" t="s">
        <v>137</v>
      </c>
      <c r="AU232" s="228" t="s">
        <v>86</v>
      </c>
      <c r="AY232" s="14" t="s">
        <v>133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84</v>
      </c>
      <c r="BK232" s="229">
        <f>ROUND(I232*H232,2)</f>
        <v>0</v>
      </c>
      <c r="BL232" s="14" t="s">
        <v>150</v>
      </c>
      <c r="BM232" s="228" t="s">
        <v>947</v>
      </c>
    </row>
    <row r="233" s="2" customFormat="1" ht="33" customHeight="1">
      <c r="A233" s="35"/>
      <c r="B233" s="36"/>
      <c r="C233" s="230" t="s">
        <v>948</v>
      </c>
      <c r="D233" s="230" t="s">
        <v>156</v>
      </c>
      <c r="E233" s="231" t="s">
        <v>949</v>
      </c>
      <c r="F233" s="232" t="s">
        <v>950</v>
      </c>
      <c r="G233" s="233" t="s">
        <v>156</v>
      </c>
      <c r="H233" s="234">
        <v>160</v>
      </c>
      <c r="I233" s="235"/>
      <c r="J233" s="236">
        <f>ROUND(I233*H233,2)</f>
        <v>0</v>
      </c>
      <c r="K233" s="237"/>
      <c r="L233" s="238"/>
      <c r="M233" s="239" t="s">
        <v>1</v>
      </c>
      <c r="N233" s="240" t="s">
        <v>41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159</v>
      </c>
      <c r="AT233" s="228" t="s">
        <v>156</v>
      </c>
      <c r="AU233" s="228" t="s">
        <v>86</v>
      </c>
      <c r="AY233" s="14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84</v>
      </c>
      <c r="BK233" s="229">
        <f>ROUND(I233*H233,2)</f>
        <v>0</v>
      </c>
      <c r="BL233" s="14" t="s">
        <v>150</v>
      </c>
      <c r="BM233" s="228" t="s">
        <v>951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952</v>
      </c>
      <c r="F234" s="214" t="s">
        <v>953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SUM(P235:P236)</f>
        <v>0</v>
      </c>
      <c r="Q234" s="208"/>
      <c r="R234" s="209">
        <f>SUM(R235:R236)</f>
        <v>0</v>
      </c>
      <c r="S234" s="208"/>
      <c r="T234" s="210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86</v>
      </c>
      <c r="AT234" s="212" t="s">
        <v>75</v>
      </c>
      <c r="AU234" s="212" t="s">
        <v>84</v>
      </c>
      <c r="AY234" s="211" t="s">
        <v>133</v>
      </c>
      <c r="BK234" s="213">
        <f>SUM(BK235:BK236)</f>
        <v>0</v>
      </c>
    </row>
    <row r="235" s="2" customFormat="1" ht="33" customHeight="1">
      <c r="A235" s="35"/>
      <c r="B235" s="36"/>
      <c r="C235" s="216" t="s">
        <v>420</v>
      </c>
      <c r="D235" s="216" t="s">
        <v>137</v>
      </c>
      <c r="E235" s="217" t="s">
        <v>769</v>
      </c>
      <c r="F235" s="218" t="s">
        <v>770</v>
      </c>
      <c r="G235" s="219" t="s">
        <v>208</v>
      </c>
      <c r="H235" s="220">
        <v>1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150</v>
      </c>
      <c r="AT235" s="228" t="s">
        <v>137</v>
      </c>
      <c r="AU235" s="228" t="s">
        <v>86</v>
      </c>
      <c r="AY235" s="14" t="s">
        <v>133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84</v>
      </c>
      <c r="BK235" s="229">
        <f>ROUND(I235*H235,2)</f>
        <v>0</v>
      </c>
      <c r="BL235" s="14" t="s">
        <v>150</v>
      </c>
      <c r="BM235" s="228" t="s">
        <v>954</v>
      </c>
    </row>
    <row r="236" s="2" customFormat="1" ht="49.05" customHeight="1">
      <c r="A236" s="35"/>
      <c r="B236" s="36"/>
      <c r="C236" s="230" t="s">
        <v>955</v>
      </c>
      <c r="D236" s="230" t="s">
        <v>156</v>
      </c>
      <c r="E236" s="231" t="s">
        <v>956</v>
      </c>
      <c r="F236" s="232" t="s">
        <v>957</v>
      </c>
      <c r="G236" s="233" t="s">
        <v>774</v>
      </c>
      <c r="H236" s="234">
        <v>1</v>
      </c>
      <c r="I236" s="235"/>
      <c r="J236" s="236">
        <f>ROUND(I236*H236,2)</f>
        <v>0</v>
      </c>
      <c r="K236" s="237"/>
      <c r="L236" s="238"/>
      <c r="M236" s="239" t="s">
        <v>1</v>
      </c>
      <c r="N236" s="240" t="s">
        <v>41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159</v>
      </c>
      <c r="AT236" s="228" t="s">
        <v>156</v>
      </c>
      <c r="AU236" s="228" t="s">
        <v>86</v>
      </c>
      <c r="AY236" s="14" t="s">
        <v>133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84</v>
      </c>
      <c r="BK236" s="229">
        <f>ROUND(I236*H236,2)</f>
        <v>0</v>
      </c>
      <c r="BL236" s="14" t="s">
        <v>150</v>
      </c>
      <c r="BM236" s="228" t="s">
        <v>958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959</v>
      </c>
      <c r="F237" s="214" t="s">
        <v>960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SUM(P238:P239)</f>
        <v>0</v>
      </c>
      <c r="Q237" s="208"/>
      <c r="R237" s="209">
        <f>SUM(R238:R239)</f>
        <v>0</v>
      </c>
      <c r="S237" s="208"/>
      <c r="T237" s="210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86</v>
      </c>
      <c r="AT237" s="212" t="s">
        <v>75</v>
      </c>
      <c r="AU237" s="212" t="s">
        <v>84</v>
      </c>
      <c r="AY237" s="211" t="s">
        <v>133</v>
      </c>
      <c r="BK237" s="213">
        <f>SUM(BK238:BK239)</f>
        <v>0</v>
      </c>
    </row>
    <row r="238" s="2" customFormat="1" ht="33" customHeight="1">
      <c r="A238" s="35"/>
      <c r="B238" s="36"/>
      <c r="C238" s="216" t="s">
        <v>342</v>
      </c>
      <c r="D238" s="216" t="s">
        <v>137</v>
      </c>
      <c r="E238" s="217" t="s">
        <v>961</v>
      </c>
      <c r="F238" s="218" t="s">
        <v>962</v>
      </c>
      <c r="G238" s="219" t="s">
        <v>149</v>
      </c>
      <c r="H238" s="220">
        <v>65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150</v>
      </c>
      <c r="AT238" s="228" t="s">
        <v>137</v>
      </c>
      <c r="AU238" s="228" t="s">
        <v>86</v>
      </c>
      <c r="AY238" s="14" t="s">
        <v>133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84</v>
      </c>
      <c r="BK238" s="229">
        <f>ROUND(I238*H238,2)</f>
        <v>0</v>
      </c>
      <c r="BL238" s="14" t="s">
        <v>150</v>
      </c>
      <c r="BM238" s="228" t="s">
        <v>963</v>
      </c>
    </row>
    <row r="239" s="2" customFormat="1" ht="16.5" customHeight="1">
      <c r="A239" s="35"/>
      <c r="B239" s="36"/>
      <c r="C239" s="230" t="s">
        <v>346</v>
      </c>
      <c r="D239" s="230" t="s">
        <v>156</v>
      </c>
      <c r="E239" s="231" t="s">
        <v>964</v>
      </c>
      <c r="F239" s="232" t="s">
        <v>965</v>
      </c>
      <c r="G239" s="233" t="s">
        <v>156</v>
      </c>
      <c r="H239" s="234">
        <v>65</v>
      </c>
      <c r="I239" s="235"/>
      <c r="J239" s="236">
        <f>ROUND(I239*H239,2)</f>
        <v>0</v>
      </c>
      <c r="K239" s="237"/>
      <c r="L239" s="238"/>
      <c r="M239" s="239" t="s">
        <v>1</v>
      </c>
      <c r="N239" s="240" t="s">
        <v>41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159</v>
      </c>
      <c r="AT239" s="228" t="s">
        <v>156</v>
      </c>
      <c r="AU239" s="228" t="s">
        <v>86</v>
      </c>
      <c r="AY239" s="14" t="s">
        <v>133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84</v>
      </c>
      <c r="BK239" s="229">
        <f>ROUND(I239*H239,2)</f>
        <v>0</v>
      </c>
      <c r="BL239" s="14" t="s">
        <v>150</v>
      </c>
      <c r="BM239" s="228" t="s">
        <v>966</v>
      </c>
    </row>
    <row r="240" s="12" customFormat="1" ht="22.8" customHeight="1">
      <c r="A240" s="12"/>
      <c r="B240" s="200"/>
      <c r="C240" s="201"/>
      <c r="D240" s="202" t="s">
        <v>75</v>
      </c>
      <c r="E240" s="214" t="s">
        <v>967</v>
      </c>
      <c r="F240" s="214" t="s">
        <v>968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86</v>
      </c>
      <c r="AT240" s="212" t="s">
        <v>75</v>
      </c>
      <c r="AU240" s="212" t="s">
        <v>84</v>
      </c>
      <c r="AY240" s="211" t="s">
        <v>133</v>
      </c>
      <c r="BK240" s="213">
        <f>SUM(BK241:BK242)</f>
        <v>0</v>
      </c>
    </row>
    <row r="241" s="2" customFormat="1" ht="33" customHeight="1">
      <c r="A241" s="35"/>
      <c r="B241" s="36"/>
      <c r="C241" s="216" t="s">
        <v>350</v>
      </c>
      <c r="D241" s="216" t="s">
        <v>137</v>
      </c>
      <c r="E241" s="217" t="s">
        <v>961</v>
      </c>
      <c r="F241" s="218" t="s">
        <v>962</v>
      </c>
      <c r="G241" s="219" t="s">
        <v>149</v>
      </c>
      <c r="H241" s="220">
        <v>80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41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150</v>
      </c>
      <c r="AT241" s="228" t="s">
        <v>137</v>
      </c>
      <c r="AU241" s="228" t="s">
        <v>86</v>
      </c>
      <c r="AY241" s="14" t="s">
        <v>133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84</v>
      </c>
      <c r="BK241" s="229">
        <f>ROUND(I241*H241,2)</f>
        <v>0</v>
      </c>
      <c r="BL241" s="14" t="s">
        <v>150</v>
      </c>
      <c r="BM241" s="228" t="s">
        <v>969</v>
      </c>
    </row>
    <row r="242" s="2" customFormat="1" ht="16.5" customHeight="1">
      <c r="A242" s="35"/>
      <c r="B242" s="36"/>
      <c r="C242" s="230" t="s">
        <v>970</v>
      </c>
      <c r="D242" s="230" t="s">
        <v>156</v>
      </c>
      <c r="E242" s="231" t="s">
        <v>971</v>
      </c>
      <c r="F242" s="232" t="s">
        <v>972</v>
      </c>
      <c r="G242" s="233" t="s">
        <v>156</v>
      </c>
      <c r="H242" s="234">
        <v>80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41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159</v>
      </c>
      <c r="AT242" s="228" t="s">
        <v>156</v>
      </c>
      <c r="AU242" s="228" t="s">
        <v>86</v>
      </c>
      <c r="AY242" s="14" t="s">
        <v>133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84</v>
      </c>
      <c r="BK242" s="229">
        <f>ROUND(I242*H242,2)</f>
        <v>0</v>
      </c>
      <c r="BL242" s="14" t="s">
        <v>150</v>
      </c>
      <c r="BM242" s="228" t="s">
        <v>973</v>
      </c>
    </row>
    <row r="243" s="12" customFormat="1" ht="22.8" customHeight="1">
      <c r="A243" s="12"/>
      <c r="B243" s="200"/>
      <c r="C243" s="201"/>
      <c r="D243" s="202" t="s">
        <v>75</v>
      </c>
      <c r="E243" s="214" t="s">
        <v>974</v>
      </c>
      <c r="F243" s="214" t="s">
        <v>975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SUM(P244:P246)</f>
        <v>0</v>
      </c>
      <c r="Q243" s="208"/>
      <c r="R243" s="209">
        <f>SUM(R244:R246)</f>
        <v>0</v>
      </c>
      <c r="S243" s="208"/>
      <c r="T243" s="210">
        <f>SUM(T244:T246)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86</v>
      </c>
      <c r="AT243" s="212" t="s">
        <v>75</v>
      </c>
      <c r="AU243" s="212" t="s">
        <v>84</v>
      </c>
      <c r="AY243" s="211" t="s">
        <v>133</v>
      </c>
      <c r="BK243" s="213">
        <f>SUM(BK244:BK246)</f>
        <v>0</v>
      </c>
    </row>
    <row r="244" s="2" customFormat="1" ht="24.15" customHeight="1">
      <c r="A244" s="35"/>
      <c r="B244" s="36"/>
      <c r="C244" s="216" t="s">
        <v>164</v>
      </c>
      <c r="D244" s="216" t="s">
        <v>137</v>
      </c>
      <c r="E244" s="217" t="s">
        <v>976</v>
      </c>
      <c r="F244" s="218" t="s">
        <v>977</v>
      </c>
      <c r="G244" s="219" t="s">
        <v>208</v>
      </c>
      <c r="H244" s="220">
        <v>10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41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150</v>
      </c>
      <c r="AT244" s="228" t="s">
        <v>137</v>
      </c>
      <c r="AU244" s="228" t="s">
        <v>86</v>
      </c>
      <c r="AY244" s="14" t="s">
        <v>133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84</v>
      </c>
      <c r="BK244" s="229">
        <f>ROUND(I244*H244,2)</f>
        <v>0</v>
      </c>
      <c r="BL244" s="14" t="s">
        <v>150</v>
      </c>
      <c r="BM244" s="228" t="s">
        <v>978</v>
      </c>
    </row>
    <row r="245" s="2" customFormat="1" ht="24.15" customHeight="1">
      <c r="A245" s="35"/>
      <c r="B245" s="36"/>
      <c r="C245" s="230" t="s">
        <v>168</v>
      </c>
      <c r="D245" s="230" t="s">
        <v>156</v>
      </c>
      <c r="E245" s="231" t="s">
        <v>979</v>
      </c>
      <c r="F245" s="232" t="s">
        <v>980</v>
      </c>
      <c r="G245" s="233" t="s">
        <v>774</v>
      </c>
      <c r="H245" s="234">
        <v>10</v>
      </c>
      <c r="I245" s="235"/>
      <c r="J245" s="236">
        <f>ROUND(I245*H245,2)</f>
        <v>0</v>
      </c>
      <c r="K245" s="237"/>
      <c r="L245" s="238"/>
      <c r="M245" s="239" t="s">
        <v>1</v>
      </c>
      <c r="N245" s="240" t="s">
        <v>41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159</v>
      </c>
      <c r="AT245" s="228" t="s">
        <v>156</v>
      </c>
      <c r="AU245" s="228" t="s">
        <v>86</v>
      </c>
      <c r="AY245" s="14" t="s">
        <v>133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84</v>
      </c>
      <c r="BK245" s="229">
        <f>ROUND(I245*H245,2)</f>
        <v>0</v>
      </c>
      <c r="BL245" s="14" t="s">
        <v>150</v>
      </c>
      <c r="BM245" s="228" t="s">
        <v>981</v>
      </c>
    </row>
    <row r="246" s="2" customFormat="1" ht="24.15" customHeight="1">
      <c r="A246" s="35"/>
      <c r="B246" s="36"/>
      <c r="C246" s="216" t="s">
        <v>141</v>
      </c>
      <c r="D246" s="216" t="s">
        <v>137</v>
      </c>
      <c r="E246" s="217" t="s">
        <v>982</v>
      </c>
      <c r="F246" s="218" t="s">
        <v>983</v>
      </c>
      <c r="G246" s="219" t="s">
        <v>208</v>
      </c>
      <c r="H246" s="220">
        <v>10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41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150</v>
      </c>
      <c r="AT246" s="228" t="s">
        <v>137</v>
      </c>
      <c r="AU246" s="228" t="s">
        <v>86</v>
      </c>
      <c r="AY246" s="14" t="s">
        <v>133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84</v>
      </c>
      <c r="BK246" s="229">
        <f>ROUND(I246*H246,2)</f>
        <v>0</v>
      </c>
      <c r="BL246" s="14" t="s">
        <v>150</v>
      </c>
      <c r="BM246" s="228" t="s">
        <v>984</v>
      </c>
    </row>
    <row r="247" s="12" customFormat="1" ht="22.8" customHeight="1">
      <c r="A247" s="12"/>
      <c r="B247" s="200"/>
      <c r="C247" s="201"/>
      <c r="D247" s="202" t="s">
        <v>75</v>
      </c>
      <c r="E247" s="214" t="s">
        <v>985</v>
      </c>
      <c r="F247" s="214" t="s">
        <v>986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P248</f>
        <v>0</v>
      </c>
      <c r="Q247" s="208"/>
      <c r="R247" s="209">
        <f>R248</f>
        <v>0</v>
      </c>
      <c r="S247" s="208"/>
      <c r="T247" s="210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86</v>
      </c>
      <c r="AT247" s="212" t="s">
        <v>75</v>
      </c>
      <c r="AU247" s="212" t="s">
        <v>84</v>
      </c>
      <c r="AY247" s="211" t="s">
        <v>133</v>
      </c>
      <c r="BK247" s="213">
        <f>BK248</f>
        <v>0</v>
      </c>
    </row>
    <row r="248" s="2" customFormat="1" ht="24.15" customHeight="1">
      <c r="A248" s="35"/>
      <c r="B248" s="36"/>
      <c r="C248" s="216" t="s">
        <v>384</v>
      </c>
      <c r="D248" s="216" t="s">
        <v>137</v>
      </c>
      <c r="E248" s="217" t="s">
        <v>987</v>
      </c>
      <c r="F248" s="218" t="s">
        <v>988</v>
      </c>
      <c r="G248" s="219" t="s">
        <v>545</v>
      </c>
      <c r="H248" s="220">
        <v>25</v>
      </c>
      <c r="I248" s="221"/>
      <c r="J248" s="222">
        <f>ROUND(I248*H248,2)</f>
        <v>0</v>
      </c>
      <c r="K248" s="223"/>
      <c r="L248" s="41"/>
      <c r="M248" s="224" t="s">
        <v>1</v>
      </c>
      <c r="N248" s="225" t="s">
        <v>41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546</v>
      </c>
      <c r="AT248" s="228" t="s">
        <v>137</v>
      </c>
      <c r="AU248" s="228" t="s">
        <v>86</v>
      </c>
      <c r="AY248" s="14" t="s">
        <v>133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84</v>
      </c>
      <c r="BK248" s="229">
        <f>ROUND(I248*H248,2)</f>
        <v>0</v>
      </c>
      <c r="BL248" s="14" t="s">
        <v>546</v>
      </c>
      <c r="BM248" s="228" t="s">
        <v>989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990</v>
      </c>
      <c r="F249" s="214" t="s">
        <v>991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P250</f>
        <v>0</v>
      </c>
      <c r="Q249" s="208"/>
      <c r="R249" s="209">
        <f>R250</f>
        <v>0</v>
      </c>
      <c r="S249" s="208"/>
      <c r="T249" s="210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86</v>
      </c>
      <c r="AT249" s="212" t="s">
        <v>75</v>
      </c>
      <c r="AU249" s="212" t="s">
        <v>84</v>
      </c>
      <c r="AY249" s="211" t="s">
        <v>133</v>
      </c>
      <c r="BK249" s="213">
        <f>BK250</f>
        <v>0</v>
      </c>
    </row>
    <row r="250" s="2" customFormat="1" ht="24.15" customHeight="1">
      <c r="A250" s="35"/>
      <c r="B250" s="36"/>
      <c r="C250" s="216" t="s">
        <v>400</v>
      </c>
      <c r="D250" s="216" t="s">
        <v>137</v>
      </c>
      <c r="E250" s="217" t="s">
        <v>937</v>
      </c>
      <c r="F250" s="218" t="s">
        <v>938</v>
      </c>
      <c r="G250" s="219" t="s">
        <v>208</v>
      </c>
      <c r="H250" s="220">
        <v>162</v>
      </c>
      <c r="I250" s="221"/>
      <c r="J250" s="222">
        <f>ROUND(I250*H250,2)</f>
        <v>0</v>
      </c>
      <c r="K250" s="223"/>
      <c r="L250" s="41"/>
      <c r="M250" s="224" t="s">
        <v>1</v>
      </c>
      <c r="N250" s="225" t="s">
        <v>41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150</v>
      </c>
      <c r="AT250" s="228" t="s">
        <v>137</v>
      </c>
      <c r="AU250" s="228" t="s">
        <v>86</v>
      </c>
      <c r="AY250" s="14" t="s">
        <v>133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84</v>
      </c>
      <c r="BK250" s="229">
        <f>ROUND(I250*H250,2)</f>
        <v>0</v>
      </c>
      <c r="BL250" s="14" t="s">
        <v>150</v>
      </c>
      <c r="BM250" s="228" t="s">
        <v>992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993</v>
      </c>
      <c r="F251" s="214" t="s">
        <v>994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P252</f>
        <v>0</v>
      </c>
      <c r="Q251" s="208"/>
      <c r="R251" s="209">
        <f>R252</f>
        <v>0</v>
      </c>
      <c r="S251" s="208"/>
      <c r="T251" s="210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86</v>
      </c>
      <c r="AT251" s="212" t="s">
        <v>75</v>
      </c>
      <c r="AU251" s="212" t="s">
        <v>84</v>
      </c>
      <c r="AY251" s="211" t="s">
        <v>133</v>
      </c>
      <c r="BK251" s="213">
        <f>BK252</f>
        <v>0</v>
      </c>
    </row>
    <row r="252" s="2" customFormat="1" ht="24.15" customHeight="1">
      <c r="A252" s="35"/>
      <c r="B252" s="36"/>
      <c r="C252" s="216" t="s">
        <v>404</v>
      </c>
      <c r="D252" s="216" t="s">
        <v>137</v>
      </c>
      <c r="E252" s="217" t="s">
        <v>976</v>
      </c>
      <c r="F252" s="218" t="s">
        <v>977</v>
      </c>
      <c r="G252" s="219" t="s">
        <v>208</v>
      </c>
      <c r="H252" s="220">
        <v>10</v>
      </c>
      <c r="I252" s="221"/>
      <c r="J252" s="222">
        <f>ROUND(I252*H252,2)</f>
        <v>0</v>
      </c>
      <c r="K252" s="223"/>
      <c r="L252" s="41"/>
      <c r="M252" s="224" t="s">
        <v>1</v>
      </c>
      <c r="N252" s="225" t="s">
        <v>41</v>
      </c>
      <c r="O252" s="88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150</v>
      </c>
      <c r="AT252" s="228" t="s">
        <v>137</v>
      </c>
      <c r="AU252" s="228" t="s">
        <v>86</v>
      </c>
      <c r="AY252" s="14" t="s">
        <v>133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84</v>
      </c>
      <c r="BK252" s="229">
        <f>ROUND(I252*H252,2)</f>
        <v>0</v>
      </c>
      <c r="BL252" s="14" t="s">
        <v>150</v>
      </c>
      <c r="BM252" s="228" t="s">
        <v>995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996</v>
      </c>
      <c r="F253" s="214" t="s">
        <v>997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SUM(P254:P255)</f>
        <v>0</v>
      </c>
      <c r="Q253" s="208"/>
      <c r="R253" s="209">
        <f>SUM(R254:R255)</f>
        <v>0</v>
      </c>
      <c r="S253" s="208"/>
      <c r="T253" s="210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86</v>
      </c>
      <c r="AT253" s="212" t="s">
        <v>75</v>
      </c>
      <c r="AU253" s="212" t="s">
        <v>84</v>
      </c>
      <c r="AY253" s="211" t="s">
        <v>133</v>
      </c>
      <c r="BK253" s="213">
        <f>SUM(BK254:BK255)</f>
        <v>0</v>
      </c>
    </row>
    <row r="254" s="2" customFormat="1" ht="24.15" customHeight="1">
      <c r="A254" s="35"/>
      <c r="B254" s="36"/>
      <c r="C254" s="216" t="s">
        <v>388</v>
      </c>
      <c r="D254" s="216" t="s">
        <v>137</v>
      </c>
      <c r="E254" s="217" t="s">
        <v>998</v>
      </c>
      <c r="F254" s="218" t="s">
        <v>999</v>
      </c>
      <c r="G254" s="219" t="s">
        <v>208</v>
      </c>
      <c r="H254" s="220">
        <v>1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41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150</v>
      </c>
      <c r="AT254" s="228" t="s">
        <v>137</v>
      </c>
      <c r="AU254" s="228" t="s">
        <v>86</v>
      </c>
      <c r="AY254" s="14" t="s">
        <v>133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84</v>
      </c>
      <c r="BK254" s="229">
        <f>ROUND(I254*H254,2)</f>
        <v>0</v>
      </c>
      <c r="BL254" s="14" t="s">
        <v>150</v>
      </c>
      <c r="BM254" s="228" t="s">
        <v>1000</v>
      </c>
    </row>
    <row r="255" s="2" customFormat="1" ht="49.05" customHeight="1">
      <c r="A255" s="35"/>
      <c r="B255" s="36"/>
      <c r="C255" s="230" t="s">
        <v>392</v>
      </c>
      <c r="D255" s="230" t="s">
        <v>156</v>
      </c>
      <c r="E255" s="231" t="s">
        <v>1001</v>
      </c>
      <c r="F255" s="232" t="s">
        <v>1002</v>
      </c>
      <c r="G255" s="233" t="s">
        <v>774</v>
      </c>
      <c r="H255" s="234">
        <v>1</v>
      </c>
      <c r="I255" s="235"/>
      <c r="J255" s="236">
        <f>ROUND(I255*H255,2)</f>
        <v>0</v>
      </c>
      <c r="K255" s="237"/>
      <c r="L255" s="238"/>
      <c r="M255" s="239" t="s">
        <v>1</v>
      </c>
      <c r="N255" s="240" t="s">
        <v>41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159</v>
      </c>
      <c r="AT255" s="228" t="s">
        <v>156</v>
      </c>
      <c r="AU255" s="228" t="s">
        <v>86</v>
      </c>
      <c r="AY255" s="14" t="s">
        <v>133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84</v>
      </c>
      <c r="BK255" s="229">
        <f>ROUND(I255*H255,2)</f>
        <v>0</v>
      </c>
      <c r="BL255" s="14" t="s">
        <v>150</v>
      </c>
      <c r="BM255" s="228" t="s">
        <v>1003</v>
      </c>
    </row>
    <row r="256" s="12" customFormat="1" ht="22.8" customHeight="1">
      <c r="A256" s="12"/>
      <c r="B256" s="200"/>
      <c r="C256" s="201"/>
      <c r="D256" s="202" t="s">
        <v>75</v>
      </c>
      <c r="E256" s="214" t="s">
        <v>1004</v>
      </c>
      <c r="F256" s="214" t="s">
        <v>1005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SUM(P257:P258)</f>
        <v>0</v>
      </c>
      <c r="Q256" s="208"/>
      <c r="R256" s="209">
        <f>SUM(R257:R258)</f>
        <v>0</v>
      </c>
      <c r="S256" s="208"/>
      <c r="T256" s="210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86</v>
      </c>
      <c r="AT256" s="212" t="s">
        <v>75</v>
      </c>
      <c r="AU256" s="212" t="s">
        <v>84</v>
      </c>
      <c r="AY256" s="211" t="s">
        <v>133</v>
      </c>
      <c r="BK256" s="213">
        <f>SUM(BK257:BK258)</f>
        <v>0</v>
      </c>
    </row>
    <row r="257" s="2" customFormat="1" ht="33" customHeight="1">
      <c r="A257" s="35"/>
      <c r="B257" s="36"/>
      <c r="C257" s="216" t="s">
        <v>1006</v>
      </c>
      <c r="D257" s="216" t="s">
        <v>137</v>
      </c>
      <c r="E257" s="217" t="s">
        <v>1007</v>
      </c>
      <c r="F257" s="218" t="s">
        <v>1008</v>
      </c>
      <c r="G257" s="219" t="s">
        <v>208</v>
      </c>
      <c r="H257" s="220">
        <v>5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41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150</v>
      </c>
      <c r="AT257" s="228" t="s">
        <v>137</v>
      </c>
      <c r="AU257" s="228" t="s">
        <v>86</v>
      </c>
      <c r="AY257" s="14" t="s">
        <v>133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84</v>
      </c>
      <c r="BK257" s="229">
        <f>ROUND(I257*H257,2)</f>
        <v>0</v>
      </c>
      <c r="BL257" s="14" t="s">
        <v>150</v>
      </c>
      <c r="BM257" s="228" t="s">
        <v>1009</v>
      </c>
    </row>
    <row r="258" s="2" customFormat="1" ht="44.25" customHeight="1">
      <c r="A258" s="35"/>
      <c r="B258" s="36"/>
      <c r="C258" s="230" t="s">
        <v>1010</v>
      </c>
      <c r="D258" s="230" t="s">
        <v>156</v>
      </c>
      <c r="E258" s="231" t="s">
        <v>1011</v>
      </c>
      <c r="F258" s="232" t="s">
        <v>1012</v>
      </c>
      <c r="G258" s="233" t="s">
        <v>774</v>
      </c>
      <c r="H258" s="234">
        <v>5</v>
      </c>
      <c r="I258" s="235"/>
      <c r="J258" s="236">
        <f>ROUND(I258*H258,2)</f>
        <v>0</v>
      </c>
      <c r="K258" s="237"/>
      <c r="L258" s="238"/>
      <c r="M258" s="239" t="s">
        <v>1</v>
      </c>
      <c r="N258" s="240" t="s">
        <v>41</v>
      </c>
      <c r="O258" s="88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8" t="s">
        <v>159</v>
      </c>
      <c r="AT258" s="228" t="s">
        <v>156</v>
      </c>
      <c r="AU258" s="228" t="s">
        <v>86</v>
      </c>
      <c r="AY258" s="14" t="s">
        <v>133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4" t="s">
        <v>84</v>
      </c>
      <c r="BK258" s="229">
        <f>ROUND(I258*H258,2)</f>
        <v>0</v>
      </c>
      <c r="BL258" s="14" t="s">
        <v>150</v>
      </c>
      <c r="BM258" s="228" t="s">
        <v>1013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1014</v>
      </c>
      <c r="F259" s="214" t="s">
        <v>1015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86</v>
      </c>
      <c r="AT259" s="212" t="s">
        <v>75</v>
      </c>
      <c r="AU259" s="212" t="s">
        <v>84</v>
      </c>
      <c r="AY259" s="211" t="s">
        <v>133</v>
      </c>
      <c r="BK259" s="213">
        <f>SUM(BK260:BK262)</f>
        <v>0</v>
      </c>
    </row>
    <row r="260" s="2" customFormat="1" ht="24.15" customHeight="1">
      <c r="A260" s="35"/>
      <c r="B260" s="36"/>
      <c r="C260" s="216" t="s">
        <v>408</v>
      </c>
      <c r="D260" s="216" t="s">
        <v>137</v>
      </c>
      <c r="E260" s="217" t="s">
        <v>1016</v>
      </c>
      <c r="F260" s="218" t="s">
        <v>1017</v>
      </c>
      <c r="G260" s="219" t="s">
        <v>208</v>
      </c>
      <c r="H260" s="220">
        <v>4</v>
      </c>
      <c r="I260" s="221"/>
      <c r="J260" s="222">
        <f>ROUND(I260*H260,2)</f>
        <v>0</v>
      </c>
      <c r="K260" s="223"/>
      <c r="L260" s="41"/>
      <c r="M260" s="224" t="s">
        <v>1</v>
      </c>
      <c r="N260" s="225" t="s">
        <v>41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150</v>
      </c>
      <c r="AT260" s="228" t="s">
        <v>137</v>
      </c>
      <c r="AU260" s="228" t="s">
        <v>86</v>
      </c>
      <c r="AY260" s="14" t="s">
        <v>133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84</v>
      </c>
      <c r="BK260" s="229">
        <f>ROUND(I260*H260,2)</f>
        <v>0</v>
      </c>
      <c r="BL260" s="14" t="s">
        <v>150</v>
      </c>
      <c r="BM260" s="228" t="s">
        <v>1018</v>
      </c>
    </row>
    <row r="261" s="2" customFormat="1" ht="44.25" customHeight="1">
      <c r="A261" s="35"/>
      <c r="B261" s="36"/>
      <c r="C261" s="230" t="s">
        <v>1019</v>
      </c>
      <c r="D261" s="230" t="s">
        <v>156</v>
      </c>
      <c r="E261" s="231" t="s">
        <v>1020</v>
      </c>
      <c r="F261" s="232" t="s">
        <v>1021</v>
      </c>
      <c r="G261" s="233" t="s">
        <v>774</v>
      </c>
      <c r="H261" s="234">
        <v>2</v>
      </c>
      <c r="I261" s="235"/>
      <c r="J261" s="236">
        <f>ROUND(I261*H261,2)</f>
        <v>0</v>
      </c>
      <c r="K261" s="237"/>
      <c r="L261" s="238"/>
      <c r="M261" s="239" t="s">
        <v>1</v>
      </c>
      <c r="N261" s="240" t="s">
        <v>41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159</v>
      </c>
      <c r="AT261" s="228" t="s">
        <v>156</v>
      </c>
      <c r="AU261" s="228" t="s">
        <v>86</v>
      </c>
      <c r="AY261" s="14" t="s">
        <v>133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84</v>
      </c>
      <c r="BK261" s="229">
        <f>ROUND(I261*H261,2)</f>
        <v>0</v>
      </c>
      <c r="BL261" s="14" t="s">
        <v>150</v>
      </c>
      <c r="BM261" s="228" t="s">
        <v>1022</v>
      </c>
    </row>
    <row r="262" s="2" customFormat="1" ht="55.5" customHeight="1">
      <c r="A262" s="35"/>
      <c r="B262" s="36"/>
      <c r="C262" s="230" t="s">
        <v>1023</v>
      </c>
      <c r="D262" s="230" t="s">
        <v>156</v>
      </c>
      <c r="E262" s="231" t="s">
        <v>1024</v>
      </c>
      <c r="F262" s="232" t="s">
        <v>1025</v>
      </c>
      <c r="G262" s="233" t="s">
        <v>774</v>
      </c>
      <c r="H262" s="234">
        <v>2</v>
      </c>
      <c r="I262" s="235"/>
      <c r="J262" s="236">
        <f>ROUND(I262*H262,2)</f>
        <v>0</v>
      </c>
      <c r="K262" s="237"/>
      <c r="L262" s="238"/>
      <c r="M262" s="239" t="s">
        <v>1</v>
      </c>
      <c r="N262" s="240" t="s">
        <v>41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159</v>
      </c>
      <c r="AT262" s="228" t="s">
        <v>156</v>
      </c>
      <c r="AU262" s="228" t="s">
        <v>86</v>
      </c>
      <c r="AY262" s="14" t="s">
        <v>133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84</v>
      </c>
      <c r="BK262" s="229">
        <f>ROUND(I262*H262,2)</f>
        <v>0</v>
      </c>
      <c r="BL262" s="14" t="s">
        <v>150</v>
      </c>
      <c r="BM262" s="228" t="s">
        <v>1026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1027</v>
      </c>
      <c r="F263" s="214" t="s">
        <v>1028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SUM(P264:P265)</f>
        <v>0</v>
      </c>
      <c r="Q263" s="208"/>
      <c r="R263" s="209">
        <f>SUM(R264:R265)</f>
        <v>0</v>
      </c>
      <c r="S263" s="208"/>
      <c r="T263" s="210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86</v>
      </c>
      <c r="AT263" s="212" t="s">
        <v>75</v>
      </c>
      <c r="AU263" s="212" t="s">
        <v>84</v>
      </c>
      <c r="AY263" s="211" t="s">
        <v>133</v>
      </c>
      <c r="BK263" s="213">
        <f>SUM(BK264:BK265)</f>
        <v>0</v>
      </c>
    </row>
    <row r="264" s="2" customFormat="1" ht="16.5" customHeight="1">
      <c r="A264" s="35"/>
      <c r="B264" s="36"/>
      <c r="C264" s="216" t="s">
        <v>424</v>
      </c>
      <c r="D264" s="216" t="s">
        <v>137</v>
      </c>
      <c r="E264" s="217" t="s">
        <v>1029</v>
      </c>
      <c r="F264" s="218" t="s">
        <v>1030</v>
      </c>
      <c r="G264" s="219" t="s">
        <v>545</v>
      </c>
      <c r="H264" s="220">
        <v>20</v>
      </c>
      <c r="I264" s="221"/>
      <c r="J264" s="222">
        <f>ROUND(I264*H264,2)</f>
        <v>0</v>
      </c>
      <c r="K264" s="223"/>
      <c r="L264" s="41"/>
      <c r="M264" s="224" t="s">
        <v>1</v>
      </c>
      <c r="N264" s="225" t="s">
        <v>41</v>
      </c>
      <c r="O264" s="88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546</v>
      </c>
      <c r="AT264" s="228" t="s">
        <v>137</v>
      </c>
      <c r="AU264" s="228" t="s">
        <v>86</v>
      </c>
      <c r="AY264" s="14" t="s">
        <v>133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84</v>
      </c>
      <c r="BK264" s="229">
        <f>ROUND(I264*H264,2)</f>
        <v>0</v>
      </c>
      <c r="BL264" s="14" t="s">
        <v>546</v>
      </c>
      <c r="BM264" s="228" t="s">
        <v>1031</v>
      </c>
    </row>
    <row r="265" s="2" customFormat="1" ht="24.15" customHeight="1">
      <c r="A265" s="35"/>
      <c r="B265" s="36"/>
      <c r="C265" s="230" t="s">
        <v>428</v>
      </c>
      <c r="D265" s="230" t="s">
        <v>156</v>
      </c>
      <c r="E265" s="231" t="s">
        <v>1032</v>
      </c>
      <c r="F265" s="232" t="s">
        <v>1033</v>
      </c>
      <c r="G265" s="233" t="s">
        <v>1034</v>
      </c>
      <c r="H265" s="234">
        <v>1</v>
      </c>
      <c r="I265" s="235"/>
      <c r="J265" s="236">
        <f>ROUND(I265*H265,2)</f>
        <v>0</v>
      </c>
      <c r="K265" s="237"/>
      <c r="L265" s="238"/>
      <c r="M265" s="239" t="s">
        <v>1</v>
      </c>
      <c r="N265" s="240" t="s">
        <v>41</v>
      </c>
      <c r="O265" s="88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159</v>
      </c>
      <c r="AT265" s="228" t="s">
        <v>156</v>
      </c>
      <c r="AU265" s="228" t="s">
        <v>86</v>
      </c>
      <c r="AY265" s="14" t="s">
        <v>133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84</v>
      </c>
      <c r="BK265" s="229">
        <f>ROUND(I265*H265,2)</f>
        <v>0</v>
      </c>
      <c r="BL265" s="14" t="s">
        <v>150</v>
      </c>
      <c r="BM265" s="228" t="s">
        <v>1035</v>
      </c>
    </row>
    <row r="266" s="12" customFormat="1" ht="22.8" customHeight="1">
      <c r="A266" s="12"/>
      <c r="B266" s="200"/>
      <c r="C266" s="201"/>
      <c r="D266" s="202" t="s">
        <v>75</v>
      </c>
      <c r="E266" s="214" t="s">
        <v>1036</v>
      </c>
      <c r="F266" s="214" t="s">
        <v>1037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SUM(P267:P268)</f>
        <v>0</v>
      </c>
      <c r="Q266" s="208"/>
      <c r="R266" s="209">
        <f>SUM(R267:R268)</f>
        <v>0</v>
      </c>
      <c r="S266" s="208"/>
      <c r="T266" s="210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86</v>
      </c>
      <c r="AT266" s="212" t="s">
        <v>75</v>
      </c>
      <c r="AU266" s="212" t="s">
        <v>84</v>
      </c>
      <c r="AY266" s="211" t="s">
        <v>133</v>
      </c>
      <c r="BK266" s="213">
        <f>SUM(BK267:BK268)</f>
        <v>0</v>
      </c>
    </row>
    <row r="267" s="2" customFormat="1" ht="16.5" customHeight="1">
      <c r="A267" s="35"/>
      <c r="B267" s="36"/>
      <c r="C267" s="216" t="s">
        <v>432</v>
      </c>
      <c r="D267" s="216" t="s">
        <v>137</v>
      </c>
      <c r="E267" s="217" t="s">
        <v>1029</v>
      </c>
      <c r="F267" s="218" t="s">
        <v>1030</v>
      </c>
      <c r="G267" s="219" t="s">
        <v>545</v>
      </c>
      <c r="H267" s="220">
        <v>10</v>
      </c>
      <c r="I267" s="221"/>
      <c r="J267" s="222">
        <f>ROUND(I267*H267,2)</f>
        <v>0</v>
      </c>
      <c r="K267" s="223"/>
      <c r="L267" s="41"/>
      <c r="M267" s="224" t="s">
        <v>1</v>
      </c>
      <c r="N267" s="225" t="s">
        <v>41</v>
      </c>
      <c r="O267" s="88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8" t="s">
        <v>546</v>
      </c>
      <c r="AT267" s="228" t="s">
        <v>137</v>
      </c>
      <c r="AU267" s="228" t="s">
        <v>86</v>
      </c>
      <c r="AY267" s="14" t="s">
        <v>133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4" t="s">
        <v>84</v>
      </c>
      <c r="BK267" s="229">
        <f>ROUND(I267*H267,2)</f>
        <v>0</v>
      </c>
      <c r="BL267" s="14" t="s">
        <v>546</v>
      </c>
      <c r="BM267" s="228" t="s">
        <v>1038</v>
      </c>
    </row>
    <row r="268" s="2" customFormat="1" ht="24.15" customHeight="1">
      <c r="A268" s="35"/>
      <c r="B268" s="36"/>
      <c r="C268" s="230" t="s">
        <v>436</v>
      </c>
      <c r="D268" s="230" t="s">
        <v>156</v>
      </c>
      <c r="E268" s="231" t="s">
        <v>1039</v>
      </c>
      <c r="F268" s="232" t="s">
        <v>1040</v>
      </c>
      <c r="G268" s="233" t="s">
        <v>1034</v>
      </c>
      <c r="H268" s="234">
        <v>1</v>
      </c>
      <c r="I268" s="235"/>
      <c r="J268" s="236">
        <f>ROUND(I268*H268,2)</f>
        <v>0</v>
      </c>
      <c r="K268" s="237"/>
      <c r="L268" s="238"/>
      <c r="M268" s="239" t="s">
        <v>1</v>
      </c>
      <c r="N268" s="240" t="s">
        <v>41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159</v>
      </c>
      <c r="AT268" s="228" t="s">
        <v>156</v>
      </c>
      <c r="AU268" s="228" t="s">
        <v>86</v>
      </c>
      <c r="AY268" s="14" t="s">
        <v>133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84</v>
      </c>
      <c r="BK268" s="229">
        <f>ROUND(I268*H268,2)</f>
        <v>0</v>
      </c>
      <c r="BL268" s="14" t="s">
        <v>150</v>
      </c>
      <c r="BM268" s="228" t="s">
        <v>1041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1042</v>
      </c>
      <c r="F269" s="214" t="s">
        <v>1043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SUM(P270:P271)</f>
        <v>0</v>
      </c>
      <c r="Q269" s="208"/>
      <c r="R269" s="209">
        <f>SUM(R270:R271)</f>
        <v>0</v>
      </c>
      <c r="S269" s="208"/>
      <c r="T269" s="210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141</v>
      </c>
      <c r="AT269" s="212" t="s">
        <v>75</v>
      </c>
      <c r="AU269" s="212" t="s">
        <v>84</v>
      </c>
      <c r="AY269" s="211" t="s">
        <v>133</v>
      </c>
      <c r="BK269" s="213">
        <f>SUM(BK270:BK271)</f>
        <v>0</v>
      </c>
    </row>
    <row r="270" s="2" customFormat="1" ht="16.5" customHeight="1">
      <c r="A270" s="35"/>
      <c r="B270" s="36"/>
      <c r="C270" s="216" t="s">
        <v>1044</v>
      </c>
      <c r="D270" s="216" t="s">
        <v>137</v>
      </c>
      <c r="E270" s="217" t="s">
        <v>1029</v>
      </c>
      <c r="F270" s="218" t="s">
        <v>1030</v>
      </c>
      <c r="G270" s="219" t="s">
        <v>545</v>
      </c>
      <c r="H270" s="220">
        <v>6</v>
      </c>
      <c r="I270" s="221"/>
      <c r="J270" s="222">
        <f>ROUND(I270*H270,2)</f>
        <v>0</v>
      </c>
      <c r="K270" s="223"/>
      <c r="L270" s="41"/>
      <c r="M270" s="224" t="s">
        <v>1</v>
      </c>
      <c r="N270" s="225" t="s">
        <v>41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546</v>
      </c>
      <c r="AT270" s="228" t="s">
        <v>137</v>
      </c>
      <c r="AU270" s="228" t="s">
        <v>86</v>
      </c>
      <c r="AY270" s="14" t="s">
        <v>133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84</v>
      </c>
      <c r="BK270" s="229">
        <f>ROUND(I270*H270,2)</f>
        <v>0</v>
      </c>
      <c r="BL270" s="14" t="s">
        <v>546</v>
      </c>
      <c r="BM270" s="228" t="s">
        <v>1045</v>
      </c>
    </row>
    <row r="271" s="2" customFormat="1" ht="24.15" customHeight="1">
      <c r="A271" s="35"/>
      <c r="B271" s="36"/>
      <c r="C271" s="230" t="s">
        <v>440</v>
      </c>
      <c r="D271" s="230" t="s">
        <v>156</v>
      </c>
      <c r="E271" s="231" t="s">
        <v>1046</v>
      </c>
      <c r="F271" s="232" t="s">
        <v>1047</v>
      </c>
      <c r="G271" s="233" t="s">
        <v>774</v>
      </c>
      <c r="H271" s="234">
        <v>1</v>
      </c>
      <c r="I271" s="235"/>
      <c r="J271" s="236">
        <f>ROUND(I271*H271,2)</f>
        <v>0</v>
      </c>
      <c r="K271" s="237"/>
      <c r="L271" s="238"/>
      <c r="M271" s="239" t="s">
        <v>1</v>
      </c>
      <c r="N271" s="240" t="s">
        <v>41</v>
      </c>
      <c r="O271" s="88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159</v>
      </c>
      <c r="AT271" s="228" t="s">
        <v>156</v>
      </c>
      <c r="AU271" s="228" t="s">
        <v>86</v>
      </c>
      <c r="AY271" s="14" t="s">
        <v>133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84</v>
      </c>
      <c r="BK271" s="229">
        <f>ROUND(I271*H271,2)</f>
        <v>0</v>
      </c>
      <c r="BL271" s="14" t="s">
        <v>150</v>
      </c>
      <c r="BM271" s="228" t="s">
        <v>1048</v>
      </c>
    </row>
    <row r="272" s="12" customFormat="1" ht="22.8" customHeight="1">
      <c r="A272" s="12"/>
      <c r="B272" s="200"/>
      <c r="C272" s="201"/>
      <c r="D272" s="202" t="s">
        <v>75</v>
      </c>
      <c r="E272" s="214" t="s">
        <v>1049</v>
      </c>
      <c r="F272" s="214" t="s">
        <v>1050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SUM(P273:P292)</f>
        <v>0</v>
      </c>
      <c r="Q272" s="208"/>
      <c r="R272" s="209">
        <f>SUM(R273:R292)</f>
        <v>0</v>
      </c>
      <c r="S272" s="208"/>
      <c r="T272" s="210">
        <f>SUM(T273:T292)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141</v>
      </c>
      <c r="AT272" s="212" t="s">
        <v>75</v>
      </c>
      <c r="AU272" s="212" t="s">
        <v>84</v>
      </c>
      <c r="AY272" s="211" t="s">
        <v>133</v>
      </c>
      <c r="BK272" s="213">
        <f>SUM(BK273:BK292)</f>
        <v>0</v>
      </c>
    </row>
    <row r="273" s="2" customFormat="1" ht="24.15" customHeight="1">
      <c r="A273" s="35"/>
      <c r="B273" s="36"/>
      <c r="C273" s="216" t="s">
        <v>484</v>
      </c>
      <c r="D273" s="216" t="s">
        <v>137</v>
      </c>
      <c r="E273" s="217" t="s">
        <v>1051</v>
      </c>
      <c r="F273" s="218" t="s">
        <v>1052</v>
      </c>
      <c r="G273" s="219" t="s">
        <v>208</v>
      </c>
      <c r="H273" s="220">
        <v>1</v>
      </c>
      <c r="I273" s="221"/>
      <c r="J273" s="222">
        <f>ROUND(I273*H273,2)</f>
        <v>0</v>
      </c>
      <c r="K273" s="223"/>
      <c r="L273" s="41"/>
      <c r="M273" s="224" t="s">
        <v>1</v>
      </c>
      <c r="N273" s="225" t="s">
        <v>41</v>
      </c>
      <c r="O273" s="88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8" t="s">
        <v>150</v>
      </c>
      <c r="AT273" s="228" t="s">
        <v>137</v>
      </c>
      <c r="AU273" s="228" t="s">
        <v>86</v>
      </c>
      <c r="AY273" s="14" t="s">
        <v>133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4" t="s">
        <v>84</v>
      </c>
      <c r="BK273" s="229">
        <f>ROUND(I273*H273,2)</f>
        <v>0</v>
      </c>
      <c r="BL273" s="14" t="s">
        <v>150</v>
      </c>
      <c r="BM273" s="228" t="s">
        <v>1053</v>
      </c>
    </row>
    <row r="274" s="2" customFormat="1" ht="37.8" customHeight="1">
      <c r="A274" s="35"/>
      <c r="B274" s="36"/>
      <c r="C274" s="230" t="s">
        <v>488</v>
      </c>
      <c r="D274" s="230" t="s">
        <v>156</v>
      </c>
      <c r="E274" s="231" t="s">
        <v>1054</v>
      </c>
      <c r="F274" s="232" t="s">
        <v>1055</v>
      </c>
      <c r="G274" s="233" t="s">
        <v>774</v>
      </c>
      <c r="H274" s="234">
        <v>1</v>
      </c>
      <c r="I274" s="235"/>
      <c r="J274" s="236">
        <f>ROUND(I274*H274,2)</f>
        <v>0</v>
      </c>
      <c r="K274" s="237"/>
      <c r="L274" s="238"/>
      <c r="M274" s="239" t="s">
        <v>1</v>
      </c>
      <c r="N274" s="240" t="s">
        <v>41</v>
      </c>
      <c r="O274" s="88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159</v>
      </c>
      <c r="AT274" s="228" t="s">
        <v>156</v>
      </c>
      <c r="AU274" s="228" t="s">
        <v>86</v>
      </c>
      <c r="AY274" s="14" t="s">
        <v>133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84</v>
      </c>
      <c r="BK274" s="229">
        <f>ROUND(I274*H274,2)</f>
        <v>0</v>
      </c>
      <c r="BL274" s="14" t="s">
        <v>150</v>
      </c>
      <c r="BM274" s="228" t="s">
        <v>1056</v>
      </c>
    </row>
    <row r="275" s="2" customFormat="1" ht="24.15" customHeight="1">
      <c r="A275" s="35"/>
      <c r="B275" s="36"/>
      <c r="C275" s="230" t="s">
        <v>492</v>
      </c>
      <c r="D275" s="230" t="s">
        <v>156</v>
      </c>
      <c r="E275" s="231" t="s">
        <v>1057</v>
      </c>
      <c r="F275" s="232" t="s">
        <v>1058</v>
      </c>
      <c r="G275" s="233" t="s">
        <v>774</v>
      </c>
      <c r="H275" s="234">
        <v>1</v>
      </c>
      <c r="I275" s="235"/>
      <c r="J275" s="236">
        <f>ROUND(I275*H275,2)</f>
        <v>0</v>
      </c>
      <c r="K275" s="237"/>
      <c r="L275" s="238"/>
      <c r="M275" s="239" t="s">
        <v>1</v>
      </c>
      <c r="N275" s="240" t="s">
        <v>41</v>
      </c>
      <c r="O275" s="88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8" t="s">
        <v>159</v>
      </c>
      <c r="AT275" s="228" t="s">
        <v>156</v>
      </c>
      <c r="AU275" s="228" t="s">
        <v>86</v>
      </c>
      <c r="AY275" s="14" t="s">
        <v>133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4" t="s">
        <v>84</v>
      </c>
      <c r="BK275" s="229">
        <f>ROUND(I275*H275,2)</f>
        <v>0</v>
      </c>
      <c r="BL275" s="14" t="s">
        <v>150</v>
      </c>
      <c r="BM275" s="228" t="s">
        <v>1059</v>
      </c>
    </row>
    <row r="276" s="2" customFormat="1" ht="24.15" customHeight="1">
      <c r="A276" s="35"/>
      <c r="B276" s="36"/>
      <c r="C276" s="230" t="s">
        <v>496</v>
      </c>
      <c r="D276" s="230" t="s">
        <v>156</v>
      </c>
      <c r="E276" s="231" t="s">
        <v>1060</v>
      </c>
      <c r="F276" s="232" t="s">
        <v>1061</v>
      </c>
      <c r="G276" s="233" t="s">
        <v>774</v>
      </c>
      <c r="H276" s="234">
        <v>1</v>
      </c>
      <c r="I276" s="235"/>
      <c r="J276" s="236">
        <f>ROUND(I276*H276,2)</f>
        <v>0</v>
      </c>
      <c r="K276" s="237"/>
      <c r="L276" s="238"/>
      <c r="M276" s="239" t="s">
        <v>1</v>
      </c>
      <c r="N276" s="240" t="s">
        <v>41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159</v>
      </c>
      <c r="AT276" s="228" t="s">
        <v>156</v>
      </c>
      <c r="AU276" s="228" t="s">
        <v>86</v>
      </c>
      <c r="AY276" s="14" t="s">
        <v>133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84</v>
      </c>
      <c r="BK276" s="229">
        <f>ROUND(I276*H276,2)</f>
        <v>0</v>
      </c>
      <c r="BL276" s="14" t="s">
        <v>150</v>
      </c>
      <c r="BM276" s="228" t="s">
        <v>1062</v>
      </c>
    </row>
    <row r="277" s="2" customFormat="1" ht="37.8" customHeight="1">
      <c r="A277" s="35"/>
      <c r="B277" s="36"/>
      <c r="C277" s="230" t="s">
        <v>500</v>
      </c>
      <c r="D277" s="230" t="s">
        <v>156</v>
      </c>
      <c r="E277" s="231" t="s">
        <v>1063</v>
      </c>
      <c r="F277" s="232" t="s">
        <v>1064</v>
      </c>
      <c r="G277" s="233" t="s">
        <v>774</v>
      </c>
      <c r="H277" s="234">
        <v>1</v>
      </c>
      <c r="I277" s="235"/>
      <c r="J277" s="236">
        <f>ROUND(I277*H277,2)</f>
        <v>0</v>
      </c>
      <c r="K277" s="237"/>
      <c r="L277" s="238"/>
      <c r="M277" s="239" t="s">
        <v>1</v>
      </c>
      <c r="N277" s="240" t="s">
        <v>41</v>
      </c>
      <c r="O277" s="88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8" t="s">
        <v>159</v>
      </c>
      <c r="AT277" s="228" t="s">
        <v>156</v>
      </c>
      <c r="AU277" s="228" t="s">
        <v>86</v>
      </c>
      <c r="AY277" s="14" t="s">
        <v>133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4" t="s">
        <v>84</v>
      </c>
      <c r="BK277" s="229">
        <f>ROUND(I277*H277,2)</f>
        <v>0</v>
      </c>
      <c r="BL277" s="14" t="s">
        <v>150</v>
      </c>
      <c r="BM277" s="228" t="s">
        <v>1065</v>
      </c>
    </row>
    <row r="278" s="2" customFormat="1" ht="44.25" customHeight="1">
      <c r="A278" s="35"/>
      <c r="B278" s="36"/>
      <c r="C278" s="230" t="s">
        <v>504</v>
      </c>
      <c r="D278" s="230" t="s">
        <v>156</v>
      </c>
      <c r="E278" s="231" t="s">
        <v>1066</v>
      </c>
      <c r="F278" s="232" t="s">
        <v>1067</v>
      </c>
      <c r="G278" s="233" t="s">
        <v>774</v>
      </c>
      <c r="H278" s="234">
        <v>1</v>
      </c>
      <c r="I278" s="235"/>
      <c r="J278" s="236">
        <f>ROUND(I278*H278,2)</f>
        <v>0</v>
      </c>
      <c r="K278" s="237"/>
      <c r="L278" s="238"/>
      <c r="M278" s="239" t="s">
        <v>1</v>
      </c>
      <c r="N278" s="240" t="s">
        <v>41</v>
      </c>
      <c r="O278" s="88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159</v>
      </c>
      <c r="AT278" s="228" t="s">
        <v>156</v>
      </c>
      <c r="AU278" s="228" t="s">
        <v>86</v>
      </c>
      <c r="AY278" s="14" t="s">
        <v>133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84</v>
      </c>
      <c r="BK278" s="229">
        <f>ROUND(I278*H278,2)</f>
        <v>0</v>
      </c>
      <c r="BL278" s="14" t="s">
        <v>150</v>
      </c>
      <c r="BM278" s="228" t="s">
        <v>1068</v>
      </c>
    </row>
    <row r="279" s="2" customFormat="1" ht="33" customHeight="1">
      <c r="A279" s="35"/>
      <c r="B279" s="36"/>
      <c r="C279" s="230" t="s">
        <v>508</v>
      </c>
      <c r="D279" s="230" t="s">
        <v>156</v>
      </c>
      <c r="E279" s="231" t="s">
        <v>1069</v>
      </c>
      <c r="F279" s="232" t="s">
        <v>1070</v>
      </c>
      <c r="G279" s="233" t="s">
        <v>774</v>
      </c>
      <c r="H279" s="234">
        <v>1</v>
      </c>
      <c r="I279" s="235"/>
      <c r="J279" s="236">
        <f>ROUND(I279*H279,2)</f>
        <v>0</v>
      </c>
      <c r="K279" s="237"/>
      <c r="L279" s="238"/>
      <c r="M279" s="239" t="s">
        <v>1</v>
      </c>
      <c r="N279" s="240" t="s">
        <v>41</v>
      </c>
      <c r="O279" s="88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159</v>
      </c>
      <c r="AT279" s="228" t="s">
        <v>156</v>
      </c>
      <c r="AU279" s="228" t="s">
        <v>86</v>
      </c>
      <c r="AY279" s="14" t="s">
        <v>133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84</v>
      </c>
      <c r="BK279" s="229">
        <f>ROUND(I279*H279,2)</f>
        <v>0</v>
      </c>
      <c r="BL279" s="14" t="s">
        <v>150</v>
      </c>
      <c r="BM279" s="228" t="s">
        <v>1071</v>
      </c>
    </row>
    <row r="280" s="2" customFormat="1" ht="24.15" customHeight="1">
      <c r="A280" s="35"/>
      <c r="B280" s="36"/>
      <c r="C280" s="230" t="s">
        <v>512</v>
      </c>
      <c r="D280" s="230" t="s">
        <v>156</v>
      </c>
      <c r="E280" s="231" t="s">
        <v>1072</v>
      </c>
      <c r="F280" s="232" t="s">
        <v>1073</v>
      </c>
      <c r="G280" s="233" t="s">
        <v>774</v>
      </c>
      <c r="H280" s="234">
        <v>3</v>
      </c>
      <c r="I280" s="235"/>
      <c r="J280" s="236">
        <f>ROUND(I280*H280,2)</f>
        <v>0</v>
      </c>
      <c r="K280" s="237"/>
      <c r="L280" s="238"/>
      <c r="M280" s="239" t="s">
        <v>1</v>
      </c>
      <c r="N280" s="240" t="s">
        <v>41</v>
      </c>
      <c r="O280" s="88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8" t="s">
        <v>159</v>
      </c>
      <c r="AT280" s="228" t="s">
        <v>156</v>
      </c>
      <c r="AU280" s="228" t="s">
        <v>86</v>
      </c>
      <c r="AY280" s="14" t="s">
        <v>133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4" t="s">
        <v>84</v>
      </c>
      <c r="BK280" s="229">
        <f>ROUND(I280*H280,2)</f>
        <v>0</v>
      </c>
      <c r="BL280" s="14" t="s">
        <v>150</v>
      </c>
      <c r="BM280" s="228" t="s">
        <v>1074</v>
      </c>
    </row>
    <row r="281" s="2" customFormat="1" ht="37.8" customHeight="1">
      <c r="A281" s="35"/>
      <c r="B281" s="36"/>
      <c r="C281" s="230" t="s">
        <v>524</v>
      </c>
      <c r="D281" s="230" t="s">
        <v>156</v>
      </c>
      <c r="E281" s="231" t="s">
        <v>1075</v>
      </c>
      <c r="F281" s="232" t="s">
        <v>1076</v>
      </c>
      <c r="G281" s="233" t="s">
        <v>774</v>
      </c>
      <c r="H281" s="234">
        <v>2</v>
      </c>
      <c r="I281" s="235"/>
      <c r="J281" s="236">
        <f>ROUND(I281*H281,2)</f>
        <v>0</v>
      </c>
      <c r="K281" s="237"/>
      <c r="L281" s="238"/>
      <c r="M281" s="239" t="s">
        <v>1</v>
      </c>
      <c r="N281" s="240" t="s">
        <v>41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159</v>
      </c>
      <c r="AT281" s="228" t="s">
        <v>156</v>
      </c>
      <c r="AU281" s="228" t="s">
        <v>86</v>
      </c>
      <c r="AY281" s="14" t="s">
        <v>133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84</v>
      </c>
      <c r="BK281" s="229">
        <f>ROUND(I281*H281,2)</f>
        <v>0</v>
      </c>
      <c r="BL281" s="14" t="s">
        <v>150</v>
      </c>
      <c r="BM281" s="228" t="s">
        <v>1077</v>
      </c>
    </row>
    <row r="282" s="2" customFormat="1" ht="37.8" customHeight="1">
      <c r="A282" s="35"/>
      <c r="B282" s="36"/>
      <c r="C282" s="230" t="s">
        <v>528</v>
      </c>
      <c r="D282" s="230" t="s">
        <v>156</v>
      </c>
      <c r="E282" s="231" t="s">
        <v>1078</v>
      </c>
      <c r="F282" s="232" t="s">
        <v>1079</v>
      </c>
      <c r="G282" s="233" t="s">
        <v>774</v>
      </c>
      <c r="H282" s="234">
        <v>2</v>
      </c>
      <c r="I282" s="235"/>
      <c r="J282" s="236">
        <f>ROUND(I282*H282,2)</f>
        <v>0</v>
      </c>
      <c r="K282" s="237"/>
      <c r="L282" s="238"/>
      <c r="M282" s="239" t="s">
        <v>1</v>
      </c>
      <c r="N282" s="240" t="s">
        <v>41</v>
      </c>
      <c r="O282" s="88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8" t="s">
        <v>159</v>
      </c>
      <c r="AT282" s="228" t="s">
        <v>156</v>
      </c>
      <c r="AU282" s="228" t="s">
        <v>86</v>
      </c>
      <c r="AY282" s="14" t="s">
        <v>133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4" t="s">
        <v>84</v>
      </c>
      <c r="BK282" s="229">
        <f>ROUND(I282*H282,2)</f>
        <v>0</v>
      </c>
      <c r="BL282" s="14" t="s">
        <v>150</v>
      </c>
      <c r="BM282" s="228" t="s">
        <v>1080</v>
      </c>
    </row>
    <row r="283" s="2" customFormat="1" ht="49.05" customHeight="1">
      <c r="A283" s="35"/>
      <c r="B283" s="36"/>
      <c r="C283" s="230" t="s">
        <v>532</v>
      </c>
      <c r="D283" s="230" t="s">
        <v>156</v>
      </c>
      <c r="E283" s="231" t="s">
        <v>1081</v>
      </c>
      <c r="F283" s="232" t="s">
        <v>1082</v>
      </c>
      <c r="G283" s="233" t="s">
        <v>774</v>
      </c>
      <c r="H283" s="234">
        <v>1</v>
      </c>
      <c r="I283" s="235"/>
      <c r="J283" s="236">
        <f>ROUND(I283*H283,2)</f>
        <v>0</v>
      </c>
      <c r="K283" s="237"/>
      <c r="L283" s="238"/>
      <c r="M283" s="239" t="s">
        <v>1</v>
      </c>
      <c r="N283" s="240" t="s">
        <v>41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546</v>
      </c>
      <c r="AT283" s="228" t="s">
        <v>156</v>
      </c>
      <c r="AU283" s="228" t="s">
        <v>86</v>
      </c>
      <c r="AY283" s="14" t="s">
        <v>133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84</v>
      </c>
      <c r="BK283" s="229">
        <f>ROUND(I283*H283,2)</f>
        <v>0</v>
      </c>
      <c r="BL283" s="14" t="s">
        <v>546</v>
      </c>
      <c r="BM283" s="228" t="s">
        <v>1083</v>
      </c>
    </row>
    <row r="284" s="2" customFormat="1" ht="24.15" customHeight="1">
      <c r="A284" s="35"/>
      <c r="B284" s="36"/>
      <c r="C284" s="230" t="s">
        <v>536</v>
      </c>
      <c r="D284" s="230" t="s">
        <v>156</v>
      </c>
      <c r="E284" s="231" t="s">
        <v>1084</v>
      </c>
      <c r="F284" s="232" t="s">
        <v>1085</v>
      </c>
      <c r="G284" s="233" t="s">
        <v>774</v>
      </c>
      <c r="H284" s="234">
        <v>2</v>
      </c>
      <c r="I284" s="235"/>
      <c r="J284" s="236">
        <f>ROUND(I284*H284,2)</f>
        <v>0</v>
      </c>
      <c r="K284" s="237"/>
      <c r="L284" s="238"/>
      <c r="M284" s="239" t="s">
        <v>1</v>
      </c>
      <c r="N284" s="240" t="s">
        <v>41</v>
      </c>
      <c r="O284" s="88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8" t="s">
        <v>159</v>
      </c>
      <c r="AT284" s="228" t="s">
        <v>156</v>
      </c>
      <c r="AU284" s="228" t="s">
        <v>86</v>
      </c>
      <c r="AY284" s="14" t="s">
        <v>133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4" t="s">
        <v>84</v>
      </c>
      <c r="BK284" s="229">
        <f>ROUND(I284*H284,2)</f>
        <v>0</v>
      </c>
      <c r="BL284" s="14" t="s">
        <v>150</v>
      </c>
      <c r="BM284" s="228" t="s">
        <v>1086</v>
      </c>
    </row>
    <row r="285" s="2" customFormat="1" ht="24.15" customHeight="1">
      <c r="A285" s="35"/>
      <c r="B285" s="36"/>
      <c r="C285" s="230" t="s">
        <v>542</v>
      </c>
      <c r="D285" s="230" t="s">
        <v>156</v>
      </c>
      <c r="E285" s="231" t="s">
        <v>1087</v>
      </c>
      <c r="F285" s="232" t="s">
        <v>1088</v>
      </c>
      <c r="G285" s="233" t="s">
        <v>774</v>
      </c>
      <c r="H285" s="234">
        <v>3</v>
      </c>
      <c r="I285" s="235"/>
      <c r="J285" s="236">
        <f>ROUND(I285*H285,2)</f>
        <v>0</v>
      </c>
      <c r="K285" s="237"/>
      <c r="L285" s="238"/>
      <c r="M285" s="239" t="s">
        <v>1</v>
      </c>
      <c r="N285" s="240" t="s">
        <v>41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159</v>
      </c>
      <c r="AT285" s="228" t="s">
        <v>156</v>
      </c>
      <c r="AU285" s="228" t="s">
        <v>86</v>
      </c>
      <c r="AY285" s="14" t="s">
        <v>133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84</v>
      </c>
      <c r="BK285" s="229">
        <f>ROUND(I285*H285,2)</f>
        <v>0</v>
      </c>
      <c r="BL285" s="14" t="s">
        <v>150</v>
      </c>
      <c r="BM285" s="228" t="s">
        <v>1089</v>
      </c>
    </row>
    <row r="286" s="2" customFormat="1" ht="44.25" customHeight="1">
      <c r="A286" s="35"/>
      <c r="B286" s="36"/>
      <c r="C286" s="230" t="s">
        <v>548</v>
      </c>
      <c r="D286" s="230" t="s">
        <v>156</v>
      </c>
      <c r="E286" s="231" t="s">
        <v>1090</v>
      </c>
      <c r="F286" s="232" t="s">
        <v>1091</v>
      </c>
      <c r="G286" s="233" t="s">
        <v>774</v>
      </c>
      <c r="H286" s="234">
        <v>6</v>
      </c>
      <c r="I286" s="235"/>
      <c r="J286" s="236">
        <f>ROUND(I286*H286,2)</f>
        <v>0</v>
      </c>
      <c r="K286" s="237"/>
      <c r="L286" s="238"/>
      <c r="M286" s="239" t="s">
        <v>1</v>
      </c>
      <c r="N286" s="240" t="s">
        <v>41</v>
      </c>
      <c r="O286" s="88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159</v>
      </c>
      <c r="AT286" s="228" t="s">
        <v>156</v>
      </c>
      <c r="AU286" s="228" t="s">
        <v>86</v>
      </c>
      <c r="AY286" s="14" t="s">
        <v>133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84</v>
      </c>
      <c r="BK286" s="229">
        <f>ROUND(I286*H286,2)</f>
        <v>0</v>
      </c>
      <c r="BL286" s="14" t="s">
        <v>150</v>
      </c>
      <c r="BM286" s="228" t="s">
        <v>1092</v>
      </c>
    </row>
    <row r="287" s="2" customFormat="1" ht="44.25" customHeight="1">
      <c r="A287" s="35"/>
      <c r="B287" s="36"/>
      <c r="C287" s="230" t="s">
        <v>1093</v>
      </c>
      <c r="D287" s="230" t="s">
        <v>156</v>
      </c>
      <c r="E287" s="231" t="s">
        <v>1094</v>
      </c>
      <c r="F287" s="232" t="s">
        <v>1095</v>
      </c>
      <c r="G287" s="233" t="s">
        <v>774</v>
      </c>
      <c r="H287" s="234">
        <v>2</v>
      </c>
      <c r="I287" s="235"/>
      <c r="J287" s="236">
        <f>ROUND(I287*H287,2)</f>
        <v>0</v>
      </c>
      <c r="K287" s="237"/>
      <c r="L287" s="238"/>
      <c r="M287" s="239" t="s">
        <v>1</v>
      </c>
      <c r="N287" s="240" t="s">
        <v>41</v>
      </c>
      <c r="O287" s="88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159</v>
      </c>
      <c r="AT287" s="228" t="s">
        <v>156</v>
      </c>
      <c r="AU287" s="228" t="s">
        <v>86</v>
      </c>
      <c r="AY287" s="14" t="s">
        <v>133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84</v>
      </c>
      <c r="BK287" s="229">
        <f>ROUND(I287*H287,2)</f>
        <v>0</v>
      </c>
      <c r="BL287" s="14" t="s">
        <v>150</v>
      </c>
      <c r="BM287" s="228" t="s">
        <v>1096</v>
      </c>
    </row>
    <row r="288" s="2" customFormat="1" ht="24.15" customHeight="1">
      <c r="A288" s="35"/>
      <c r="B288" s="36"/>
      <c r="C288" s="230" t="s">
        <v>552</v>
      </c>
      <c r="D288" s="230" t="s">
        <v>156</v>
      </c>
      <c r="E288" s="231" t="s">
        <v>1097</v>
      </c>
      <c r="F288" s="232" t="s">
        <v>1098</v>
      </c>
      <c r="G288" s="233" t="s">
        <v>774</v>
      </c>
      <c r="H288" s="234">
        <v>1</v>
      </c>
      <c r="I288" s="235"/>
      <c r="J288" s="236">
        <f>ROUND(I288*H288,2)</f>
        <v>0</v>
      </c>
      <c r="K288" s="237"/>
      <c r="L288" s="238"/>
      <c r="M288" s="239" t="s">
        <v>1</v>
      </c>
      <c r="N288" s="240" t="s">
        <v>41</v>
      </c>
      <c r="O288" s="88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159</v>
      </c>
      <c r="AT288" s="228" t="s">
        <v>156</v>
      </c>
      <c r="AU288" s="228" t="s">
        <v>86</v>
      </c>
      <c r="AY288" s="14" t="s">
        <v>133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84</v>
      </c>
      <c r="BK288" s="229">
        <f>ROUND(I288*H288,2)</f>
        <v>0</v>
      </c>
      <c r="BL288" s="14" t="s">
        <v>150</v>
      </c>
      <c r="BM288" s="228" t="s">
        <v>1099</v>
      </c>
    </row>
    <row r="289" s="2" customFormat="1" ht="24.15" customHeight="1">
      <c r="A289" s="35"/>
      <c r="B289" s="36"/>
      <c r="C289" s="230" t="s">
        <v>556</v>
      </c>
      <c r="D289" s="230" t="s">
        <v>156</v>
      </c>
      <c r="E289" s="231" t="s">
        <v>1100</v>
      </c>
      <c r="F289" s="232" t="s">
        <v>1101</v>
      </c>
      <c r="G289" s="233" t="s">
        <v>774</v>
      </c>
      <c r="H289" s="234">
        <v>2</v>
      </c>
      <c r="I289" s="235"/>
      <c r="J289" s="236">
        <f>ROUND(I289*H289,2)</f>
        <v>0</v>
      </c>
      <c r="K289" s="237"/>
      <c r="L289" s="238"/>
      <c r="M289" s="239" t="s">
        <v>1</v>
      </c>
      <c r="N289" s="240" t="s">
        <v>41</v>
      </c>
      <c r="O289" s="88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159</v>
      </c>
      <c r="AT289" s="228" t="s">
        <v>156</v>
      </c>
      <c r="AU289" s="228" t="s">
        <v>86</v>
      </c>
      <c r="AY289" s="14" t="s">
        <v>133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84</v>
      </c>
      <c r="BK289" s="229">
        <f>ROUND(I289*H289,2)</f>
        <v>0</v>
      </c>
      <c r="BL289" s="14" t="s">
        <v>150</v>
      </c>
      <c r="BM289" s="228" t="s">
        <v>1102</v>
      </c>
    </row>
    <row r="290" s="2" customFormat="1" ht="24.15" customHeight="1">
      <c r="A290" s="35"/>
      <c r="B290" s="36"/>
      <c r="C290" s="230" t="s">
        <v>568</v>
      </c>
      <c r="D290" s="230" t="s">
        <v>156</v>
      </c>
      <c r="E290" s="231" t="s">
        <v>1103</v>
      </c>
      <c r="F290" s="232" t="s">
        <v>1104</v>
      </c>
      <c r="G290" s="233" t="s">
        <v>774</v>
      </c>
      <c r="H290" s="234">
        <v>57</v>
      </c>
      <c r="I290" s="235"/>
      <c r="J290" s="236">
        <f>ROUND(I290*H290,2)</f>
        <v>0</v>
      </c>
      <c r="K290" s="237"/>
      <c r="L290" s="238"/>
      <c r="M290" s="239" t="s">
        <v>1</v>
      </c>
      <c r="N290" s="240" t="s">
        <v>41</v>
      </c>
      <c r="O290" s="88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159</v>
      </c>
      <c r="AT290" s="228" t="s">
        <v>156</v>
      </c>
      <c r="AU290" s="228" t="s">
        <v>86</v>
      </c>
      <c r="AY290" s="14" t="s">
        <v>133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84</v>
      </c>
      <c r="BK290" s="229">
        <f>ROUND(I290*H290,2)</f>
        <v>0</v>
      </c>
      <c r="BL290" s="14" t="s">
        <v>150</v>
      </c>
      <c r="BM290" s="228" t="s">
        <v>1105</v>
      </c>
    </row>
    <row r="291" s="2" customFormat="1" ht="24.15" customHeight="1">
      <c r="A291" s="35"/>
      <c r="B291" s="36"/>
      <c r="C291" s="230" t="s">
        <v>205</v>
      </c>
      <c r="D291" s="230" t="s">
        <v>156</v>
      </c>
      <c r="E291" s="231" t="s">
        <v>1106</v>
      </c>
      <c r="F291" s="232" t="s">
        <v>1107</v>
      </c>
      <c r="G291" s="233" t="s">
        <v>774</v>
      </c>
      <c r="H291" s="234">
        <v>4</v>
      </c>
      <c r="I291" s="235"/>
      <c r="J291" s="236">
        <f>ROUND(I291*H291,2)</f>
        <v>0</v>
      </c>
      <c r="K291" s="237"/>
      <c r="L291" s="238"/>
      <c r="M291" s="239" t="s">
        <v>1</v>
      </c>
      <c r="N291" s="240" t="s">
        <v>41</v>
      </c>
      <c r="O291" s="88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159</v>
      </c>
      <c r="AT291" s="228" t="s">
        <v>156</v>
      </c>
      <c r="AU291" s="228" t="s">
        <v>86</v>
      </c>
      <c r="AY291" s="14" t="s">
        <v>133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84</v>
      </c>
      <c r="BK291" s="229">
        <f>ROUND(I291*H291,2)</f>
        <v>0</v>
      </c>
      <c r="BL291" s="14" t="s">
        <v>150</v>
      </c>
      <c r="BM291" s="228" t="s">
        <v>1108</v>
      </c>
    </row>
    <row r="292" s="2" customFormat="1" ht="16.5" customHeight="1">
      <c r="A292" s="35"/>
      <c r="B292" s="36"/>
      <c r="C292" s="216" t="s">
        <v>444</v>
      </c>
      <c r="D292" s="216" t="s">
        <v>137</v>
      </c>
      <c r="E292" s="217" t="s">
        <v>1029</v>
      </c>
      <c r="F292" s="218" t="s">
        <v>1030</v>
      </c>
      <c r="G292" s="219" t="s">
        <v>545</v>
      </c>
      <c r="H292" s="220">
        <v>24</v>
      </c>
      <c r="I292" s="221"/>
      <c r="J292" s="222">
        <f>ROUND(I292*H292,2)</f>
        <v>0</v>
      </c>
      <c r="K292" s="223"/>
      <c r="L292" s="41"/>
      <c r="M292" s="224" t="s">
        <v>1</v>
      </c>
      <c r="N292" s="225" t="s">
        <v>41</v>
      </c>
      <c r="O292" s="88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8" t="s">
        <v>546</v>
      </c>
      <c r="AT292" s="228" t="s">
        <v>137</v>
      </c>
      <c r="AU292" s="228" t="s">
        <v>86</v>
      </c>
      <c r="AY292" s="14" t="s">
        <v>133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4" t="s">
        <v>84</v>
      </c>
      <c r="BK292" s="229">
        <f>ROUND(I292*H292,2)</f>
        <v>0</v>
      </c>
      <c r="BL292" s="14" t="s">
        <v>546</v>
      </c>
      <c r="BM292" s="228" t="s">
        <v>1109</v>
      </c>
    </row>
    <row r="293" s="12" customFormat="1" ht="25.92" customHeight="1">
      <c r="A293" s="12"/>
      <c r="B293" s="200"/>
      <c r="C293" s="201"/>
      <c r="D293" s="202" t="s">
        <v>75</v>
      </c>
      <c r="E293" s="203" t="s">
        <v>156</v>
      </c>
      <c r="F293" s="203" t="s">
        <v>1110</v>
      </c>
      <c r="G293" s="201"/>
      <c r="H293" s="201"/>
      <c r="I293" s="204"/>
      <c r="J293" s="205">
        <f>BK293</f>
        <v>0</v>
      </c>
      <c r="K293" s="201"/>
      <c r="L293" s="206"/>
      <c r="M293" s="207"/>
      <c r="N293" s="208"/>
      <c r="O293" s="208"/>
      <c r="P293" s="209">
        <f>P294+P297+P309</f>
        <v>0</v>
      </c>
      <c r="Q293" s="208"/>
      <c r="R293" s="209">
        <f>R294+R297+R309</f>
        <v>0</v>
      </c>
      <c r="S293" s="208"/>
      <c r="T293" s="210">
        <f>T294+T297+T309</f>
        <v>0.032000000000000001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579</v>
      </c>
      <c r="AT293" s="212" t="s">
        <v>75</v>
      </c>
      <c r="AU293" s="212" t="s">
        <v>76</v>
      </c>
      <c r="AY293" s="211" t="s">
        <v>133</v>
      </c>
      <c r="BK293" s="213">
        <f>BK294+BK297+BK309</f>
        <v>0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1111</v>
      </c>
      <c r="F294" s="214" t="s">
        <v>1112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SUM(P295:P296)</f>
        <v>0</v>
      </c>
      <c r="Q294" s="208"/>
      <c r="R294" s="209">
        <f>SUM(R295:R296)</f>
        <v>0</v>
      </c>
      <c r="S294" s="208"/>
      <c r="T294" s="210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579</v>
      </c>
      <c r="AT294" s="212" t="s">
        <v>75</v>
      </c>
      <c r="AU294" s="212" t="s">
        <v>84</v>
      </c>
      <c r="AY294" s="211" t="s">
        <v>133</v>
      </c>
      <c r="BK294" s="213">
        <f>SUM(BK295:BK296)</f>
        <v>0</v>
      </c>
    </row>
    <row r="295" s="2" customFormat="1" ht="16.5" customHeight="1">
      <c r="A295" s="35"/>
      <c r="B295" s="36"/>
      <c r="C295" s="216" t="s">
        <v>263</v>
      </c>
      <c r="D295" s="216" t="s">
        <v>137</v>
      </c>
      <c r="E295" s="217" t="s">
        <v>1113</v>
      </c>
      <c r="F295" s="218" t="s">
        <v>1114</v>
      </c>
      <c r="G295" s="219" t="s">
        <v>208</v>
      </c>
      <c r="H295" s="220">
        <v>4</v>
      </c>
      <c r="I295" s="221"/>
      <c r="J295" s="222">
        <f>ROUND(I295*H295,2)</f>
        <v>0</v>
      </c>
      <c r="K295" s="223"/>
      <c r="L295" s="41"/>
      <c r="M295" s="224" t="s">
        <v>1</v>
      </c>
      <c r="N295" s="225" t="s">
        <v>41</v>
      </c>
      <c r="O295" s="88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380</v>
      </c>
      <c r="AT295" s="228" t="s">
        <v>137</v>
      </c>
      <c r="AU295" s="228" t="s">
        <v>86</v>
      </c>
      <c r="AY295" s="14" t="s">
        <v>133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84</v>
      </c>
      <c r="BK295" s="229">
        <f>ROUND(I295*H295,2)</f>
        <v>0</v>
      </c>
      <c r="BL295" s="14" t="s">
        <v>380</v>
      </c>
      <c r="BM295" s="228" t="s">
        <v>1115</v>
      </c>
    </row>
    <row r="296" s="2" customFormat="1" ht="16.5" customHeight="1">
      <c r="A296" s="35"/>
      <c r="B296" s="36"/>
      <c r="C296" s="230" t="s">
        <v>282</v>
      </c>
      <c r="D296" s="230" t="s">
        <v>156</v>
      </c>
      <c r="E296" s="231" t="s">
        <v>1116</v>
      </c>
      <c r="F296" s="232" t="s">
        <v>1117</v>
      </c>
      <c r="G296" s="233" t="s">
        <v>774</v>
      </c>
      <c r="H296" s="234">
        <v>4</v>
      </c>
      <c r="I296" s="235"/>
      <c r="J296" s="236">
        <f>ROUND(I296*H296,2)</f>
        <v>0</v>
      </c>
      <c r="K296" s="237"/>
      <c r="L296" s="238"/>
      <c r="M296" s="239" t="s">
        <v>1</v>
      </c>
      <c r="N296" s="240" t="s">
        <v>41</v>
      </c>
      <c r="O296" s="88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8" t="s">
        <v>159</v>
      </c>
      <c r="AT296" s="228" t="s">
        <v>156</v>
      </c>
      <c r="AU296" s="228" t="s">
        <v>86</v>
      </c>
      <c r="AY296" s="14" t="s">
        <v>133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4" t="s">
        <v>84</v>
      </c>
      <c r="BK296" s="229">
        <f>ROUND(I296*H296,2)</f>
        <v>0</v>
      </c>
      <c r="BL296" s="14" t="s">
        <v>150</v>
      </c>
      <c r="BM296" s="228" t="s">
        <v>1118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1119</v>
      </c>
      <c r="F297" s="214" t="s">
        <v>1120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SUM(P298:P308)</f>
        <v>0</v>
      </c>
      <c r="Q297" s="208"/>
      <c r="R297" s="209">
        <f>SUM(R298:R308)</f>
        <v>0</v>
      </c>
      <c r="S297" s="208"/>
      <c r="T297" s="210">
        <f>SUM(T298:T308)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579</v>
      </c>
      <c r="AT297" s="212" t="s">
        <v>75</v>
      </c>
      <c r="AU297" s="212" t="s">
        <v>84</v>
      </c>
      <c r="AY297" s="211" t="s">
        <v>133</v>
      </c>
      <c r="BK297" s="213">
        <f>SUM(BK298:BK308)</f>
        <v>0</v>
      </c>
    </row>
    <row r="298" s="2" customFormat="1" ht="16.5" customHeight="1">
      <c r="A298" s="35"/>
      <c r="B298" s="36"/>
      <c r="C298" s="216" t="s">
        <v>291</v>
      </c>
      <c r="D298" s="216" t="s">
        <v>137</v>
      </c>
      <c r="E298" s="217" t="s">
        <v>543</v>
      </c>
      <c r="F298" s="218" t="s">
        <v>1030</v>
      </c>
      <c r="G298" s="219" t="s">
        <v>545</v>
      </c>
      <c r="H298" s="220">
        <v>10</v>
      </c>
      <c r="I298" s="221"/>
      <c r="J298" s="222">
        <f>ROUND(I298*H298,2)</f>
        <v>0</v>
      </c>
      <c r="K298" s="223"/>
      <c r="L298" s="41"/>
      <c r="M298" s="224" t="s">
        <v>1</v>
      </c>
      <c r="N298" s="225" t="s">
        <v>41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546</v>
      </c>
      <c r="AT298" s="228" t="s">
        <v>137</v>
      </c>
      <c r="AU298" s="228" t="s">
        <v>86</v>
      </c>
      <c r="AY298" s="14" t="s">
        <v>133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84</v>
      </c>
      <c r="BK298" s="229">
        <f>ROUND(I298*H298,2)</f>
        <v>0</v>
      </c>
      <c r="BL298" s="14" t="s">
        <v>546</v>
      </c>
      <c r="BM298" s="228" t="s">
        <v>1121</v>
      </c>
    </row>
    <row r="299" s="2" customFormat="1" ht="37.8" customHeight="1">
      <c r="A299" s="35"/>
      <c r="B299" s="36"/>
      <c r="C299" s="230" t="s">
        <v>299</v>
      </c>
      <c r="D299" s="230" t="s">
        <v>156</v>
      </c>
      <c r="E299" s="231" t="s">
        <v>1122</v>
      </c>
      <c r="F299" s="232" t="s">
        <v>1123</v>
      </c>
      <c r="G299" s="233" t="s">
        <v>774</v>
      </c>
      <c r="H299" s="234">
        <v>1</v>
      </c>
      <c r="I299" s="235"/>
      <c r="J299" s="236">
        <f>ROUND(I299*H299,2)</f>
        <v>0</v>
      </c>
      <c r="K299" s="237"/>
      <c r="L299" s="238"/>
      <c r="M299" s="239" t="s">
        <v>1</v>
      </c>
      <c r="N299" s="240" t="s">
        <v>41</v>
      </c>
      <c r="O299" s="88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159</v>
      </c>
      <c r="AT299" s="228" t="s">
        <v>156</v>
      </c>
      <c r="AU299" s="228" t="s">
        <v>86</v>
      </c>
      <c r="AY299" s="14" t="s">
        <v>133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84</v>
      </c>
      <c r="BK299" s="229">
        <f>ROUND(I299*H299,2)</f>
        <v>0</v>
      </c>
      <c r="BL299" s="14" t="s">
        <v>150</v>
      </c>
      <c r="BM299" s="228" t="s">
        <v>1124</v>
      </c>
    </row>
    <row r="300" s="2" customFormat="1" ht="37.8" customHeight="1">
      <c r="A300" s="35"/>
      <c r="B300" s="36"/>
      <c r="C300" s="230" t="s">
        <v>155</v>
      </c>
      <c r="D300" s="230" t="s">
        <v>156</v>
      </c>
      <c r="E300" s="231" t="s">
        <v>1125</v>
      </c>
      <c r="F300" s="232" t="s">
        <v>1126</v>
      </c>
      <c r="G300" s="233" t="s">
        <v>774</v>
      </c>
      <c r="H300" s="234">
        <v>1</v>
      </c>
      <c r="I300" s="235"/>
      <c r="J300" s="236">
        <f>ROUND(I300*H300,2)</f>
        <v>0</v>
      </c>
      <c r="K300" s="237"/>
      <c r="L300" s="238"/>
      <c r="M300" s="239" t="s">
        <v>1</v>
      </c>
      <c r="N300" s="240" t="s">
        <v>41</v>
      </c>
      <c r="O300" s="88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159</v>
      </c>
      <c r="AT300" s="228" t="s">
        <v>156</v>
      </c>
      <c r="AU300" s="228" t="s">
        <v>86</v>
      </c>
      <c r="AY300" s="14" t="s">
        <v>133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84</v>
      </c>
      <c r="BK300" s="229">
        <f>ROUND(I300*H300,2)</f>
        <v>0</v>
      </c>
      <c r="BL300" s="14" t="s">
        <v>150</v>
      </c>
      <c r="BM300" s="228" t="s">
        <v>1127</v>
      </c>
    </row>
    <row r="301" s="2" customFormat="1" ht="55.5" customHeight="1">
      <c r="A301" s="35"/>
      <c r="B301" s="36"/>
      <c r="C301" s="230" t="s">
        <v>396</v>
      </c>
      <c r="D301" s="230" t="s">
        <v>156</v>
      </c>
      <c r="E301" s="231" t="s">
        <v>1128</v>
      </c>
      <c r="F301" s="232" t="s">
        <v>1129</v>
      </c>
      <c r="G301" s="233" t="s">
        <v>774</v>
      </c>
      <c r="H301" s="234">
        <v>1</v>
      </c>
      <c r="I301" s="235"/>
      <c r="J301" s="236">
        <f>ROUND(I301*H301,2)</f>
        <v>0</v>
      </c>
      <c r="K301" s="237"/>
      <c r="L301" s="238"/>
      <c r="M301" s="239" t="s">
        <v>1</v>
      </c>
      <c r="N301" s="240" t="s">
        <v>41</v>
      </c>
      <c r="O301" s="88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8" t="s">
        <v>159</v>
      </c>
      <c r="AT301" s="228" t="s">
        <v>156</v>
      </c>
      <c r="AU301" s="228" t="s">
        <v>86</v>
      </c>
      <c r="AY301" s="14" t="s">
        <v>133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4" t="s">
        <v>84</v>
      </c>
      <c r="BK301" s="229">
        <f>ROUND(I301*H301,2)</f>
        <v>0</v>
      </c>
      <c r="BL301" s="14" t="s">
        <v>150</v>
      </c>
      <c r="BM301" s="228" t="s">
        <v>1130</v>
      </c>
    </row>
    <row r="302" s="2" customFormat="1" ht="44.25" customHeight="1">
      <c r="A302" s="35"/>
      <c r="B302" s="36"/>
      <c r="C302" s="230" t="s">
        <v>412</v>
      </c>
      <c r="D302" s="230" t="s">
        <v>156</v>
      </c>
      <c r="E302" s="231" t="s">
        <v>1131</v>
      </c>
      <c r="F302" s="232" t="s">
        <v>1132</v>
      </c>
      <c r="G302" s="233" t="s">
        <v>774</v>
      </c>
      <c r="H302" s="234">
        <v>1</v>
      </c>
      <c r="I302" s="235"/>
      <c r="J302" s="236">
        <f>ROUND(I302*H302,2)</f>
        <v>0</v>
      </c>
      <c r="K302" s="237"/>
      <c r="L302" s="238"/>
      <c r="M302" s="239" t="s">
        <v>1</v>
      </c>
      <c r="N302" s="240" t="s">
        <v>41</v>
      </c>
      <c r="O302" s="88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159</v>
      </c>
      <c r="AT302" s="228" t="s">
        <v>156</v>
      </c>
      <c r="AU302" s="228" t="s">
        <v>86</v>
      </c>
      <c r="AY302" s="14" t="s">
        <v>133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84</v>
      </c>
      <c r="BK302" s="229">
        <f>ROUND(I302*H302,2)</f>
        <v>0</v>
      </c>
      <c r="BL302" s="14" t="s">
        <v>150</v>
      </c>
      <c r="BM302" s="228" t="s">
        <v>1133</v>
      </c>
    </row>
    <row r="303" s="2" customFormat="1" ht="44.25" customHeight="1">
      <c r="A303" s="35"/>
      <c r="B303" s="36"/>
      <c r="C303" s="230" t="s">
        <v>416</v>
      </c>
      <c r="D303" s="230" t="s">
        <v>156</v>
      </c>
      <c r="E303" s="231" t="s">
        <v>1134</v>
      </c>
      <c r="F303" s="232" t="s">
        <v>1135</v>
      </c>
      <c r="G303" s="233" t="s">
        <v>774</v>
      </c>
      <c r="H303" s="234">
        <v>1</v>
      </c>
      <c r="I303" s="235"/>
      <c r="J303" s="236">
        <f>ROUND(I303*H303,2)</f>
        <v>0</v>
      </c>
      <c r="K303" s="237"/>
      <c r="L303" s="238"/>
      <c r="M303" s="239" t="s">
        <v>1</v>
      </c>
      <c r="N303" s="240" t="s">
        <v>41</v>
      </c>
      <c r="O303" s="88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159</v>
      </c>
      <c r="AT303" s="228" t="s">
        <v>156</v>
      </c>
      <c r="AU303" s="228" t="s">
        <v>86</v>
      </c>
      <c r="AY303" s="14" t="s">
        <v>133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84</v>
      </c>
      <c r="BK303" s="229">
        <f>ROUND(I303*H303,2)</f>
        <v>0</v>
      </c>
      <c r="BL303" s="14" t="s">
        <v>150</v>
      </c>
      <c r="BM303" s="228" t="s">
        <v>1136</v>
      </c>
    </row>
    <row r="304" s="2" customFormat="1" ht="55.5" customHeight="1">
      <c r="A304" s="35"/>
      <c r="B304" s="36"/>
      <c r="C304" s="230" t="s">
        <v>560</v>
      </c>
      <c r="D304" s="230" t="s">
        <v>156</v>
      </c>
      <c r="E304" s="231" t="s">
        <v>1137</v>
      </c>
      <c r="F304" s="232" t="s">
        <v>1138</v>
      </c>
      <c r="G304" s="233" t="s">
        <v>774</v>
      </c>
      <c r="H304" s="234">
        <v>1</v>
      </c>
      <c r="I304" s="235"/>
      <c r="J304" s="236">
        <f>ROUND(I304*H304,2)</f>
        <v>0</v>
      </c>
      <c r="K304" s="237"/>
      <c r="L304" s="238"/>
      <c r="M304" s="239" t="s">
        <v>1</v>
      </c>
      <c r="N304" s="240" t="s">
        <v>41</v>
      </c>
      <c r="O304" s="88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159</v>
      </c>
      <c r="AT304" s="228" t="s">
        <v>156</v>
      </c>
      <c r="AU304" s="228" t="s">
        <v>86</v>
      </c>
      <c r="AY304" s="14" t="s">
        <v>133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84</v>
      </c>
      <c r="BK304" s="229">
        <f>ROUND(I304*H304,2)</f>
        <v>0</v>
      </c>
      <c r="BL304" s="14" t="s">
        <v>150</v>
      </c>
      <c r="BM304" s="228" t="s">
        <v>1139</v>
      </c>
    </row>
    <row r="305" s="2" customFormat="1" ht="49.05" customHeight="1">
      <c r="A305" s="35"/>
      <c r="B305" s="36"/>
      <c r="C305" s="230" t="s">
        <v>136</v>
      </c>
      <c r="D305" s="230" t="s">
        <v>156</v>
      </c>
      <c r="E305" s="231" t="s">
        <v>1140</v>
      </c>
      <c r="F305" s="232" t="s">
        <v>1141</v>
      </c>
      <c r="G305" s="233" t="s">
        <v>774</v>
      </c>
      <c r="H305" s="234">
        <v>1</v>
      </c>
      <c r="I305" s="235"/>
      <c r="J305" s="236">
        <f>ROUND(I305*H305,2)</f>
        <v>0</v>
      </c>
      <c r="K305" s="237"/>
      <c r="L305" s="238"/>
      <c r="M305" s="239" t="s">
        <v>1</v>
      </c>
      <c r="N305" s="240" t="s">
        <v>41</v>
      </c>
      <c r="O305" s="88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8" t="s">
        <v>159</v>
      </c>
      <c r="AT305" s="228" t="s">
        <v>156</v>
      </c>
      <c r="AU305" s="228" t="s">
        <v>86</v>
      </c>
      <c r="AY305" s="14" t="s">
        <v>133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4" t="s">
        <v>84</v>
      </c>
      <c r="BK305" s="229">
        <f>ROUND(I305*H305,2)</f>
        <v>0</v>
      </c>
      <c r="BL305" s="14" t="s">
        <v>150</v>
      </c>
      <c r="BM305" s="228" t="s">
        <v>1142</v>
      </c>
    </row>
    <row r="306" s="2" customFormat="1" ht="49.05" customHeight="1">
      <c r="A306" s="35"/>
      <c r="B306" s="36"/>
      <c r="C306" s="230" t="s">
        <v>564</v>
      </c>
      <c r="D306" s="230" t="s">
        <v>156</v>
      </c>
      <c r="E306" s="231" t="s">
        <v>1143</v>
      </c>
      <c r="F306" s="232" t="s">
        <v>1144</v>
      </c>
      <c r="G306" s="233" t="s">
        <v>774</v>
      </c>
      <c r="H306" s="234">
        <v>1</v>
      </c>
      <c r="I306" s="235"/>
      <c r="J306" s="236">
        <f>ROUND(I306*H306,2)</f>
        <v>0</v>
      </c>
      <c r="K306" s="237"/>
      <c r="L306" s="238"/>
      <c r="M306" s="239" t="s">
        <v>1</v>
      </c>
      <c r="N306" s="240" t="s">
        <v>41</v>
      </c>
      <c r="O306" s="88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8" t="s">
        <v>159</v>
      </c>
      <c r="AT306" s="228" t="s">
        <v>156</v>
      </c>
      <c r="AU306" s="228" t="s">
        <v>86</v>
      </c>
      <c r="AY306" s="14" t="s">
        <v>133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4" t="s">
        <v>84</v>
      </c>
      <c r="BK306" s="229">
        <f>ROUND(I306*H306,2)</f>
        <v>0</v>
      </c>
      <c r="BL306" s="14" t="s">
        <v>150</v>
      </c>
      <c r="BM306" s="228" t="s">
        <v>1145</v>
      </c>
    </row>
    <row r="307" s="2" customFormat="1" ht="44.25" customHeight="1">
      <c r="A307" s="35"/>
      <c r="B307" s="36"/>
      <c r="C307" s="230" t="s">
        <v>458</v>
      </c>
      <c r="D307" s="230" t="s">
        <v>156</v>
      </c>
      <c r="E307" s="231" t="s">
        <v>1146</v>
      </c>
      <c r="F307" s="232" t="s">
        <v>1147</v>
      </c>
      <c r="G307" s="233" t="s">
        <v>774</v>
      </c>
      <c r="H307" s="234">
        <v>1</v>
      </c>
      <c r="I307" s="235"/>
      <c r="J307" s="236">
        <f>ROUND(I307*H307,2)</f>
        <v>0</v>
      </c>
      <c r="K307" s="237"/>
      <c r="L307" s="238"/>
      <c r="M307" s="239" t="s">
        <v>1</v>
      </c>
      <c r="N307" s="240" t="s">
        <v>41</v>
      </c>
      <c r="O307" s="88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8" t="s">
        <v>159</v>
      </c>
      <c r="AT307" s="228" t="s">
        <v>156</v>
      </c>
      <c r="AU307" s="228" t="s">
        <v>86</v>
      </c>
      <c r="AY307" s="14" t="s">
        <v>133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4" t="s">
        <v>84</v>
      </c>
      <c r="BK307" s="229">
        <f>ROUND(I307*H307,2)</f>
        <v>0</v>
      </c>
      <c r="BL307" s="14" t="s">
        <v>150</v>
      </c>
      <c r="BM307" s="228" t="s">
        <v>1148</v>
      </c>
    </row>
    <row r="308" s="2" customFormat="1" ht="37.8" customHeight="1">
      <c r="A308" s="35"/>
      <c r="B308" s="36"/>
      <c r="C308" s="230" t="s">
        <v>466</v>
      </c>
      <c r="D308" s="230" t="s">
        <v>156</v>
      </c>
      <c r="E308" s="231" t="s">
        <v>1149</v>
      </c>
      <c r="F308" s="232" t="s">
        <v>1150</v>
      </c>
      <c r="G308" s="233" t="s">
        <v>774</v>
      </c>
      <c r="H308" s="234">
        <v>1</v>
      </c>
      <c r="I308" s="235"/>
      <c r="J308" s="236">
        <f>ROUND(I308*H308,2)</f>
        <v>0</v>
      </c>
      <c r="K308" s="237"/>
      <c r="L308" s="238"/>
      <c r="M308" s="239" t="s">
        <v>1</v>
      </c>
      <c r="N308" s="240" t="s">
        <v>41</v>
      </c>
      <c r="O308" s="88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8" t="s">
        <v>159</v>
      </c>
      <c r="AT308" s="228" t="s">
        <v>156</v>
      </c>
      <c r="AU308" s="228" t="s">
        <v>86</v>
      </c>
      <c r="AY308" s="14" t="s">
        <v>133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4" t="s">
        <v>84</v>
      </c>
      <c r="BK308" s="229">
        <f>ROUND(I308*H308,2)</f>
        <v>0</v>
      </c>
      <c r="BL308" s="14" t="s">
        <v>150</v>
      </c>
      <c r="BM308" s="228" t="s">
        <v>1151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1152</v>
      </c>
      <c r="F309" s="214" t="s">
        <v>1153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P310</f>
        <v>0</v>
      </c>
      <c r="Q309" s="208"/>
      <c r="R309" s="209">
        <f>R310</f>
        <v>0</v>
      </c>
      <c r="S309" s="208"/>
      <c r="T309" s="210">
        <f>T310</f>
        <v>0.032000000000000001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579</v>
      </c>
      <c r="AT309" s="212" t="s">
        <v>75</v>
      </c>
      <c r="AU309" s="212" t="s">
        <v>84</v>
      </c>
      <c r="AY309" s="211" t="s">
        <v>133</v>
      </c>
      <c r="BK309" s="213">
        <f>BK310</f>
        <v>0</v>
      </c>
    </row>
    <row r="310" s="2" customFormat="1" ht="33" customHeight="1">
      <c r="A310" s="35"/>
      <c r="B310" s="36"/>
      <c r="C310" s="216" t="s">
        <v>462</v>
      </c>
      <c r="D310" s="216" t="s">
        <v>137</v>
      </c>
      <c r="E310" s="217" t="s">
        <v>1154</v>
      </c>
      <c r="F310" s="218" t="s">
        <v>1155</v>
      </c>
      <c r="G310" s="219" t="s">
        <v>208</v>
      </c>
      <c r="H310" s="220">
        <v>4</v>
      </c>
      <c r="I310" s="221"/>
      <c r="J310" s="222">
        <f>ROUND(I310*H310,2)</f>
        <v>0</v>
      </c>
      <c r="K310" s="223"/>
      <c r="L310" s="41"/>
      <c r="M310" s="224" t="s">
        <v>1</v>
      </c>
      <c r="N310" s="225" t="s">
        <v>41</v>
      </c>
      <c r="O310" s="88"/>
      <c r="P310" s="226">
        <f>O310*H310</f>
        <v>0</v>
      </c>
      <c r="Q310" s="226">
        <v>0</v>
      </c>
      <c r="R310" s="226">
        <f>Q310*H310</f>
        <v>0</v>
      </c>
      <c r="S310" s="226">
        <v>0.0080000000000000002</v>
      </c>
      <c r="T310" s="227">
        <f>S310*H310</f>
        <v>0.032000000000000001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8" t="s">
        <v>380</v>
      </c>
      <c r="AT310" s="228" t="s">
        <v>137</v>
      </c>
      <c r="AU310" s="228" t="s">
        <v>86</v>
      </c>
      <c r="AY310" s="14" t="s">
        <v>133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4" t="s">
        <v>84</v>
      </c>
      <c r="BK310" s="229">
        <f>ROUND(I310*H310,2)</f>
        <v>0</v>
      </c>
      <c r="BL310" s="14" t="s">
        <v>380</v>
      </c>
      <c r="BM310" s="228" t="s">
        <v>1156</v>
      </c>
    </row>
    <row r="311" s="12" customFormat="1" ht="25.92" customHeight="1">
      <c r="A311" s="12"/>
      <c r="B311" s="200"/>
      <c r="C311" s="201"/>
      <c r="D311" s="202" t="s">
        <v>75</v>
      </c>
      <c r="E311" s="203" t="s">
        <v>540</v>
      </c>
      <c r="F311" s="203" t="s">
        <v>541</v>
      </c>
      <c r="G311" s="201"/>
      <c r="H311" s="201"/>
      <c r="I311" s="204"/>
      <c r="J311" s="205">
        <f>BK311</f>
        <v>0</v>
      </c>
      <c r="K311" s="201"/>
      <c r="L311" s="206"/>
      <c r="M311" s="207"/>
      <c r="N311" s="208"/>
      <c r="O311" s="208"/>
      <c r="P311" s="209">
        <f>P312+P314+P316</f>
        <v>0</v>
      </c>
      <c r="Q311" s="208"/>
      <c r="R311" s="209">
        <f>R312+R314+R316</f>
        <v>0</v>
      </c>
      <c r="S311" s="208"/>
      <c r="T311" s="210">
        <f>T312+T314+T316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141</v>
      </c>
      <c r="AT311" s="212" t="s">
        <v>75</v>
      </c>
      <c r="AU311" s="212" t="s">
        <v>76</v>
      </c>
      <c r="AY311" s="211" t="s">
        <v>133</v>
      </c>
      <c r="BK311" s="213">
        <f>BK312+BK314+BK316</f>
        <v>0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1157</v>
      </c>
      <c r="F312" s="214" t="s">
        <v>1158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P313</f>
        <v>0</v>
      </c>
      <c r="Q312" s="208"/>
      <c r="R312" s="209">
        <f>R313</f>
        <v>0</v>
      </c>
      <c r="S312" s="208"/>
      <c r="T312" s="210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141</v>
      </c>
      <c r="AT312" s="212" t="s">
        <v>75</v>
      </c>
      <c r="AU312" s="212" t="s">
        <v>84</v>
      </c>
      <c r="AY312" s="211" t="s">
        <v>133</v>
      </c>
      <c r="BK312" s="213">
        <f>BK313</f>
        <v>0</v>
      </c>
    </row>
    <row r="313" s="2" customFormat="1" ht="24.15" customHeight="1">
      <c r="A313" s="35"/>
      <c r="B313" s="36"/>
      <c r="C313" s="216" t="s">
        <v>454</v>
      </c>
      <c r="D313" s="216" t="s">
        <v>137</v>
      </c>
      <c r="E313" s="217" t="s">
        <v>987</v>
      </c>
      <c r="F313" s="218" t="s">
        <v>988</v>
      </c>
      <c r="G313" s="219" t="s">
        <v>545</v>
      </c>
      <c r="H313" s="220">
        <v>16</v>
      </c>
      <c r="I313" s="221"/>
      <c r="J313" s="222">
        <f>ROUND(I313*H313,2)</f>
        <v>0</v>
      </c>
      <c r="K313" s="223"/>
      <c r="L313" s="41"/>
      <c r="M313" s="224" t="s">
        <v>1</v>
      </c>
      <c r="N313" s="225" t="s">
        <v>41</v>
      </c>
      <c r="O313" s="88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8" t="s">
        <v>546</v>
      </c>
      <c r="AT313" s="228" t="s">
        <v>137</v>
      </c>
      <c r="AU313" s="228" t="s">
        <v>86</v>
      </c>
      <c r="AY313" s="14" t="s">
        <v>133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4" t="s">
        <v>84</v>
      </c>
      <c r="BK313" s="229">
        <f>ROUND(I313*H313,2)</f>
        <v>0</v>
      </c>
      <c r="BL313" s="14" t="s">
        <v>546</v>
      </c>
      <c r="BM313" s="228" t="s">
        <v>1159</v>
      </c>
    </row>
    <row r="314" s="12" customFormat="1" ht="22.8" customHeight="1">
      <c r="A314" s="12"/>
      <c r="B314" s="200"/>
      <c r="C314" s="201"/>
      <c r="D314" s="202" t="s">
        <v>75</v>
      </c>
      <c r="E314" s="214" t="s">
        <v>1160</v>
      </c>
      <c r="F314" s="214" t="s">
        <v>1161</v>
      </c>
      <c r="G314" s="201"/>
      <c r="H314" s="201"/>
      <c r="I314" s="204"/>
      <c r="J314" s="215">
        <f>BK314</f>
        <v>0</v>
      </c>
      <c r="K314" s="201"/>
      <c r="L314" s="206"/>
      <c r="M314" s="207"/>
      <c r="N314" s="208"/>
      <c r="O314" s="208"/>
      <c r="P314" s="209">
        <f>P315</f>
        <v>0</v>
      </c>
      <c r="Q314" s="208"/>
      <c r="R314" s="209">
        <f>R315</f>
        <v>0</v>
      </c>
      <c r="S314" s="208"/>
      <c r="T314" s="210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1" t="s">
        <v>141</v>
      </c>
      <c r="AT314" s="212" t="s">
        <v>75</v>
      </c>
      <c r="AU314" s="212" t="s">
        <v>84</v>
      </c>
      <c r="AY314" s="211" t="s">
        <v>133</v>
      </c>
      <c r="BK314" s="213">
        <f>BK315</f>
        <v>0</v>
      </c>
    </row>
    <row r="315" s="2" customFormat="1" ht="16.5" customHeight="1">
      <c r="A315" s="35"/>
      <c r="B315" s="36"/>
      <c r="C315" s="216" t="s">
        <v>450</v>
      </c>
      <c r="D315" s="216" t="s">
        <v>137</v>
      </c>
      <c r="E315" s="217" t="s">
        <v>569</v>
      </c>
      <c r="F315" s="218" t="s">
        <v>1162</v>
      </c>
      <c r="G315" s="219" t="s">
        <v>545</v>
      </c>
      <c r="H315" s="220">
        <v>20</v>
      </c>
      <c r="I315" s="221"/>
      <c r="J315" s="222">
        <f>ROUND(I315*H315,2)</f>
        <v>0</v>
      </c>
      <c r="K315" s="223"/>
      <c r="L315" s="41"/>
      <c r="M315" s="224" t="s">
        <v>1</v>
      </c>
      <c r="N315" s="225" t="s">
        <v>41</v>
      </c>
      <c r="O315" s="88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546</v>
      </c>
      <c r="AT315" s="228" t="s">
        <v>137</v>
      </c>
      <c r="AU315" s="228" t="s">
        <v>86</v>
      </c>
      <c r="AY315" s="14" t="s">
        <v>133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84</v>
      </c>
      <c r="BK315" s="229">
        <f>ROUND(I315*H315,2)</f>
        <v>0</v>
      </c>
      <c r="BL315" s="14" t="s">
        <v>546</v>
      </c>
      <c r="BM315" s="228" t="s">
        <v>1163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1164</v>
      </c>
      <c r="F316" s="214" t="s">
        <v>1165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P317</f>
        <v>0</v>
      </c>
      <c r="Q316" s="208"/>
      <c r="R316" s="209">
        <f>R317</f>
        <v>0</v>
      </c>
      <c r="S316" s="208"/>
      <c r="T316" s="21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141</v>
      </c>
      <c r="AT316" s="212" t="s">
        <v>75</v>
      </c>
      <c r="AU316" s="212" t="s">
        <v>84</v>
      </c>
      <c r="AY316" s="211" t="s">
        <v>133</v>
      </c>
      <c r="BK316" s="213">
        <f>BK317</f>
        <v>0</v>
      </c>
    </row>
    <row r="317" s="2" customFormat="1" ht="16.5" customHeight="1">
      <c r="A317" s="35"/>
      <c r="B317" s="36"/>
      <c r="C317" s="216" t="s">
        <v>472</v>
      </c>
      <c r="D317" s="216" t="s">
        <v>137</v>
      </c>
      <c r="E317" s="217" t="s">
        <v>549</v>
      </c>
      <c r="F317" s="218" t="s">
        <v>550</v>
      </c>
      <c r="G317" s="219" t="s">
        <v>545</v>
      </c>
      <c r="H317" s="220">
        <v>30</v>
      </c>
      <c r="I317" s="221"/>
      <c r="J317" s="222">
        <f>ROUND(I317*H317,2)</f>
        <v>0</v>
      </c>
      <c r="K317" s="223"/>
      <c r="L317" s="41"/>
      <c r="M317" s="241" t="s">
        <v>1</v>
      </c>
      <c r="N317" s="242" t="s">
        <v>41</v>
      </c>
      <c r="O317" s="243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546</v>
      </c>
      <c r="AT317" s="228" t="s">
        <v>137</v>
      </c>
      <c r="AU317" s="228" t="s">
        <v>86</v>
      </c>
      <c r="AY317" s="14" t="s">
        <v>133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84</v>
      </c>
      <c r="BK317" s="229">
        <f>ROUND(I317*H317,2)</f>
        <v>0</v>
      </c>
      <c r="BL317" s="14" t="s">
        <v>546</v>
      </c>
      <c r="BM317" s="228" t="s">
        <v>1166</v>
      </c>
    </row>
    <row r="318" s="2" customFormat="1" ht="6.96" customHeight="1">
      <c r="A318" s="35"/>
      <c r="B318" s="63"/>
      <c r="C318" s="64"/>
      <c r="D318" s="64"/>
      <c r="E318" s="64"/>
      <c r="F318" s="64"/>
      <c r="G318" s="64"/>
      <c r="H318" s="64"/>
      <c r="I318" s="64"/>
      <c r="J318" s="64"/>
      <c r="K318" s="64"/>
      <c r="L318" s="41"/>
      <c r="M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</sheetData>
  <sheetProtection sheet="1" autoFilter="0" formatColumns="0" formatRows="0" objects="1" scenarios="1" spinCount="100000" saltValue="wtz0UpHijo9Ve0U/Qfsl+fG9cBAz5DnZEBI8jFez8SY75cJuIM0L63sS0HmRq0zrAUamzJNo9eQZss8rKooDzQ==" hashValue="9PF1ww0nKMcHvgmG7cDnFsUA3bqBUXDc4eTCIt5t3ZH0w10nLR2cXXUNdcc8vMhASn+EkpgA86DU51qcLJpqeA==" algorithmName="SHA-512" password="CC35"/>
  <autoFilter ref="C156:K317"/>
  <mergeCells count="9">
    <mergeCell ref="E7:H7"/>
    <mergeCell ref="E9:H9"/>
    <mergeCell ref="E18:H18"/>
    <mergeCell ref="E27:H27"/>
    <mergeCell ref="E85:H85"/>
    <mergeCell ref="E87:H87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MZE Přerov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100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6. 4. 2023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ROUND((SUM(BE121:BE136)),  2)</f>
        <v>0</v>
      </c>
      <c r="G33" s="35"/>
      <c r="H33" s="35"/>
      <c r="I33" s="152">
        <v>0.20999999999999999</v>
      </c>
      <c r="J33" s="151">
        <f>ROUND(((SUM(BE121:BE136))*I33),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ROUND((SUM(BF121:BF136)),  2)</f>
        <v>0</v>
      </c>
      <c r="G34" s="35"/>
      <c r="H34" s="35"/>
      <c r="I34" s="152">
        <v>0.14999999999999999</v>
      </c>
      <c r="J34" s="151">
        <f>ROUND(((SUM(BF121:BF136))*I34),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ROUND((SUM(BG121:BG136)),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ROUND((SUM(BH121:BH136)),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ROUND((SUM(BI121:BI136)),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MZE Přerov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D.1.4.1.5 - Stavební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Přerov</v>
      </c>
      <c r="G89" s="37"/>
      <c r="H89" s="37"/>
      <c r="I89" s="29" t="s">
        <v>22</v>
      </c>
      <c r="J89" s="76" t="str">
        <f>IF(J12="","",J12)</f>
        <v>6. 4. 2023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MZE Přerov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Kateřina Juránková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103</v>
      </c>
      <c r="D94" s="173"/>
      <c r="E94" s="173"/>
      <c r="F94" s="173"/>
      <c r="G94" s="173"/>
      <c r="H94" s="173"/>
      <c r="I94" s="173"/>
      <c r="J94" s="174" t="s">
        <v>104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105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76"/>
      <c r="C97" s="177"/>
      <c r="D97" s="178" t="s">
        <v>107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1168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108</v>
      </c>
      <c r="E99" s="185"/>
      <c r="F99" s="185"/>
      <c r="G99" s="185"/>
      <c r="H99" s="185"/>
      <c r="I99" s="185"/>
      <c r="J99" s="186">
        <f>J125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109</v>
      </c>
      <c r="E100" s="179"/>
      <c r="F100" s="179"/>
      <c r="G100" s="179"/>
      <c r="H100" s="179"/>
      <c r="I100" s="179"/>
      <c r="J100" s="180">
        <f>J130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116</v>
      </c>
      <c r="E101" s="185"/>
      <c r="F101" s="185"/>
      <c r="G101" s="185"/>
      <c r="H101" s="185"/>
      <c r="I101" s="185"/>
      <c r="J101" s="186">
        <f>J131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Kotelna MZE Přerov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100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D.1.4.1.5 - Stavební úpravy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Přerov</v>
      </c>
      <c r="G115" s="37"/>
      <c r="H115" s="37"/>
      <c r="I115" s="29" t="s">
        <v>22</v>
      </c>
      <c r="J115" s="76" t="str">
        <f>IF(J12="","",J12)</f>
        <v>6. 4. 2023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MZE Přerov</v>
      </c>
      <c r="G117" s="37"/>
      <c r="H117" s="37"/>
      <c r="I117" s="29" t="s">
        <v>30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Ing. Kateřina Juránková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119</v>
      </c>
      <c r="D120" s="191" t="s">
        <v>61</v>
      </c>
      <c r="E120" s="191" t="s">
        <v>57</v>
      </c>
      <c r="F120" s="191" t="s">
        <v>58</v>
      </c>
      <c r="G120" s="191" t="s">
        <v>120</v>
      </c>
      <c r="H120" s="191" t="s">
        <v>121</v>
      </c>
      <c r="I120" s="191" t="s">
        <v>122</v>
      </c>
      <c r="J120" s="192" t="s">
        <v>104</v>
      </c>
      <c r="K120" s="193" t="s">
        <v>123</v>
      </c>
      <c r="L120" s="194"/>
      <c r="M120" s="97" t="s">
        <v>1</v>
      </c>
      <c r="N120" s="98" t="s">
        <v>40</v>
      </c>
      <c r="O120" s="98" t="s">
        <v>124</v>
      </c>
      <c r="P120" s="98" t="s">
        <v>125</v>
      </c>
      <c r="Q120" s="98" t="s">
        <v>126</v>
      </c>
      <c r="R120" s="98" t="s">
        <v>127</v>
      </c>
      <c r="S120" s="98" t="s">
        <v>128</v>
      </c>
      <c r="T120" s="99" t="s">
        <v>129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130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P122+P130</f>
        <v>0</v>
      </c>
      <c r="Q121" s="101"/>
      <c r="R121" s="197">
        <f>R122+R130</f>
        <v>0.90036000000000005</v>
      </c>
      <c r="S121" s="101"/>
      <c r="T121" s="198">
        <f>T122+T130</f>
        <v>2.3040000000000003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106</v>
      </c>
      <c r="BK121" s="199">
        <f>BK122+BK130</f>
        <v>0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131</v>
      </c>
      <c r="F122" s="203" t="s">
        <v>132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P123+P125</f>
        <v>0</v>
      </c>
      <c r="Q122" s="208"/>
      <c r="R122" s="209">
        <f>R123+R125</f>
        <v>0.37343999999999999</v>
      </c>
      <c r="S122" s="208"/>
      <c r="T122" s="210">
        <f>T123+T125</f>
        <v>2.3040000000000003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75</v>
      </c>
      <c r="AU122" s="212" t="s">
        <v>76</v>
      </c>
      <c r="AY122" s="211" t="s">
        <v>133</v>
      </c>
      <c r="BK122" s="213">
        <f>BK123+BK125</f>
        <v>0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168</v>
      </c>
      <c r="F123" s="214" t="s">
        <v>1169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0.37343999999999999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75</v>
      </c>
      <c r="AU123" s="212" t="s">
        <v>84</v>
      </c>
      <c r="AY123" s="211" t="s">
        <v>133</v>
      </c>
      <c r="BK123" s="213">
        <f>BK124</f>
        <v>0</v>
      </c>
    </row>
    <row r="124" s="2" customFormat="1" ht="24.15" customHeight="1">
      <c r="A124" s="35"/>
      <c r="B124" s="36"/>
      <c r="C124" s="216" t="s">
        <v>186</v>
      </c>
      <c r="D124" s="216" t="s">
        <v>137</v>
      </c>
      <c r="E124" s="217" t="s">
        <v>1170</v>
      </c>
      <c r="F124" s="218" t="s">
        <v>1171</v>
      </c>
      <c r="G124" s="219" t="s">
        <v>140</v>
      </c>
      <c r="H124" s="220">
        <v>4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41</v>
      </c>
      <c r="O124" s="88"/>
      <c r="P124" s="226">
        <f>O124*H124</f>
        <v>0</v>
      </c>
      <c r="Q124" s="226">
        <v>0.093359999999999999</v>
      </c>
      <c r="R124" s="226">
        <f>Q124*H124</f>
        <v>0.37343999999999999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141</v>
      </c>
      <c r="AT124" s="228" t="s">
        <v>137</v>
      </c>
      <c r="AU124" s="228" t="s">
        <v>86</v>
      </c>
      <c r="AY124" s="14" t="s">
        <v>133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84</v>
      </c>
      <c r="BK124" s="229">
        <f>ROUND(I124*H124,2)</f>
        <v>0</v>
      </c>
      <c r="BL124" s="14" t="s">
        <v>141</v>
      </c>
      <c r="BM124" s="228" t="s">
        <v>1172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134</v>
      </c>
      <c r="F125" s="214" t="s">
        <v>135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SUM(P126:P129)</f>
        <v>0</v>
      </c>
      <c r="Q125" s="208"/>
      <c r="R125" s="209">
        <f>SUM(R126:R129)</f>
        <v>0</v>
      </c>
      <c r="S125" s="208"/>
      <c r="T125" s="210">
        <f>SUM(T126:T129)</f>
        <v>2.3040000000000003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84</v>
      </c>
      <c r="AY125" s="211" t="s">
        <v>133</v>
      </c>
      <c r="BK125" s="213">
        <f>SUM(BK126:BK129)</f>
        <v>0</v>
      </c>
    </row>
    <row r="126" s="2" customFormat="1" ht="24.15" customHeight="1">
      <c r="A126" s="35"/>
      <c r="B126" s="36"/>
      <c r="C126" s="216" t="s">
        <v>164</v>
      </c>
      <c r="D126" s="216" t="s">
        <v>137</v>
      </c>
      <c r="E126" s="217" t="s">
        <v>1173</v>
      </c>
      <c r="F126" s="218" t="s">
        <v>1174</v>
      </c>
      <c r="G126" s="219" t="s">
        <v>1175</v>
      </c>
      <c r="H126" s="220">
        <v>0.20000000000000001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2.2000000000000002</v>
      </c>
      <c r="T126" s="227">
        <f>S126*H126</f>
        <v>0.44000000000000006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141</v>
      </c>
      <c r="AT126" s="228" t="s">
        <v>137</v>
      </c>
      <c r="AU126" s="228" t="s">
        <v>86</v>
      </c>
      <c r="AY126" s="14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141</v>
      </c>
      <c r="BM126" s="228" t="s">
        <v>1176</v>
      </c>
    </row>
    <row r="127" s="2" customFormat="1" ht="21.75" customHeight="1">
      <c r="A127" s="35"/>
      <c r="B127" s="36"/>
      <c r="C127" s="216" t="s">
        <v>190</v>
      </c>
      <c r="D127" s="216" t="s">
        <v>137</v>
      </c>
      <c r="E127" s="217" t="s">
        <v>1177</v>
      </c>
      <c r="F127" s="218" t="s">
        <v>1178</v>
      </c>
      <c r="G127" s="219" t="s">
        <v>140</v>
      </c>
      <c r="H127" s="220">
        <v>36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41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0.044999999999999998</v>
      </c>
      <c r="T127" s="227">
        <f>S127*H127</f>
        <v>1.6199999999999999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141</v>
      </c>
      <c r="AT127" s="228" t="s">
        <v>137</v>
      </c>
      <c r="AU127" s="228" t="s">
        <v>86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84</v>
      </c>
      <c r="BK127" s="229">
        <f>ROUND(I127*H127,2)</f>
        <v>0</v>
      </c>
      <c r="BL127" s="14" t="s">
        <v>141</v>
      </c>
      <c r="BM127" s="228" t="s">
        <v>1179</v>
      </c>
    </row>
    <row r="128" s="2" customFormat="1" ht="24.15" customHeight="1">
      <c r="A128" s="35"/>
      <c r="B128" s="36"/>
      <c r="C128" s="216" t="s">
        <v>134</v>
      </c>
      <c r="D128" s="216" t="s">
        <v>137</v>
      </c>
      <c r="E128" s="217" t="s">
        <v>1180</v>
      </c>
      <c r="F128" s="218" t="s">
        <v>1181</v>
      </c>
      <c r="G128" s="219" t="s">
        <v>208</v>
      </c>
      <c r="H128" s="220">
        <v>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0.012</v>
      </c>
      <c r="T128" s="227">
        <f>S128*H128</f>
        <v>0.024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141</v>
      </c>
      <c r="AT128" s="228" t="s">
        <v>137</v>
      </c>
      <c r="AU128" s="228" t="s">
        <v>86</v>
      </c>
      <c r="AY128" s="14" t="s">
        <v>133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141</v>
      </c>
      <c r="BM128" s="228" t="s">
        <v>1182</v>
      </c>
    </row>
    <row r="129" s="2" customFormat="1" ht="24.15" customHeight="1">
      <c r="A129" s="35"/>
      <c r="B129" s="36"/>
      <c r="C129" s="216" t="s">
        <v>174</v>
      </c>
      <c r="D129" s="216" t="s">
        <v>137</v>
      </c>
      <c r="E129" s="217" t="s">
        <v>1183</v>
      </c>
      <c r="F129" s="218" t="s">
        <v>1184</v>
      </c>
      <c r="G129" s="219" t="s">
        <v>149</v>
      </c>
      <c r="H129" s="220">
        <v>10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41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0.021999999999999999</v>
      </c>
      <c r="T129" s="227">
        <f>S129*H129</f>
        <v>0.21999999999999997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141</v>
      </c>
      <c r="AT129" s="228" t="s">
        <v>137</v>
      </c>
      <c r="AU129" s="228" t="s">
        <v>86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84</v>
      </c>
      <c r="BK129" s="229">
        <f>ROUND(I129*H129,2)</f>
        <v>0</v>
      </c>
      <c r="BL129" s="14" t="s">
        <v>141</v>
      </c>
      <c r="BM129" s="228" t="s">
        <v>1185</v>
      </c>
    </row>
    <row r="130" s="12" customFormat="1" ht="25.92" customHeight="1">
      <c r="A130" s="12"/>
      <c r="B130" s="200"/>
      <c r="C130" s="201"/>
      <c r="D130" s="202" t="s">
        <v>75</v>
      </c>
      <c r="E130" s="203" t="s">
        <v>143</v>
      </c>
      <c r="F130" s="203" t="s">
        <v>144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P131</f>
        <v>0</v>
      </c>
      <c r="Q130" s="208"/>
      <c r="R130" s="209">
        <f>R131</f>
        <v>0.52692000000000006</v>
      </c>
      <c r="S130" s="208"/>
      <c r="T130" s="21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86</v>
      </c>
      <c r="AT130" s="212" t="s">
        <v>75</v>
      </c>
      <c r="AU130" s="212" t="s">
        <v>76</v>
      </c>
      <c r="AY130" s="211" t="s">
        <v>133</v>
      </c>
      <c r="BK130" s="213">
        <f>BK131</f>
        <v>0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470</v>
      </c>
      <c r="F131" s="214" t="s">
        <v>471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0.52692000000000006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86</v>
      </c>
      <c r="AT131" s="212" t="s">
        <v>75</v>
      </c>
      <c r="AU131" s="212" t="s">
        <v>84</v>
      </c>
      <c r="AY131" s="211" t="s">
        <v>133</v>
      </c>
      <c r="BK131" s="213">
        <f>SUM(BK132:BK136)</f>
        <v>0</v>
      </c>
    </row>
    <row r="132" s="2" customFormat="1" ht="16.5" customHeight="1">
      <c r="A132" s="35"/>
      <c r="B132" s="36"/>
      <c r="C132" s="216" t="s">
        <v>84</v>
      </c>
      <c r="D132" s="216" t="s">
        <v>137</v>
      </c>
      <c r="E132" s="217" t="s">
        <v>525</v>
      </c>
      <c r="F132" s="218" t="s">
        <v>526</v>
      </c>
      <c r="G132" s="219" t="s">
        <v>140</v>
      </c>
      <c r="H132" s="220">
        <v>94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150</v>
      </c>
      <c r="AT132" s="228" t="s">
        <v>137</v>
      </c>
      <c r="AU132" s="228" t="s">
        <v>86</v>
      </c>
      <c r="AY132" s="14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150</v>
      </c>
      <c r="BM132" s="228" t="s">
        <v>1186</v>
      </c>
    </row>
    <row r="133" s="2" customFormat="1" ht="24.15" customHeight="1">
      <c r="A133" s="35"/>
      <c r="B133" s="36"/>
      <c r="C133" s="216" t="s">
        <v>194</v>
      </c>
      <c r="D133" s="216" t="s">
        <v>137</v>
      </c>
      <c r="E133" s="217" t="s">
        <v>1187</v>
      </c>
      <c r="F133" s="218" t="s">
        <v>1188</v>
      </c>
      <c r="G133" s="219" t="s">
        <v>140</v>
      </c>
      <c r="H133" s="220">
        <v>94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0.0050000000000000001</v>
      </c>
      <c r="R133" s="226">
        <f>Q133*H133</f>
        <v>0.47000000000000003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150</v>
      </c>
      <c r="AT133" s="228" t="s">
        <v>137</v>
      </c>
      <c r="AU133" s="228" t="s">
        <v>86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150</v>
      </c>
      <c r="BM133" s="228" t="s">
        <v>1189</v>
      </c>
    </row>
    <row r="134" s="2" customFormat="1" ht="24.15" customHeight="1">
      <c r="A134" s="35"/>
      <c r="B134" s="36"/>
      <c r="C134" s="216" t="s">
        <v>86</v>
      </c>
      <c r="D134" s="216" t="s">
        <v>137</v>
      </c>
      <c r="E134" s="217" t="s">
        <v>529</v>
      </c>
      <c r="F134" s="218" t="s">
        <v>530</v>
      </c>
      <c r="G134" s="219" t="s">
        <v>140</v>
      </c>
      <c r="H134" s="220">
        <v>94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0.00046000000000000001</v>
      </c>
      <c r="R134" s="226">
        <f>Q134*H134</f>
        <v>0.043240000000000001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150</v>
      </c>
      <c r="AT134" s="228" t="s">
        <v>137</v>
      </c>
      <c r="AU134" s="228" t="s">
        <v>86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150</v>
      </c>
      <c r="BM134" s="228" t="s">
        <v>1190</v>
      </c>
    </row>
    <row r="135" s="2" customFormat="1" ht="24.15" customHeight="1">
      <c r="A135" s="35"/>
      <c r="B135" s="36"/>
      <c r="C135" s="216" t="s">
        <v>579</v>
      </c>
      <c r="D135" s="216" t="s">
        <v>137</v>
      </c>
      <c r="E135" s="217" t="s">
        <v>533</v>
      </c>
      <c r="F135" s="218" t="s">
        <v>534</v>
      </c>
      <c r="G135" s="219" t="s">
        <v>140</v>
      </c>
      <c r="H135" s="220">
        <v>36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150</v>
      </c>
      <c r="AT135" s="228" t="s">
        <v>137</v>
      </c>
      <c r="AU135" s="228" t="s">
        <v>86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150</v>
      </c>
      <c r="BM135" s="228" t="s">
        <v>1191</v>
      </c>
    </row>
    <row r="136" s="2" customFormat="1" ht="21.75" customHeight="1">
      <c r="A136" s="35"/>
      <c r="B136" s="36"/>
      <c r="C136" s="216" t="s">
        <v>141</v>
      </c>
      <c r="D136" s="216" t="s">
        <v>137</v>
      </c>
      <c r="E136" s="217" t="s">
        <v>537</v>
      </c>
      <c r="F136" s="218" t="s">
        <v>538</v>
      </c>
      <c r="G136" s="219" t="s">
        <v>140</v>
      </c>
      <c r="H136" s="220">
        <v>36</v>
      </c>
      <c r="I136" s="221"/>
      <c r="J136" s="222">
        <f>ROUND(I136*H136,2)</f>
        <v>0</v>
      </c>
      <c r="K136" s="223"/>
      <c r="L136" s="41"/>
      <c r="M136" s="241" t="s">
        <v>1</v>
      </c>
      <c r="N136" s="242" t="s">
        <v>41</v>
      </c>
      <c r="O136" s="243"/>
      <c r="P136" s="244">
        <f>O136*H136</f>
        <v>0</v>
      </c>
      <c r="Q136" s="244">
        <v>0.00038000000000000002</v>
      </c>
      <c r="R136" s="244">
        <f>Q136*H136</f>
        <v>0.013680000000000001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150</v>
      </c>
      <c r="AT136" s="228" t="s">
        <v>137</v>
      </c>
      <c r="AU136" s="228" t="s">
        <v>86</v>
      </c>
      <c r="AY136" s="14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84</v>
      </c>
      <c r="BK136" s="229">
        <f>ROUND(I136*H136,2)</f>
        <v>0</v>
      </c>
      <c r="BL136" s="14" t="s">
        <v>150</v>
      </c>
      <c r="BM136" s="228" t="s">
        <v>1192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s2bW70YIWuGsuW2cFIEe8vVl/pOQtUxdA3PCodHcCe/y+hERhtoWQHVB44fSkY2JK9nmNZa5VKMS1+MhmNLnjQ==" hashValue="kRuRHcpx51Od66mFzEbJyEGzeek/NPEqp5uQutrVZ0TrfP/3CrthWgZkKxs/kAttHyJetB6ZLVdfZYmFVn9hTg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DF2C14-4B0D-432A-9FB2-234E5CD8775C}"/>
</file>

<file path=customXml/itemProps2.xml><?xml version="1.0" encoding="utf-8"?>
<ds:datastoreItem xmlns:ds="http://schemas.openxmlformats.org/officeDocument/2006/customXml" ds:itemID="{25749D91-B02B-4F22-8AD2-3C98011149CA}"/>
</file>

<file path=customXml/itemProps3.xml><?xml version="1.0" encoding="utf-8"?>
<ds:datastoreItem xmlns:ds="http://schemas.openxmlformats.org/officeDocument/2006/customXml" ds:itemID="{BA69A3C0-DC6D-44E5-9F78-CEF1C5EB766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LAPTOP-MSQ1R91L\kwakali94@gmail.com</dc:creator>
  <cp:lastModifiedBy>LAPTOP-MSQ1R91L\kwakali94@gmail.com</cp:lastModifiedBy>
  <dcterms:created xsi:type="dcterms:W3CDTF">2023-06-18T13:05:08Z</dcterms:created>
  <dcterms:modified xsi:type="dcterms:W3CDTF">2023-06-18T13:05:14Z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0x0101009E80F5F6C5CE5F4782D8DC573FB786A0</vt:lpwstr>
  </property>
  <property fmtid="{D5CDD505-2E9C-101B-9397-08002B2CF9AE}" pid="3" name="Order">
    <vt:r8>6102200</vt:r8>
  </property>
  <property fmtid="{D5CDD505-2E9C-101B-9397-08002B2CF9AE}" pid="4" name="MediaServiceImageTags">
    <vt:lpwstr/>
  </property>
</Properties>
</file>