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orska\OneDrive - VRV a.s\Plocha\"/>
    </mc:Choice>
  </mc:AlternateContent>
  <bookViews>
    <workbookView xWindow="0" yWindow="0" windowWidth="0" windowHeight="0"/>
  </bookViews>
  <sheets>
    <sheet name="Rekapitulace stavby" sheetId="1" r:id="rId1"/>
    <sheet name="SO 07 - Opatření č.2-40 -..." sheetId="2" r:id="rId2"/>
    <sheet name="SO 09 - Kácení a náhradní..." sheetId="3" r:id="rId3"/>
    <sheet name="01 - Kácení a náhradní vý..." sheetId="4" r:id="rId4"/>
    <sheet name="SO 12 - Obslužná komunikace" sheetId="5" r:id="rId5"/>
    <sheet name="ON.1 - Ostatní náklady" sheetId="6" r:id="rId6"/>
    <sheet name="VRN.1 - Vedlejší rozpočto..." sheetId="7" r:id="rId7"/>
    <sheet name="Pokyny pro vyplnění" sheetId="8" r:id="rId8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07 - Opatření č.2-40 -...'!$C$95:$K$437</definedName>
    <definedName name="_xlnm.Print_Area" localSheetId="1">'SO 07 - Opatření č.2-40 -...'!$C$4:$J$41,'SO 07 - Opatření č.2-40 -...'!$C$47:$J$75,'SO 07 - Opatření č.2-40 -...'!$C$81:$K$437</definedName>
    <definedName name="_xlnm.Print_Titles" localSheetId="1">'SO 07 - Opatření č.2-40 -...'!$95:$95</definedName>
    <definedName name="_xlnm._FilterDatabase" localSheetId="2" hidden="1">'SO 09 - Kácení a náhradní...'!$C$90:$K$586</definedName>
    <definedName name="_xlnm.Print_Area" localSheetId="2">'SO 09 - Kácení a náhradní...'!$C$4:$J$41,'SO 09 - Kácení a náhradní...'!$C$47:$J$70,'SO 09 - Kácení a náhradní...'!$C$76:$K$586</definedName>
    <definedName name="_xlnm.Print_Titles" localSheetId="2">'SO 09 - Kácení a náhradní...'!$90:$90</definedName>
    <definedName name="_xlnm._FilterDatabase" localSheetId="3" hidden="1">'01 - Kácení a náhradní vý...'!$C$95:$K$337</definedName>
    <definedName name="_xlnm.Print_Area" localSheetId="3">'01 - Kácení a náhradní vý...'!$C$4:$J$43,'01 - Kácení a náhradní vý...'!$C$49:$J$73,'01 - Kácení a náhradní vý...'!$C$79:$K$337</definedName>
    <definedName name="_xlnm.Print_Titles" localSheetId="3">'01 - Kácení a náhradní vý...'!$95:$95</definedName>
    <definedName name="_xlnm._FilterDatabase" localSheetId="4" hidden="1">'SO 12 - Obslužná komunikace'!$C$95:$K$505</definedName>
    <definedName name="_xlnm.Print_Area" localSheetId="4">'SO 12 - Obslužná komunikace'!$C$4:$J$41,'SO 12 - Obslužná komunikace'!$C$47:$J$75,'SO 12 - Obslužná komunikace'!$C$81:$K$505</definedName>
    <definedName name="_xlnm.Print_Titles" localSheetId="4">'SO 12 - Obslužná komunikace'!$95:$95</definedName>
    <definedName name="_xlnm._FilterDatabase" localSheetId="5" hidden="1">'ON.1 - Ostatní náklady'!$C$86:$K$347</definedName>
    <definedName name="_xlnm.Print_Area" localSheetId="5">'ON.1 - Ostatní náklady'!$C$4:$J$41,'ON.1 - Ostatní náklady'!$C$47:$J$66,'ON.1 - Ostatní náklady'!$C$72:$K$347</definedName>
    <definedName name="_xlnm.Print_Titles" localSheetId="5">'ON.1 - Ostatní náklady'!$86:$86</definedName>
    <definedName name="_xlnm._FilterDatabase" localSheetId="6" hidden="1">'VRN.1 - Vedlejší rozpočto...'!$C$85:$K$108</definedName>
    <definedName name="_xlnm.Print_Area" localSheetId="6">'VRN.1 - Vedlejší rozpočto...'!$C$4:$J$41,'VRN.1 - Vedlejší rozpočto...'!$C$47:$J$65,'VRN.1 - Vedlejší rozpočto...'!$C$71:$K$108</definedName>
    <definedName name="_xlnm.Print_Titles" localSheetId="6">'VRN.1 - Vedlejší rozpočto...'!$85:$85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50"/>
  <c i="6" r="J39"/>
  <c r="J38"/>
  <c i="1" r="AY62"/>
  <c i="6" r="J37"/>
  <c i="1" r="AX62"/>
  <c i="6"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5"/>
  <c r="BH285"/>
  <c r="BG285"/>
  <c r="BF285"/>
  <c r="T285"/>
  <c r="R285"/>
  <c r="P285"/>
  <c r="BI276"/>
  <c r="BH276"/>
  <c r="BG276"/>
  <c r="BF276"/>
  <c r="T276"/>
  <c r="R276"/>
  <c r="P276"/>
  <c r="BI268"/>
  <c r="BH268"/>
  <c r="BG268"/>
  <c r="BF268"/>
  <c r="T268"/>
  <c r="R268"/>
  <c r="P268"/>
  <c r="BI256"/>
  <c r="BH256"/>
  <c r="BG256"/>
  <c r="BF256"/>
  <c r="T256"/>
  <c r="R256"/>
  <c r="P256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0"/>
  <c r="BH230"/>
  <c r="BG230"/>
  <c r="BF230"/>
  <c r="T230"/>
  <c r="R230"/>
  <c r="P230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5" r="J39"/>
  <c r="J38"/>
  <c i="1" r="AY60"/>
  <c i="5" r="J37"/>
  <c i="1" r="AX60"/>
  <c i="5" r="BI504"/>
  <c r="BH504"/>
  <c r="BG504"/>
  <c r="BF504"/>
  <c r="T504"/>
  <c r="R504"/>
  <c r="P504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18"/>
  <c r="BH318"/>
  <c r="BG318"/>
  <c r="BF318"/>
  <c r="T318"/>
  <c r="R318"/>
  <c r="P318"/>
  <c r="BI310"/>
  <c r="BH310"/>
  <c r="BG310"/>
  <c r="BF310"/>
  <c r="T310"/>
  <c r="R310"/>
  <c r="P310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5"/>
  <c r="BH255"/>
  <c r="BG255"/>
  <c r="BF255"/>
  <c r="T255"/>
  <c r="R255"/>
  <c r="P255"/>
  <c r="BI251"/>
  <c r="BH251"/>
  <c r="BG251"/>
  <c r="BF251"/>
  <c r="T251"/>
  <c r="R251"/>
  <c r="P251"/>
  <c r="BI243"/>
  <c r="BH243"/>
  <c r="BG243"/>
  <c r="BF243"/>
  <c r="T243"/>
  <c r="R243"/>
  <c r="P243"/>
  <c r="BI236"/>
  <c r="BH236"/>
  <c r="BG236"/>
  <c r="BF236"/>
  <c r="T236"/>
  <c r="R236"/>
  <c r="P236"/>
  <c r="BI232"/>
  <c r="BH232"/>
  <c r="BG232"/>
  <c r="BF232"/>
  <c r="T232"/>
  <c r="R232"/>
  <c r="P232"/>
  <c r="BI223"/>
  <c r="BH223"/>
  <c r="BG223"/>
  <c r="BF223"/>
  <c r="T223"/>
  <c r="R223"/>
  <c r="P223"/>
  <c r="BI219"/>
  <c r="BH219"/>
  <c r="BG219"/>
  <c r="BF219"/>
  <c r="T219"/>
  <c r="R219"/>
  <c r="P219"/>
  <c r="BI208"/>
  <c r="BH208"/>
  <c r="BG208"/>
  <c r="BF208"/>
  <c r="T208"/>
  <c r="R208"/>
  <c r="P208"/>
  <c r="BI199"/>
  <c r="BH199"/>
  <c r="BG199"/>
  <c r="BF199"/>
  <c r="T199"/>
  <c r="R199"/>
  <c r="P199"/>
  <c r="BI196"/>
  <c r="BH196"/>
  <c r="BG196"/>
  <c r="BF196"/>
  <c r="T196"/>
  <c r="R196"/>
  <c r="P19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17"/>
  <c r="BH117"/>
  <c r="BG117"/>
  <c r="BF117"/>
  <c r="T117"/>
  <c r="R117"/>
  <c r="P117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4" r="J41"/>
  <c r="J40"/>
  <c i="1" r="AY59"/>
  <c i="4" r="J39"/>
  <c i="1" r="AX59"/>
  <c i="4" r="BI335"/>
  <c r="BH335"/>
  <c r="BG335"/>
  <c r="BF335"/>
  <c r="T335"/>
  <c r="T326"/>
  <c r="T325"/>
  <c r="R335"/>
  <c r="R326"/>
  <c r="R325"/>
  <c r="P335"/>
  <c r="P326"/>
  <c r="P325"/>
  <c r="BI327"/>
  <c r="BH327"/>
  <c r="BG327"/>
  <c r="BF327"/>
  <c r="T327"/>
  <c r="R327"/>
  <c r="P327"/>
  <c r="BI322"/>
  <c r="BH322"/>
  <c r="BG322"/>
  <c r="BF322"/>
  <c r="T322"/>
  <c r="T321"/>
  <c r="R322"/>
  <c r="R321"/>
  <c r="P322"/>
  <c r="P321"/>
  <c r="BI318"/>
  <c r="BH318"/>
  <c r="BG318"/>
  <c r="BF318"/>
  <c r="T318"/>
  <c r="R318"/>
  <c r="P318"/>
  <c r="BI314"/>
  <c r="BH314"/>
  <c r="BG314"/>
  <c r="BF314"/>
  <c r="T314"/>
  <c r="R314"/>
  <c r="P314"/>
  <c r="BI306"/>
  <c r="BH306"/>
  <c r="BG306"/>
  <c r="BF306"/>
  <c r="T306"/>
  <c r="R306"/>
  <c r="P306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56"/>
  <c r="BH256"/>
  <c r="BG256"/>
  <c r="BF256"/>
  <c r="T256"/>
  <c r="R256"/>
  <c r="P256"/>
  <c r="BI253"/>
  <c r="BH253"/>
  <c r="BG253"/>
  <c r="BF253"/>
  <c r="T253"/>
  <c r="R253"/>
  <c r="P253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8"/>
  <c r="BH218"/>
  <c r="BG218"/>
  <c r="BF218"/>
  <c r="T218"/>
  <c r="R218"/>
  <c r="P218"/>
  <c r="BI215"/>
  <c r="BH215"/>
  <c r="BG215"/>
  <c r="BF215"/>
  <c r="T215"/>
  <c r="R215"/>
  <c r="P215"/>
  <c r="BI208"/>
  <c r="BH208"/>
  <c r="BG208"/>
  <c r="BF208"/>
  <c r="T208"/>
  <c r="R208"/>
  <c r="P208"/>
  <c r="BI198"/>
  <c r="BH198"/>
  <c r="BG198"/>
  <c r="BF198"/>
  <c r="T198"/>
  <c r="R198"/>
  <c r="P198"/>
  <c r="BI195"/>
  <c r="BH195"/>
  <c r="BG195"/>
  <c r="BF195"/>
  <c r="T195"/>
  <c r="R195"/>
  <c r="P195"/>
  <c r="BI181"/>
  <c r="BH181"/>
  <c r="BG181"/>
  <c r="BF181"/>
  <c r="T181"/>
  <c r="R181"/>
  <c r="P181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19"/>
  <c r="BH119"/>
  <c r="BG119"/>
  <c r="BF119"/>
  <c r="T119"/>
  <c r="R119"/>
  <c r="P119"/>
  <c r="BI116"/>
  <c r="BH116"/>
  <c r="BG116"/>
  <c r="BF116"/>
  <c r="T116"/>
  <c r="R116"/>
  <c r="P116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63"/>
  <c r="J62"/>
  <c r="F62"/>
  <c r="F60"/>
  <c r="E58"/>
  <c r="J22"/>
  <c r="E22"/>
  <c r="F63"/>
  <c r="J21"/>
  <c r="J16"/>
  <c r="J90"/>
  <c r="E7"/>
  <c r="E82"/>
  <c i="3" r="J39"/>
  <c r="J38"/>
  <c i="1" r="AY58"/>
  <c i="3" r="J37"/>
  <c i="1" r="AX58"/>
  <c i="3"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T574"/>
  <c r="R575"/>
  <c r="R574"/>
  <c r="P575"/>
  <c r="P574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498"/>
  <c r="BH498"/>
  <c r="BG498"/>
  <c r="BF498"/>
  <c r="T498"/>
  <c r="R498"/>
  <c r="P498"/>
  <c r="BI495"/>
  <c r="BH495"/>
  <c r="BG495"/>
  <c r="BF495"/>
  <c r="T495"/>
  <c r="R495"/>
  <c r="P495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44"/>
  <c r="BH444"/>
  <c r="BG444"/>
  <c r="BF444"/>
  <c r="T444"/>
  <c r="R444"/>
  <c r="P444"/>
  <c r="BI441"/>
  <c r="BH441"/>
  <c r="BG441"/>
  <c r="BF441"/>
  <c r="T441"/>
  <c r="R441"/>
  <c r="P441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63"/>
  <c r="BH363"/>
  <c r="BG363"/>
  <c r="BF363"/>
  <c r="T363"/>
  <c r="R363"/>
  <c r="P363"/>
  <c r="BI360"/>
  <c r="BH360"/>
  <c r="BG360"/>
  <c r="BF360"/>
  <c r="T360"/>
  <c r="R360"/>
  <c r="P360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2" r="J39"/>
  <c r="J38"/>
  <c i="1" r="AY56"/>
  <c i="2" r="J37"/>
  <c i="1" r="AX56"/>
  <c i="2"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2"/>
  <c r="BH412"/>
  <c r="BG412"/>
  <c r="BF412"/>
  <c r="T412"/>
  <c r="R412"/>
  <c r="P412"/>
  <c r="BI408"/>
  <c r="BH408"/>
  <c r="BG408"/>
  <c r="BF408"/>
  <c r="T408"/>
  <c r="T407"/>
  <c r="R408"/>
  <c r="R407"/>
  <c r="P408"/>
  <c r="P407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R389"/>
  <c r="P389"/>
  <c r="BI376"/>
  <c r="BH376"/>
  <c r="BG376"/>
  <c r="BF376"/>
  <c r="T376"/>
  <c r="R376"/>
  <c r="P376"/>
  <c r="BI372"/>
  <c r="BH372"/>
  <c r="BG372"/>
  <c r="BF372"/>
  <c r="T372"/>
  <c r="R372"/>
  <c r="P372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T202"/>
  <c r="R203"/>
  <c r="R202"/>
  <c r="P203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6"/>
  <c r="BH176"/>
  <c r="BG176"/>
  <c r="BF176"/>
  <c r="T176"/>
  <c r="R176"/>
  <c r="P176"/>
  <c r="BI171"/>
  <c r="BH171"/>
  <c r="BG171"/>
  <c r="BF171"/>
  <c r="T171"/>
  <c r="R171"/>
  <c r="P171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5"/>
  <c r="BH135"/>
  <c r="BG135"/>
  <c r="BF135"/>
  <c r="T135"/>
  <c r="R135"/>
  <c r="P135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56"/>
  <c r="E7"/>
  <c r="E84"/>
  <c i="1" r="L50"/>
  <c r="AM50"/>
  <c r="AM49"/>
  <c r="L49"/>
  <c r="AM47"/>
  <c r="L47"/>
  <c r="L45"/>
  <c r="L44"/>
  <c i="2" r="BK122"/>
  <c i="3" r="BK441"/>
  <c r="BK360"/>
  <c r="BK118"/>
  <c i="5" r="J401"/>
  <c i="6" r="J329"/>
  <c i="2" r="J402"/>
  <c r="J99"/>
  <c r="BK118"/>
  <c i="3" r="J575"/>
  <c r="J476"/>
  <c r="BK290"/>
  <c r="BK222"/>
  <c r="J254"/>
  <c i="4" r="J290"/>
  <c i="5" r="BK357"/>
  <c r="BK299"/>
  <c i="6" r="BK307"/>
  <c r="BK221"/>
  <c i="2" r="BK187"/>
  <c r="BK135"/>
  <c i="3" r="BK429"/>
  <c r="BK537"/>
  <c i="5" r="BK469"/>
  <c r="BK199"/>
  <c i="6" r="J344"/>
  <c i="2" r="J425"/>
  <c r="J176"/>
  <c i="3" r="J462"/>
  <c r="J290"/>
  <c r="J278"/>
  <c r="J182"/>
  <c i="4" r="BK162"/>
  <c i="5" r="BK483"/>
  <c r="BK196"/>
  <c i="6" r="J247"/>
  <c r="J239"/>
  <c i="2" r="BK264"/>
  <c i="3" r="BK421"/>
  <c r="J158"/>
  <c i="4" r="J314"/>
  <c r="BK282"/>
  <c i="5" r="BK502"/>
  <c r="J364"/>
  <c i="6" r="BK166"/>
  <c i="3" r="J429"/>
  <c r="BK254"/>
  <c r="BK158"/>
  <c i="4" r="BK335"/>
  <c i="5" r="J409"/>
  <c i="2" r="BK293"/>
  <c r="BK314"/>
  <c r="J264"/>
  <c i="3" r="BK174"/>
  <c r="BK321"/>
  <c r="BK541"/>
  <c r="J541"/>
  <c i="4" r="BK273"/>
  <c r="BK239"/>
  <c i="5" r="BK465"/>
  <c r="BK381"/>
  <c r="J299"/>
  <c r="BK373"/>
  <c i="6" r="J179"/>
  <c r="BK243"/>
  <c i="7" r="BK97"/>
  <c i="2" r="J244"/>
  <c r="J273"/>
  <c i="3" r="J495"/>
  <c r="BK382"/>
  <c r="BK178"/>
  <c r="J218"/>
  <c i="4" r="J279"/>
  <c i="5" r="J502"/>
  <c r="J434"/>
  <c r="J219"/>
  <c i="6" r="J147"/>
  <c i="2" r="J259"/>
  <c r="J327"/>
  <c r="J412"/>
  <c r="BK191"/>
  <c i="3" r="J98"/>
  <c r="BK468"/>
  <c r="BK330"/>
  <c r="BK102"/>
  <c r="BK114"/>
  <c i="4" r="J296"/>
  <c i="5" r="BK430"/>
  <c r="BK455"/>
  <c i="6" r="BK104"/>
  <c r="J151"/>
  <c i="2" r="BK255"/>
  <c r="BK221"/>
  <c r="J183"/>
  <c r="J435"/>
  <c r="J289"/>
  <c i="4" r="BK141"/>
  <c r="J104"/>
  <c i="5" r="BK416"/>
  <c r="BK338"/>
  <c r="J263"/>
  <c r="J342"/>
  <c i="6" r="J310"/>
  <c r="J302"/>
  <c r="BK268"/>
  <c r="BK109"/>
  <c i="2" r="BK239"/>
  <c r="BK276"/>
  <c r="J239"/>
  <c i="3" r="J526"/>
  <c r="BK498"/>
  <c r="J222"/>
  <c r="J230"/>
  <c r="BK335"/>
  <c r="J246"/>
  <c i="4" r="J108"/>
  <c r="BK104"/>
  <c i="5" r="J458"/>
  <c r="BK295"/>
  <c r="BK104"/>
  <c r="J148"/>
  <c i="6" r="BK247"/>
  <c r="J104"/>
  <c i="7" r="J108"/>
  <c i="2" r="J214"/>
  <c i="3" r="BK465"/>
  <c r="J242"/>
  <c i="4" r="BK246"/>
  <c i="5" r="J377"/>
  <c i="6" r="BK342"/>
  <c i="2" r="J209"/>
  <c i="1" r="AS61"/>
  <c i="3" r="BK134"/>
  <c r="J118"/>
  <c r="BK495"/>
  <c r="J327"/>
  <c r="BK246"/>
  <c r="BK186"/>
  <c i="4" r="BK127"/>
  <c i="5" r="J469"/>
  <c r="BK462"/>
  <c r="J140"/>
  <c i="6" r="BK151"/>
  <c r="J95"/>
  <c r="J125"/>
  <c i="2" r="BK289"/>
  <c i="3" r="BK314"/>
  <c r="BK294"/>
  <c r="BK433"/>
  <c i="5" r="J208"/>
  <c i="6" r="BK346"/>
  <c i="2" r="BK339"/>
  <c r="J255"/>
  <c i="3" r="J190"/>
  <c r="BK436"/>
  <c r="J472"/>
  <c r="J174"/>
  <c i="4" r="J276"/>
  <c i="5" r="BK326"/>
  <c r="BK475"/>
  <c r="J310"/>
  <c i="6" r="J132"/>
  <c r="BK340"/>
  <c i="2" r="BK389"/>
  <c i="3" r="BK324"/>
  <c r="BK529"/>
  <c i="4" r="BK116"/>
  <c i="5" r="J479"/>
  <c i="6" r="J205"/>
  <c r="BK122"/>
  <c i="3" r="BK575"/>
  <c i="4" r="J246"/>
  <c r="J116"/>
  <c i="5" r="BK117"/>
  <c i="2" r="BK408"/>
  <c r="BK250"/>
  <c r="J276"/>
  <c i="3" r="BK523"/>
  <c r="J335"/>
  <c r="BK563"/>
  <c i="4" r="J256"/>
  <c r="J327"/>
  <c i="5" r="J504"/>
  <c r="J276"/>
  <c r="J318"/>
  <c r="J334"/>
  <c i="6" r="BK344"/>
  <c r="J199"/>
  <c r="J170"/>
  <c i="2" r="BK366"/>
  <c r="J104"/>
  <c i="3" r="BK126"/>
  <c r="J388"/>
  <c r="BK417"/>
  <c r="BK318"/>
  <c i="4" r="BK169"/>
  <c r="J306"/>
  <c i="5" r="J475"/>
  <c r="BK99"/>
  <c i="6" r="BK302"/>
  <c r="J89"/>
  <c i="2" r="BK230"/>
  <c r="J171"/>
  <c r="J339"/>
  <c i="3" r="BK198"/>
  <c r="J580"/>
  <c r="BK238"/>
  <c r="BK194"/>
  <c r="BK250"/>
  <c i="4" r="BK231"/>
  <c r="J243"/>
  <c i="5" r="J490"/>
  <c r="J394"/>
  <c i="6" r="J307"/>
  <c i="7" r="J88"/>
  <c i="2" r="BK327"/>
  <c r="J354"/>
  <c r="J421"/>
  <c r="BK418"/>
  <c r="J250"/>
  <c i="4" r="J148"/>
  <c i="5" r="BK136"/>
  <c r="BK386"/>
  <c r="BK390"/>
  <c r="BK310"/>
  <c r="BK148"/>
  <c r="J255"/>
  <c i="6" r="J340"/>
  <c r="BK332"/>
  <c r="J256"/>
  <c r="BK147"/>
  <c i="2" r="BK183"/>
  <c r="BK428"/>
  <c r="J428"/>
  <c r="BK99"/>
  <c i="3" r="J206"/>
  <c r="J532"/>
  <c r="BK388"/>
  <c r="J433"/>
  <c r="BK462"/>
  <c r="J324"/>
  <c r="BK379"/>
  <c i="4" r="BK327"/>
  <c r="BK243"/>
  <c r="BK225"/>
  <c r="BK253"/>
  <c i="5" r="J488"/>
  <c r="J290"/>
  <c r="J398"/>
  <c r="J416"/>
  <c r="J438"/>
  <c r="J136"/>
  <c i="6" r="BK312"/>
  <c r="BK95"/>
  <c r="J109"/>
  <c r="J243"/>
  <c r="J122"/>
  <c r="J161"/>
  <c i="2" r="J432"/>
  <c r="BK209"/>
  <c r="J122"/>
  <c i="3" r="BK138"/>
  <c i="5" r="BK223"/>
  <c i="2" r="J269"/>
  <c r="BK114"/>
  <c r="J140"/>
  <c i="3" r="BK391"/>
  <c r="J517"/>
  <c r="J142"/>
  <c i="4" r="J134"/>
  <c i="5" r="J357"/>
  <c i="6" r="J107"/>
  <c i="7" r="J97"/>
  <c i="3" r="BK202"/>
  <c i="5" r="BK219"/>
  <c i="2" r="BK303"/>
  <c r="J135"/>
  <c i="3" r="J391"/>
  <c r="J310"/>
  <c r="BK98"/>
  <c i="4" r="J253"/>
  <c i="5" r="J223"/>
  <c i="6" r="J315"/>
  <c r="J118"/>
  <c i="3" r="BK363"/>
  <c r="BK166"/>
  <c i="5" r="BK488"/>
  <c i="6" r="BK205"/>
  <c i="3" r="BK142"/>
  <c r="BK210"/>
  <c i="4" r="J228"/>
  <c i="5" r="J303"/>
  <c i="2" r="J408"/>
  <c r="BK235"/>
  <c i="3" r="J382"/>
  <c r="BK567"/>
  <c i="4" r="BK177"/>
  <c i="5" r="J386"/>
  <c r="BK451"/>
  <c i="6" r="J120"/>
  <c r="BK92"/>
  <c i="2" r="J195"/>
  <c i="3" r="BK555"/>
  <c r="J314"/>
  <c r="J394"/>
  <c i="4" r="J282"/>
  <c i="5" r="BK458"/>
  <c i="6" r="BK329"/>
  <c i="2" r="J398"/>
  <c r="J226"/>
  <c i="3" r="BK517"/>
  <c r="J498"/>
  <c r="J126"/>
  <c i="4" r="BK296"/>
  <c i="5" r="BK255"/>
  <c i="6" r="J174"/>
  <c i="2" r="BK151"/>
  <c r="BK269"/>
  <c r="BK226"/>
  <c i="5" r="BK497"/>
  <c r="BK251"/>
  <c r="BK144"/>
  <c i="6" r="J325"/>
  <c r="BK310"/>
  <c r="BK156"/>
  <c i="2" r="BK195"/>
  <c i="3" r="J571"/>
  <c r="J258"/>
  <c r="J170"/>
  <c i="4" r="BK286"/>
  <c r="BK119"/>
  <c i="5" r="BK504"/>
  <c r="J430"/>
  <c i="3" r="J210"/>
  <c r="BK170"/>
  <c i="5" r="J267"/>
  <c i="7" r="J100"/>
  <c i="2" r="J151"/>
  <c i="3" r="J523"/>
  <c r="BK560"/>
  <c i="4" r="BK322"/>
  <c i="5" r="J295"/>
  <c i="6" r="BK188"/>
  <c i="2" r="BK398"/>
  <c i="3" r="J551"/>
  <c r="BK206"/>
  <c i="6" r="J323"/>
  <c i="2" r="BK203"/>
  <c i="3" r="J330"/>
  <c r="BK476"/>
  <c i="4" r="BK264"/>
  <c i="5" r="BK438"/>
  <c r="J199"/>
  <c i="6" r="BK174"/>
  <c i="3" r="J585"/>
  <c r="BK150"/>
  <c i="4" r="J141"/>
  <c i="6" r="BK320"/>
  <c i="7" r="J91"/>
  <c i="3" r="BK444"/>
  <c i="4" r="J293"/>
  <c i="7" r="BK108"/>
  <c i="2" r="BK435"/>
  <c i="3" r="J194"/>
  <c r="J110"/>
  <c r="J298"/>
  <c i="4" r="BK299"/>
  <c i="5" r="J419"/>
  <c r="BK398"/>
  <c i="6" r="J98"/>
  <c i="7" r="BK88"/>
  <c i="2" r="BK425"/>
  <c i="3" r="J514"/>
  <c r="BK234"/>
  <c i="4" r="J335"/>
  <c i="5" r="BK263"/>
  <c i="4" r="BK108"/>
  <c i="5" r="J243"/>
  <c i="6" r="J346"/>
  <c i="2" r="J314"/>
  <c r="J389"/>
  <c r="J191"/>
  <c r="J203"/>
  <c i="4" r="BK267"/>
  <c i="5" r="J338"/>
  <c r="J347"/>
  <c r="BK276"/>
  <c i="6" r="J338"/>
  <c r="J215"/>
  <c i="2" r="BK376"/>
  <c i="3" r="J563"/>
  <c r="BK425"/>
  <c r="BK548"/>
  <c r="J226"/>
  <c i="4" r="J127"/>
  <c r="BK290"/>
  <c i="5" r="J236"/>
  <c r="J251"/>
  <c i="6" r="J292"/>
  <c r="BK315"/>
  <c i="7" r="BK102"/>
  <c i="3" r="J106"/>
  <c i="4" r="J299"/>
  <c i="6" r="J209"/>
  <c i="2" r="J187"/>
  <c r="BK421"/>
  <c i="3" r="J186"/>
  <c r="J262"/>
  <c r="BK182"/>
  <c i="4" r="BK228"/>
  <c i="6" r="BK338"/>
  <c r="J221"/>
  <c i="2" r="J158"/>
  <c i="3" r="J548"/>
  <c r="J520"/>
  <c r="BK286"/>
  <c i="4" r="BK134"/>
  <c i="6" r="J112"/>
  <c r="BK120"/>
  <c i="2" r="BK308"/>
  <c r="J418"/>
  <c r="J298"/>
  <c i="3" r="BK262"/>
  <c r="J459"/>
  <c r="J436"/>
  <c r="BK282"/>
  <c r="J102"/>
  <c i="4" r="J215"/>
  <c i="5" r="BK490"/>
  <c r="J117"/>
  <c i="6" r="J297"/>
  <c r="J115"/>
  <c i="7" r="BK94"/>
  <c i="3" r="BK526"/>
  <c r="J425"/>
  <c r="BK310"/>
  <c i="5" r="J271"/>
  <c i="6" r="BK276"/>
  <c i="2" r="J110"/>
  <c r="BK320"/>
  <c i="3" r="J557"/>
  <c r="BK479"/>
  <c r="BK226"/>
  <c i="4" r="J273"/>
  <c r="BK99"/>
  <c i="6" r="J135"/>
  <c i="3" r="J379"/>
  <c r="J134"/>
  <c r="J286"/>
  <c i="4" r="J119"/>
  <c i="5" r="J353"/>
  <c r="BK152"/>
  <c i="6" r="BK209"/>
  <c i="3" r="BK327"/>
  <c r="J444"/>
  <c r="J238"/>
  <c i="4" r="BK293"/>
  <c i="5" r="J497"/>
  <c i="2" r="J235"/>
  <c r="J366"/>
  <c r="BK432"/>
  <c i="3" r="BK130"/>
  <c r="J344"/>
  <c r="J479"/>
  <c r="J282"/>
  <c i="4" r="BK276"/>
  <c r="J264"/>
  <c i="5" r="J493"/>
  <c r="BK243"/>
  <c r="BK364"/>
  <c r="BK377"/>
  <c i="6" r="J332"/>
  <c r="BK285"/>
  <c r="BK129"/>
  <c i="2" r="J372"/>
  <c r="BK298"/>
  <c i="3" r="BK218"/>
  <c r="BK270"/>
  <c r="BK162"/>
  <c r="J178"/>
  <c i="4" r="BK306"/>
  <c i="5" r="J390"/>
  <c r="BK140"/>
  <c r="J405"/>
  <c i="6" r="J92"/>
  <c r="BK161"/>
  <c i="3" r="J321"/>
  <c i="5" r="J455"/>
  <c i="6" r="J138"/>
  <c i="2" r="J308"/>
  <c r="BK259"/>
  <c i="3" r="BK397"/>
  <c r="BK459"/>
  <c r="J363"/>
  <c i="4" r="BK148"/>
  <c i="5" r="BK271"/>
  <c i="6" r="BK142"/>
  <c i="2" r="BK273"/>
  <c r="J221"/>
  <c i="3" r="J555"/>
  <c r="BK258"/>
  <c i="4" r="J155"/>
  <c i="5" r="BK290"/>
  <c i="6" r="BK101"/>
  <c r="J101"/>
  <c r="J166"/>
  <c i="2" r="BK335"/>
  <c i="3" r="J417"/>
  <c r="BK274"/>
  <c i="5" r="BK368"/>
  <c i="6" r="J320"/>
  <c i="2" r="BK140"/>
  <c r="BK281"/>
  <c r="BK104"/>
  <c i="3" r="BK146"/>
  <c r="J266"/>
  <c r="J340"/>
  <c i="4" r="J318"/>
  <c i="5" r="J368"/>
  <c r="J326"/>
  <c r="J99"/>
  <c i="6" r="BK89"/>
  <c r="J285"/>
  <c i="7" r="BK105"/>
  <c i="3" r="J544"/>
  <c r="J114"/>
  <c i="4" r="BK270"/>
  <c r="BK198"/>
  <c i="5" r="BK347"/>
  <c i="6" r="J193"/>
  <c r="BK98"/>
  <c i="3" r="J421"/>
  <c r="BK394"/>
  <c r="BK110"/>
  <c i="4" r="J225"/>
  <c r="BK208"/>
  <c i="2" r="BK171"/>
  <c r="BK164"/>
  <c r="BK358"/>
  <c i="3" r="BK580"/>
  <c r="J397"/>
  <c r="BK472"/>
  <c i="4" r="J231"/>
  <c i="5" r="J471"/>
  <c r="J381"/>
  <c r="BK419"/>
  <c r="J152"/>
  <c i="6" r="BK193"/>
  <c r="BK323"/>
  <c r="BK118"/>
  <c i="2" r="BK372"/>
  <c r="BK147"/>
  <c i="3" r="J150"/>
  <c r="BK298"/>
  <c r="BK544"/>
  <c r="J360"/>
  <c i="4" r="BK195"/>
  <c r="BK218"/>
  <c i="5" r="BK267"/>
  <c r="BK303"/>
  <c i="6" r="BK335"/>
  <c r="BK256"/>
  <c i="7" r="J105"/>
  <c i="1" r="AS57"/>
  <c i="5" r="J465"/>
  <c r="BK342"/>
  <c i="6" r="BK115"/>
  <c r="BK170"/>
  <c r="J188"/>
  <c i="7" r="J94"/>
  <c i="2" r="BK158"/>
  <c r="BK110"/>
  <c r="J198"/>
  <c i="3" r="J166"/>
  <c r="BK385"/>
  <c r="J318"/>
  <c r="J198"/>
  <c r="J130"/>
  <c i="4" r="BK314"/>
  <c r="J208"/>
  <c i="5" r="BK394"/>
  <c r="BK409"/>
  <c r="BK471"/>
  <c r="BK208"/>
  <c r="BK330"/>
  <c i="6" r="J156"/>
  <c r="J335"/>
  <c r="BK112"/>
  <c i="3" r="BK122"/>
  <c r="J214"/>
  <c i="4" r="BK181"/>
  <c i="5" r="BK232"/>
  <c i="2" r="J362"/>
  <c r="BK214"/>
  <c i="3" r="BK514"/>
  <c r="BK571"/>
  <c r="BK190"/>
  <c i="4" r="BK215"/>
  <c i="5" r="BK434"/>
  <c i="6" r="J312"/>
  <c i="2" r="J376"/>
  <c i="3" r="BK266"/>
  <c r="J465"/>
  <c i="6" r="J268"/>
  <c i="2" r="J293"/>
  <c i="3" r="BK94"/>
  <c r="J537"/>
  <c r="BK214"/>
  <c i="4" r="J286"/>
  <c i="5" r="BK413"/>
  <c i="6" r="BK239"/>
  <c i="2" r="J114"/>
  <c i="3" r="J413"/>
  <c i="4" r="BK256"/>
  <c i="5" r="J424"/>
  <c i="6" r="BK132"/>
  <c i="3" r="J94"/>
  <c r="BK106"/>
  <c i="5" r="J462"/>
  <c i="2" r="J164"/>
  <c r="BK412"/>
  <c i="3" r="J529"/>
  <c r="J274"/>
  <c i="4" r="BK318"/>
  <c i="5" r="BK236"/>
  <c r="BK424"/>
  <c i="6" r="BK325"/>
  <c r="BK179"/>
  <c i="7" r="BK91"/>
  <c i="2" r="BK126"/>
  <c i="3" r="J385"/>
  <c i="4" r="J195"/>
  <c i="5" r="J144"/>
  <c i="6" r="BK297"/>
  <c r="J276"/>
  <c i="2" r="BK362"/>
  <c i="3" r="J154"/>
  <c r="BK532"/>
  <c r="J234"/>
  <c i="4" r="J181"/>
  <c i="5" r="J427"/>
  <c i="6" r="BK135"/>
  <c i="2" r="BK394"/>
  <c r="J281"/>
  <c i="3" r="J162"/>
  <c i="5" r="J451"/>
  <c r="J442"/>
  <c r="J232"/>
  <c i="6" r="BK199"/>
  <c r="BK138"/>
  <c i="2" r="BK343"/>
  <c r="BK354"/>
  <c i="3" r="J294"/>
  <c r="BK278"/>
  <c i="4" r="J218"/>
  <c r="J169"/>
  <c i="5" r="BK427"/>
  <c r="J330"/>
  <c r="J281"/>
  <c i="6" r="BK125"/>
  <c r="J181"/>
  <c i="2" r="J343"/>
  <c i="3" r="J270"/>
  <c i="5" r="BK479"/>
  <c i="7" r="BK100"/>
  <c i="2" r="J230"/>
  <c r="J394"/>
  <c i="3" r="J250"/>
  <c r="J441"/>
  <c r="J138"/>
  <c i="5" r="J109"/>
  <c r="BK281"/>
  <c i="6" r="BK292"/>
  <c i="2" r="BK176"/>
  <c i="3" r="BK551"/>
  <c i="5" r="BK405"/>
  <c i="2" r="J358"/>
  <c r="BK244"/>
  <c i="3" r="BK154"/>
  <c r="BK344"/>
  <c i="4" r="J99"/>
  <c i="5" r="BK318"/>
  <c r="BK350"/>
  <c i="7" r="J102"/>
  <c i="3" r="BK230"/>
  <c i="4" r="BK279"/>
  <c i="5" r="J373"/>
  <c i="3" r="BK413"/>
  <c r="J567"/>
  <c i="4" r="J270"/>
  <c i="2" r="J335"/>
  <c r="J147"/>
  <c i="3" r="J122"/>
  <c r="J146"/>
  <c i="4" r="BK155"/>
  <c r="J177"/>
  <c i="5" r="BK442"/>
  <c r="BK493"/>
  <c r="J196"/>
  <c i="6" r="BK230"/>
  <c i="2" r="J320"/>
  <c r="BK402"/>
  <c i="3" r="BK340"/>
  <c r="J468"/>
  <c i="4" r="J267"/>
  <c i="5" r="J413"/>
  <c i="6" r="J230"/>
  <c r="BK181"/>
  <c i="2" r="J285"/>
  <c i="3" r="J560"/>
  <c r="J202"/>
  <c i="4" r="J162"/>
  <c r="J239"/>
  <c i="5" r="BK401"/>
  <c i="6" r="BK215"/>
  <c i="2" r="J118"/>
  <c r="J303"/>
  <c r="J126"/>
  <c i="3" r="BK520"/>
  <c i="5" r="J483"/>
  <c r="J104"/>
  <c r="J350"/>
  <c i="6" r="J129"/>
  <c r="J142"/>
  <c i="2" r="BK198"/>
  <c r="BK285"/>
  <c i="3" r="BK585"/>
  <c r="BK557"/>
  <c r="BK242"/>
  <c i="4" r="J198"/>
  <c r="J322"/>
  <c i="5" r="BK353"/>
  <c r="BK334"/>
  <c r="BK109"/>
  <c i="6" r="J342"/>
  <c r="BK107"/>
  <c i="2" l="1" r="BK208"/>
  <c r="J208"/>
  <c r="J67"/>
  <c r="R326"/>
  <c r="T411"/>
  <c i="5" r="BK270"/>
  <c r="J270"/>
  <c r="J66"/>
  <c r="P341"/>
  <c r="T385"/>
  <c i="2" r="P98"/>
  <c r="R208"/>
  <c r="BK353"/>
  <c r="J353"/>
  <c r="J70"/>
  <c r="BK420"/>
  <c r="J420"/>
  <c r="J74"/>
  <c i="5" r="T270"/>
  <c r="R408"/>
  <c r="R501"/>
  <c i="2" r="R98"/>
  <c r="T208"/>
  <c r="P353"/>
  <c r="R411"/>
  <c i="3" r="P334"/>
  <c r="T579"/>
  <c r="T578"/>
  <c i="4" r="BK98"/>
  <c r="J98"/>
  <c r="J69"/>
  <c i="5" r="P270"/>
  <c r="T408"/>
  <c i="2" r="T249"/>
  <c r="P420"/>
  <c i="3" r="BK334"/>
  <c r="J334"/>
  <c r="J66"/>
  <c i="4" r="R98"/>
  <c r="R97"/>
  <c r="R96"/>
  <c i="5" r="P98"/>
  <c r="T294"/>
  <c r="BK372"/>
  <c r="J372"/>
  <c r="J69"/>
  <c r="R385"/>
  <c r="P393"/>
  <c r="T487"/>
  <c i="2" r="BK98"/>
  <c r="P208"/>
  <c r="R353"/>
  <c r="BK411"/>
  <c r="BK410"/>
  <c r="J410"/>
  <c r="J72"/>
  <c i="3" r="R93"/>
  <c r="R92"/>
  <c r="R91"/>
  <c i="5" r="R98"/>
  <c r="BK408"/>
  <c r="J408"/>
  <c r="J72"/>
  <c r="T501"/>
  <c i="2" r="BK249"/>
  <c r="J249"/>
  <c r="J68"/>
  <c r="T353"/>
  <c r="P411"/>
  <c r="P410"/>
  <c i="3" r="R334"/>
  <c r="P579"/>
  <c r="P578"/>
  <c i="4" r="T98"/>
  <c r="T97"/>
  <c r="T96"/>
  <c i="5" r="P294"/>
  <c r="P408"/>
  <c r="BK501"/>
  <c r="J501"/>
  <c r="J74"/>
  <c i="2" r="P249"/>
  <c r="T326"/>
  <c i="3" r="P93"/>
  <c r="P92"/>
  <c r="P91"/>
  <c i="1" r="AU58"/>
  <c i="3" r="R579"/>
  <c r="R578"/>
  <c i="5" r="T98"/>
  <c r="R341"/>
  <c r="BK385"/>
  <c r="J385"/>
  <c r="J70"/>
  <c r="T393"/>
  <c r="P501"/>
  <c i="2" r="P326"/>
  <c r="T420"/>
  <c i="6" r="T141"/>
  <c r="T88"/>
  <c r="T87"/>
  <c i="3" r="T93"/>
  <c i="5" r="BK294"/>
  <c r="J294"/>
  <c r="J67"/>
  <c r="T341"/>
  <c r="T372"/>
  <c r="BK393"/>
  <c r="J393"/>
  <c r="J71"/>
  <c r="P487"/>
  <c i="6" r="BK141"/>
  <c r="J141"/>
  <c r="J65"/>
  <c i="2" r="T98"/>
  <c r="T97"/>
  <c r="BK326"/>
  <c r="J326"/>
  <c r="J69"/>
  <c r="R420"/>
  <c r="R410"/>
  <c i="3" r="T334"/>
  <c r="BK579"/>
  <c r="J579"/>
  <c r="J69"/>
  <c i="5" r="R294"/>
  <c r="R372"/>
  <c r="BK487"/>
  <c r="J487"/>
  <c r="J73"/>
  <c i="4" r="P98"/>
  <c r="P97"/>
  <c r="P96"/>
  <c i="1" r="AU59"/>
  <c i="5" r="BK98"/>
  <c r="J98"/>
  <c r="J65"/>
  <c r="R270"/>
  <c r="BK341"/>
  <c r="J341"/>
  <c r="J68"/>
  <c r="P372"/>
  <c r="P385"/>
  <c r="R393"/>
  <c r="R487"/>
  <c i="6" r="R141"/>
  <c r="R88"/>
  <c r="R87"/>
  <c i="7" r="BK87"/>
  <c r="J87"/>
  <c r="J64"/>
  <c r="R87"/>
  <c r="R86"/>
  <c i="2" r="R249"/>
  <c i="3" r="BK93"/>
  <c r="J93"/>
  <c r="J65"/>
  <c i="6" r="P141"/>
  <c r="P88"/>
  <c r="P87"/>
  <c i="1" r="AU62"/>
  <c i="7" r="P87"/>
  <c r="P86"/>
  <c i="1" r="AU63"/>
  <c i="7" r="T87"/>
  <c r="T86"/>
  <c i="2" r="BK407"/>
  <c r="J407"/>
  <c r="J71"/>
  <c i="4" r="BK321"/>
  <c r="J321"/>
  <c r="J70"/>
  <c i="2" r="BK202"/>
  <c r="J202"/>
  <c r="J66"/>
  <c i="4" r="BK326"/>
  <c r="J326"/>
  <c r="J72"/>
  <c i="3" r="BK574"/>
  <c r="J574"/>
  <c r="J67"/>
  <c i="6" r="BK88"/>
  <c r="J88"/>
  <c r="J64"/>
  <c i="7" r="BE100"/>
  <c r="BE88"/>
  <c r="BE97"/>
  <c r="BE108"/>
  <c r="E74"/>
  <c r="J56"/>
  <c r="F59"/>
  <c r="BE91"/>
  <c r="BE94"/>
  <c r="BE102"/>
  <c r="BE105"/>
  <c i="6" r="E50"/>
  <c r="BE125"/>
  <c r="BE147"/>
  <c r="BE151"/>
  <c r="BE98"/>
  <c r="BE138"/>
  <c r="BE142"/>
  <c r="BE166"/>
  <c r="BE170"/>
  <c r="BE89"/>
  <c r="BE122"/>
  <c r="BE112"/>
  <c r="BE135"/>
  <c r="BE156"/>
  <c r="F59"/>
  <c r="BE104"/>
  <c r="BE181"/>
  <c r="BE205"/>
  <c i="5" r="BK97"/>
  <c r="J97"/>
  <c r="J64"/>
  <c i="6" r="J81"/>
  <c r="BE209"/>
  <c r="BE297"/>
  <c r="BE310"/>
  <c r="BE107"/>
  <c r="BE120"/>
  <c r="BE199"/>
  <c r="BE243"/>
  <c r="BE247"/>
  <c r="BE292"/>
  <c r="BE329"/>
  <c r="BE344"/>
  <c r="BE346"/>
  <c r="BE161"/>
  <c r="BE179"/>
  <c r="BE193"/>
  <c r="BE215"/>
  <c r="BE221"/>
  <c r="BE239"/>
  <c r="BE285"/>
  <c r="BE307"/>
  <c r="BE312"/>
  <c r="BE320"/>
  <c r="BE323"/>
  <c r="BE340"/>
  <c r="BE115"/>
  <c r="BE129"/>
  <c r="BE132"/>
  <c r="BE188"/>
  <c r="BE230"/>
  <c r="BE276"/>
  <c r="BE332"/>
  <c r="BE342"/>
  <c r="BE92"/>
  <c r="BE95"/>
  <c r="BE118"/>
  <c r="BE174"/>
  <c r="BE101"/>
  <c r="BE109"/>
  <c r="BE256"/>
  <c r="BE268"/>
  <c r="BE302"/>
  <c r="BE315"/>
  <c r="BE325"/>
  <c r="BE335"/>
  <c r="BE338"/>
  <c i="4" r="BK325"/>
  <c r="J325"/>
  <c r="J71"/>
  <c i="5" r="BE117"/>
  <c r="BE144"/>
  <c r="BE109"/>
  <c r="BE223"/>
  <c r="BE267"/>
  <c r="BE290"/>
  <c r="BE295"/>
  <c r="BE303"/>
  <c r="BE318"/>
  <c r="BE338"/>
  <c r="BE353"/>
  <c r="BE357"/>
  <c r="BE386"/>
  <c i="4" r="BK97"/>
  <c r="BK96"/>
  <c r="J96"/>
  <c r="J67"/>
  <c i="5" r="BE219"/>
  <c r="BE255"/>
  <c r="BE271"/>
  <c r="BE364"/>
  <c r="BE381"/>
  <c r="BE398"/>
  <c r="BE236"/>
  <c r="BE394"/>
  <c r="BE405"/>
  <c r="BE136"/>
  <c r="BE416"/>
  <c r="F59"/>
  <c r="J90"/>
  <c r="BE152"/>
  <c r="BE243"/>
  <c r="BE276"/>
  <c r="BE350"/>
  <c r="BE390"/>
  <c r="BE409"/>
  <c r="BE419"/>
  <c r="BE424"/>
  <c r="BE427"/>
  <c r="BE430"/>
  <c r="BE438"/>
  <c r="BE451"/>
  <c r="BE455"/>
  <c r="BE458"/>
  <c r="BE469"/>
  <c r="BE483"/>
  <c r="BE488"/>
  <c r="BE99"/>
  <c r="BE104"/>
  <c r="BE196"/>
  <c r="BE413"/>
  <c r="BE442"/>
  <c r="BE326"/>
  <c r="BE368"/>
  <c r="BE373"/>
  <c r="BE462"/>
  <c r="BE471"/>
  <c r="E50"/>
  <c r="BE140"/>
  <c r="BE148"/>
  <c r="BE208"/>
  <c r="BE232"/>
  <c r="BE263"/>
  <c r="BE281"/>
  <c r="BE310"/>
  <c r="BE342"/>
  <c r="BE377"/>
  <c r="BE434"/>
  <c r="BE475"/>
  <c r="BE479"/>
  <c r="BE490"/>
  <c r="BE493"/>
  <c r="BE497"/>
  <c r="BE502"/>
  <c r="BE504"/>
  <c r="BE199"/>
  <c r="BE251"/>
  <c r="BE299"/>
  <c r="BE330"/>
  <c r="BE334"/>
  <c r="BE347"/>
  <c r="BE401"/>
  <c r="BE465"/>
  <c i="4" r="J60"/>
  <c r="BE108"/>
  <c r="BE296"/>
  <c i="3" r="BK578"/>
  <c r="J578"/>
  <c r="J68"/>
  <c i="4" r="F93"/>
  <c r="BE195"/>
  <c r="BE243"/>
  <c r="BE276"/>
  <c r="BE208"/>
  <c r="BE218"/>
  <c r="BE279"/>
  <c r="BE116"/>
  <c r="BE119"/>
  <c r="BE225"/>
  <c r="BE246"/>
  <c r="BE273"/>
  <c r="BE286"/>
  <c r="BE314"/>
  <c r="BE335"/>
  <c r="BE215"/>
  <c r="BE228"/>
  <c r="BE256"/>
  <c r="BE99"/>
  <c r="BE162"/>
  <c r="BE177"/>
  <c r="BE270"/>
  <c r="BE299"/>
  <c r="BE322"/>
  <c r="BE169"/>
  <c r="BE181"/>
  <c r="BE239"/>
  <c r="BE253"/>
  <c r="BE293"/>
  <c r="BE306"/>
  <c r="BE318"/>
  <c r="BE327"/>
  <c r="E52"/>
  <c r="BE127"/>
  <c r="BE134"/>
  <c r="BE141"/>
  <c r="BE148"/>
  <c r="BE155"/>
  <c r="BE231"/>
  <c r="BE264"/>
  <c r="BE267"/>
  <c r="BE104"/>
  <c r="BE198"/>
  <c r="BE282"/>
  <c r="BE290"/>
  <c i="3" r="BE98"/>
  <c r="BE138"/>
  <c r="BE274"/>
  <c r="BE314"/>
  <c r="BE318"/>
  <c r="BE363"/>
  <c r="BE388"/>
  <c i="2" r="J411"/>
  <c r="J73"/>
  <c i="3" r="F59"/>
  <c r="BE198"/>
  <c r="BE246"/>
  <c r="BE258"/>
  <c r="BE290"/>
  <c r="BE324"/>
  <c i="2" r="J98"/>
  <c r="J65"/>
  <c i="3" r="J56"/>
  <c r="E79"/>
  <c r="BE106"/>
  <c r="BE118"/>
  <c r="BE154"/>
  <c r="BE166"/>
  <c r="BE218"/>
  <c r="BE250"/>
  <c r="BE262"/>
  <c r="BE321"/>
  <c r="BE327"/>
  <c r="BE441"/>
  <c r="BE532"/>
  <c r="BE551"/>
  <c r="BE557"/>
  <c r="BE94"/>
  <c r="BE178"/>
  <c r="BE190"/>
  <c r="BE340"/>
  <c r="BE360"/>
  <c r="BE560"/>
  <c r="BE174"/>
  <c r="BE186"/>
  <c r="BE294"/>
  <c r="BE413"/>
  <c r="BE417"/>
  <c r="BE425"/>
  <c r="BE429"/>
  <c r="BE459"/>
  <c r="BE462"/>
  <c r="BE476"/>
  <c r="BE526"/>
  <c r="BE397"/>
  <c r="BE465"/>
  <c r="BE514"/>
  <c r="BE575"/>
  <c r="BE238"/>
  <c r="BE242"/>
  <c r="BE266"/>
  <c r="BE110"/>
  <c r="BE150"/>
  <c r="BE158"/>
  <c r="BE282"/>
  <c r="BE310"/>
  <c r="BE344"/>
  <c r="BE394"/>
  <c r="BE421"/>
  <c r="BE436"/>
  <c r="BE472"/>
  <c r="BE495"/>
  <c r="BE548"/>
  <c r="BE122"/>
  <c r="BE162"/>
  <c r="BE182"/>
  <c r="BE194"/>
  <c r="BE254"/>
  <c r="BE385"/>
  <c r="BE468"/>
  <c r="BE517"/>
  <c r="BE529"/>
  <c r="BE555"/>
  <c r="BE146"/>
  <c r="BE170"/>
  <c r="BE286"/>
  <c r="BE330"/>
  <c r="BE335"/>
  <c r="BE379"/>
  <c r="BE382"/>
  <c r="BE391"/>
  <c r="BE433"/>
  <c r="BE444"/>
  <c r="BE479"/>
  <c r="BE520"/>
  <c r="BE541"/>
  <c r="BE563"/>
  <c r="BE580"/>
  <c r="BE585"/>
  <c r="BE114"/>
  <c r="BE126"/>
  <c r="BE130"/>
  <c r="BE142"/>
  <c r="BE202"/>
  <c r="BE210"/>
  <c r="BE214"/>
  <c r="BE498"/>
  <c r="BE537"/>
  <c r="BE544"/>
  <c r="BE571"/>
  <c r="BE102"/>
  <c r="BE134"/>
  <c r="BE206"/>
  <c r="BE222"/>
  <c r="BE226"/>
  <c r="BE230"/>
  <c r="BE234"/>
  <c r="BE270"/>
  <c r="BE278"/>
  <c r="BE298"/>
  <c r="BE523"/>
  <c r="BE567"/>
  <c i="2" r="J90"/>
  <c r="BE259"/>
  <c r="BE435"/>
  <c r="E50"/>
  <c r="BE104"/>
  <c r="BE118"/>
  <c r="BE176"/>
  <c r="BE164"/>
  <c r="BE195"/>
  <c r="BE209"/>
  <c r="BE214"/>
  <c r="BE255"/>
  <c r="BE335"/>
  <c r="BE372"/>
  <c r="BE376"/>
  <c r="BE135"/>
  <c r="BE158"/>
  <c r="BE412"/>
  <c r="BE421"/>
  <c r="BE425"/>
  <c r="BE230"/>
  <c r="BE244"/>
  <c r="BE418"/>
  <c r="BE428"/>
  <c r="BE432"/>
  <c r="F93"/>
  <c r="BE339"/>
  <c r="BE362"/>
  <c r="BE366"/>
  <c r="BE389"/>
  <c r="BE110"/>
  <c r="BE122"/>
  <c r="BE140"/>
  <c r="BE203"/>
  <c r="BE314"/>
  <c r="BE327"/>
  <c r="BE221"/>
  <c r="BE285"/>
  <c r="BE293"/>
  <c r="BE298"/>
  <c r="BE354"/>
  <c r="BE358"/>
  <c r="BE398"/>
  <c r="BE408"/>
  <c r="BE114"/>
  <c r="BE147"/>
  <c r="BE191"/>
  <c r="BE264"/>
  <c r="BE276"/>
  <c r="BE343"/>
  <c r="BE187"/>
  <c r="BE239"/>
  <c r="BE269"/>
  <c r="BE289"/>
  <c r="BE303"/>
  <c r="BE320"/>
  <c r="BE394"/>
  <c r="BE402"/>
  <c r="BE99"/>
  <c r="BE126"/>
  <c r="BE151"/>
  <c r="BE183"/>
  <c r="BE198"/>
  <c r="BE226"/>
  <c r="BE235"/>
  <c r="BE308"/>
  <c r="BE171"/>
  <c r="BE250"/>
  <c r="BE273"/>
  <c r="BE281"/>
  <c r="F38"/>
  <c i="1" r="BC56"/>
  <c i="6" r="F39"/>
  <c i="1" r="BD62"/>
  <c i="7" r="F37"/>
  <c i="1" r="BB63"/>
  <c i="6" r="F38"/>
  <c i="1" r="BC62"/>
  <c i="2" r="F39"/>
  <c i="1" r="BD56"/>
  <c i="7" r="F38"/>
  <c i="1" r="BC63"/>
  <c r="AS55"/>
  <c r="AS54"/>
  <c i="2" r="F36"/>
  <c i="1" r="BA56"/>
  <c i="7" r="F36"/>
  <c i="1" r="BA63"/>
  <c i="3" r="J36"/>
  <c i="1" r="AW58"/>
  <c i="4" r="F39"/>
  <c i="1" r="BB59"/>
  <c i="4" r="F38"/>
  <c i="1" r="BA59"/>
  <c i="5" r="F37"/>
  <c i="1" r="BB60"/>
  <c i="5" r="F39"/>
  <c i="1" r="BD60"/>
  <c i="3" r="F39"/>
  <c i="1" r="BD58"/>
  <c i="4" r="J38"/>
  <c i="1" r="AW59"/>
  <c i="5" r="F38"/>
  <c i="1" r="BC60"/>
  <c i="5" r="F36"/>
  <c i="1" r="BA60"/>
  <c i="3" r="F38"/>
  <c i="1" r="BC58"/>
  <c i="7" r="F39"/>
  <c i="1" r="BD63"/>
  <c i="4" r="F40"/>
  <c i="1" r="BC59"/>
  <c i="6" r="F36"/>
  <c i="1" r="BA62"/>
  <c i="2" r="F37"/>
  <c i="1" r="BB56"/>
  <c i="6" r="F37"/>
  <c i="1" r="BB62"/>
  <c i="2" r="J36"/>
  <c i="1" r="AW56"/>
  <c i="6" r="J36"/>
  <c i="1" r="AW62"/>
  <c i="3" r="F36"/>
  <c i="1" r="BA58"/>
  <c i="4" r="F41"/>
  <c i="1" r="BD59"/>
  <c i="7" r="J36"/>
  <c i="1" r="AW63"/>
  <c i="5" r="J36"/>
  <c i="1" r="AW60"/>
  <c i="3" r="F37"/>
  <c i="1" r="BB58"/>
  <c i="2" l="1" r="BK97"/>
  <c r="J97"/>
  <c r="J64"/>
  <c i="5" r="P97"/>
  <c r="P96"/>
  <c i="1" r="AU60"/>
  <c i="5" r="T97"/>
  <c r="T96"/>
  <c i="3" r="T92"/>
  <c r="T91"/>
  <c i="5" r="R97"/>
  <c r="R96"/>
  <c i="2" r="P97"/>
  <c r="P96"/>
  <c i="1" r="AU56"/>
  <c i="2" r="T410"/>
  <c r="T96"/>
  <c r="R97"/>
  <c r="R96"/>
  <c i="3" r="BK92"/>
  <c r="J92"/>
  <c r="J64"/>
  <c i="7" r="BK86"/>
  <c r="J86"/>
  <c r="J63"/>
  <c i="6" r="BK87"/>
  <c r="J87"/>
  <c i="5" r="BK96"/>
  <c r="J96"/>
  <c r="J63"/>
  <c i="4" r="J97"/>
  <c r="J68"/>
  <c i="3" r="BK91"/>
  <c r="J91"/>
  <c i="1" r="AU57"/>
  <c r="AU61"/>
  <c r="BC57"/>
  <c r="AY57"/>
  <c i="3" r="F35"/>
  <c i="1" r="AZ58"/>
  <c i="6" r="F35"/>
  <c i="1" r="AZ62"/>
  <c r="BB57"/>
  <c r="AX57"/>
  <c i="2" r="F35"/>
  <c i="1" r="AZ56"/>
  <c i="4" r="F37"/>
  <c i="1" r="AZ59"/>
  <c i="4" r="J37"/>
  <c i="1" r="AV59"/>
  <c r="AT59"/>
  <c i="5" r="J35"/>
  <c i="1" r="AV60"/>
  <c r="AT60"/>
  <c i="7" r="F35"/>
  <c i="1" r="AZ63"/>
  <c i="6" r="J32"/>
  <c i="1" r="AG62"/>
  <c i="6" r="J35"/>
  <c i="1" r="AV62"/>
  <c r="AT62"/>
  <c i="2" r="J35"/>
  <c i="1" r="AV56"/>
  <c r="AT56"/>
  <c r="BA61"/>
  <c r="AW61"/>
  <c r="BC61"/>
  <c r="AY61"/>
  <c i="4" r="J34"/>
  <c i="1" r="AG59"/>
  <c i="5" r="F35"/>
  <c i="1" r="AZ60"/>
  <c r="BB61"/>
  <c r="AX61"/>
  <c r="BD61"/>
  <c r="BD57"/>
  <c i="7" r="J35"/>
  <c i="1" r="AV63"/>
  <c r="AT63"/>
  <c i="3" r="J35"/>
  <c i="1" r="AV58"/>
  <c r="AT58"/>
  <c r="BA57"/>
  <c r="AW57"/>
  <c i="3" r="J32"/>
  <c i="1" r="AG58"/>
  <c i="2" l="1" r="BK96"/>
  <c r="J96"/>
  <c r="J63"/>
  <c i="1" r="AN62"/>
  <c i="6" r="J63"/>
  <c r="J41"/>
  <c i="1" r="AN59"/>
  <c r="AN58"/>
  <c i="3" r="J63"/>
  <c i="4" r="J43"/>
  <c i="3" r="J41"/>
  <c i="1" r="AU55"/>
  <c r="AU54"/>
  <c i="7" r="J32"/>
  <c i="1" r="AG63"/>
  <c r="BD55"/>
  <c r="AG57"/>
  <c r="BA55"/>
  <c r="AW55"/>
  <c r="AZ57"/>
  <c r="AV57"/>
  <c r="AT57"/>
  <c r="BB55"/>
  <c r="AX55"/>
  <c r="AZ61"/>
  <c r="AV61"/>
  <c r="AT61"/>
  <c r="BC55"/>
  <c r="AY55"/>
  <c i="5" r="J32"/>
  <c i="1" r="AG60"/>
  <c r="AN60"/>
  <c i="7" l="1" r="J41"/>
  <c i="5" r="J41"/>
  <c i="1" r="AN57"/>
  <c r="AN63"/>
  <c r="BD54"/>
  <c r="W33"/>
  <c r="AZ55"/>
  <c r="BC54"/>
  <c r="AY54"/>
  <c r="AG61"/>
  <c r="BB54"/>
  <c r="AX54"/>
  <c r="BA54"/>
  <c r="W30"/>
  <c i="2" r="J32"/>
  <c i="1" r="AG56"/>
  <c r="AN56"/>
  <c l="1" r="AN61"/>
  <c i="2" r="J41"/>
  <c i="1" r="AG55"/>
  <c r="AG54"/>
  <c r="AK26"/>
  <c r="AW54"/>
  <c r="AK30"/>
  <c r="W31"/>
  <c r="AZ54"/>
  <c r="W29"/>
  <c r="AV55"/>
  <c r="AT55"/>
  <c r="AN55"/>
  <c r="W32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<sst xmlns="http://schemas.openxmlformats.org/spreadsheetml/2006/main">
  <si>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</si>
  <si>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</si>
  <si>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</si>
  <si>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</si>
  <si>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</si>
  <si>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{16ee7e10-942b-45ee-af63-edb9340c7533}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</si>
  <si>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</si>
  <si>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</si>
  <si>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</si>
  <si>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</si>
  <si>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</si>
  <si>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</si>
  <si>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</si>
  <si>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</si>
  <si>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220702zmenaTR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</si>
  <si>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</si>
  <si>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</si>
  <si>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Bečva, Přerov - PPO města nad jezem II.etapa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</si>
  <si>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</si>
  <si>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</si>
  <si>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</si>
  <si>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</si>
  <si>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</si>
  <si>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</si>
  <si>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</si>
  <si>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</si>
  <si>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11. 2. 2025</t>
  </si>
  <si>
    <t>Zadavatel:</t>
  </si>
  <si>
    <t>IČ:</t>
  </si>
  <si>
    <t>Povodí Moravy, s.p.</t>
  </si>
  <si>
    <t>DIČ:</t>
  </si>
  <si>
    <t>Účastník:</t>
  </si>
  <si>
    <t>Vyplň údaj</t>
  </si>
  <si>
    <t>True</t>
  </si>
  <si>
    <t>Projektant:</t>
  </si>
  <si>
    <t>VRV Brno</t>
  </si>
  <si>
    <t>Zpracovatel:</t>
  </si>
  <si>
    <t>Kucek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</si>
  <si>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</si>
  <si>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</si>
  <si>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</si>
  <si>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</si>
  <si>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</si>
  <si>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</si>
  <si>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</si>
  <si>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</si>
  <si>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</si>
  <si>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</si>
  <si>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</si>
  <si>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</si>
  <si>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</si>
  <si>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</si>
  <si>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</si>
  <si>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</si>
  <si>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</si>
  <si>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</si>
  <si>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</si>
  <si>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</si>
  <si>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</si>
  <si>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</si>
  <si>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</si>
  <si>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</si>
  <si>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</si>
  <si>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</si>
  <si>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</si>
  <si>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</si>
  <si>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</si>
  <si>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</si>
  <si>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</si>
  <si>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</si>
  <si>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</si>
  <si>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</si>
  <si>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</si>
  <si>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</si>
  <si>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</si>
  <si>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</si>
  <si>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</si>
  <si>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</si>
  <si>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</si>
  <si>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PPO města nad jezem II.etapa</t>
  </si>
  <si>
    <t>STA</t>
  </si>
  <si>
    <t>{e079e729-985e-47c6-9b27-1b3ed1341ce9}</t>
  </si>
  <si>
    <t>833 21 31</t>
  </si>
  <si>
    <t>2</t>
  </si>
  <si>
    <t>/</t>
  </si>
  <si>
    <t>SO 07</t>
  </si>
  <si>
    <t>Opatření č.2/40 - záchytný profil nad Přerovem</t>
  </si>
  <si>
    <t>Soupis</t>
  </si>
  <si>
    <t>{6caf27fb-9064-4fc3-93aa-e68617c81e94}</t>
  </si>
  <si>
    <t>SO 09</t>
  </si>
  <si>
    <t>Kácení a náhradní výsadba</t>
  </si>
  <si>
    <t>{97532136-15b4-42ad-ae52-3b91b57e0e5d}</t>
  </si>
  <si>
    <t>3</t>
  </si>
  <si>
    <t>###NOINSERT###</t>
  </si>
  <si>
    <t>Kácení a náhradní výsadba - následná 3 - letá péče</t>
  </si>
  <si>
    <t>{ef3954c7-e77d-4e77-9852-99c3c47f83ba}</t>
  </si>
  <si>
    <t>SO 12</t>
  </si>
  <si>
    <t>Obslužná komunikace</t>
  </si>
  <si>
    <t>{a7779930-1f76-4700-9ae3-4457334a9bea}</t>
  </si>
  <si>
    <t>VON</t>
  </si>
  <si>
    <t xml:space="preserve">Vedlejší a ostatní náklady </t>
  </si>
  <si>
    <t>{a9b541a4-9e75-4779-a02d-1d4e44c7e1f6}</t>
  </si>
  <si>
    <t>ON.1</t>
  </si>
  <si>
    <t>Ostatní náklady</t>
  </si>
  <si>
    <t>{a512dad3-1698-4930-93a9-21ca01e48b55}</t>
  </si>
  <si>
    <t>VRN.1</t>
  </si>
  <si>
    <t>Vedlejší rozpočtové náklady</t>
  </si>
  <si>
    <t>{35fac8a3-0d61-4e97-9baf-c77fbbb50a7f}</t>
  </si>
  <si>
    <t>KRYCÍ LIST SOUPISU PRACÍ</t>
  </si>
  <si>
    <t>Objekt:</t>
  </si>
  <si>
    <t>01 - PPO města nad jezem II.etapa</t>
  </si>
  <si>
    <t>Soupis:</t>
  </si>
  <si>
    <t>SO 07 - Opatření č.2/40 - záchytný profil nad Přerovem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</si>
  <si>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</si>
  <si>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</si>
  <si>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</si>
  <si>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</si>
  <si>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</si>
  <si>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</si>
  <si>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</si>
  <si>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</si>
  <si>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</si>
  <si>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</si>
  <si>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</si>
  <si>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</si>
  <si>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</si>
  <si>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</si>
  <si>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</si>
  <si>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</si>
  <si>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</si>
  <si>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</si>
  <si>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</si>
  <si>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</si>
  <si>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</si>
  <si>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</si>
  <si>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</si>
  <si>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</si>
  <si>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</si>
  <si>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</si>
  <si>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</si>
  <si>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</si>
  <si>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</si>
  <si>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</si>
  <si>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</si>
  <si>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</si>
  <si>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</si>
  <si>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</si>
  <si>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</si>
  <si>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</si>
  <si>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</si>
  <si>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02</t>
  </si>
  <si>
    <t>4</t>
  </si>
  <si>
    <t>-202545317</t>
  </si>
  <si>
    <t>Online PSC</t>
  </si>
  <si>
    <t>https://podminky.urs.cz/item/CS_URS_2022_02/121151125</t>
  </si>
  <si>
    <t>VV</t>
  </si>
  <si>
    <t>"v.č., D.1.1.3.- 8 + TZ</t>
  </si>
  <si>
    <t>"záchytný profil - viz výkaz kubatur</t>
  </si>
  <si>
    <t>2472,69</t>
  </si>
  <si>
    <t>124253104</t>
  </si>
  <si>
    <t>Vykopávky pro koryta vodotečí strojně v hornině třídy těžitelnosti I skupiny 3 přes 20 000 m3</t>
  </si>
  <si>
    <t>m3</t>
  </si>
  <si>
    <t>-1044906816</t>
  </si>
  <si>
    <t>https://podminky.urs.cz/item/CS_URS_2022_02/124253104</t>
  </si>
  <si>
    <t>"VÝPIS KUBATUR</t>
  </si>
  <si>
    <t xml:space="preserve">"záchytný profil </t>
  </si>
  <si>
    <t>21960,00</t>
  </si>
  <si>
    <t>151101201</t>
  </si>
  <si>
    <t>Zřízení pažení stěn výkopu bez rozepření nebo vzepření příložné, hloubky do 4 m</t>
  </si>
  <si>
    <t>-109232684</t>
  </si>
  <si>
    <t>https://podminky.urs.cz/item/CS_URS_2022_02/151101201</t>
  </si>
  <si>
    <t>600,00</t>
  </si>
  <si>
    <t>151101211</t>
  </si>
  <si>
    <t>Odstranění pažení stěn výkopu bez rozepření nebo vzepření s uložením pažin na vzdálenost do 3 m od okraje výkopu příložné, hloubky do 4 m</t>
  </si>
  <si>
    <t>-1219942499</t>
  </si>
  <si>
    <t>https://podminky.urs.cz/item/CS_URS_2022_02/151101211</t>
  </si>
  <si>
    <t>"viz zřízení</t>
  </si>
  <si>
    <t>5</t>
  </si>
  <si>
    <t>151101401</t>
  </si>
  <si>
    <t>Zřízení vzepření zapažených stěn výkopů s potřebným přepažováním při pažení příložném, hloubky do 4 m</t>
  </si>
  <si>
    <t>-712656345</t>
  </si>
  <si>
    <t>https://podminky.urs.cz/item/CS_URS_2022_02/151101401</t>
  </si>
  <si>
    <t>6</t>
  </si>
  <si>
    <t>151101411</t>
  </si>
  <si>
    <t>Odstranění vzepření stěn výkopů s uložením materiálu na vzdálenost do 3 m od kraje výkopu při pažení příložném, hloubky do 4 m</t>
  </si>
  <si>
    <t>383316418</t>
  </si>
  <si>
    <t>https://podminky.urs.cz/item/CS_URS_2022_02/151101411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</si>
  <si>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</si>
  <si>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</si>
  <si>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</si>
  <si>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-388174211</t>
  </si>
  <si>
    <t>https://podminky.urs.cz/item/CS_URS_2022_02/162351103</t>
  </si>
  <si>
    <t>"ornice k použití na meziskládku a zpět</t>
  </si>
  <si>
    <t>252,37*0,1*2</t>
  </si>
  <si>
    <t>"přebytek ornice k rozprostření</t>
  </si>
  <si>
    <t>(2472,69*0,3-252,37*0,1)</t>
  </si>
  <si>
    <t>"zásyp k použití</t>
  </si>
  <si>
    <t>2520,00*2</t>
  </si>
  <si>
    <t>Součet</t>
  </si>
  <si>
    <t>8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</si>
  <si>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</si>
  <si>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</si>
  <si>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-140205891</t>
  </si>
  <si>
    <t>https://podminky.urs.cz/item/CS_URS_2022_02/162751116</t>
  </si>
  <si>
    <t>"viz výkop - zásyp</t>
  </si>
  <si>
    <t>21960,00-2520,00</t>
  </si>
  <si>
    <t>9</t>
  </si>
  <si>
    <t>167151111</t>
  </si>
  <si>
    <t>Nakládání, skládání a překládání neulehlého výkopku nebo sypaniny strojně nakládání, množství přes 100 m3, z hornin třídy těžitelnosti I, skupiny 1 až 3</t>
  </si>
  <si>
    <t>-1385001503</t>
  </si>
  <si>
    <t>https://podminky.urs.cz/item/CS_URS_2022_02/167151111</t>
  </si>
  <si>
    <t xml:space="preserve">"ornice k použití  </t>
  </si>
  <si>
    <t>252,37*0,10</t>
  </si>
  <si>
    <t>2520,00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</si>
  <si>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</si>
  <si>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</si>
  <si>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</si>
  <si>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</si>
  <si>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521278419</t>
  </si>
  <si>
    <t>https://podminky.urs.cz/item/CS_URS_2022_02/171201221</t>
  </si>
  <si>
    <t>"viz vodor.př. do 9,0 km</t>
  </si>
  <si>
    <t>19440,00*1,9</t>
  </si>
  <si>
    <t>11</t>
  </si>
  <si>
    <t>171251201</t>
  </si>
  <si>
    <t>Uložení sypaniny na skládky nebo meziskládky bez hutnění s upravením uložené sypaniny do předepsaného tvaru</t>
  </si>
  <si>
    <t>1558555354</t>
  </si>
  <si>
    <t>https://podminky.urs.cz/item/CS_URS_2022_02/171251201</t>
  </si>
  <si>
    <t>252,37*0,1</t>
  </si>
  <si>
    <t>12</t>
  </si>
  <si>
    <t>174151101</t>
  </si>
  <si>
    <t>Zásyp sypaninou z jakékoliv horniny strojně s uložením výkopku ve vrstvách se zhutněním jam, šachet, rýh nebo kolem objektů v těchto vykopávkách</t>
  </si>
  <si>
    <t>-234023042</t>
  </si>
  <si>
    <t>https://podminky.urs.cz/item/CS_URS_2022_02/174151101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</si>
  <si>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</si>
  <si>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</si>
  <si>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</si>
  <si>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-2075418603</t>
  </si>
  <si>
    <t>https://podminky.urs.cz/item/CS_URS_2022_02/182151111</t>
  </si>
  <si>
    <t>"v.č.D.1.1.5 -</t>
  </si>
  <si>
    <t>(290+24,55)*(6,5+2,1)*0,5</t>
  </si>
  <si>
    <t>"opevnění dna z lomového kamene</t>
  </si>
  <si>
    <t>(36+14,33)*0,5*6,5</t>
  </si>
  <si>
    <t>14</t>
  </si>
  <si>
    <t>182251101</t>
  </si>
  <si>
    <t>Svahování trvalých svahů do projektovaných profilů strojně s potřebným přemístěním výkopku při svahování násypů v jakékoliv hornině</t>
  </si>
  <si>
    <t>-134812352</t>
  </si>
  <si>
    <t>https://podminky.urs.cz/item/CS_URS_2022_02/182251101</t>
  </si>
  <si>
    <t>(290+24,55)*(6,1+5,6)*0,5</t>
  </si>
  <si>
    <t>181951112</t>
  </si>
  <si>
    <t>Úprava pláně vyrovnáním výškových rozdílů strojně v hornině třídy těžitelnosti I, skupiny 1 až 3 se zhutněním</t>
  </si>
  <si>
    <t>1183235191</t>
  </si>
  <si>
    <t>https://podminky.urs.cz/item/CS_URS_2022_02/181951112</t>
  </si>
  <si>
    <t>(290+24,55)*(27,5+18)*0,5</t>
  </si>
  <si>
    <t>16</t>
  </si>
  <si>
    <t>181111122</t>
  </si>
  <si>
    <t>Plošná úprava terénu v zemině skupiny 1 až 4 s urovnáním povrchu bez doplnění ornice souvislé plochy do 500 m2 při nerovnostech terénu přes 100 do 150 mm na svahu přes 1:5 do 1:2</t>
  </si>
  <si>
    <t>1933803131</t>
  </si>
  <si>
    <t>https://podminky.urs.cz/item/CS_URS_2022_02/181111122</t>
  </si>
  <si>
    <t xml:space="preserve">"výkaz kubatur +  TZ</t>
  </si>
  <si>
    <t>252,37</t>
  </si>
  <si>
    <t>17</t>
  </si>
  <si>
    <t>182351123</t>
  </si>
  <si>
    <t>Rozprostření a urovnání ornice ve svahu sklonu přes 1:5 strojně při souvislé ploše přes 100 do 500 m2, tl. vrstvy do 200 mm</t>
  </si>
  <si>
    <t>-1094081309</t>
  </si>
  <si>
    <t>https://podminky.urs.cz/item/CS_URS_2022_02/182351123</t>
  </si>
  <si>
    <t>18</t>
  </si>
  <si>
    <t>181411122</t>
  </si>
  <si>
    <t>Založení trávníku na půdě předem připravené plochy do 1000 m2 výsevem včetně utažení lučního na svahu přes 1:5 do 1:2</t>
  </si>
  <si>
    <t>-1761235500</t>
  </si>
  <si>
    <t>https://podminky.urs.cz/item/CS_URS_2022_02/181411122</t>
  </si>
  <si>
    <t>"viz rozprostření ornice</t>
  </si>
  <si>
    <t>19</t>
  </si>
  <si>
    <t>M</t>
  </si>
  <si>
    <t>00572474</t>
  </si>
  <si>
    <t>osivo směs travní krajinná-svahová</t>
  </si>
  <si>
    <t>kg</t>
  </si>
  <si>
    <t>904065207</t>
  </si>
  <si>
    <t>"viz založení trávníku</t>
  </si>
  <si>
    <t>1357,761*0,015*1,03</t>
  </si>
  <si>
    <t>20</t>
  </si>
  <si>
    <t>181351113</t>
  </si>
  <si>
    <t>Rozprostření a urovnání ornice v rovině nebo ve svahu sklonu do 1:5 strojně při souvislé ploše přes 500 m2, tl. vrstvy do 200 mm</t>
  </si>
  <si>
    <t>-622732301</t>
  </si>
  <si>
    <t>https://podminky.urs.cz/item/CS_URS_2022_02/181351113</t>
  </si>
  <si>
    <t>"rozprostření přebytečné ornice</t>
  </si>
  <si>
    <t>(2472,69*0,3-252,37*0,1)/0,15</t>
  </si>
  <si>
    <t>Zakládání - úprava podloží a základové spáry, zlepšování vlastností hornin</t>
  </si>
  <si>
    <t>213311113</t>
  </si>
  <si>
    <t>Polštáře zhutněné pod základy z kameniva hrubého drceného, frakce 16 - 63 mm</t>
  </si>
  <si>
    <t>-1538014430</t>
  </si>
  <si>
    <t>https://podminky.urs.cz/item/CS_URS_2022_02/213311113</t>
  </si>
  <si>
    <t>"TECHNICKÁ ZPRÁVA</t>
  </si>
  <si>
    <t>"homogenizační polštář" 620,00</t>
  </si>
  <si>
    <t>Svislé a kompletní konstrukce</t>
  </si>
  <si>
    <t>22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</si>
  <si>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</si>
  <si>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</si>
  <si>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-1026636554</t>
  </si>
  <si>
    <t>https://podminky.urs.cz/item/CS_URS_2022_02/321311115</t>
  </si>
  <si>
    <t>160,00</t>
  </si>
  <si>
    <t>23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</si>
  <si>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</si>
  <si>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</si>
  <si>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114676389</t>
  </si>
  <si>
    <t>https://podminky.urs.cz/item/CS_URS_2022_02/321321116</t>
  </si>
  <si>
    <t xml:space="preserve">"ŽB zeď, Podélný ŽB práh, Podélné ŽB kotevní žebro, ŽB základ, ŽB základový </t>
  </si>
  <si>
    <t>"pás, ŽB práh na výtoku, Česlový objekt</t>
  </si>
  <si>
    <t>2400,00</t>
  </si>
  <si>
    <t>24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</si>
  <si>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</si>
  <si>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</si>
  <si>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248884639</t>
  </si>
  <si>
    <t>https://podminky.urs.cz/item/CS_URS_2022_02/321351010</t>
  </si>
  <si>
    <t>3300,00</t>
  </si>
  <si>
    <t>25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</si>
  <si>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</si>
  <si>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</si>
  <si>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-1445468440</t>
  </si>
  <si>
    <t>https://podminky.urs.cz/item/CS_URS_2022_02/321352010</t>
  </si>
  <si>
    <t>"viz zřízení bednění</t>
  </si>
  <si>
    <t>26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</si>
  <si>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</si>
  <si>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</si>
  <si>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1010681697</t>
  </si>
  <si>
    <t>https://podminky.urs.cz/item/CS_URS_2022_02/321351020</t>
  </si>
  <si>
    <t>80,00</t>
  </si>
  <si>
    <t>27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</si>
  <si>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</si>
  <si>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</si>
  <si>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661865957</t>
  </si>
  <si>
    <t>https://podminky.urs.cz/item/CS_URS_2022_02/321352020</t>
  </si>
  <si>
    <t>28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</si>
  <si>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</si>
  <si>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</si>
  <si>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-595390831</t>
  </si>
  <si>
    <t>https://podminky.urs.cz/item/CS_URS_2022_02/321366112</t>
  </si>
  <si>
    <t>45,50</t>
  </si>
  <si>
    <t>29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</si>
  <si>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</si>
  <si>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</si>
  <si>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-148517722</t>
  </si>
  <si>
    <t>https://podminky.urs.cz/item/CS_URS_2022_02/321368211</t>
  </si>
  <si>
    <t>25,50</t>
  </si>
  <si>
    <t>Vodorovné konstrukce</t>
  </si>
  <si>
    <t>30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</si>
  <si>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</si>
  <si>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</si>
  <si>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-1122002783</t>
  </si>
  <si>
    <t>https://podminky.urs.cz/item/CS_URS_2022_02/321213345</t>
  </si>
  <si>
    <t>143,00</t>
  </si>
  <si>
    <t>31</t>
  </si>
  <si>
    <t>321R13430</t>
  </si>
  <si>
    <t>418641753</t>
  </si>
  <si>
    <t>97,00</t>
  </si>
  <si>
    <t>32</t>
  </si>
  <si>
    <t>321R71101</t>
  </si>
  <si>
    <t>Ocelové trny ve spárách obkladu z lomového kamene z betonářské oceli BSt 500 průměru 10 mm, délky 500 mm (30 cm beton.zeď/20 cm obklad z kamene)</t>
  </si>
  <si>
    <t>kus</t>
  </si>
  <si>
    <t>753280663</t>
  </si>
  <si>
    <t>Ocelové trny o průměru 10 mm – 5 ks/m2</t>
  </si>
  <si>
    <t>2380</t>
  </si>
  <si>
    <t>33</t>
  </si>
  <si>
    <t>321R71201</t>
  </si>
  <si>
    <t xml:space="preserve">Ocelové trny ve tvarovém kameni obkladu přelivné hrany z lomového kamene z betonářské oceli BSt 500 průměru 20 mm, délky 700 mm </t>
  </si>
  <si>
    <t>596429355</t>
  </si>
  <si>
    <t>Ocelové trny o průměru 10 mm – 11 ks/m2</t>
  </si>
  <si>
    <t>3570</t>
  </si>
  <si>
    <t>34</t>
  </si>
  <si>
    <t>454811111</t>
  </si>
  <si>
    <t>Osazení prostupu z ocelových trub se zajištěním polohy v konstrukci z betonu s přivařením na výztuž průměru do 600 mm</t>
  </si>
  <si>
    <t>-1891528540</t>
  </si>
  <si>
    <t>https://podminky.urs.cz/item/CS_URS_2022_02/454811111</t>
  </si>
  <si>
    <t>"v.č.D.1.1.6.3 - kapsy typ A-E</t>
  </si>
  <si>
    <t>3+15+6+16+16</t>
  </si>
  <si>
    <t>35</t>
  </si>
  <si>
    <t>140R99001</t>
  </si>
  <si>
    <t xml:space="preserve">ocelové kapsy ozn A - E -  včetně povrchové úpravy pozinkováním</t>
  </si>
  <si>
    <t>778889963</t>
  </si>
  <si>
    <t>"viz osazení</t>
  </si>
  <si>
    <t>3176,70</t>
  </si>
  <si>
    <t>36</t>
  </si>
  <si>
    <t>462511370</t>
  </si>
  <si>
    <t>Zához z lomového kamene neupraveného záhozového bez proštěrkování z terénu, hmotnosti jednotlivých kamenů přes 200 do 500 kg</t>
  </si>
  <si>
    <t>977242915</t>
  </si>
  <si>
    <t>https://podminky.urs.cz/item/CS_URS_2022_02/462511370</t>
  </si>
  <si>
    <t>60,00</t>
  </si>
  <si>
    <t>37</t>
  </si>
  <si>
    <t>462519003</t>
  </si>
  <si>
    <t>Zához z lomového kamene neupraveného záhozového Příplatek k cenám za urovnání viditelných ploch záhozu z kamene, hmotnosti jednotlivých kamenů přes 200 do 500 kg</t>
  </si>
  <si>
    <t>-1470546977</t>
  </si>
  <si>
    <t>https://podminky.urs.cz/item/CS_URS_2022_02/462519003</t>
  </si>
  <si>
    <t>"v.č.D.1.1.6.1. - D.1.1.4 - kruhové otvory ve dně</t>
  </si>
  <si>
    <t>3,14*1,5*1,5*14</t>
  </si>
  <si>
    <t>38</t>
  </si>
  <si>
    <t>462R11470</t>
  </si>
  <si>
    <t>Zához z lomového kamene neupraveného záhozového bez proštěrkování z terénu, hmotnosti jednotlivých kamenů přes 500 do 1000 kg</t>
  </si>
  <si>
    <t>1952725670</t>
  </si>
  <si>
    <t>1300,00</t>
  </si>
  <si>
    <t>39</t>
  </si>
  <si>
    <t>462R12470</t>
  </si>
  <si>
    <t>Vyplnění mezer záhozu z lomového kameniva vel. 500-1000 kg, vybouraným lomovým kamenivem vel. 200 kg</t>
  </si>
  <si>
    <t>1226886404</t>
  </si>
  <si>
    <t xml:space="preserve">"rozebraný zához  k použití pro vyplnění mezer záhozu vel. přes  500 kg</t>
  </si>
  <si>
    <t>"dl. * plocha řezu hrázky</t>
  </si>
  <si>
    <t>317,00*1,48</t>
  </si>
  <si>
    <t>40</t>
  </si>
  <si>
    <t>463212111</t>
  </si>
  <si>
    <t>Rovnanina z lomového kamene upraveného, tříděného jakékoliv tloušťky rovnaniny s vyklínováním spár a dutin úlomky kamene</t>
  </si>
  <si>
    <t>-1725825838</t>
  </si>
  <si>
    <t>https://podminky.urs.cz/item/CS_URS_2022_02/463212111</t>
  </si>
  <si>
    <t>2050,00</t>
  </si>
  <si>
    <t>41</t>
  </si>
  <si>
    <t>463212191</t>
  </si>
  <si>
    <t>Rovnanina z lomového kamene upraveného, tříděného Příplatek k cenám za vypracování líce</t>
  </si>
  <si>
    <t>1312298954</t>
  </si>
  <si>
    <t>https://podminky.urs.cz/item/CS_URS_2022_02/463212191</t>
  </si>
  <si>
    <t>3600,00</t>
  </si>
  <si>
    <t>42</t>
  </si>
  <si>
    <t>451571112</t>
  </si>
  <si>
    <t>Lože pod dlažby ze štěrkopísků, tl. vrstvy přes 100 do 150 mm</t>
  </si>
  <si>
    <t>1306237189</t>
  </si>
  <si>
    <t>https://podminky.urs.cz/item/CS_URS_2022_02/451571112</t>
  </si>
  <si>
    <t>3000,00</t>
  </si>
  <si>
    <t>43</t>
  </si>
  <si>
    <t>451314211</t>
  </si>
  <si>
    <t>Podklad pod dlažbu z betonu prostého bez zvýšených nároků na prostředí tř. C 25/30 tl. do 100 mm</t>
  </si>
  <si>
    <t>-965205695</t>
  </si>
  <si>
    <t>https://podminky.urs.cz/item/CS_URS_2022_02/451314211</t>
  </si>
  <si>
    <t xml:space="preserve">"dlažba z lomového kamene tl. 300 mm - km  0,012-0,27577</t>
  </si>
  <si>
    <t>1400,00</t>
  </si>
  <si>
    <t>44</t>
  </si>
  <si>
    <t>451316123</t>
  </si>
  <si>
    <t>Podklad pod dlažbu z betonu prostého se zvýšenými nároky na prostředí tř. C 30/37 tl. přes 150 do 200 mm</t>
  </si>
  <si>
    <t>1260734302</t>
  </si>
  <si>
    <t>https://podminky.urs.cz/item/CS_URS_2022_02/451316123</t>
  </si>
  <si>
    <t>45</t>
  </si>
  <si>
    <t>465513327</t>
  </si>
  <si>
    <t>Dlažba z lomového kamene lomařsky upraveného na cementovou maltu, s vyspárováním cementovou maltou, tl. kamene 300 mm</t>
  </si>
  <si>
    <t>-497540903</t>
  </si>
  <si>
    <t>https://podminky.urs.cz/item/CS_URS_2022_02/465513327</t>
  </si>
  <si>
    <t>Úpravy povrchů, podlahy a osazování výplní</t>
  </si>
  <si>
    <t>46</t>
  </si>
  <si>
    <t>628641111</t>
  </si>
  <si>
    <t>Kamenické opracování omítnutých nebo neomítnutých lícních ploch zdí a valů bez provedení vlastní omítky a bez vypracování pásků podél hran pemrlováním ploch</t>
  </si>
  <si>
    <t>-1111240668</t>
  </si>
  <si>
    <t>https://podminky.urs.cz/item/CS_URS_2022_02/628641111</t>
  </si>
  <si>
    <t>"v.č.D.1.1.4</t>
  </si>
  <si>
    <t xml:space="preserve">"žb zeď - km  0,012-0,221</t>
  </si>
  <si>
    <t>209,0*(1,43+3,76)*0,5</t>
  </si>
  <si>
    <t>"přelivná hrana</t>
  </si>
  <si>
    <t>209,0*2,05</t>
  </si>
  <si>
    <t>47</t>
  </si>
  <si>
    <t>634911113</t>
  </si>
  <si>
    <t>Řezání dilatačních nebo smršťovacích spár v čerstvé betonové mazanině nebo potěru šířky do 5 mm, hloubky přes 20 do 50 mm</t>
  </si>
  <si>
    <t>m</t>
  </si>
  <si>
    <t>1666370475</t>
  </si>
  <si>
    <t>https://podminky.urs.cz/item/CS_URS_2022_02/634911113</t>
  </si>
  <si>
    <t>"v.č.D.1.1.8. - D.1.1.3.</t>
  </si>
  <si>
    <t>(3,7*3+3,4*3+3,1*3+2,7*3+2,4*3+2,1*3+1,8*3+1,4*3+1,1*3+0,8*3)*2+2,05*31</t>
  </si>
  <si>
    <t>48</t>
  </si>
  <si>
    <t>634661111</t>
  </si>
  <si>
    <t>Výplň dilatačních spar mazanin silikonovým tmelem, šířka spáry do 5 mm</t>
  </si>
  <si>
    <t>-1942007344</t>
  </si>
  <si>
    <t>https://podminky.urs.cz/item/CS_URS_2022_02/634661111</t>
  </si>
  <si>
    <t>"viz řezání spar</t>
  </si>
  <si>
    <t>198,55</t>
  </si>
  <si>
    <t>49</t>
  </si>
  <si>
    <t>636R95212</t>
  </si>
  <si>
    <t xml:space="preserve">Vyplnění spár dlažeb cementovou maltou s vyčištěním spár na hloubky do 70 mm dlažby z lomového kamene </t>
  </si>
  <si>
    <t>2121816786</t>
  </si>
  <si>
    <t xml:space="preserve">"dlažba - km  0,012-0,27577 - měřeno v CAD</t>
  </si>
  <si>
    <t>1480</t>
  </si>
  <si>
    <t>Ostatní konstrukce a práce, bourání</t>
  </si>
  <si>
    <t>50</t>
  </si>
  <si>
    <t>931991112</t>
  </si>
  <si>
    <t>Zřízení těsnění dilatační spáry pásem gumovým profilovým nebo z PVC ve stěně</t>
  </si>
  <si>
    <t>736908751</t>
  </si>
  <si>
    <t>https://podminky.urs.cz/item/CS_URS_2022_02/931991112</t>
  </si>
  <si>
    <t>3,7*3+3,4*3+3,1*3+2,7*3+2,4*3+2,1*3+1,8*3+1,4*3+1,1*3+0,8*3</t>
  </si>
  <si>
    <t>51</t>
  </si>
  <si>
    <t>931994132</t>
  </si>
  <si>
    <t>Těsnění spáry betonové konstrukce pásy, profily, tmely tmelem silikonovým spáry dilatační do 4,0 cm2</t>
  </si>
  <si>
    <t>2002443328</t>
  </si>
  <si>
    <t>https://podminky.urs.cz/item/CS_URS_2022_02/931994132</t>
  </si>
  <si>
    <t>(3,7*3+3,4*3+3,1*3+2,7*3+2,4*3+2,1*3+1,8*3+1,4*3+1,1*3+0,8*3)*2+1,24*31</t>
  </si>
  <si>
    <t>52</t>
  </si>
  <si>
    <t>931994151</t>
  </si>
  <si>
    <t>Těsnění spáry betonové konstrukce pásy, profily, tmely spárovým profilem průřezu 20/20 mm</t>
  </si>
  <si>
    <t>-1342243574</t>
  </si>
  <si>
    <t>https://podminky.urs.cz/item/CS_URS_2022_02/931994151</t>
  </si>
  <si>
    <t>53</t>
  </si>
  <si>
    <t>931994111</t>
  </si>
  <si>
    <t>Těsnění spáry betonové konstrukce pásy, profily, tmely profilem, spáry styčné u prefa dílců bobtnajícím</t>
  </si>
  <si>
    <t>-429699424</t>
  </si>
  <si>
    <t>https://podminky.urs.cz/item/CS_URS_2022_02/931994111</t>
  </si>
  <si>
    <t xml:space="preserve">"žb zeď - km  0,012-0,27577</t>
  </si>
  <si>
    <t>"pracovní spára</t>
  </si>
  <si>
    <t>209,0+54,77</t>
  </si>
  <si>
    <t>54</t>
  </si>
  <si>
    <t>953312122</t>
  </si>
  <si>
    <t>Vložky svislé do dilatačních spár z polystyrenových desek extrudovaných včetně dodání a osazení, v jakémkoliv zdivu přes 10 do 20 mm</t>
  </si>
  <si>
    <t>-994117279</t>
  </si>
  <si>
    <t>https://podminky.urs.cz/item/CS_URS_2022_02/953312122</t>
  </si>
  <si>
    <t>(3,7*3+3,4*3+3,1*3+2,7*3+2,4*3+2,1*3+1,8*3+1,4*3+1,1*3+0,8*3)*((1,44+2,14)*0,5+1,24)*0,5</t>
  </si>
  <si>
    <t>55</t>
  </si>
  <si>
    <t>985131111</t>
  </si>
  <si>
    <t>Očištění ploch stěn, rubu kleneb a podlah tlakovou vodou</t>
  </si>
  <si>
    <t>2057448017</t>
  </si>
  <si>
    <t>https://podminky.urs.cz/item/CS_URS_2022_02/985131111</t>
  </si>
  <si>
    <t>183,0*(1,43+3,76)*0,5*2</t>
  </si>
  <si>
    <t>183,0*1,38+183,0*1,77</t>
  </si>
  <si>
    <t>183,0*(1,44+2,14)*0,5+54,77*(1,52+2,55)*0,5</t>
  </si>
  <si>
    <t>56</t>
  </si>
  <si>
    <t>941121111</t>
  </si>
  <si>
    <t>Montáž lešení řadového trubkového těžkého pracovního s podlahami z fošen nebo dílců min. tl. 38 mm, s provozním zatížením tř. 4 do 300 kg/m2 šířky tř. W15 od 1,5 do 1,8 m, výšky do 10 m</t>
  </si>
  <si>
    <t>494589376</t>
  </si>
  <si>
    <t>https://podminky.urs.cz/item/CS_URS_2022_02/941121111</t>
  </si>
  <si>
    <t xml:space="preserve">"v.č.D.1.1.3. - D.1.1.8 - </t>
  </si>
  <si>
    <t>"česlový objekt</t>
  </si>
  <si>
    <t>12,2*6,2*2+(6,2+2,7)*0,5*2*5,81</t>
  </si>
  <si>
    <t>57</t>
  </si>
  <si>
    <t>941121211</t>
  </si>
  <si>
    <t>Montáž lešení řadového trubkového těžkého pracovního s podlahami Příplatek za první a každý další den použití lešení k ceně -1111</t>
  </si>
  <si>
    <t>-986512407</t>
  </si>
  <si>
    <t>https://podminky.urs.cz/item/CS_URS_2022_02/941121211</t>
  </si>
  <si>
    <t>"viz montáž lešení</t>
  </si>
  <si>
    <t>202,989*3</t>
  </si>
  <si>
    <t>58</t>
  </si>
  <si>
    <t>941121811</t>
  </si>
  <si>
    <t>Demontáž lešení řadového trubkového těžkého pracovního s podlahami z fošen nebo dílců min. tl. 38 mm, s provozním zatížením tř. 4 do 300 kg/m2 šířky tř. W15 od 1,5 do 1,8 m, výšky do 10 m</t>
  </si>
  <si>
    <t>1192851809</t>
  </si>
  <si>
    <t>https://podminky.urs.cz/item/CS_URS_2022_02/941121811</t>
  </si>
  <si>
    <t>202,989</t>
  </si>
  <si>
    <t>59</t>
  </si>
  <si>
    <t>949101112</t>
  </si>
  <si>
    <t>Lešení pomocné pracovní pro objekty pozemních staveb pro zatížení do 150 kg/m2, o výšce lešeňové podlahy přes 1,9 do 3,5 m</t>
  </si>
  <si>
    <t>565812246</t>
  </si>
  <si>
    <t>https://podminky.urs.cz/item/CS_URS_2022_02/949101112</t>
  </si>
  <si>
    <t>209,0*(1,43+3,76)*0,5*2*1</t>
  </si>
  <si>
    <t>998</t>
  </si>
  <si>
    <t>Přesun hmot</t>
  </si>
  <si>
    <t>60</t>
  </si>
  <si>
    <t>998322011</t>
  </si>
  <si>
    <t>Přesun hmot pro objekty hráze přehradní zděné, betonové, železobetonové dopravní vzdálenost do 500 m</t>
  </si>
  <si>
    <t>-318460413</t>
  </si>
  <si>
    <t>https://podminky.urs.cz/item/CS_URS_2022_02/998322011</t>
  </si>
  <si>
    <t>PSV</t>
  </si>
  <si>
    <t>Práce a dodávky PSV</t>
  </si>
  <si>
    <t>711</t>
  </si>
  <si>
    <t>Izolace proti vodě, vlhkosti a plynům</t>
  </si>
  <si>
    <t>61</t>
  </si>
  <si>
    <t>711111011</t>
  </si>
  <si>
    <t>Provedení izolace proti zemní vlhkosti natěradly a tmely za studena na ploše vodorovné V nátěrem suspensí asfaltovou</t>
  </si>
  <si>
    <t>-2068475216</t>
  </si>
  <si>
    <t>https://podminky.urs.cz/item/CS_URS_2022_02/711111011</t>
  </si>
  <si>
    <t>"spotřeba materiálu 0,5kg/m2</t>
  </si>
  <si>
    <t>2350,00</t>
  </si>
  <si>
    <t>62</t>
  </si>
  <si>
    <t>11163346</t>
  </si>
  <si>
    <t>suspenze hydroizolační asfaltová</t>
  </si>
  <si>
    <t>-1625614083</t>
  </si>
  <si>
    <t>2350*0,00055 'Přepočtené koeficientem množství</t>
  </si>
  <si>
    <t>767</t>
  </si>
  <si>
    <t>Konstrukce zámečnické</t>
  </si>
  <si>
    <t>63</t>
  </si>
  <si>
    <t>767995111</t>
  </si>
  <si>
    <t>Montáž ostatních atypických zámečnických konstrukcí hmotnosti do 5 kg</t>
  </si>
  <si>
    <t>-518555404</t>
  </si>
  <si>
    <t>https://podminky.urs.cz/item/CS_URS_2022_02/767995111</t>
  </si>
  <si>
    <t>"v.č.D.1.1.6.3 - závěsná oka typ 1+2</t>
  </si>
  <si>
    <t>70,03</t>
  </si>
  <si>
    <t>64</t>
  </si>
  <si>
    <t>140R99002</t>
  </si>
  <si>
    <t xml:space="preserve">ocelová závěsná oka ozn 1- 2 z tyče prům 16 mm -  včetně povrchové úpravy pozinkováním</t>
  </si>
  <si>
    <t>466426452</t>
  </si>
  <si>
    <t>65</t>
  </si>
  <si>
    <t>767995117</t>
  </si>
  <si>
    <t>Montáž ostatních atypických zámečnických konstrukcí hmotnosti přes 250 do 500 kg</t>
  </si>
  <si>
    <t>-443183958</t>
  </si>
  <si>
    <t>https://podminky.urs.cz/item/CS_URS_2022_02/767995117</t>
  </si>
  <si>
    <t>"v.č.D.1.1.6.3 - česlice z ocel. trub č.1 - 70</t>
  </si>
  <si>
    <t>21023,0</t>
  </si>
  <si>
    <t>66</t>
  </si>
  <si>
    <t>140R99003</t>
  </si>
  <si>
    <t xml:space="preserve">česlice z ocelových trub č.1-40 (prům. 323,9/16 mm, prům. 273/16 mm) -  včetně povrchové úpravy pozinkováním</t>
  </si>
  <si>
    <t>-1925951535</t>
  </si>
  <si>
    <t>67</t>
  </si>
  <si>
    <t>998767102</t>
  </si>
  <si>
    <t>Přesun hmot pro zámečnické konstrukce stanovený z hmotnosti přesunovaného materiálu vodorovná dopravní vzdálenost do 50 m v objektech výšky přes 6 do 12 m</t>
  </si>
  <si>
    <t>-1024016846</t>
  </si>
  <si>
    <t>https://podminky.urs.cz/item/CS_URS_2022_02/998767102</t>
  </si>
  <si>
    <t>22,149</t>
  </si>
  <si>
    <t>SO 09 - Kácení a náhradní výsadba</t>
  </si>
  <si>
    <t xml:space="preserve">    11 - Zemní práce - přípravné a přidružené práce</t>
  </si>
  <si>
    <t xml:space="preserve">    18 - Zemní práce - povrchové úpravy terénu</t>
  </si>
  <si>
    <t xml:space="preserve">    762 - Konstrukce tesařské</t>
  </si>
  <si>
    <t>Zemní práce - přípravné a přidružené práce</t>
  </si>
  <si>
    <t>162301501</t>
  </si>
  <si>
    <t>Vodorovné přemístění smýcených křovin do průměru kmene 100 mm na vzdálenost do 5 000 m</t>
  </si>
  <si>
    <t>-1757377146</t>
  </si>
  <si>
    <t>https://podminky.urs.cz/item/CS_URS_2022_02/162301501</t>
  </si>
  <si>
    <t xml:space="preserve">"v.č.D.1.2.2 +  TZ - kácení keřů</t>
  </si>
  <si>
    <t>995,0</t>
  </si>
  <si>
    <t>162301981</t>
  </si>
  <si>
    <t>Vodorovné přemístění smýcených křovin Příplatek k ceně za každých dalších i započatých 1 000 m</t>
  </si>
  <si>
    <t>-39681624</t>
  </si>
  <si>
    <t>https://podminky.urs.cz/item/CS_URS_2022_02/162301981</t>
  </si>
  <si>
    <t>(9-5)*995,0</t>
  </si>
  <si>
    <t>111251103</t>
  </si>
  <si>
    <t>Odstranění křovin a stromů s odstraněním kořenů strojně průměru kmene do 100 mm v rovině nebo ve svahu sklonu terénu do 1:5, při celkové ploše přes 500 m2</t>
  </si>
  <si>
    <t>411149237</t>
  </si>
  <si>
    <t>https://podminky.urs.cz/item/CS_URS_2022_02/111251103</t>
  </si>
  <si>
    <t>112101101</t>
  </si>
  <si>
    <t>Odstranění stromů s odřezáním kmene a s odvětvením listnatých, průměru kmene přes 100 do 300 mm</t>
  </si>
  <si>
    <t>-1877767026</t>
  </si>
  <si>
    <t>https://podminky.urs.cz/item/CS_URS_2022_02/112101101</t>
  </si>
  <si>
    <t xml:space="preserve">"v.č.D.1.2.2 +  TZ - kácení stromů</t>
  </si>
  <si>
    <t>113</t>
  </si>
  <si>
    <t>112101102</t>
  </si>
  <si>
    <t>Odstranění stromů s odřezáním kmene a s odvětvením listnatých, průměru kmene přes 300 do 500 mm</t>
  </si>
  <si>
    <t>-1122922301</t>
  </si>
  <si>
    <t>https://podminky.urs.cz/item/CS_URS_2022_02/112101102</t>
  </si>
  <si>
    <t>112101104</t>
  </si>
  <si>
    <t>Odstranění stromů s odřezáním kmene a s odvětvením listnatých, průměru kmene přes 700 do 900 mm</t>
  </si>
  <si>
    <t>848605490</t>
  </si>
  <si>
    <t>https://podminky.urs.cz/item/CS_URS_2022_02/112101104</t>
  </si>
  <si>
    <t>112101105</t>
  </si>
  <si>
    <t>Odstranění stromů s odřezáním kmene a s odvětvením listnatých, průměru kmene přes 900 do 1100 mm</t>
  </si>
  <si>
    <t>617095291</t>
  </si>
  <si>
    <t>https://podminky.urs.cz/item/CS_URS_2022_02/112101105</t>
  </si>
  <si>
    <t>112101106</t>
  </si>
  <si>
    <t>Odstranění stromů s odřezáním kmene a s odvětvením listnatých, průměru kmene přes 1100 do 1300 mm</t>
  </si>
  <si>
    <t>1334388199</t>
  </si>
  <si>
    <t>https://podminky.urs.cz/item/CS_URS_2022_02/112101106</t>
  </si>
  <si>
    <t>112101107</t>
  </si>
  <si>
    <t>Odstranění stromů s odřezáním kmene a s odvětvením listnatých, průměru kmene přes 1300 do 1500 mm</t>
  </si>
  <si>
    <t>-685439989</t>
  </si>
  <si>
    <t>https://podminky.urs.cz/item/CS_URS_2022_02/112101107</t>
  </si>
  <si>
    <t>162201401</t>
  </si>
  <si>
    <t>Vodorovné přemístění větví, kmenů nebo pařezů s naložením, složením a dopravou do 1000 m větví stromů listnatých, průměru kmene přes 100 do 300 mm</t>
  </si>
  <si>
    <t>-544011118</t>
  </si>
  <si>
    <t>https://podminky.urs.cz/item/CS_URS_2022_02/162201401</t>
  </si>
  <si>
    <t>"viz kácení</t>
  </si>
  <si>
    <t>162201402</t>
  </si>
  <si>
    <t>Vodorovné přemístění větví, kmenů nebo pařezů s naložením, složením a dopravou do 1000 m větví stromů listnatých, průměru kmene přes 300 do 500 mm</t>
  </si>
  <si>
    <t>-2118347589</t>
  </si>
  <si>
    <t>https://podminky.urs.cz/item/CS_URS_2022_02/162201402</t>
  </si>
  <si>
    <t>162201404</t>
  </si>
  <si>
    <t>Vodorovné přemístění větví, kmenů nebo pařezů s naložením, složením a dopravou do 1000 m větví stromů listnatých, průměru kmene přes 700 do 900 mm</t>
  </si>
  <si>
    <t>-853174735</t>
  </si>
  <si>
    <t>https://podminky.urs.cz/item/CS_URS_2022_02/162201404</t>
  </si>
  <si>
    <t>162201500</t>
  </si>
  <si>
    <t>Vodorovné přemístění větví, kmenů nebo pařezů s naložením, složením a dopravou do 1000 m větví stromů listnatých, průměru kmene přes 900 do 1100 mm</t>
  </si>
  <si>
    <t>-606126073</t>
  </si>
  <si>
    <t>https://podminky.urs.cz/item/CS_URS_2022_02/162201500</t>
  </si>
  <si>
    <t>162201501</t>
  </si>
  <si>
    <t>Vodorovné přemístění větví, kmenů nebo pařezů s naložením, složením a dopravou do 1000 m větví stromů listnatých, průměru kmene přes 1100 do 1300 mm</t>
  </si>
  <si>
    <t>769077148</t>
  </si>
  <si>
    <t>https://podminky.urs.cz/item/CS_URS_2022_02/162201501</t>
  </si>
  <si>
    <t>162201502</t>
  </si>
  <si>
    <t>Vodorovné přemístění větví, kmenů nebo pařezů s naložením, složením a dopravou do 1000 m větví stromů listnatých, průměru kmene přes 1300 do 1500 mm</t>
  </si>
  <si>
    <t>-1244446647</t>
  </si>
  <si>
    <t>https://podminky.urs.cz/item/CS_URS_2022_02/162201502</t>
  </si>
  <si>
    <t>162201411</t>
  </si>
  <si>
    <t>Vodorovné přemístění větví, kmenů nebo pařezů s naložením, složením a dopravou do 1000 m kmenů stromů listnatých, průměru přes 100 do 300 mm</t>
  </si>
  <si>
    <t>647730624</t>
  </si>
  <si>
    <t>https://podminky.urs.cz/item/CS_URS_2022_02/162201411</t>
  </si>
  <si>
    <t>162201412</t>
  </si>
  <si>
    <t>Vodorovné přemístění větví, kmenů nebo pařezů s naložením, složením a dopravou do 1000 m kmenů stromů listnatých, průměru přes 300 do 500 mm</t>
  </si>
  <si>
    <t>433039557</t>
  </si>
  <si>
    <t>https://podminky.urs.cz/item/CS_URS_2022_02/162201412</t>
  </si>
  <si>
    <t>162201414</t>
  </si>
  <si>
    <t>Vodorovné přemístění větví, kmenů nebo pařezů s naložením, složením a dopravou do 1000 m kmenů stromů listnatých, průměru přes 700 do 900 mm</t>
  </si>
  <si>
    <t>-1261777384</t>
  </si>
  <si>
    <t>https://podminky.urs.cz/item/CS_URS_2022_02/162201414</t>
  </si>
  <si>
    <t>162201510</t>
  </si>
  <si>
    <t>Vodorovné přemístění větví, kmenů nebo pařezů s naložením, složením a dopravou do 1000 m kmenů stromů listnatých, průměru přes 900 do 1100 mm</t>
  </si>
  <si>
    <t>937612583</t>
  </si>
  <si>
    <t>https://podminky.urs.cz/item/CS_URS_2022_02/162201510</t>
  </si>
  <si>
    <t>162201511</t>
  </si>
  <si>
    <t>Vodorovné přemístění větví, kmenů nebo pařezů s naložením, složením a dopravou do 1000 m kmenů stromů listnatých, průměru přes 1100 do 1300 mm</t>
  </si>
  <si>
    <t>-170779335</t>
  </si>
  <si>
    <t>https://podminky.urs.cz/item/CS_URS_2022_02/162201511</t>
  </si>
  <si>
    <t>162201512</t>
  </si>
  <si>
    <t>Vodorovné přemístění větví, kmenů nebo pařezů s naložením, složením a dopravou do 1000 m kmenů stromů listnatých, průměru přes 1300 do 1500 mm</t>
  </si>
  <si>
    <t>-755022540</t>
  </si>
  <si>
    <t>https://podminky.urs.cz/item/CS_URS_2022_02/162201512</t>
  </si>
  <si>
    <t>162201421</t>
  </si>
  <si>
    <t>Vodorovné přemístění větví, kmenů nebo pařezů s naložením, složením a dopravou do 1000 m pařezů kmenů, průměru přes 100 do 300 mm</t>
  </si>
  <si>
    <t>-1424716735</t>
  </si>
  <si>
    <t>https://podminky.urs.cz/item/CS_URS_2022_02/162201421</t>
  </si>
  <si>
    <t>162201422</t>
  </si>
  <si>
    <t>Vodorovné přemístění větví, kmenů nebo pařezů s naložením, složením a dopravou do 1000 m pařezů kmenů, průměru přes 300 do 500 mm</t>
  </si>
  <si>
    <t>-1900371718</t>
  </si>
  <si>
    <t>https://podminky.urs.cz/item/CS_URS_2022_02/162201422</t>
  </si>
  <si>
    <t>162201424</t>
  </si>
  <si>
    <t>Vodorovné přemístění větví, kmenů nebo pařezů s naložením, složením a dopravou do 1000 m pařezů kmenů, průměru přes 700 do 900 mm</t>
  </si>
  <si>
    <t>-595638202</t>
  </si>
  <si>
    <t>https://podminky.urs.cz/item/CS_URS_2022_02/162201424</t>
  </si>
  <si>
    <t>162201520</t>
  </si>
  <si>
    <t>Vodorovné přemístění větví, kmenů nebo pařezů s naložením, složením a dopravou do 1000 m pařezů kmenů, průměru přes 900 do 1100 mm</t>
  </si>
  <si>
    <t>-1679192334</t>
  </si>
  <si>
    <t>https://podminky.urs.cz/item/CS_URS_2022_02/162201520</t>
  </si>
  <si>
    <t>162201521</t>
  </si>
  <si>
    <t>Vodorovné přemístění větví, kmenů nebo pařezů s naložením, složením a dopravou do 1000 m pařezů kmenů, průměru přes 1100 do 1300 mm</t>
  </si>
  <si>
    <t>1130428966</t>
  </si>
  <si>
    <t>https://podminky.urs.cz/item/CS_URS_2022_02/162201521</t>
  </si>
  <si>
    <t>162201522</t>
  </si>
  <si>
    <t>Vodorovné přemístění větví, kmenů nebo pařezů s naložením, složením a dopravou do 1000 m pařezů kmenů, průměru přes 1300 do 1500 mm</t>
  </si>
  <si>
    <t>388325826</t>
  </si>
  <si>
    <t>https://podminky.urs.cz/item/CS_URS_2022_02/162201522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</si>
  <si>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</si>
  <si>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</si>
  <si>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-1841989746</t>
  </si>
  <si>
    <t>https://podminky.urs.cz/item/CS_URS_2022_02/162301931</t>
  </si>
  <si>
    <t>(9-1)*113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</si>
  <si>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</si>
  <si>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</si>
  <si>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-1635289445</t>
  </si>
  <si>
    <t>https://podminky.urs.cz/item/CS_URS_2022_02/162301932</t>
  </si>
  <si>
    <t>(9-1)*11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</si>
  <si>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</si>
  <si>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</si>
  <si>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194135440</t>
  </si>
  <si>
    <t>https://podminky.urs.cz/item/CS_URS_2022_02/162301934</t>
  </si>
  <si>
    <t>(9-1)*1</t>
  </si>
  <si>
    <t>162301935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</si>
  <si>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</si>
  <si>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-164813248</t>
  </si>
  <si>
    <t>https://podminky.urs.cz/item/CS_URS_2022_02/162301935</t>
  </si>
  <si>
    <t>(9-1)*2</t>
  </si>
  <si>
    <t>162301936</t>
  </si>
  <si>
    <t>Vodorovné přemístění větví, kmenů nebo pařezů s naložením, složením a dopravou Příplatek k cenám za každých dalších i započatých 1000 m přes 1000 m větví stromů listnatých, průměru kmene přes 1100 do 1300 mm</t>
  </si>
  <si>
    <t>1690097958</t>
  </si>
  <si>
    <t>https://podminky.urs.cz/item/CS_URS_2022_02/162301936</t>
  </si>
  <si>
    <t>162301937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</si>
  <si>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</si>
  <si>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-1105110799</t>
  </si>
  <si>
    <t>https://podminky.urs.cz/item/CS_URS_2022_02/162301937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</si>
  <si>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</si>
  <si>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</si>
  <si>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-352041506</t>
  </si>
  <si>
    <t>https://podminky.urs.cz/item/CS_URS_2022_02/162301951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</si>
  <si>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</si>
  <si>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</si>
  <si>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1802948626</t>
  </si>
  <si>
    <t>https://podminky.urs.cz/item/CS_URS_2022_02/162301952</t>
  </si>
  <si>
    <t>162301954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</si>
  <si>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</si>
  <si>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-761925677</t>
  </si>
  <si>
    <t>https://podminky.urs.cz/item/CS_URS_2022_02/162301954</t>
  </si>
  <si>
    <t>162301955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</si>
  <si>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</si>
  <si>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1345795121</t>
  </si>
  <si>
    <t>https://podminky.urs.cz/item/CS_URS_2022_02/162301955</t>
  </si>
  <si>
    <t>162301956</t>
  </si>
  <si>
    <t>Vodorovné přemístění větví, kmenů nebo pařezů s naložením, složením a dopravou Příplatek k cenám za každých dalších i započatých 1000 m přes 1000 m kmenů stromů listnatých, o průměru přes 1100 do 1300 mm</t>
  </si>
  <si>
    <t>-815795138</t>
  </si>
  <si>
    <t>https://podminky.urs.cz/item/CS_URS_2022_02/162301956</t>
  </si>
  <si>
    <t>162301957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</si>
  <si>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</si>
  <si>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-511613639</t>
  </si>
  <si>
    <t>https://podminky.urs.cz/item/CS_URS_2022_02/162301957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</si>
  <si>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</si>
  <si>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</si>
  <si>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-730154418</t>
  </si>
  <si>
    <t>https://podminky.urs.cz/item/CS_URS_2022_02/162301971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</si>
  <si>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</si>
  <si>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</si>
  <si>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-287423579</t>
  </si>
  <si>
    <t>https://podminky.urs.cz/item/CS_URS_2022_02/162301972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</si>
  <si>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</si>
  <si>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</si>
  <si>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1271647523</t>
  </si>
  <si>
    <t>https://podminky.urs.cz/item/CS_URS_2022_02/162301974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</si>
  <si>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</si>
  <si>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</si>
  <si>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-93549186</t>
  </si>
  <si>
    <t>https://podminky.urs.cz/item/CS_URS_2022_02/162301975</t>
  </si>
  <si>
    <t>162301976</t>
  </si>
  <si>
    <t>Vodorovné přemístění větví, kmenů nebo pařezů s naložením, složením a dopravou Příplatek k cenám za každých dalších i započatých 1000 m přes 1000 m pařezů kmenů, průměru přes 1100 do 1300 mm</t>
  </si>
  <si>
    <t>-382906844</t>
  </si>
  <si>
    <t>https://podminky.urs.cz/item/CS_URS_2022_02/162301976</t>
  </si>
  <si>
    <t>162301977</t>
  </si>
  <si>
    <t>Vodorovné přemístění větví, kmenů nebo pařezů s naložením, složením a dopravou Příplatek k cenám za každých dalších i započatých 1000 m přes 1000 m pařezů kmenů, průměru přes 1300 do 1500 mm</t>
  </si>
  <si>
    <t>1537167846</t>
  </si>
  <si>
    <t>https://podminky.urs.cz/item/CS_URS_2022_02/162301977</t>
  </si>
  <si>
    <t>174251201</t>
  </si>
  <si>
    <t>Zásyp jam po pařezech strojně výkopkem z horniny získané při dobývání pařezů s hrubým urovnáním povrchu zasypávky průměru pařezu přes 100 do 300 mm</t>
  </si>
  <si>
    <t>-2014745136</t>
  </si>
  <si>
    <t>https://podminky.urs.cz/item/CS_URS_2022_02/174251201</t>
  </si>
  <si>
    <t>174251202</t>
  </si>
  <si>
    <t>Zásyp jam po pařezech strojně výkopkem z horniny získané při dobývání pařezů s hrubým urovnáním povrchu zasypávky průměru pařezu přes 300 do 500 mm</t>
  </si>
  <si>
    <t>-1335673674</t>
  </si>
  <si>
    <t>https://podminky.urs.cz/item/CS_URS_2022_02/174251202</t>
  </si>
  <si>
    <t>174251204</t>
  </si>
  <si>
    <t>Zásyp jam po pařezech strojně výkopkem z horniny získané při dobývání pařezů s hrubým urovnáním povrchu zasypávky průměru pařezu přes 700 do 900 mm</t>
  </si>
  <si>
    <t>1797660460</t>
  </si>
  <si>
    <t>https://podminky.urs.cz/item/CS_URS_2022_02/174251204</t>
  </si>
  <si>
    <t>174251205</t>
  </si>
  <si>
    <t>Zásyp jam po pařezech strojně výkopkem z horniny získané při dobývání pařezů s hrubým urovnáním povrchu zasypávky průměru pařezu přes 900 do 1100 mm</t>
  </si>
  <si>
    <t>1618184921</t>
  </si>
  <si>
    <t>https://podminky.urs.cz/item/CS_URS_2022_02/174251205</t>
  </si>
  <si>
    <t>174251206</t>
  </si>
  <si>
    <t>Zásyp jam po pařezech strojně výkopkem z horniny získané při dobývání pařezů s hrubým urovnáním povrchu zasypávky průměru pařezu přes 1100 do 1300 mm</t>
  </si>
  <si>
    <t>-841056618</t>
  </si>
  <si>
    <t>https://podminky.urs.cz/item/CS_URS_2022_02/174251206</t>
  </si>
  <si>
    <t>174251207</t>
  </si>
  <si>
    <t>Zásyp jam po pařezech strojně výkopkem z horniny získané při dobývání pařezů s hrubým urovnáním povrchu zasypávky průměru pařezu přes 1300 do 1500 mm</t>
  </si>
  <si>
    <t>-2066056624</t>
  </si>
  <si>
    <t>https://podminky.urs.cz/item/CS_URS_2022_02/174251207</t>
  </si>
  <si>
    <t>997221658</t>
  </si>
  <si>
    <t>Poplatek za uložení stavebního odpadu na skládce (skládkovné) z rostlinných pletiv zatříděného do Katalogu odpadů pod kódem 02 01 03</t>
  </si>
  <si>
    <t>-991519501</t>
  </si>
  <si>
    <t>https://podminky.urs.cz/item/CS_URS_2022_02/997221658</t>
  </si>
  <si>
    <t>"uložení stromů , větví včetně pařezů</t>
  </si>
  <si>
    <t>113/10*0,7</t>
  </si>
  <si>
    <t>11/3*0,7</t>
  </si>
  <si>
    <t>2*1*0,7</t>
  </si>
  <si>
    <t>3*2*0,7</t>
  </si>
  <si>
    <t>4*2*0,7</t>
  </si>
  <si>
    <t>5*1*0,7</t>
  </si>
  <si>
    <t>"uložení keřů</t>
  </si>
  <si>
    <t>995/100*0,7</t>
  </si>
  <si>
    <t>112155215</t>
  </si>
  <si>
    <t>Štěpkování s naložením na dopravní prostředek a odvozem do 20 km stromků a větví solitérů, průměru kmene do 300 mm</t>
  </si>
  <si>
    <t>1214269714</t>
  </si>
  <si>
    <t>https://podminky.urs.cz/item/CS_URS_2022_02/112155215</t>
  </si>
  <si>
    <t>112155221</t>
  </si>
  <si>
    <t>Štěpkování s naložením na dopravní prostředek a odvozem do 20 km stromků a větví solitérů, průměru kmene přes 300 do 500 mm</t>
  </si>
  <si>
    <t>-416605879</t>
  </si>
  <si>
    <t>https://podminky.urs.cz/item/CS_URS_2022_02/112155221</t>
  </si>
  <si>
    <t>112R55229</t>
  </si>
  <si>
    <t>Štěpkování s naložením na dopravní prostředek a odvozem do 20 km stromků a větví solitérů, průměru kmene přes 700 do 900 mm</t>
  </si>
  <si>
    <t>1336845435</t>
  </si>
  <si>
    <t>112R55211</t>
  </si>
  <si>
    <t>Štěpkování s naložením na dopravní prostředek a odvozem do 20 km stromků a větví solitérů, průměru kmene přes 900 do 1100 mm</t>
  </si>
  <si>
    <t>-672770355</t>
  </si>
  <si>
    <t>112R55213</t>
  </si>
  <si>
    <t>Štěpkování s naložením na dopravní prostředek a odvozem do 20 km stromků a větví solitérů, průměru kmene přes 1100 do 1300 mm</t>
  </si>
  <si>
    <t>874495879</t>
  </si>
  <si>
    <t>112R55215</t>
  </si>
  <si>
    <t>Štěpkování s naložením na dopravní prostředek a odvozem do 20 km stromků a větví solitérů, průměru kmene přes 1300 do 1500 mm</t>
  </si>
  <si>
    <t>1133942200</t>
  </si>
  <si>
    <t>112155315</t>
  </si>
  <si>
    <t>Štěpkování s naložením na dopravní prostředek a odvozem do 20 km keřového porostu hustého</t>
  </si>
  <si>
    <t>1582833816</t>
  </si>
  <si>
    <t>https://podminky.urs.cz/item/CS_URS_2022_02/112155315</t>
  </si>
  <si>
    <t>Zemní práce - povrchové úpravy terénu</t>
  </si>
  <si>
    <t>111103202</t>
  </si>
  <si>
    <t>Kosení travin a vodních rostlin ve vegetačním období travního porostu středně hustého</t>
  </si>
  <si>
    <t>ha</t>
  </si>
  <si>
    <t>-728293029</t>
  </si>
  <si>
    <t>https://podminky.urs.cz/item/CS_URS_2022_02/111103202</t>
  </si>
  <si>
    <t xml:space="preserve">"v.č.D.1.2.2 +  TZ</t>
  </si>
  <si>
    <t>"1.2.3.rok</t>
  </si>
  <si>
    <t>(252,37+1568,731)/10000,0*3</t>
  </si>
  <si>
    <t>185803105</t>
  </si>
  <si>
    <t>Shrabání pokoseného porostu a organických naplavenin s odvozem do 20 km travního porostu</t>
  </si>
  <si>
    <t>-605491812</t>
  </si>
  <si>
    <t>https://podminky.urs.cz/item/CS_URS_2022_02/185803105</t>
  </si>
  <si>
    <t>"viz kosení</t>
  </si>
  <si>
    <t>0,546</t>
  </si>
  <si>
    <t>183101221</t>
  </si>
  <si>
    <t>Hloubení jamek pro vysazování rostlin v zemině tř.1 až 4 s výměnou půdy z 50% v rovině nebo na svahu do 1:5, objemu přes 0,40 do 1,00 m3</t>
  </si>
  <si>
    <t>379426425</t>
  </si>
  <si>
    <t>https://podminky.urs.cz/item/CS_URS_2022_02/183101221</t>
  </si>
  <si>
    <t xml:space="preserve">"v.č.D.1.2.2 +  TZ - stromy - viz tabulka stromů</t>
  </si>
  <si>
    <t>"javor klen</t>
  </si>
  <si>
    <t>"javor mléč</t>
  </si>
  <si>
    <t>"lípa velkolistá</t>
  </si>
  <si>
    <t>"lípa srdčitá</t>
  </si>
  <si>
    <t>"olše lepkavá</t>
  </si>
  <si>
    <t>"vrba bílá</t>
  </si>
  <si>
    <t>10321100</t>
  </si>
  <si>
    <t>zahradní substrát pro výsadbu VL</t>
  </si>
  <si>
    <t>-516449766</t>
  </si>
  <si>
    <t>"Výměna 50% zeminy za substrát</t>
  </si>
  <si>
    <t>0,5*0,5*112</t>
  </si>
  <si>
    <t>184102114</t>
  </si>
  <si>
    <t>Výsadba dřeviny s balem do předem vyhloubené jamky se zalitím v rovině nebo na svahu do 1:5, při průměru balu přes 400 do 500 mm</t>
  </si>
  <si>
    <t>528766241</t>
  </si>
  <si>
    <t>https://podminky.urs.cz/item/CS_URS_2022_02/184102114</t>
  </si>
  <si>
    <t>026R001</t>
  </si>
  <si>
    <t>Javor klen (acer pseudoplatanus) (obv.k. 16-18 cm)</t>
  </si>
  <si>
    <t>ks</t>
  </si>
  <si>
    <t>75751710</t>
  </si>
  <si>
    <t>"viz výsadba - stromy</t>
  </si>
  <si>
    <t>026R002</t>
  </si>
  <si>
    <t>Javor mléč (acer pseudoplatanus) (obv.k.16-18 cm)</t>
  </si>
  <si>
    <t>190122004</t>
  </si>
  <si>
    <t>026R003</t>
  </si>
  <si>
    <t>Lípa velkolistá (Tilia platyphyllos ) (obv.k. 16-18 cm)</t>
  </si>
  <si>
    <t>987380078</t>
  </si>
  <si>
    <t>68</t>
  </si>
  <si>
    <t>026R004</t>
  </si>
  <si>
    <t>Lípa srdčitá (Tilia cordata ) (obv.k. 16-18 cm)</t>
  </si>
  <si>
    <t>-1166766823</t>
  </si>
  <si>
    <t>69</t>
  </si>
  <si>
    <t>026R005</t>
  </si>
  <si>
    <t xml:space="preserve">Olše lepkavá  (Alnus glutinosa ) (obv.k. 16-18 cm)</t>
  </si>
  <si>
    <t>-792937170</t>
  </si>
  <si>
    <t>70</t>
  </si>
  <si>
    <t>026R006</t>
  </si>
  <si>
    <t>vrba blá ( Salix alba) (obv.k.16-18 cm)</t>
  </si>
  <si>
    <t>1060855490</t>
  </si>
  <si>
    <t>71</t>
  </si>
  <si>
    <t>184215133</t>
  </si>
  <si>
    <t>Ukotvení dřeviny kůly třemi kůly, délky přes 2 do 3 m</t>
  </si>
  <si>
    <t>-179467199</t>
  </si>
  <si>
    <t>https://podminky.urs.cz/item/CS_URS_2022_02/184215133</t>
  </si>
  <si>
    <t>72</t>
  </si>
  <si>
    <t>60591255</t>
  </si>
  <si>
    <t>kůl vyvazovací dřevěný impregnovaný D 8cm dl 2,5m</t>
  </si>
  <si>
    <t>-936121915</t>
  </si>
  <si>
    <t>"viz ukotvení</t>
  </si>
  <si>
    <t>112</t>
  </si>
  <si>
    <t>112*3 "Přepočtené koeficientem množství</t>
  </si>
  <si>
    <t>73</t>
  </si>
  <si>
    <t>184501141</t>
  </si>
  <si>
    <t>Zhotovení obalu kmene z rákosové nebo kokosové rohože v rovině nebo na svahu do 1:5</t>
  </si>
  <si>
    <t>1141841042</t>
  </si>
  <si>
    <t>https://podminky.urs.cz/item/CS_URS_2022_02/184501141</t>
  </si>
  <si>
    <t>3,14*0,12*2*112</t>
  </si>
  <si>
    <t>74</t>
  </si>
  <si>
    <t>61894003</t>
  </si>
  <si>
    <t>rákos ohradový neloupaný 60x200cm</t>
  </si>
  <si>
    <t>585674776</t>
  </si>
  <si>
    <t xml:space="preserve">"v.č.B.4 +  TZ - stromy</t>
  </si>
  <si>
    <t>75</t>
  </si>
  <si>
    <t>184806112</t>
  </si>
  <si>
    <t>Řez stromů, keřů nebo růží průklestem stromů netrnitých, o průměru koruny přes 2 do 4 m</t>
  </si>
  <si>
    <t>749941963</t>
  </si>
  <si>
    <t>https://podminky.urs.cz/item/CS_URS_2022_02/184806112</t>
  </si>
  <si>
    <t>"viz. výsadba</t>
  </si>
  <si>
    <t>76</t>
  </si>
  <si>
    <t>185804513</t>
  </si>
  <si>
    <t>Odplevelení výsadeb v rovině nebo na svahu do 1:5 dřevin solitérních</t>
  </si>
  <si>
    <t>1999317740</t>
  </si>
  <si>
    <t>https://podminky.urs.cz/item/CS_URS_2022_02/185804513</t>
  </si>
  <si>
    <t>112*2</t>
  </si>
  <si>
    <t>77</t>
  </si>
  <si>
    <t>184R01111</t>
  </si>
  <si>
    <t>Ožínání sazenic v kruhu do 0,30 m kolem sazenic</t>
  </si>
  <si>
    <t>-612863986</t>
  </si>
  <si>
    <t>78</t>
  </si>
  <si>
    <t>184911421</t>
  </si>
  <si>
    <t>Mulčování vysazených rostlin mulčovací kůrou, tl. do 100 mm v rovině nebo na svahu do 1:5</t>
  </si>
  <si>
    <t>602259690</t>
  </si>
  <si>
    <t>https://podminky.urs.cz/item/CS_URS_2022_02/184911421</t>
  </si>
  <si>
    <t>"srtomy</t>
  </si>
  <si>
    <t>0,785*112</t>
  </si>
  <si>
    <t>79</t>
  </si>
  <si>
    <t>103911000</t>
  </si>
  <si>
    <t>kůra mulčovací VL</t>
  </si>
  <si>
    <t>-1880485695</t>
  </si>
  <si>
    <t>"viz mulčování</t>
  </si>
  <si>
    <t>87,92*0,1</t>
  </si>
  <si>
    <t>80</t>
  </si>
  <si>
    <t>184R01112</t>
  </si>
  <si>
    <t>Vyvázání dřeviny ke kůlům</t>
  </si>
  <si>
    <t>-63871118</t>
  </si>
  <si>
    <t>81</t>
  </si>
  <si>
    <t>PCcena.6</t>
  </si>
  <si>
    <t>popruh na vyvazování š. 3cm 2m/strom</t>
  </si>
  <si>
    <t>-20340770</t>
  </si>
  <si>
    <t>"viz výsadba</t>
  </si>
  <si>
    <t>82</t>
  </si>
  <si>
    <t>184R85011</t>
  </si>
  <si>
    <t>Hnojení výsadbové jámy tabletkami</t>
  </si>
  <si>
    <t>-1727071312</t>
  </si>
  <si>
    <t>112*5</t>
  </si>
  <si>
    <t>83</t>
  </si>
  <si>
    <t>PCcena 11</t>
  </si>
  <si>
    <t>hnojivo pro stromy v tabletách</t>
  </si>
  <si>
    <t>-273077130</t>
  </si>
  <si>
    <t>"viz hnojení</t>
  </si>
  <si>
    <t>560</t>
  </si>
  <si>
    <t>84</t>
  </si>
  <si>
    <t>185804311</t>
  </si>
  <si>
    <t>Zalití rostlin vodou plochy záhonů jednotlivě do 20 m2</t>
  </si>
  <si>
    <t>430265832</t>
  </si>
  <si>
    <t>https://podminky.urs.cz/item/CS_URS_2022_02/185804311</t>
  </si>
  <si>
    <t>112*0,03</t>
  </si>
  <si>
    <t>85</t>
  </si>
  <si>
    <t>185851121</t>
  </si>
  <si>
    <t>Dovoz vody pro zálivku rostlin na vzdálenost do 1000 m</t>
  </si>
  <si>
    <t>1973622356</t>
  </si>
  <si>
    <t>https://podminky.urs.cz/item/CS_URS_2022_02/185851121</t>
  </si>
  <si>
    <t>"viz zalití</t>
  </si>
  <si>
    <t>3,36</t>
  </si>
  <si>
    <t>86</t>
  </si>
  <si>
    <t>082113210</t>
  </si>
  <si>
    <t>voda pitná pro ostatní odběratele</t>
  </si>
  <si>
    <t>1973563601</t>
  </si>
  <si>
    <t>87</t>
  </si>
  <si>
    <t>183101213</t>
  </si>
  <si>
    <t>Hloubení jamek pro vysazování rostlin v zemině tř.1 až 4 s výměnou půdy z 50% v rovině nebo na svahu do 1:5, objemu přes 0,02 do 0,05 m3</t>
  </si>
  <si>
    <t>1466800090</t>
  </si>
  <si>
    <t>https://podminky.urs.cz/item/CS_URS_2022_02/183101213</t>
  </si>
  <si>
    <t xml:space="preserve">"v.č.D.1.2.2 +  TZ - stromy - viz tabulka keřů</t>
  </si>
  <si>
    <t>"zimolez obecný</t>
  </si>
  <si>
    <t>"střemcha obecná</t>
  </si>
  <si>
    <t>"ptačí zob obecný</t>
  </si>
  <si>
    <t>"líska obecná</t>
  </si>
  <si>
    <t>"kalina obecná</t>
  </si>
  <si>
    <t>"bez černý</t>
  </si>
  <si>
    <t>88</t>
  </si>
  <si>
    <t>100492529</t>
  </si>
  <si>
    <t>0,05*0,5*69</t>
  </si>
  <si>
    <t>89</t>
  </si>
  <si>
    <t>184102211</t>
  </si>
  <si>
    <t>Výsadba keře bez balu do předem vyhloubené jamky se zalitím v rovině nebo na svahu do 1:5 výšky do 1 m v terénu</t>
  </si>
  <si>
    <t>-150860229</t>
  </si>
  <si>
    <t>https://podminky.urs.cz/item/CS_URS_2022_02/184102211</t>
  </si>
  <si>
    <t>90</t>
  </si>
  <si>
    <t>0265R001</t>
  </si>
  <si>
    <t>zimolez obecný (Lonicera xylosteum)</t>
  </si>
  <si>
    <t>171859875</t>
  </si>
  <si>
    <t>91</t>
  </si>
  <si>
    <t>0265R002</t>
  </si>
  <si>
    <t>střemcha obecná (Prunus padus)</t>
  </si>
  <si>
    <t>-336937980</t>
  </si>
  <si>
    <t>92</t>
  </si>
  <si>
    <t>0265R003</t>
  </si>
  <si>
    <t xml:space="preserve">ptačí zob obecný  (Lingustrum vulgare)</t>
  </si>
  <si>
    <t>2097573059</t>
  </si>
  <si>
    <t>93</t>
  </si>
  <si>
    <t>0265R004</t>
  </si>
  <si>
    <t>líska obecná (Corylus avellana)</t>
  </si>
  <si>
    <t>1305054040</t>
  </si>
  <si>
    <t>94</t>
  </si>
  <si>
    <t>0265R005</t>
  </si>
  <si>
    <t>kalina obecná (Viburnum opulus)</t>
  </si>
  <si>
    <t>950191835</t>
  </si>
  <si>
    <t>95</t>
  </si>
  <si>
    <t>0265R006</t>
  </si>
  <si>
    <t>bez černý (Sambucus nigra)</t>
  </si>
  <si>
    <t>146314294</t>
  </si>
  <si>
    <t>96</t>
  </si>
  <si>
    <t>184851412</t>
  </si>
  <si>
    <t>Zpětný řez keřů po výsadbě netrnitých, výšky přes 0,5 m do 1 m</t>
  </si>
  <si>
    <t>1592686383</t>
  </si>
  <si>
    <t>https://podminky.urs.cz/item/CS_URS_2022_02/184851412</t>
  </si>
  <si>
    <t>"Srovnávací řez po výsadbě (zakrácení výhonů)</t>
  </si>
  <si>
    <t xml:space="preserve">"v.č.D.1.2.2 +  TZ -  viz tabulka keřů</t>
  </si>
  <si>
    <t>97</t>
  </si>
  <si>
    <t>-1117472949</t>
  </si>
  <si>
    <t>"Výška mulčovací vrstvy v průměru 100 mm</t>
  </si>
  <si>
    <t>69*0,785</t>
  </si>
  <si>
    <t>98</t>
  </si>
  <si>
    <t>10391100</t>
  </si>
  <si>
    <t>682955655</t>
  </si>
  <si>
    <t>"viz mulčování keřů</t>
  </si>
  <si>
    <t>54,165*0,1</t>
  </si>
  <si>
    <t>99</t>
  </si>
  <si>
    <t>185804514</t>
  </si>
  <si>
    <t>Odplevelení výsadeb v rovině nebo na svahu do 1:5 souvislých keřových skupin</t>
  </si>
  <si>
    <t>-778085766</t>
  </si>
  <si>
    <t>https://podminky.urs.cz/item/CS_URS_2022_02/185804514</t>
  </si>
  <si>
    <t>"Mechanické vyčištění plochy od plevelů</t>
  </si>
  <si>
    <t>69*2</t>
  </si>
  <si>
    <t>100</t>
  </si>
  <si>
    <t>-978761379</t>
  </si>
  <si>
    <t>101</t>
  </si>
  <si>
    <t>184813136</t>
  </si>
  <si>
    <t>Ochrana dřevin před okusem zvěří chemicky postřikem, výšky přes 70 cm</t>
  </si>
  <si>
    <t>100 kus</t>
  </si>
  <si>
    <t>1436897075</t>
  </si>
  <si>
    <t>https://podminky.urs.cz/item/CS_URS_2022_02/184813136</t>
  </si>
  <si>
    <t>69/100</t>
  </si>
  <si>
    <t>102</t>
  </si>
  <si>
    <t>25235001</t>
  </si>
  <si>
    <t>postřik insekticidní a fungicidní</t>
  </si>
  <si>
    <t>litr</t>
  </si>
  <si>
    <t>-1491478049</t>
  </si>
  <si>
    <t>103</t>
  </si>
  <si>
    <t>-343205034</t>
  </si>
  <si>
    <t>"keře</t>
  </si>
  <si>
    <t>69*5,0</t>
  </si>
  <si>
    <t>104</t>
  </si>
  <si>
    <t>1701735577</t>
  </si>
  <si>
    <t>345</t>
  </si>
  <si>
    <t>105</t>
  </si>
  <si>
    <t>2016810481</t>
  </si>
  <si>
    <t>69*0,03</t>
  </si>
  <si>
    <t>106</t>
  </si>
  <si>
    <t>-796239182</t>
  </si>
  <si>
    <t>"požadavek 30 l vody/ks</t>
  </si>
  <si>
    <t>0,03*69</t>
  </si>
  <si>
    <t>107</t>
  </si>
  <si>
    <t>1354137648</t>
  </si>
  <si>
    <t>"viz dovoz vody</t>
  </si>
  <si>
    <t>2,07</t>
  </si>
  <si>
    <t>108</t>
  </si>
  <si>
    <t>998231311</t>
  </si>
  <si>
    <t>Přesun hmot pro sadovnické a krajinářské úpravy - strojně dopravní vzdálenost do 5000 m</t>
  </si>
  <si>
    <t>-332475287</t>
  </si>
  <si>
    <t>https://podminky.urs.cz/item/CS_URS_2022_02/998231311</t>
  </si>
  <si>
    <t>12,569</t>
  </si>
  <si>
    <t>762</t>
  </si>
  <si>
    <t>Konstrukce tesařské</t>
  </si>
  <si>
    <t>109</t>
  </si>
  <si>
    <t>762R42441</t>
  </si>
  <si>
    <t>Příčky pro sešroubení kotevních kůlů stromů</t>
  </si>
  <si>
    <t>1117762077</t>
  </si>
  <si>
    <t>"půlená kulatina dl. 500 mm - 9ks/1strom</t>
  </si>
  <si>
    <t>112*3*3</t>
  </si>
  <si>
    <t>110</t>
  </si>
  <si>
    <t>998762101</t>
  </si>
  <si>
    <t>Přesun hmot pro konstrukce tesařské stanovený z hmotnosti přesunovaného materiálu vodorovná dopravní vzdálenost do 50 m v objektech výšky do 6 m</t>
  </si>
  <si>
    <t>-1038027596</t>
  </si>
  <si>
    <t>https://podminky.urs.cz/item/CS_URS_2022_02/998762101</t>
  </si>
  <si>
    <t>Úroveň 3:</t>
  </si>
  <si>
    <t>01 - Kácení a náhradní výsadba - následná 3 - letá péče</t>
  </si>
  <si>
    <t>Pohoř</t>
  </si>
  <si>
    <t xml:space="preserve">    1-1 - Následná 3- letá péče o zeleň</t>
  </si>
  <si>
    <t>1-1</t>
  </si>
  <si>
    <t>Následná 3- letá péče o zeleň</t>
  </si>
  <si>
    <t>994371739</t>
  </si>
  <si>
    <t>179107563</t>
  </si>
  <si>
    <t>183101121</t>
  </si>
  <si>
    <t>Hloubení jamek pro vysazování rostlin v zemině tř.1 až 4 bez výměny půdy v rovině nebo na svahu do 1:5, objemu přes 0,40 do 1,00 m3</t>
  </si>
  <si>
    <t>1982508979</t>
  </si>
  <si>
    <t>https://podminky.urs.cz/item/CS_URS_2022_02/183101121</t>
  </si>
  <si>
    <t>"1.rok</t>
  </si>
  <si>
    <t>112*0,05</t>
  </si>
  <si>
    <t>"2.3.rok</t>
  </si>
  <si>
    <t>112*0,05*2</t>
  </si>
  <si>
    <t>346660136</t>
  </si>
  <si>
    <t>0,5*0,5*16,8</t>
  </si>
  <si>
    <t>-445791469</t>
  </si>
  <si>
    <t>-1362502137</t>
  </si>
  <si>
    <t>14*0,05</t>
  </si>
  <si>
    <t>14*0,05*2</t>
  </si>
  <si>
    <t>674754582</t>
  </si>
  <si>
    <t>15*0,05</t>
  </si>
  <si>
    <t>15*0,05*2</t>
  </si>
  <si>
    <t>1321221398</t>
  </si>
  <si>
    <t>38*0,05</t>
  </si>
  <si>
    <t>38*0,05*2</t>
  </si>
  <si>
    <t>-1036151886</t>
  </si>
  <si>
    <t>-779898825</t>
  </si>
  <si>
    <t>3*0,05</t>
  </si>
  <si>
    <t>3*0,05*2</t>
  </si>
  <si>
    <t>1562389548</t>
  </si>
  <si>
    <t>4*0,05</t>
  </si>
  <si>
    <t>4*0,05*2</t>
  </si>
  <si>
    <t>1888256551</t>
  </si>
  <si>
    <t>2105400402</t>
  </si>
  <si>
    <t>16,8</t>
  </si>
  <si>
    <t>16,8*3 "Přepočtené koeficientem množství</t>
  </si>
  <si>
    <t>-389224735</t>
  </si>
  <si>
    <t>"náhrada za uhynulé stromy</t>
  </si>
  <si>
    <t>3,14*0,12*2*112*0,05</t>
  </si>
  <si>
    <t>3,14*0,12*2*112*0,05*2</t>
  </si>
  <si>
    <t>"kontrola ochrany proti okusu 10 %</t>
  </si>
  <si>
    <t>112*0,1*3,14*0,12*2</t>
  </si>
  <si>
    <t>112*0,1*2*3,14*0,12*2</t>
  </si>
  <si>
    <t>-765281853</t>
  </si>
  <si>
    <t>"viz zhotovení obalu</t>
  </si>
  <si>
    <t>37,981</t>
  </si>
  <si>
    <t>184804116</t>
  </si>
  <si>
    <t>Odstranění ochrany proti okusu zvěří v rovině nebo na svahu do 1:5, chráničem z rákosu nebo umělých hmot</t>
  </si>
  <si>
    <t>665025359</t>
  </si>
  <si>
    <t>https://podminky.urs.cz/item/CS_URS_2022_02/184804116</t>
  </si>
  <si>
    <t>112*0,1</t>
  </si>
  <si>
    <t>112*0,1*2</t>
  </si>
  <si>
    <t>-2112719165</t>
  </si>
  <si>
    <t>1990357212</t>
  </si>
  <si>
    <t>16,8*2</t>
  </si>
  <si>
    <t>7464560</t>
  </si>
  <si>
    <t>2134919651</t>
  </si>
  <si>
    <t>16,8*5</t>
  </si>
  <si>
    <t>hnojivo pro stromy a keře v tabletách</t>
  </si>
  <si>
    <t>502918551</t>
  </si>
  <si>
    <t>-1947851090</t>
  </si>
  <si>
    <t>112*0,05*0,03*2+112*0,03*2</t>
  </si>
  <si>
    <t>508765890</t>
  </si>
  <si>
    <t>14,112</t>
  </si>
  <si>
    <t>-397389471</t>
  </si>
  <si>
    <t>1830561667</t>
  </si>
  <si>
    <t>69*0,05</t>
  </si>
  <si>
    <t>69*0,05*2</t>
  </si>
  <si>
    <t>-737711929</t>
  </si>
  <si>
    <t>0,05*0,5*10,35</t>
  </si>
  <si>
    <t>554432611</t>
  </si>
  <si>
    <t>685665996</t>
  </si>
  <si>
    <t>"viz výsadba - 1.- 3. rok</t>
  </si>
  <si>
    <t>15*0,05*3</t>
  </si>
  <si>
    <t>1582263195</t>
  </si>
  <si>
    <t>13*0,05*3</t>
  </si>
  <si>
    <t>-640534749</t>
  </si>
  <si>
    <t xml:space="preserve">"viz výsadba  - 1.- 3. rok</t>
  </si>
  <si>
    <t>-553673505</t>
  </si>
  <si>
    <t>10*0,05*3</t>
  </si>
  <si>
    <t>-1113940441</t>
  </si>
  <si>
    <t>5*0,05*3</t>
  </si>
  <si>
    <t>777488861</t>
  </si>
  <si>
    <t>11*0,05*3</t>
  </si>
  <si>
    <t>-1046344293</t>
  </si>
  <si>
    <t xml:space="preserve">"v.č.D.1.2.2 +  TZ -  viz tabulka keřů  - 1.- 3. rok</t>
  </si>
  <si>
    <t>10,35</t>
  </si>
  <si>
    <t>1909394861</t>
  </si>
  <si>
    <t>10,35*0,785</t>
  </si>
  <si>
    <t>644840048</t>
  </si>
  <si>
    <t>8,125*0,1</t>
  </si>
  <si>
    <t>-2050013397</t>
  </si>
  <si>
    <t>10,35*5,0</t>
  </si>
  <si>
    <t>-1060219660</t>
  </si>
  <si>
    <t>51,75</t>
  </si>
  <si>
    <t>497797738</t>
  </si>
  <si>
    <t xml:space="preserve">"v.č.D.1.2.2 +  TZ - keře - </t>
  </si>
  <si>
    <t>1193958509</t>
  </si>
  <si>
    <t xml:space="preserve">"v.č.D.1.2.2 +  TZ - keře - viz tabulka keřů</t>
  </si>
  <si>
    <t>69*0,05*0,03*2+69*0,03*2</t>
  </si>
  <si>
    <t>69*0,05*2*0,03+69*0,03*2</t>
  </si>
  <si>
    <t>1463103510</t>
  </si>
  <si>
    <t>8,694</t>
  </si>
  <si>
    <t>474274119</t>
  </si>
  <si>
    <t>888270949</t>
  </si>
  <si>
    <t>1,635</t>
  </si>
  <si>
    <t>762R42441.1</t>
  </si>
  <si>
    <t>1846227691</t>
  </si>
  <si>
    <t>112*3*3*0,05</t>
  </si>
  <si>
    <t>112*3*3*0,05*2</t>
  </si>
  <si>
    <t>-1579521827</t>
  </si>
  <si>
    <t>0,076</t>
  </si>
  <si>
    <t>SO 12 - Obslužná komunikace</t>
  </si>
  <si>
    <t xml:space="preserve">    2 - Zakládání</t>
  </si>
  <si>
    <t xml:space="preserve">    56 - Podkladní vrstvy komunikací, letišť a ploch</t>
  </si>
  <si>
    <t xml:space="preserve">    57 - Kryty pozemních komunikací letišť a ploch z kameniva nebo živičné</t>
  </si>
  <si>
    <t xml:space="preserve">    58 - Kryty pozemních komunikací, letišť a ploch z betonu a ostatních hmot</t>
  </si>
  <si>
    <t xml:space="preserve">    89 - Ostatní konstrukce</t>
  </si>
  <si>
    <t xml:space="preserve">    9 - Ostatní konstrukce a práce-bourání</t>
  </si>
  <si>
    <t xml:space="preserve">    997 - Přesun sutě</t>
  </si>
  <si>
    <t>1540924196</t>
  </si>
  <si>
    <t>"v.č., D.1.3.2.-6 + TZ</t>
  </si>
  <si>
    <t>"obslužná komunikace - viz výkaz kubatur</t>
  </si>
  <si>
    <t>5869,57</t>
  </si>
  <si>
    <t>122452206</t>
  </si>
  <si>
    <t>Odkopávky a prokopávky nezapažené pro silnice a dálnice strojně v hornině třídy těžitelnosti II přes 1 000 do 5 000 m3</t>
  </si>
  <si>
    <t>1875702938</t>
  </si>
  <si>
    <t>https://podminky.urs.cz/item/CS_URS_2022_02/122452206</t>
  </si>
  <si>
    <t>"obslužná komunikace - km 0,000 - 1,155 - viz výkaz kubatur</t>
  </si>
  <si>
    <t>2388,99</t>
  </si>
  <si>
    <t>132251104</t>
  </si>
  <si>
    <t>Hloubení nezapažených rýh šířky do 800 mm strojně s urovnáním dna do předepsaného profilu a spádu v hornině třídy těžitelnosti I skupiny 3 přes 100 m3</t>
  </si>
  <si>
    <t>-833501577</t>
  </si>
  <si>
    <t>https://podminky.urs.cz/item/CS_URS_2022_02/132251104</t>
  </si>
  <si>
    <t>"v.č., D.1.3.4 + TZ</t>
  </si>
  <si>
    <t>"drenáž - km 0,000-0,808</t>
  </si>
  <si>
    <t>808,0*0,38*0,4</t>
  </si>
  <si>
    <t>"km 0,808-1,155</t>
  </si>
  <si>
    <t>347,0*0,38*0,5</t>
  </si>
  <si>
    <t>131251204</t>
  </si>
  <si>
    <t>Hloubení zapažených jam a zářezů strojně s urovnáním dna do předepsaného profilu a spádu v hornině třídy těžitelnosti I skupiny 3 přes 100 do 500 m3</t>
  </si>
  <si>
    <t>-428482589</t>
  </si>
  <si>
    <t>https://podminky.urs.cz/item/CS_URS_2022_02/131251204</t>
  </si>
  <si>
    <t>"v.č.D.1.3.7 - zasakovací šachta</t>
  </si>
  <si>
    <t>((1,78*1,78)+(4,63*4,63))*0,5*2,85*3</t>
  </si>
  <si>
    <t>"v.č.D.1.3.9 - propustek</t>
  </si>
  <si>
    <t>(2,07+2,07+2,0+2,0)*0,5*(13,0+5,3)*0,5*2,0</t>
  </si>
  <si>
    <t>"stabilizační práh</t>
  </si>
  <si>
    <t>(1,0+1,8)*0,5*6,55*0,8</t>
  </si>
  <si>
    <t>"rovnanina se záhozem</t>
  </si>
  <si>
    <t>60,066*0,3</t>
  </si>
  <si>
    <t>"v.č.D.1.3.8. - štěrbinový žlab</t>
  </si>
  <si>
    <t>"zához</t>
  </si>
  <si>
    <t>(3,5+2,6)*0,5*1,0*0,3+(2,5+1,4)*0,5*2,8*0,3</t>
  </si>
  <si>
    <t>3,2*0,8*0,3+(3,0+1,2)*0,5*3,0*0,3</t>
  </si>
  <si>
    <t>(1,1+2,1)*0,5*0,6*2,94*1,12+(1,1+2,1)*0,5*0,6*2,0*1,12</t>
  </si>
  <si>
    <t>"základ + čelo</t>
  </si>
  <si>
    <t>(1,4+3,0)*0,5*0,8*2,0*2</t>
  </si>
  <si>
    <t>-613276977</t>
  </si>
  <si>
    <t>(1,78+4,63)*0,5*3,186*4*3</t>
  </si>
  <si>
    <t>1997944986</t>
  </si>
  <si>
    <t>40,845*3</t>
  </si>
  <si>
    <t>151101301</t>
  </si>
  <si>
    <t>Zřízení rozepření zapažených stěn výkopů s potřebným přepažováním při pažení příložném, hloubky do 4 m</t>
  </si>
  <si>
    <t>401243419</t>
  </si>
  <si>
    <t>https://podminky.urs.cz/item/CS_URS_2022_02/151101301</t>
  </si>
  <si>
    <t>151101311</t>
  </si>
  <si>
    <t>Odstranění rozepření stěn výkopů s uložením materiálu na vzdálenost do 3 m od okraje výkopu pažení příložného, hloubky do 4 m</t>
  </si>
  <si>
    <t>713645531</t>
  </si>
  <si>
    <t>https://podminky.urs.cz/item/CS_URS_2022_02/151101311</t>
  </si>
  <si>
    <t>35,063*3</t>
  </si>
  <si>
    <t>-1801389795</t>
  </si>
  <si>
    <t>"vytlačená kubatura</t>
  </si>
  <si>
    <t>-3,14*0,59*0,59*1,65*3</t>
  </si>
  <si>
    <t>-(2,0*0,4*0,6+2,94*0,4*0,6)</t>
  </si>
  <si>
    <t>"v.č.D.1.3.9. - propustek</t>
  </si>
  <si>
    <t>-(6,55*0,4*0,6*1,12)</t>
  </si>
  <si>
    <t>-((3,5+2,6)*0,5*1,0*0,3+(2,5+1,4)*0,5*2,8*0,3)</t>
  </si>
  <si>
    <t>-(3,2*0,8*0,3+(3,0+1,2)*0,5*3,0*0,3)</t>
  </si>
  <si>
    <t>-(9*3,3*1,12*0,5*0,3+4,8*2,9*1,12*0,3)</t>
  </si>
  <si>
    <t>"rovnanina</t>
  </si>
  <si>
    <t>"v.č.D.1.3.9. - propustek - hmot. 80-200 kg</t>
  </si>
  <si>
    <t>-((6,3+1,2)*0,5*3,6*1,12*0,3)</t>
  </si>
  <si>
    <t xml:space="preserve">"v.č.D.1.3.9. - propustek  - pod rovnaninou - šp</t>
  </si>
  <si>
    <t>-(6,3+1,2)*0,5*3,6*1,12*0,1</t>
  </si>
  <si>
    <t>"v.č.D.1.3.8. - pod štěrbinovým žlabem - podkladní beton</t>
  </si>
  <si>
    <t>-(0,88+1,08)*0,5*(12,0-0,8)*0,1</t>
  </si>
  <si>
    <t xml:space="preserve">"v.č.D.1.3.8. - štěrbinový žlab  - základ a čelo</t>
  </si>
  <si>
    <t>-(2,0*0,8*0,6+2*0,4*0,4)*2</t>
  </si>
  <si>
    <t>"v.č.D.1.3.9. - propustek - obetonování</t>
  </si>
  <si>
    <t>-1,07*1,07*(13+11,2)*0,5</t>
  </si>
  <si>
    <t>58343959</t>
  </si>
  <si>
    <t>kamenivo drcené hrubé frakce 32/63</t>
  </si>
  <si>
    <t>1412752132</t>
  </si>
  <si>
    <t>(((3,6*3,6)+(4,63*4,63))*0,5*1,0-3,14*0,59*0,59*0,5)*3*1,9</t>
  </si>
  <si>
    <t>1058081380</t>
  </si>
  <si>
    <t>1357,761*0,1</t>
  </si>
  <si>
    <t>175,795</t>
  </si>
  <si>
    <t>"odpočet drtě</t>
  </si>
  <si>
    <t>-(((3,6*3,6)+(4,63*4,63))*0,5*1,0-3,14*0,59*0,59*0,5)*3</t>
  </si>
  <si>
    <t>1554622591</t>
  </si>
  <si>
    <t>(1357,761+210,97)*0,1*2</t>
  </si>
  <si>
    <t>(5869,57*0,3-1568,731*0,1)</t>
  </si>
  <si>
    <t>175,795*2</t>
  </si>
  <si>
    <t>-(((3,6*3,6)+(4,63*4,63))*0,5*1,0-3,14*0,59*0,59*0,5)*3*2</t>
  </si>
  <si>
    <t>1770837819</t>
  </si>
  <si>
    <t>2388,99+188,846+222,587- 175,795+ 49,956</t>
  </si>
  <si>
    <t>-304822535</t>
  </si>
  <si>
    <t>(1357,761+210,97)*0,1</t>
  </si>
  <si>
    <t>516312575</t>
  </si>
  <si>
    <t>2674,584*1,9</t>
  </si>
  <si>
    <t>-1990819089</t>
  </si>
  <si>
    <t xml:space="preserve">"v.č., D.1.3.2.-6 + TZ - ŠDb  km 0,000 - 0,017</t>
  </si>
  <si>
    <t>225/0,45/3</t>
  </si>
  <si>
    <t xml:space="preserve">"v.č., D.1.3.2.-6 + TZ -  km  0,017 - 1,155</t>
  </si>
  <si>
    <t>5428,57</t>
  </si>
  <si>
    <t>182351133</t>
  </si>
  <si>
    <t>Rozprostření a urovnání ornice ve svahu sklonu přes 1:5 strojně při souvislé ploše přes 500 m2, tl. vrstvy do 200 mm</t>
  </si>
  <si>
    <t>-212345007</t>
  </si>
  <si>
    <t>https://podminky.urs.cz/item/CS_URS_2022_02/182351133</t>
  </si>
  <si>
    <t>1293,45+210,97</t>
  </si>
  <si>
    <t>4,63*4,63*3</t>
  </si>
  <si>
    <t>CS ÚRS 2021 02</t>
  </si>
  <si>
    <t>1222061885</t>
  </si>
  <si>
    <t>https://podminky.urs.cz/item/CS_URS_2021_02/181351113</t>
  </si>
  <si>
    <t>"přebytek ornice</t>
  </si>
  <si>
    <t>(5869,57*0,3-1568,731*0,1)/0,15</t>
  </si>
  <si>
    <t>181151322</t>
  </si>
  <si>
    <t>Plošná úprava terénu v zemině skupiny 1 až 4 s urovnáním povrchu bez doplnění ornice souvislé plochy přes 500 m2 při nerovnostech terénu přes 100 do 150 mm na svahu přes 1:5 do 1:2</t>
  </si>
  <si>
    <t>164121986</t>
  </si>
  <si>
    <t>https://podminky.urs.cz/item/CS_URS_2022_02/181151322</t>
  </si>
  <si>
    <t xml:space="preserve">"v.č.D.1.3.2. - D.1.3.4. </t>
  </si>
  <si>
    <t>"výkaz kubatur příloha C.7 - ohumusování a osetí</t>
  </si>
  <si>
    <t>181451121</t>
  </si>
  <si>
    <t>Založení trávníku na půdě předem připravené plochy přes 1000 m2 výsevem včetně utažení lučního v rovině nebo na svahu do 1:5</t>
  </si>
  <si>
    <t>-1023180929</t>
  </si>
  <si>
    <t>https://podminky.urs.cz/item/CS_URS_2022_02/181451121</t>
  </si>
  <si>
    <t>1568,731</t>
  </si>
  <si>
    <t>-1460231427</t>
  </si>
  <si>
    <t>1568,731*0,015*1,03</t>
  </si>
  <si>
    <t>Zakládání</t>
  </si>
  <si>
    <t>212755216</t>
  </si>
  <si>
    <t>Trativody bez lože z drenážních trubek plastových flexibilních D 160 mm</t>
  </si>
  <si>
    <t>1473195388</t>
  </si>
  <si>
    <t>https://podminky.urs.cz/item/CS_URS_2022_02/212755216</t>
  </si>
  <si>
    <t>"obslužná komunikace - km 0,000 - 1,155</t>
  </si>
  <si>
    <t>1155,0</t>
  </si>
  <si>
    <t>211561111</t>
  </si>
  <si>
    <t>Výplň kamenivem do rýh odvodňovacích žeber nebo trativodů bez zhutnění, s úpravou povrchu výplně kamenivem hrubým drceným frakce 4 až 16 mm</t>
  </si>
  <si>
    <t>-1317112253</t>
  </si>
  <si>
    <t>https://podminky.urs.cz/item/CS_URS_2022_02/211561111</t>
  </si>
  <si>
    <t>234,70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</si>
  <si>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</si>
  <si>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</si>
  <si>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2067184701</t>
  </si>
  <si>
    <t>https://podminky.urs.cz/item/CS_URS_2022_02/211971121</t>
  </si>
  <si>
    <t>808,0*(0,38+0,4)*2</t>
  </si>
  <si>
    <t>347,0*(0,38+0,5)*2</t>
  </si>
  <si>
    <t>69311006</t>
  </si>
  <si>
    <t>geotextilie tkaná separační, filtrační, výztužná PP pevnost v tahu 15kN/m</t>
  </si>
  <si>
    <t>1108247329</t>
  </si>
  <si>
    <t>"viz opláštění -</t>
  </si>
  <si>
    <t>1871,20</t>
  </si>
  <si>
    <t>1871,2*1,02 "Přepočtené koeficientem množství</t>
  </si>
  <si>
    <t>451571111</t>
  </si>
  <si>
    <t>Lože pod dlažby ze štěrkopísků, tl. vrstvy do 100 mm</t>
  </si>
  <si>
    <t>-765093664</t>
  </si>
  <si>
    <t>https://podminky.urs.cz/item/CS_URS_2022_02/451571111</t>
  </si>
  <si>
    <t xml:space="preserve">"v.č.D.1.3.9. - propustek  - pod rovnaninou</t>
  </si>
  <si>
    <t>(6,3+1,2)*0,5*3,6*1,12</t>
  </si>
  <si>
    <t>452311161</t>
  </si>
  <si>
    <t>Podkladní a zajišťovací konstrukce z betonu prostého v otevřeném výkopu desky pod potrubí, stoky a drobné objekty z betonu tř. C 25/30</t>
  </si>
  <si>
    <t>1809943681</t>
  </si>
  <si>
    <t>https://podminky.urs.cz/item/CS_URS_2022_02/452311161</t>
  </si>
  <si>
    <t>"v.č.D.1.3.8. - pod štěrbinovým žlabem</t>
  </si>
  <si>
    <t>(0,88+1,08)*0,5*(12,0-0,8)*0,1</t>
  </si>
  <si>
    <t>452218142</t>
  </si>
  <si>
    <t>Zajišťovací práh z upraveného lomového kamene na dně a ve svahu melioračních kanálů, s patkami nebo bez patek s dlažbovitou úpravou viditelných ploch na cementovou maltu</t>
  </si>
  <si>
    <t>-382574183</t>
  </si>
  <si>
    <t>https://podminky.urs.cz/item/CS_URS_2022_02/452218142</t>
  </si>
  <si>
    <t>2,0*0,4*0,6+2,94*0,4*0,6</t>
  </si>
  <si>
    <t>6,55*0,4*0,6*1,12</t>
  </si>
  <si>
    <t>462511270</t>
  </si>
  <si>
    <t>Zához z lomového kamene neupraveného záhozového bez proštěrkování z terénu, hmotnosti jednotlivých kamenů do 200 kg</t>
  </si>
  <si>
    <t>-811943393</t>
  </si>
  <si>
    <t>https://podminky.urs.cz/item/CS_URS_2022_02/462511270</t>
  </si>
  <si>
    <t>9*3,3*1,12*0,5*0,3+4,8*2,9*1,12*0,3</t>
  </si>
  <si>
    <t>462519002</t>
  </si>
  <si>
    <t>Zához z lomového kamene neupraveného záhozového Příplatek k cenám za urovnání viditelných ploch záhozu z kamene, hmotnosti jednotlivých kamenů do 200 kg</t>
  </si>
  <si>
    <t>631288383</t>
  </si>
  <si>
    <t>https://podminky.urs.cz/item/CS_URS_2022_02/462519002</t>
  </si>
  <si>
    <t>(3,5+2,6)*0,5*1,0+(2,5+1,4)*0,5*2,8</t>
  </si>
  <si>
    <t>3,2*0,8+(3,0+1,2)*0,5*3,0</t>
  </si>
  <si>
    <t>9*3,3*1,12*0,5+4,8*2,9*1,12</t>
  </si>
  <si>
    <t>321213222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</si>
  <si>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bez zatření spár, na maltu cementovou MC 10</t>
  </si>
  <si>
    <t>1277309763</t>
  </si>
  <si>
    <t>https://podminky.urs.cz/item/CS_URS_2022_02/321213222</t>
  </si>
  <si>
    <t>(2,0*0,8*0,6+2*0,4*0,4)*2</t>
  </si>
  <si>
    <t>-707263957</t>
  </si>
  <si>
    <t>(6,3+1,2)*0,5*3,6*1,12*0,3</t>
  </si>
  <si>
    <t>-1341276932</t>
  </si>
  <si>
    <t>464R51114</t>
  </si>
  <si>
    <t>Prolití záhozu z kamene vrstvy z lomového kamene betonem C 30/37</t>
  </si>
  <si>
    <t>1330316914</t>
  </si>
  <si>
    <t>Podkladní vrstvy komunikací, letišť a ploch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</si>
  <si>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</si>
  <si>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</si>
  <si>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939398943</t>
  </si>
  <si>
    <t>https://podminky.urs.cz/item/CS_URS_2022_02/561061121</t>
  </si>
  <si>
    <t>"obslužná komunikace - měřeno digitálně</t>
  </si>
  <si>
    <t>1821,16/0,4</t>
  </si>
  <si>
    <t>585R1002</t>
  </si>
  <si>
    <t xml:space="preserve">pojivo hydraulické silniční - vápenná směs  pro stabilizaci zeminy (SM 30,50,70,)</t>
  </si>
  <si>
    <t>66498488</t>
  </si>
  <si>
    <t xml:space="preserve">"viz. zřízení podladu - předpoklad - 3% - 53kg/m3  </t>
  </si>
  <si>
    <t>4552,90*0,4*0,053</t>
  </si>
  <si>
    <t>565R55111</t>
  </si>
  <si>
    <t>Asfaltový beton vrstva podkladní ACP 16+ (obalované kamenivo střednězrnné - OKS) s rozprostřením a zhutněním v pruhu šířky přes 1,5 do 3 m, po zhutnění tl. 70 mm</t>
  </si>
  <si>
    <t>-15948054</t>
  </si>
  <si>
    <t>"v.č., D.1.3.2.-6 + TZ - km 0,000 - 0,017</t>
  </si>
  <si>
    <t>120</t>
  </si>
  <si>
    <t>569851111</t>
  </si>
  <si>
    <t>Zpevnění krajnic nebo komunikací pro pěší s rozprostřením a zhutněním, po zhutnění štěrkodrtí tl. 150 mm</t>
  </si>
  <si>
    <t>245506613</t>
  </si>
  <si>
    <t>https://podminky.urs.cz/item/CS_URS_2022_02/569851111</t>
  </si>
  <si>
    <t xml:space="preserve">"v.č., D.1.3.2.-6 + TZ -  km  0,000 - 1,155</t>
  </si>
  <si>
    <t>350/0,15</t>
  </si>
  <si>
    <t>564851111</t>
  </si>
  <si>
    <t>Podklad ze štěrkodrti ŠD s rozprostřením a zhutněním plochy přes 100 m2, po zhutnění tl. 150 mm</t>
  </si>
  <si>
    <t>379724362</t>
  </si>
  <si>
    <t>https://podminky.urs.cz/item/CS_URS_2022_02/564851111</t>
  </si>
  <si>
    <t>225/0,45</t>
  </si>
  <si>
    <t>564861111</t>
  </si>
  <si>
    <t>Podklad ze štěrkodrti ŠD s rozprostřením a zhutněním plochy přes 100 m2, po zhutnění tl. 200 mm</t>
  </si>
  <si>
    <t>-1237306547</t>
  </si>
  <si>
    <t>https://podminky.urs.cz/item/CS_URS_2022_02/564861111</t>
  </si>
  <si>
    <t>564952114</t>
  </si>
  <si>
    <t>Podklad z mechanicky zpevněného kameniva MZK (minerální beton) s rozprostřením a s hutněním, po zhutnění tl. 180 mm</t>
  </si>
  <si>
    <t>-1995987682</t>
  </si>
  <si>
    <t>https://podminky.urs.cz/item/CS_URS_2022_02/564952114</t>
  </si>
  <si>
    <t>4137,44</t>
  </si>
  <si>
    <t>Kryty pozemních komunikací letišť a ploch z kameniva nebo živičné</t>
  </si>
  <si>
    <t>573231108</t>
  </si>
  <si>
    <t>Postřik spojovací PS bez posypu kamenivem ze silniční emulze, v množství 0,50 kg/m2</t>
  </si>
  <si>
    <t>-1386442131</t>
  </si>
  <si>
    <t>https://podminky.urs.cz/item/CS_URS_2022_02/573231108</t>
  </si>
  <si>
    <t xml:space="preserve">"v.č., D.1.3.2.-6 + TZ -  km 0,000 - 0,017</t>
  </si>
  <si>
    <t>573111114</t>
  </si>
  <si>
    <t>Postřik infiltrační PI z asfaltu silničního s posypem kamenivem, v množství 2,00 kg/m2</t>
  </si>
  <si>
    <t>770347710</t>
  </si>
  <si>
    <t>https://podminky.urs.cz/item/CS_URS_2022_02/573111114</t>
  </si>
  <si>
    <t>577134211</t>
  </si>
  <si>
    <t>Asfaltový beton vrstva obrusná ACO 11 (ABS) s rozprostřením a se zhutněním z nemodifikovaného asfaltu v pruhu šířky do 3 m tř. II, po zhutnění tl. 40 mm</t>
  </si>
  <si>
    <t>507609767</t>
  </si>
  <si>
    <t>https://podminky.urs.cz/item/CS_URS_2022_02/577134211</t>
  </si>
  <si>
    <t>Kryty pozemních komunikací, letišť a ploch z betonu a ostatních hmot</t>
  </si>
  <si>
    <t>584121108</t>
  </si>
  <si>
    <t>Osazení silničních dílců ze železového betonu s podkladem z kameniva těženého do tl. 40 mm jakéhokoliv druhu a velikosti, na plochu jednotlivě do 15 m2</t>
  </si>
  <si>
    <t>-1179004348</t>
  </si>
  <si>
    <t>https://podminky.urs.cz/item/CS_URS_2022_02/584121108</t>
  </si>
  <si>
    <t xml:space="preserve">"v.č., D.1.3.2.1 -  křížení s VTL plynovodem</t>
  </si>
  <si>
    <t>3*1,5*2</t>
  </si>
  <si>
    <t>59381005</t>
  </si>
  <si>
    <t>panel silniční 3,00x1,50x0,215m</t>
  </si>
  <si>
    <t>-218514917</t>
  </si>
  <si>
    <t>Ostatní konstrukce</t>
  </si>
  <si>
    <t>894410213</t>
  </si>
  <si>
    <t>Osazení betonových dílců šachet kanalizačních skruž rovná DN 1000, výšky 1000 mm</t>
  </si>
  <si>
    <t>2112806953</t>
  </si>
  <si>
    <t>https://podminky.urs.cz/item/CS_URS_2022_02/894410213</t>
  </si>
  <si>
    <t>2*3</t>
  </si>
  <si>
    <t>59224080</t>
  </si>
  <si>
    <t>skruž betonová DN 1000x1000, 100x100x9cm, bez stupadel</t>
  </si>
  <si>
    <t>-338019871</t>
  </si>
  <si>
    <t>894410302</t>
  </si>
  <si>
    <t>Osazení betonových dílců šachet kanalizačních deska zákrytová DN 1000</t>
  </si>
  <si>
    <t>349507375</t>
  </si>
  <si>
    <t>https://podminky.urs.cz/item/CS_URS_2022_02/894410302</t>
  </si>
  <si>
    <t>1*3</t>
  </si>
  <si>
    <t>59225816</t>
  </si>
  <si>
    <t>deska betonová zákrytová studniční 120/7cm (pro skruž D 100cm)</t>
  </si>
  <si>
    <t>-491502595</t>
  </si>
  <si>
    <t>Ostatní konstrukce a práce-bourání</t>
  </si>
  <si>
    <t>914111111</t>
  </si>
  <si>
    <t>Montáž svislé dopravní značky základní velikosti do 1 m2 objímkami na sloupky nebo konzoly</t>
  </si>
  <si>
    <t>1830859283</t>
  </si>
  <si>
    <t>https://podminky.urs.cz/item/CS_URS_2022_02/914111111</t>
  </si>
  <si>
    <t xml:space="preserve">"v.č., D.1.3.2.2  - značky B 29 + E8a</t>
  </si>
  <si>
    <t>8*2</t>
  </si>
  <si>
    <t>40445649</t>
  </si>
  <si>
    <t>dodatkové tabulky E3-E5, E8, E14-E16 500x150mm</t>
  </si>
  <si>
    <t>-561211772</t>
  </si>
  <si>
    <t>"viz montáž - E8a,E8c</t>
  </si>
  <si>
    <t>4*2</t>
  </si>
  <si>
    <t>40445619</t>
  </si>
  <si>
    <t>zákazové, příkazové dopravní značky B1-B34, C1-15 500mm</t>
  </si>
  <si>
    <t>143576189</t>
  </si>
  <si>
    <t>"viz montáž - B 29</t>
  </si>
  <si>
    <t>914511111</t>
  </si>
  <si>
    <t>Montáž sloupku dopravních značek délky do 3,5 m do betonového základu</t>
  </si>
  <si>
    <t>609910979</t>
  </si>
  <si>
    <t>https://podminky.urs.cz/item/CS_URS_2022_02/914511111</t>
  </si>
  <si>
    <t xml:space="preserve">"v.č., D.1.3.2.2  - </t>
  </si>
  <si>
    <t>"sloupek pro značku</t>
  </si>
  <si>
    <t>40445225</t>
  </si>
  <si>
    <t>sloupek pro dopravní značku Zn D 60mm v 3,5m</t>
  </si>
  <si>
    <t>1610818871</t>
  </si>
  <si>
    <t>"viz montáž</t>
  </si>
  <si>
    <t>40445256</t>
  </si>
  <si>
    <t>svorka upínací na sloupek dopravní značky D 60mm</t>
  </si>
  <si>
    <t>752765992</t>
  </si>
  <si>
    <t>8*2*2</t>
  </si>
  <si>
    <t>919521130</t>
  </si>
  <si>
    <t>Zřízení silničního propustku z trub betonových nebo železobetonových DN 500 mm</t>
  </si>
  <si>
    <t>-2109059164</t>
  </si>
  <si>
    <t>https://podminky.urs.cz/item/CS_URS_2022_02/919521130</t>
  </si>
  <si>
    <t xml:space="preserve">"v.č.D.1.3.9. - propustek </t>
  </si>
  <si>
    <t>59222024</t>
  </si>
  <si>
    <t>trouba ŽB hrdlová DN 500</t>
  </si>
  <si>
    <t>-565739065</t>
  </si>
  <si>
    <t>13*1,01 "Přepočtené koeficientem množství</t>
  </si>
  <si>
    <t>919535560</t>
  </si>
  <si>
    <t>Obetonování trubního propustku betonem prostým bez zvýšených nároků na prostředí tř. C 30/37</t>
  </si>
  <si>
    <t>677642089</t>
  </si>
  <si>
    <t>https://podminky.urs.cz/item/CS_URS_2022_02/919535560</t>
  </si>
  <si>
    <t>1,07*1,07*(13+11,2)*0,5-3,14*0,31*0,31*(13+11,2)*0,5-0,2*0,2*0,5*11,2*2</t>
  </si>
  <si>
    <t>919726122</t>
  </si>
  <si>
    <t>Geotextilie netkaná pro ochranu, separaci nebo filtraci měrná hmotnost přes 200 do 300 g/m2</t>
  </si>
  <si>
    <t>-1362697533</t>
  </si>
  <si>
    <t>https://podminky.urs.cz/item/CS_URS_2022_02/919726122</t>
  </si>
  <si>
    <t>(3,6*3,6)-3,14*0,59*0,59</t>
  </si>
  <si>
    <t>919735112</t>
  </si>
  <si>
    <t>Řezání stávajícího živičného krytu nebo podkladu hloubky přes 50 do 100 mm</t>
  </si>
  <si>
    <t>-407710126</t>
  </si>
  <si>
    <t>https://podminky.urs.cz/item/CS_URS_2022_02/919735112</t>
  </si>
  <si>
    <t>"v.č. D.1.3.2.1- napojení nového krytu na silnici III/04724</t>
  </si>
  <si>
    <t>928R60120</t>
  </si>
  <si>
    <t>Zálivka z modifikovaného asfaltu s posypem drtí</t>
  </si>
  <si>
    <t>-2024752907</t>
  </si>
  <si>
    <t>"viz řezání</t>
  </si>
  <si>
    <t>935113212</t>
  </si>
  <si>
    <t>Osazení odvodňovacího žlabu s krycím roštem betonového šířky přes 200 mm</t>
  </si>
  <si>
    <t>1858282015</t>
  </si>
  <si>
    <t>https://podminky.urs.cz/item/CS_URS_2022_02/935113212</t>
  </si>
  <si>
    <t>"v.č.D.1.3.8. - štěrbinová trouba 88/68 cm</t>
  </si>
  <si>
    <t>592R8435</t>
  </si>
  <si>
    <t>žlab štěrbinový betonový s přerušovanou štěrbinou 880x680x4000mm</t>
  </si>
  <si>
    <t>-811688356</t>
  </si>
  <si>
    <t>938902202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</si>
  <si>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</si>
  <si>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-226782982</t>
  </si>
  <si>
    <t>https://podminky.urs.cz/item/CS_URS_2022_02/938902202</t>
  </si>
  <si>
    <t xml:space="preserve">"v.č., D.1.3.2.1- </t>
  </si>
  <si>
    <t>28+40</t>
  </si>
  <si>
    <t>955R9301</t>
  </si>
  <si>
    <t>Vývrt a napojení drenážního potrubí DN 150 do zasakovací šachty</t>
  </si>
  <si>
    <t>-1945869120</t>
  </si>
  <si>
    <t>966008112</t>
  </si>
  <si>
    <t>Bourání trubního propustku s odklizením a uložením vybouraného materiálu na skládku na vzdálenost do 3 m nebo s naložením na dopravní prostředek z trub DN přes 300 do 500 mm</t>
  </si>
  <si>
    <t>-1129372862</t>
  </si>
  <si>
    <t>https://podminky.urs.cz/item/CS_URS_2022_02/966008112</t>
  </si>
  <si>
    <t>"v.č., D.1.3.2.1- stávající propustek</t>
  </si>
  <si>
    <t>977211111</t>
  </si>
  <si>
    <t>Řezání konstrukcí stěnovou pilou betonových nebo železobetonových průměru řezané výztuže do 16 mm hloubka řezu do 200 mm</t>
  </si>
  <si>
    <t>-233778836</t>
  </si>
  <si>
    <t>https://podminky.urs.cz/item/CS_URS_2022_02/977211111</t>
  </si>
  <si>
    <t xml:space="preserve">"v.č.D.1.3.9. - propustek  - úprava konce trouby propustku</t>
  </si>
  <si>
    <t>3,14*1,3*2</t>
  </si>
  <si>
    <t>938908411</t>
  </si>
  <si>
    <t>Čištění vozovek splachováním vodou povrchu podkladu nebo krytu živičného, betonového nebo dlážděného</t>
  </si>
  <si>
    <t>1807968992</t>
  </si>
  <si>
    <t>https://podminky.urs.cz/item/CS_URS_2022_02/938908411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</si>
  <si>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</si>
  <si>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</si>
  <si>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-798832739</t>
  </si>
  <si>
    <t>https://podminky.urs.cz/item/CS_URS_2022_02/938909311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</si>
  <si>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</si>
  <si>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</si>
  <si>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</si>
  <si>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</si>
  <si>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22476610</t>
  </si>
  <si>
    <t>https://podminky.urs.cz/item/CS_URS_2022_02/997221551</t>
  </si>
  <si>
    <t>997221559</t>
  </si>
  <si>
    <t>Vodorovná doprava suti bez naložení, ale se složením a s hrubým urovnáním Příplatek k ceně za každý další i započatý 1 km přes 1 km</t>
  </si>
  <si>
    <t>300995860</t>
  </si>
  <si>
    <t>https://podminky.urs.cz/item/CS_URS_2022_02/997221559</t>
  </si>
  <si>
    <t>28,036*8 "Přepočtené koeficientem množství</t>
  </si>
  <si>
    <t>997221615</t>
  </si>
  <si>
    <t>Poplatek za uložení stavebního odpadu na skládce (skládkovné) z prostého betonu zatříděného do Katalogu odpadů pod kódem 17 01 01</t>
  </si>
  <si>
    <t>1191011756</t>
  </si>
  <si>
    <t>https://podminky.urs.cz/item/CS_URS_2022_02/997221615</t>
  </si>
  <si>
    <t>"vybouraný propustek</t>
  </si>
  <si>
    <t>12,74</t>
  </si>
  <si>
    <t>997221655</t>
  </si>
  <si>
    <t>1589478139</t>
  </si>
  <si>
    <t>https://podminky.urs.cz/item/CS_URS_2022_02/997221655</t>
  </si>
  <si>
    <t>"ostatní suť</t>
  </si>
  <si>
    <t>1,2+2,4+11,696</t>
  </si>
  <si>
    <t>998225111</t>
  </si>
  <si>
    <t>Přesun hmot pro komunikace s krytem z kameniva, monolitickým betonovým nebo živičným dopravní vzdálenost do 200 m jakékoliv délky objektu</t>
  </si>
  <si>
    <t>-1479238073</t>
  </si>
  <si>
    <t>https://podminky.urs.cz/item/CS_URS_2022_02/998225111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</si>
  <si>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</si>
  <si>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</si>
  <si>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522494377</t>
  </si>
  <si>
    <t>https://podminky.urs.cz/item/CS_URS_2022_02/998225192</t>
  </si>
  <si>
    <t xml:space="preserve">VON - Vedlejší a ostatní náklady </t>
  </si>
  <si>
    <t>ON.1 - Ostatní náklady</t>
  </si>
  <si>
    <t>OST - Ostatní náklady</t>
  </si>
  <si>
    <t xml:space="preserve">    101 - Jímkování staveniště</t>
  </si>
  <si>
    <t>OST</t>
  </si>
  <si>
    <t>012103001</t>
  </si>
  <si>
    <t>Náklady na průzkumné, geodetické a projektové práce geodetické před výstavbou</t>
  </si>
  <si>
    <t>Kč</t>
  </si>
  <si>
    <t>1024</t>
  </si>
  <si>
    <t>49136088</t>
  </si>
  <si>
    <t>013254001</t>
  </si>
  <si>
    <t>Náklad na projektové práce pro zhotovení dokumentace skutečného provedení stavby (výkresová a textová část)</t>
  </si>
  <si>
    <t>202300410</t>
  </si>
  <si>
    <t>012203001</t>
  </si>
  <si>
    <t>Náklady na průzkumné, geodetické a projektové práce geodetické při provádění stavby</t>
  </si>
  <si>
    <t>-179741619</t>
  </si>
  <si>
    <t>012303001</t>
  </si>
  <si>
    <t>Náklady na průzkumné, geodetické a projektové práce geodetické práce po výstavbě</t>
  </si>
  <si>
    <t>-1128011238</t>
  </si>
  <si>
    <t>013284001</t>
  </si>
  <si>
    <t>Náklad na zpracování dokumentu KZP, technologických postupů a evidenci provedených zkoušek, revizí a měření</t>
  </si>
  <si>
    <t>217594964</t>
  </si>
  <si>
    <t>043103001</t>
  </si>
  <si>
    <t>Náklady na provedení zkoušek, revizí a měření, které jsou vyžadovány v technických normách a dalších předpisech ve vztahu k prováděným pracím, dodávkám a službám.</t>
  </si>
  <si>
    <t>1453498661</t>
  </si>
  <si>
    <t>013254101</t>
  </si>
  <si>
    <t>Náklady na pořízení fotografií nebo videozáznamů zakrývaných konstrukcí a postupu výstavby.</t>
  </si>
  <si>
    <t>262144</t>
  </si>
  <si>
    <t>242075361</t>
  </si>
  <si>
    <t>013251212</t>
  </si>
  <si>
    <t>Kancelář pro TDS a výrobní výbory a kontrolní dny pro 10-12 osob, cca 36m2 s vybavením</t>
  </si>
  <si>
    <t>899568088</t>
  </si>
  <si>
    <t>013251213</t>
  </si>
  <si>
    <t>Informační tabule 2100x2200mm dle podmínek dotačního programu včetně instalace na stavbě</t>
  </si>
  <si>
    <t>-692610160</t>
  </si>
  <si>
    <t>013251214</t>
  </si>
  <si>
    <t>Pamětní tabule 400x300mm, dle podmínek dotačního programu, včetně instalace na stavbě</t>
  </si>
  <si>
    <t>267537605</t>
  </si>
  <si>
    <t>091002030</t>
  </si>
  <si>
    <t xml:space="preserve">Náklady na zpracování, projednání a schválení povodňového plánu stavby </t>
  </si>
  <si>
    <t>-2146158085</t>
  </si>
  <si>
    <t>091002020</t>
  </si>
  <si>
    <t xml:space="preserve">Náklady na zpracování, projednání a schválení havarijního plánu stavby </t>
  </si>
  <si>
    <t>1698428386</t>
  </si>
  <si>
    <t>013251211</t>
  </si>
  <si>
    <t>Vypracování geometrických plánů pro rozdělení pozemků a geometrických plánů skutečného provedení celé stavby do katastrální mapy s vyznačením věcných břemen dle požadavků a zásad platné státní legislativy a dle požadavků Katastrálního úřadu. Geometrické plány pro vklad do KN budou vypracovány 6x v tištěné verzi a 2x v digitální verzi na CD. Dokumentace bude ověřená odpovědným geodetem a Katastrálním úřadem.</t>
  </si>
  <si>
    <t>865209568</t>
  </si>
  <si>
    <t>013251210</t>
  </si>
  <si>
    <t>Vypracování dílenské dokumentace stavby a detailních výkresů výztuže jednotlivých dilatačních úseků., vč. schválení TDS a AD_x000d_
Vypracování realizační dokumentace stavby SO 07 Opatření č.2/40 – záchytný profil nad Přerovem_x000d_
vč. schválení TDS a AD.</t>
  </si>
  <si>
    <t>-791618654</t>
  </si>
  <si>
    <t>"Realizační dokumentace bude vypracována 4x v tištěné verzi a 2x v digitální verzi na CD., vč. schválení TDS a AD.</t>
  </si>
  <si>
    <t>013251201</t>
  </si>
  <si>
    <t>Náklady na pasportizace stávajících komunikací využívaných pro dopravu v rámci stavby (staveniště, příjezd na staveniště, zařízení staveniště a meziskládky) a objektů stávajících vedení inženýrských sítí, pasportizace se bude provádět před zahájením a po realizaci celé stavby</t>
  </si>
  <si>
    <t>-640194997</t>
  </si>
  <si>
    <t>013251215</t>
  </si>
  <si>
    <t xml:space="preserve">Náklady na vypracování manipulačního řádu a provozního řadu SO 07, projednání a schválení manipulačního řádu vodoprávním úřadem. </t>
  </si>
  <si>
    <t>-1636857544</t>
  </si>
  <si>
    <t>013251216</t>
  </si>
  <si>
    <t>Náklady na aktualizaci údajů v plánu BOZP, který je součástí zadávací dokumentace.</t>
  </si>
  <si>
    <t>2003315602</t>
  </si>
  <si>
    <t>013251217</t>
  </si>
  <si>
    <t>Úprava výtluků a uvedení příjezdových komunikací do původního stavu</t>
  </si>
  <si>
    <t>196152386</t>
  </si>
  <si>
    <t>Jímkování staveniště</t>
  </si>
  <si>
    <t>115101201</t>
  </si>
  <si>
    <t>Čerpání vody na dopravní výšku do 10 m s uvažovaným průměrným přítokem do 500 l/min</t>
  </si>
  <si>
    <t>hod</t>
  </si>
  <si>
    <t>691879099</t>
  </si>
  <si>
    <t>https://podminky.urs.cz/item/CS_URS_2022_02/115101201</t>
  </si>
  <si>
    <t xml:space="preserve">"viz TZ    - 4 čerpadla 10měsíců  </t>
  </si>
  <si>
    <t>4*30*24*10</t>
  </si>
  <si>
    <t>115101301</t>
  </si>
  <si>
    <t>Pohotovost záložní čerpací soupravy pro dopravní výšku do 10 m s uvažovaným průměrným přítokem do 500 l/min</t>
  </si>
  <si>
    <t>den</t>
  </si>
  <si>
    <t>1676853275</t>
  </si>
  <si>
    <t>https://podminky.urs.cz/item/CS_URS_2022_02/115101301</t>
  </si>
  <si>
    <t>4*30*10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</si>
  <si>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</si>
  <si>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</si>
  <si>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106266499</t>
  </si>
  <si>
    <t>https://podminky.urs.cz/item/CS_URS_2022_02/171153101</t>
  </si>
  <si>
    <t>317,00*3,31</t>
  </si>
  <si>
    <t>124253102</t>
  </si>
  <si>
    <t>Vykopávky pro koryta vodotečí strojně v hornině třídy těžitelnosti I skupiny 3 přes 1 000 do 5 000 m3</t>
  </si>
  <si>
    <t>458767729</t>
  </si>
  <si>
    <t>https://podminky.urs.cz/item/CS_URS_2022_02/124253102</t>
  </si>
  <si>
    <t>1836076003</t>
  </si>
  <si>
    <t>462512270</t>
  </si>
  <si>
    <t>Zához z lomového kamene neupraveného záhozového s proštěrkováním z terénu, hmotnosti jednotlivých kamenů do 200 kg</t>
  </si>
  <si>
    <t>130251403</t>
  </si>
  <si>
    <t>https://podminky.urs.cz/item/CS_URS_2022_02/462512270</t>
  </si>
  <si>
    <t>114203101</t>
  </si>
  <si>
    <t>Rozebrání dlažeb nebo záhozů s naložením na dopravní prostředek dlažeb z lomového kamene nebo betonových tvárnic na sucho nebo se spárami vyplněnými pískem nebo drnem</t>
  </si>
  <si>
    <t>145066289</t>
  </si>
  <si>
    <t>https://podminky.urs.cz/item/CS_URS_2022_02/114203101</t>
  </si>
  <si>
    <t>997321511</t>
  </si>
  <si>
    <t>Vodorovná doprava suti a vybouraných hmot bez naložení, s vyložením a hrubým urovnáním po suchu, na vzdálenost do 1 km</t>
  </si>
  <si>
    <t>808365737</t>
  </si>
  <si>
    <t>https://podminky.urs.cz/item/CS_URS_2022_02/997321511</t>
  </si>
  <si>
    <t>"rozebraný zához</t>
  </si>
  <si>
    <t>469,16</t>
  </si>
  <si>
    <t>469,16*2,5 'Přepočtené koeficientem množství</t>
  </si>
  <si>
    <t>153111111</t>
  </si>
  <si>
    <t>Úprava ocelových štětovnic pro štětové stěny řezání z terénu, štětovnic na skládce příčné</t>
  </si>
  <si>
    <t>1278688505</t>
  </si>
  <si>
    <t>https://podminky.urs.cz/item/CS_URS_2022_02/153111111</t>
  </si>
  <si>
    <t>153112111</t>
  </si>
  <si>
    <t>Zřízení beraněných stěn z ocelových štětovnic z terénu nastražení štětovnic ve standardních podmínkách, délky do 10 m</t>
  </si>
  <si>
    <t>-962006910</t>
  </si>
  <si>
    <t>https://podminky.urs.cz/item/CS_URS_2022_02/153112111</t>
  </si>
  <si>
    <t>"dl. 6m" 2,40*81</t>
  </si>
  <si>
    <t>"dl. 7m" 2,80*65</t>
  </si>
  <si>
    <t>"dl. 8m" 3,20*178</t>
  </si>
  <si>
    <t>"dl. 9m" 3,60*131</t>
  </si>
  <si>
    <t>153112112</t>
  </si>
  <si>
    <t>Zřízení beraněných stěn z ocelových štětovnic z terénu nastražení štětovnic ve standardních podmínkách, délky přes 10 m</t>
  </si>
  <si>
    <t>282138609</t>
  </si>
  <si>
    <t>https://podminky.urs.cz/item/CS_URS_2022_02/153112112</t>
  </si>
  <si>
    <t>"dl. 11m" 4,40*120</t>
  </si>
  <si>
    <t>"dl. 12m" 4,80*31</t>
  </si>
  <si>
    <t>153112122</t>
  </si>
  <si>
    <t>Zřízení beraněných stěn z ocelových štětovnic z terénu zaberanění štětovnic ve standardních podmínkách, délky do 8 m</t>
  </si>
  <si>
    <t>1563508284</t>
  </si>
  <si>
    <t>https://podminky.urs.cz/item/CS_URS_2022_02/153112122</t>
  </si>
  <si>
    <t>153112123</t>
  </si>
  <si>
    <t>Zřízení beraněných stěn z ocelových štětovnic z terénu zaberanění štětovnic ve standardních podmínkách, délky do 12 m</t>
  </si>
  <si>
    <t>-1776096526</t>
  </si>
  <si>
    <t>https://podminky.urs.cz/item/CS_URS_2022_02/153112123</t>
  </si>
  <si>
    <t>MAT 1-001</t>
  </si>
  <si>
    <t>ocel štětovnice IIIn S270 GP</t>
  </si>
  <si>
    <t>461284583</t>
  </si>
  <si>
    <t>"pažení výkopu jámy pomocí štětovnicové stěny - obratovost dvojnásobná - zohledněno v jednotkové ceně</t>
  </si>
  <si>
    <t>"VÝKAZ ŠTĚTOVNIC IIIn , ocel S270 GP</t>
  </si>
  <si>
    <t>341963,16/1000</t>
  </si>
  <si>
    <t>153113112</t>
  </si>
  <si>
    <t>Vytažení stěn z ocelových štětovnic zaberaněných z terénu délky do 12 m ve standardních podmínkách, zaberaněných na hloubku do 8 m</t>
  </si>
  <si>
    <t>-631523144</t>
  </si>
  <si>
    <t>https://podminky.urs.cz/item/CS_URS_2022_02/153113112</t>
  </si>
  <si>
    <t>153113113</t>
  </si>
  <si>
    <t>Vytažení stěn z ocelových štětovnic zaberaněných z terénu délky do 12 m ve standardních podmínkách, zaberaněných na hloubku do 12 m</t>
  </si>
  <si>
    <t>-1968318598</t>
  </si>
  <si>
    <t>https://podminky.urs.cz/item/CS_URS_2022_02/153113113</t>
  </si>
  <si>
    <t>153116111</t>
  </si>
  <si>
    <t>Kleštiny nebo převázky pro hradící stěny beraněné, nasazené, tabulové z oceli jakéhokoliv druhu z terénu opracování</t>
  </si>
  <si>
    <t>-140405989</t>
  </si>
  <si>
    <t>https://podminky.urs.cz/item/CS_URS_2022_02/153116111</t>
  </si>
  <si>
    <t>"VÝPIS PŘEVÁZEK - SPOJITÝ NOSNÍK</t>
  </si>
  <si>
    <t xml:space="preserve">"převázání a rozepření štětovnicové stěny  </t>
  </si>
  <si>
    <t xml:space="preserve">"převázky z ocelových tyčí - spojitý nosník 2xU180, celková dl. 230m </t>
  </si>
  <si>
    <t>"převázky z ocelových tyčí - spojitý nosník 2xU200, celková dl. 260m</t>
  </si>
  <si>
    <t>230,00*22,00*1,10/1000</t>
  </si>
  <si>
    <t>260,00*25,30*1,10/1000</t>
  </si>
  <si>
    <t>153116112</t>
  </si>
  <si>
    <t>Kleštiny nebo převázky pro hradící stěny beraněné, nasazené, tabulové z oceli jakéhokoliv druhu z terénu montáž</t>
  </si>
  <si>
    <t>1899584567</t>
  </si>
  <si>
    <t>https://podminky.urs.cz/item/CS_URS_2022_02/153116112</t>
  </si>
  <si>
    <t>13010824</t>
  </si>
  <si>
    <t>ocel profilová jakost S235JR (11 375) průřez U (UPN) 180</t>
  </si>
  <si>
    <t>2118287577</t>
  </si>
  <si>
    <t>"převázky štětovnicové stěny - obratovost dvojnásobná - zohledněno v jednotkové ceně</t>
  </si>
  <si>
    <t>13010826</t>
  </si>
  <si>
    <t>ocel profilová jakost S235JR (11 375) průřez U (UPN) 200</t>
  </si>
  <si>
    <t>1736073033</t>
  </si>
  <si>
    <t>153116113</t>
  </si>
  <si>
    <t>Kleštiny nebo převázky pro hradící stěny beraněné, nasazené, tabulové z oceli jakéhokoliv druhu z terénu demontáž</t>
  </si>
  <si>
    <t>-178621498</t>
  </si>
  <si>
    <t>https://podminky.urs.cz/item/CS_URS_2022_02/153116113</t>
  </si>
  <si>
    <t>153821112</t>
  </si>
  <si>
    <t>Osazení kotev kabelových z popouštěných pramenců nebo drátů pro nosnost přes 0,16 do 0,31 MN</t>
  </si>
  <si>
    <t>-346101129</t>
  </si>
  <si>
    <t>https://podminky.urs.cz/item/CS_URS_2022_02/153821112</t>
  </si>
  <si>
    <t>"VÝPIS PRAMENCOVÝCH KOTEV</t>
  </si>
  <si>
    <t>"PARAMETRY PRAMENCOVÝCH KOTEV</t>
  </si>
  <si>
    <t>"kotvy K2 - K6, K8</t>
  </si>
  <si>
    <t>11,00*19</t>
  </si>
  <si>
    <t>10,00*10</t>
  </si>
  <si>
    <t>15,00*6</t>
  </si>
  <si>
    <t>14,00*6</t>
  </si>
  <si>
    <t>13,00*31</t>
  </si>
  <si>
    <t>9,00*11</t>
  </si>
  <si>
    <t>153821113</t>
  </si>
  <si>
    <t>Osazení kotev kabelových z popouštěných pramenců nebo drátů pro nosnost přes 0,31 do 0,47 MN</t>
  </si>
  <si>
    <t>249915199</t>
  </si>
  <si>
    <t>https://podminky.urs.cz/item/CS_URS_2022_02/153821113</t>
  </si>
  <si>
    <t>"kotvy K1, K7</t>
  </si>
  <si>
    <t>14,00*32</t>
  </si>
  <si>
    <t>12,00*15</t>
  </si>
  <si>
    <t>MAT 1-002</t>
  </si>
  <si>
    <t>ocelová kotva 3-pramencová 3xLP15,5 (ocel 1550/1770 MPa)</t>
  </si>
  <si>
    <t>348770262</t>
  </si>
  <si>
    <t>"kotva K1" 14,00*32</t>
  </si>
  <si>
    <t>"kotva K2" 11,00*19</t>
  </si>
  <si>
    <t>"kotva K4" 15,00*6</t>
  </si>
  <si>
    <t>"kotva K5" 14,00*6</t>
  </si>
  <si>
    <t>"kotva K7" 12,00*15</t>
  </si>
  <si>
    <t>MAT 1-003</t>
  </si>
  <si>
    <t>ocelová kotva 2-pramencová 2xLP15,5 (ocel 1550/1770 MPa) dl. 15500mm</t>
  </si>
  <si>
    <t>100308688</t>
  </si>
  <si>
    <t>"kotva K3" 10,00*10</t>
  </si>
  <si>
    <t>"kotva K6" 13,00*31</t>
  </si>
  <si>
    <t>"kotva K8" 9,00*11</t>
  </si>
  <si>
    <t>153821191</t>
  </si>
  <si>
    <t>Osazení kotev kabelových z popouštěných pramenců nebo drátů Příplatek k ceně za úpravu trvalých kotev pro únosnost do 0,47 MN</t>
  </si>
  <si>
    <t>-911384659</t>
  </si>
  <si>
    <t>https://podminky.urs.cz/item/CS_URS_2022_02/153821191</t>
  </si>
  <si>
    <t>"celková délka kotev" 1613,00</t>
  </si>
  <si>
    <t>153822112</t>
  </si>
  <si>
    <t>Napnutí kabelových kotev při únosnosti kotvy přes 0,16 do 0,31 MN</t>
  </si>
  <si>
    <t>-1696142504</t>
  </si>
  <si>
    <t>https://podminky.urs.cz/item/CS_URS_2022_02/153822112</t>
  </si>
  <si>
    <t>153822113</t>
  </si>
  <si>
    <t>Napnutí kabelových kotev při únosnosti kotvy přes 0,31 do 0,47 MN</t>
  </si>
  <si>
    <t>322622266</t>
  </si>
  <si>
    <t>https://podminky.urs.cz/item/CS_URS_2022_02/153822113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</si>
  <si>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</si>
  <si>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</si>
  <si>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392352364</t>
  </si>
  <si>
    <t>https://podminky.urs.cz/item/CS_URS_2022_02/162751136</t>
  </si>
  <si>
    <t>"odpad z vrtů" 50,00</t>
  </si>
  <si>
    <t>167151112</t>
  </si>
  <si>
    <t>Nakládání, skládání a překládání neulehlého výkopku nebo sypaniny strojně nakládání, množství přes 100 m3, z hornin třídy těžitelnosti II, skupiny 4 a 5</t>
  </si>
  <si>
    <t>520665956</t>
  </si>
  <si>
    <t>https://podminky.urs.cz/item/CS_URS_2022_02/167151112</t>
  </si>
  <si>
    <t>-299835913</t>
  </si>
  <si>
    <t>50*2 'Přepočtené koeficientem množství</t>
  </si>
  <si>
    <t>224311112</t>
  </si>
  <si>
    <t>Maloprofilové vrty průběžným sacím vrtáním průměru přes 93 do 156 mm do úklonu 45° v hl 0 až 25 m v hornině tř. I a II</t>
  </si>
  <si>
    <t>114959956</t>
  </si>
  <si>
    <t>https://podminky.urs.cz/item/CS_URS_2022_02/224311112</t>
  </si>
  <si>
    <t>282602112</t>
  </si>
  <si>
    <t>Injektování povrchové s dvojitým obturátorem mikropilot nebo kotev tlakem přes 0,60 do 2,0 MPa</t>
  </si>
  <si>
    <t>1157450710</t>
  </si>
  <si>
    <t>https://podminky.urs.cz/item/CS_URS_2022_02/282602112</t>
  </si>
  <si>
    <t>"předpoklad 4hod./kotvu " 4*130</t>
  </si>
  <si>
    <t>MAT 2-001</t>
  </si>
  <si>
    <t>injektážní směs cementová (CEM II/B-S 32,5R)</t>
  </si>
  <si>
    <t>596760900</t>
  </si>
  <si>
    <t>786,00*0,06</t>
  </si>
  <si>
    <t>R28911020</t>
  </si>
  <si>
    <t>Technologická těsnící a stabilizační temponáž za štětovnicovou stěnou bentonitovou směsí</t>
  </si>
  <si>
    <t>kpl</t>
  </si>
  <si>
    <t>598907094</t>
  </si>
  <si>
    <t>"VÝPOČET PAŽENÍ STAVEBNÍ JÁMY</t>
  </si>
  <si>
    <t>-1556128754</t>
  </si>
  <si>
    <t>"odstranění jímací studny" 2,00</t>
  </si>
  <si>
    <t>810471811</t>
  </si>
  <si>
    <t>Bourání stávajícího potrubí z betonu v otevřeném výkopu DN přes 600 do 800</t>
  </si>
  <si>
    <t>-1276165806</t>
  </si>
  <si>
    <t>https://podminky.urs.cz/item/CS_URS_2022_02/810471811</t>
  </si>
  <si>
    <t>"odstranění jímací studny" 4</t>
  </si>
  <si>
    <t>894411311</t>
  </si>
  <si>
    <t>Osazení betonových nebo železobetonových dílců pro šachty skruží rovných</t>
  </si>
  <si>
    <t>1931684055</t>
  </si>
  <si>
    <t>https://podminky.urs.cz/item/CS_URS_2022_02/894411311</t>
  </si>
  <si>
    <t>"2 studny dl. 2,0m" 2*2</t>
  </si>
  <si>
    <t>59224410</t>
  </si>
  <si>
    <t>skruž betonové šachty DN 800 kanalizační 80x100x9cm bez stupadel</t>
  </si>
  <si>
    <t>1115361600</t>
  </si>
  <si>
    <t>"jímací studny" 2*2</t>
  </si>
  <si>
    <t>1279322748</t>
  </si>
  <si>
    <t>"odstranění jímací studny" 4,00</t>
  </si>
  <si>
    <t>-1522923745</t>
  </si>
  <si>
    <t>4,00*8 "Přepočtené koeficientem množství</t>
  </si>
  <si>
    <t>-1852301747</t>
  </si>
  <si>
    <t>1849174986</t>
  </si>
  <si>
    <t>VRN.1 - Vedlejší rozpočtové náklady</t>
  </si>
  <si>
    <t>VRN - Vedlejší rozpočtové náklady</t>
  </si>
  <si>
    <t>VRN</t>
  </si>
  <si>
    <t>012103101</t>
  </si>
  <si>
    <t>Vytýčení inženýrských sítí dotčených nebo souvisejících se stavbou před a v průběhu výstavby.</t>
  </si>
  <si>
    <t>-1734449446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</si>
  <si>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</si>
  <si>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</si>
  <si>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591856383</t>
  </si>
  <si>
    <t>030001002</t>
  </si>
  <si>
    <t>Náklady na vybavení/pronájem objektů ZS, náklady na energie, úklid, údržbu a opravy objektů ZS, čištění pojezdových a manipulačních ploch, zabezpečení staveniště apod.</t>
  </si>
  <si>
    <t>1093666682</t>
  </si>
  <si>
    <t>039001003</t>
  </si>
  <si>
    <t xml:space="preserve">Náklady na demontáž/odstranění objektů ZS a jejich odvozu a náklady na uvedení pozemku do původního stavu včetně nákladů s tím spojených._x000d_
</t>
  </si>
  <si>
    <t>2111715338</t>
  </si>
  <si>
    <t>034403001</t>
  </si>
  <si>
    <t>Náklady na zřízení, údržbu a zrušení dočasného dopravního značení, potřebného k zajištění přístupu nebo provozu na staveništi a/nebo v okolí staveniště.Včetně projednání na DI a PČR</t>
  </si>
  <si>
    <t>-1805020315</t>
  </si>
  <si>
    <t>041703002</t>
  </si>
  <si>
    <t>Náklady na zbudování, údržbu a zrušení prostředků a konstrukcí na zajištění kolektivní bezpečnosti osob.</t>
  </si>
  <si>
    <t>656661808</t>
  </si>
  <si>
    <t>045203001</t>
  </si>
  <si>
    <t>Náklad zhotovitele na řízení a koordinaci subdodavatelů.</t>
  </si>
  <si>
    <t>1348387351</t>
  </si>
  <si>
    <t>039001103</t>
  </si>
  <si>
    <t>Náklady na uvedení všech dotčených ploch stavbou do původního stavu</t>
  </si>
  <si>
    <t>-1539313863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</si>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</sst>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4253104" TargetMode="External" /><Relationship Id="rId3" Type="http://schemas.openxmlformats.org/officeDocument/2006/relationships/hyperlink" Target="https://podminky.urs.cz/item/CS_URS_2022_02/151101201" TargetMode="External" /><Relationship Id="rId4" Type="http://schemas.openxmlformats.org/officeDocument/2006/relationships/hyperlink" Target="https://podminky.urs.cz/item/CS_URS_2022_02/151101211" TargetMode="External" /><Relationship Id="rId5" Type="http://schemas.openxmlformats.org/officeDocument/2006/relationships/hyperlink" Target="https://podminky.urs.cz/item/CS_URS_2022_02/151101401" TargetMode="External" /><Relationship Id="rId6" Type="http://schemas.openxmlformats.org/officeDocument/2006/relationships/hyperlink" Target="https://podminky.urs.cz/item/CS_URS_2022_02/151101411" TargetMode="External" /><Relationship Id="rId7" Type="http://schemas.openxmlformats.org/officeDocument/2006/relationships/hyperlink" Target="https://podminky.urs.cz/item/CS_URS_2022_02/162351103" TargetMode="External" /><Relationship Id="rId8" Type="http://schemas.openxmlformats.org/officeDocument/2006/relationships/hyperlink" Target="https://podminky.urs.cz/item/CS_URS_2022_02/162751116" TargetMode="External" /><Relationship Id="rId9" Type="http://schemas.openxmlformats.org/officeDocument/2006/relationships/hyperlink" Target="https://podminky.urs.cz/item/CS_URS_2022_02/167151111" TargetMode="External" /><Relationship Id="rId10" Type="http://schemas.openxmlformats.org/officeDocument/2006/relationships/hyperlink" Target="https://podminky.urs.cz/item/CS_URS_2022_02/171201221" TargetMode="External" /><Relationship Id="rId11" Type="http://schemas.openxmlformats.org/officeDocument/2006/relationships/hyperlink" Target="https://podminky.urs.cz/item/CS_URS_2022_02/171251201" TargetMode="External" /><Relationship Id="rId12" Type="http://schemas.openxmlformats.org/officeDocument/2006/relationships/hyperlink" Target="https://podminky.urs.cz/item/CS_URS_2022_02/174151101" TargetMode="External" /><Relationship Id="rId13" Type="http://schemas.openxmlformats.org/officeDocument/2006/relationships/hyperlink" Target="https://podminky.urs.cz/item/CS_URS_2022_02/182151111" TargetMode="External" /><Relationship Id="rId14" Type="http://schemas.openxmlformats.org/officeDocument/2006/relationships/hyperlink" Target="https://podminky.urs.cz/item/CS_URS_2022_02/182251101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181111122" TargetMode="External" /><Relationship Id="rId17" Type="http://schemas.openxmlformats.org/officeDocument/2006/relationships/hyperlink" Target="https://podminky.urs.cz/item/CS_URS_2022_02/182351123" TargetMode="External" /><Relationship Id="rId18" Type="http://schemas.openxmlformats.org/officeDocument/2006/relationships/hyperlink" Target="https://podminky.urs.cz/item/CS_URS_2022_02/181411122" TargetMode="External" /><Relationship Id="rId19" Type="http://schemas.openxmlformats.org/officeDocument/2006/relationships/hyperlink" Target="https://podminky.urs.cz/item/CS_URS_2022_02/181351113" TargetMode="External" /><Relationship Id="rId20" Type="http://schemas.openxmlformats.org/officeDocument/2006/relationships/hyperlink" Target="https://podminky.urs.cz/item/CS_URS_2022_02/213311113" TargetMode="External" /><Relationship Id="rId21" Type="http://schemas.openxmlformats.org/officeDocument/2006/relationships/hyperlink" Target="https://podminky.urs.cz/item/CS_URS_2022_02/321311115" TargetMode="External" /><Relationship Id="rId22" Type="http://schemas.openxmlformats.org/officeDocument/2006/relationships/hyperlink" Target="https://podminky.urs.cz/item/CS_URS_2022_02/321321116" TargetMode="External" /><Relationship Id="rId23" Type="http://schemas.openxmlformats.org/officeDocument/2006/relationships/hyperlink" Target="https://podminky.urs.cz/item/CS_URS_2022_02/321351010" TargetMode="External" /><Relationship Id="rId24" Type="http://schemas.openxmlformats.org/officeDocument/2006/relationships/hyperlink" Target="https://podminky.urs.cz/item/CS_URS_2022_02/321352010" TargetMode="External" /><Relationship Id="rId25" Type="http://schemas.openxmlformats.org/officeDocument/2006/relationships/hyperlink" Target="https://podminky.urs.cz/item/CS_URS_2022_02/321351020" TargetMode="External" /><Relationship Id="rId26" Type="http://schemas.openxmlformats.org/officeDocument/2006/relationships/hyperlink" Target="https://podminky.urs.cz/item/CS_URS_2022_02/321352020" TargetMode="External" /><Relationship Id="rId27" Type="http://schemas.openxmlformats.org/officeDocument/2006/relationships/hyperlink" Target="https://podminky.urs.cz/item/CS_URS_2022_02/321366112" TargetMode="External" /><Relationship Id="rId28" Type="http://schemas.openxmlformats.org/officeDocument/2006/relationships/hyperlink" Target="https://podminky.urs.cz/item/CS_URS_2022_02/321368211" TargetMode="External" /><Relationship Id="rId29" Type="http://schemas.openxmlformats.org/officeDocument/2006/relationships/hyperlink" Target="https://podminky.urs.cz/item/CS_URS_2022_02/321213345" TargetMode="External" /><Relationship Id="rId30" Type="http://schemas.openxmlformats.org/officeDocument/2006/relationships/hyperlink" Target="https://podminky.urs.cz/item/CS_URS_2022_02/454811111" TargetMode="External" /><Relationship Id="rId31" Type="http://schemas.openxmlformats.org/officeDocument/2006/relationships/hyperlink" Target="https://podminky.urs.cz/item/CS_URS_2022_02/462511370" TargetMode="External" /><Relationship Id="rId32" Type="http://schemas.openxmlformats.org/officeDocument/2006/relationships/hyperlink" Target="https://podminky.urs.cz/item/CS_URS_2022_02/462519003" TargetMode="External" /><Relationship Id="rId33" Type="http://schemas.openxmlformats.org/officeDocument/2006/relationships/hyperlink" Target="https://podminky.urs.cz/item/CS_URS_2022_02/463212111" TargetMode="External" /><Relationship Id="rId34" Type="http://schemas.openxmlformats.org/officeDocument/2006/relationships/hyperlink" Target="https://podminky.urs.cz/item/CS_URS_2022_02/463212191" TargetMode="External" /><Relationship Id="rId35" Type="http://schemas.openxmlformats.org/officeDocument/2006/relationships/hyperlink" Target="https://podminky.urs.cz/item/CS_URS_2022_02/451571112" TargetMode="External" /><Relationship Id="rId36" Type="http://schemas.openxmlformats.org/officeDocument/2006/relationships/hyperlink" Target="https://podminky.urs.cz/item/CS_URS_2022_02/451314211" TargetMode="External" /><Relationship Id="rId37" Type="http://schemas.openxmlformats.org/officeDocument/2006/relationships/hyperlink" Target="https://podminky.urs.cz/item/CS_URS_2022_02/451316123" TargetMode="External" /><Relationship Id="rId38" Type="http://schemas.openxmlformats.org/officeDocument/2006/relationships/hyperlink" Target="https://podminky.urs.cz/item/CS_URS_2022_02/465513327" TargetMode="External" /><Relationship Id="rId39" Type="http://schemas.openxmlformats.org/officeDocument/2006/relationships/hyperlink" Target="https://podminky.urs.cz/item/CS_URS_2022_02/628641111" TargetMode="External" /><Relationship Id="rId40" Type="http://schemas.openxmlformats.org/officeDocument/2006/relationships/hyperlink" Target="https://podminky.urs.cz/item/CS_URS_2022_02/634911113" TargetMode="External" /><Relationship Id="rId41" Type="http://schemas.openxmlformats.org/officeDocument/2006/relationships/hyperlink" Target="https://podminky.urs.cz/item/CS_URS_2022_02/634661111" TargetMode="External" /><Relationship Id="rId42" Type="http://schemas.openxmlformats.org/officeDocument/2006/relationships/hyperlink" Target="https://podminky.urs.cz/item/CS_URS_2022_02/931991112" TargetMode="External" /><Relationship Id="rId43" Type="http://schemas.openxmlformats.org/officeDocument/2006/relationships/hyperlink" Target="https://podminky.urs.cz/item/CS_URS_2022_02/931994132" TargetMode="External" /><Relationship Id="rId44" Type="http://schemas.openxmlformats.org/officeDocument/2006/relationships/hyperlink" Target="https://podminky.urs.cz/item/CS_URS_2022_02/931994151" TargetMode="External" /><Relationship Id="rId45" Type="http://schemas.openxmlformats.org/officeDocument/2006/relationships/hyperlink" Target="https://podminky.urs.cz/item/CS_URS_2022_02/931994111" TargetMode="External" /><Relationship Id="rId46" Type="http://schemas.openxmlformats.org/officeDocument/2006/relationships/hyperlink" Target="https://podminky.urs.cz/item/CS_URS_2022_02/953312122" TargetMode="External" /><Relationship Id="rId47" Type="http://schemas.openxmlformats.org/officeDocument/2006/relationships/hyperlink" Target="https://podminky.urs.cz/item/CS_URS_2022_02/985131111" TargetMode="External" /><Relationship Id="rId48" Type="http://schemas.openxmlformats.org/officeDocument/2006/relationships/hyperlink" Target="https://podminky.urs.cz/item/CS_URS_2022_02/941121111" TargetMode="External" /><Relationship Id="rId49" Type="http://schemas.openxmlformats.org/officeDocument/2006/relationships/hyperlink" Target="https://podminky.urs.cz/item/CS_URS_2022_02/941121211" TargetMode="External" /><Relationship Id="rId50" Type="http://schemas.openxmlformats.org/officeDocument/2006/relationships/hyperlink" Target="https://podminky.urs.cz/item/CS_URS_2022_02/941121811" TargetMode="External" /><Relationship Id="rId51" Type="http://schemas.openxmlformats.org/officeDocument/2006/relationships/hyperlink" Target="https://podminky.urs.cz/item/CS_URS_2022_02/949101112" TargetMode="External" /><Relationship Id="rId52" Type="http://schemas.openxmlformats.org/officeDocument/2006/relationships/hyperlink" Target="https://podminky.urs.cz/item/CS_URS_2022_02/998322011" TargetMode="External" /><Relationship Id="rId53" Type="http://schemas.openxmlformats.org/officeDocument/2006/relationships/hyperlink" Target="https://podminky.urs.cz/item/CS_URS_2022_02/711111011" TargetMode="External" /><Relationship Id="rId54" Type="http://schemas.openxmlformats.org/officeDocument/2006/relationships/hyperlink" Target="https://podminky.urs.cz/item/CS_URS_2022_02/767995111" TargetMode="External" /><Relationship Id="rId55" Type="http://schemas.openxmlformats.org/officeDocument/2006/relationships/hyperlink" Target="https://podminky.urs.cz/item/CS_URS_2022_02/767995117" TargetMode="External" /><Relationship Id="rId56" Type="http://schemas.openxmlformats.org/officeDocument/2006/relationships/hyperlink" Target="https://podminky.urs.cz/item/CS_URS_2022_02/998767102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62301501" TargetMode="External" /><Relationship Id="rId2" Type="http://schemas.openxmlformats.org/officeDocument/2006/relationships/hyperlink" Target="https://podminky.urs.cz/item/CS_URS_2022_02/162301981" TargetMode="External" /><Relationship Id="rId3" Type="http://schemas.openxmlformats.org/officeDocument/2006/relationships/hyperlink" Target="https://podminky.urs.cz/item/CS_URS_2022_02/111251103" TargetMode="External" /><Relationship Id="rId4" Type="http://schemas.openxmlformats.org/officeDocument/2006/relationships/hyperlink" Target="https://podminky.urs.cz/item/CS_URS_2022_02/112101101" TargetMode="External" /><Relationship Id="rId5" Type="http://schemas.openxmlformats.org/officeDocument/2006/relationships/hyperlink" Target="https://podminky.urs.cz/item/CS_URS_2022_02/112101102" TargetMode="External" /><Relationship Id="rId6" Type="http://schemas.openxmlformats.org/officeDocument/2006/relationships/hyperlink" Target="https://podminky.urs.cz/item/CS_URS_2022_02/112101104" TargetMode="External" /><Relationship Id="rId7" Type="http://schemas.openxmlformats.org/officeDocument/2006/relationships/hyperlink" Target="https://podminky.urs.cz/item/CS_URS_2022_02/112101105" TargetMode="External" /><Relationship Id="rId8" Type="http://schemas.openxmlformats.org/officeDocument/2006/relationships/hyperlink" Target="https://podminky.urs.cz/item/CS_URS_2022_02/112101106" TargetMode="External" /><Relationship Id="rId9" Type="http://schemas.openxmlformats.org/officeDocument/2006/relationships/hyperlink" Target="https://podminky.urs.cz/item/CS_URS_2022_02/112101107" TargetMode="External" /><Relationship Id="rId10" Type="http://schemas.openxmlformats.org/officeDocument/2006/relationships/hyperlink" Target="https://podminky.urs.cz/item/CS_URS_2022_02/162201401" TargetMode="External" /><Relationship Id="rId11" Type="http://schemas.openxmlformats.org/officeDocument/2006/relationships/hyperlink" Target="https://podminky.urs.cz/item/CS_URS_2022_02/162201402" TargetMode="External" /><Relationship Id="rId12" Type="http://schemas.openxmlformats.org/officeDocument/2006/relationships/hyperlink" Target="https://podminky.urs.cz/item/CS_URS_2022_02/162201404" TargetMode="External" /><Relationship Id="rId13" Type="http://schemas.openxmlformats.org/officeDocument/2006/relationships/hyperlink" Target="https://podminky.urs.cz/item/CS_URS_2022_02/162201500" TargetMode="External" /><Relationship Id="rId14" Type="http://schemas.openxmlformats.org/officeDocument/2006/relationships/hyperlink" Target="https://podminky.urs.cz/item/CS_URS_2022_02/162201501" TargetMode="External" /><Relationship Id="rId15" Type="http://schemas.openxmlformats.org/officeDocument/2006/relationships/hyperlink" Target="https://podminky.urs.cz/item/CS_URS_2022_02/162201502" TargetMode="External" /><Relationship Id="rId16" Type="http://schemas.openxmlformats.org/officeDocument/2006/relationships/hyperlink" Target="https://podminky.urs.cz/item/CS_URS_2022_02/162201411" TargetMode="External" /><Relationship Id="rId17" Type="http://schemas.openxmlformats.org/officeDocument/2006/relationships/hyperlink" Target="https://podminky.urs.cz/item/CS_URS_2022_02/162201412" TargetMode="External" /><Relationship Id="rId18" Type="http://schemas.openxmlformats.org/officeDocument/2006/relationships/hyperlink" Target="https://podminky.urs.cz/item/CS_URS_2022_02/162201414" TargetMode="External" /><Relationship Id="rId19" Type="http://schemas.openxmlformats.org/officeDocument/2006/relationships/hyperlink" Target="https://podminky.urs.cz/item/CS_URS_2022_02/162201510" TargetMode="External" /><Relationship Id="rId20" Type="http://schemas.openxmlformats.org/officeDocument/2006/relationships/hyperlink" Target="https://podminky.urs.cz/item/CS_URS_2022_02/162201511" TargetMode="External" /><Relationship Id="rId21" Type="http://schemas.openxmlformats.org/officeDocument/2006/relationships/hyperlink" Target="https://podminky.urs.cz/item/CS_URS_2022_02/162201512" TargetMode="External" /><Relationship Id="rId22" Type="http://schemas.openxmlformats.org/officeDocument/2006/relationships/hyperlink" Target="https://podminky.urs.cz/item/CS_URS_2022_02/162201421" TargetMode="External" /><Relationship Id="rId23" Type="http://schemas.openxmlformats.org/officeDocument/2006/relationships/hyperlink" Target="https://podminky.urs.cz/item/CS_URS_2022_02/162201422" TargetMode="External" /><Relationship Id="rId24" Type="http://schemas.openxmlformats.org/officeDocument/2006/relationships/hyperlink" Target="https://podminky.urs.cz/item/CS_URS_2022_02/162201424" TargetMode="External" /><Relationship Id="rId25" Type="http://schemas.openxmlformats.org/officeDocument/2006/relationships/hyperlink" Target="https://podminky.urs.cz/item/CS_URS_2022_02/162201520" TargetMode="External" /><Relationship Id="rId26" Type="http://schemas.openxmlformats.org/officeDocument/2006/relationships/hyperlink" Target="https://podminky.urs.cz/item/CS_URS_2022_02/162201521" TargetMode="External" /><Relationship Id="rId27" Type="http://schemas.openxmlformats.org/officeDocument/2006/relationships/hyperlink" Target="https://podminky.urs.cz/item/CS_URS_2022_02/162201522" TargetMode="External" /><Relationship Id="rId28" Type="http://schemas.openxmlformats.org/officeDocument/2006/relationships/hyperlink" Target="https://podminky.urs.cz/item/CS_URS_2022_02/162301931" TargetMode="External" /><Relationship Id="rId29" Type="http://schemas.openxmlformats.org/officeDocument/2006/relationships/hyperlink" Target="https://podminky.urs.cz/item/CS_URS_2022_02/162301932" TargetMode="External" /><Relationship Id="rId30" Type="http://schemas.openxmlformats.org/officeDocument/2006/relationships/hyperlink" Target="https://podminky.urs.cz/item/CS_URS_2022_02/162301934" TargetMode="External" /><Relationship Id="rId31" Type="http://schemas.openxmlformats.org/officeDocument/2006/relationships/hyperlink" Target="https://podminky.urs.cz/item/CS_URS_2022_02/162301935" TargetMode="External" /><Relationship Id="rId32" Type="http://schemas.openxmlformats.org/officeDocument/2006/relationships/hyperlink" Target="https://podminky.urs.cz/item/CS_URS_2022_02/162301936" TargetMode="External" /><Relationship Id="rId33" Type="http://schemas.openxmlformats.org/officeDocument/2006/relationships/hyperlink" Target="https://podminky.urs.cz/item/CS_URS_2022_02/162301937" TargetMode="External" /><Relationship Id="rId34" Type="http://schemas.openxmlformats.org/officeDocument/2006/relationships/hyperlink" Target="https://podminky.urs.cz/item/CS_URS_2022_02/162301951" TargetMode="External" /><Relationship Id="rId35" Type="http://schemas.openxmlformats.org/officeDocument/2006/relationships/hyperlink" Target="https://podminky.urs.cz/item/CS_URS_2022_02/162301952" TargetMode="External" /><Relationship Id="rId36" Type="http://schemas.openxmlformats.org/officeDocument/2006/relationships/hyperlink" Target="https://podminky.urs.cz/item/CS_URS_2022_02/162301954" TargetMode="External" /><Relationship Id="rId37" Type="http://schemas.openxmlformats.org/officeDocument/2006/relationships/hyperlink" Target="https://podminky.urs.cz/item/CS_URS_2022_02/162301955" TargetMode="External" /><Relationship Id="rId38" Type="http://schemas.openxmlformats.org/officeDocument/2006/relationships/hyperlink" Target="https://podminky.urs.cz/item/CS_URS_2022_02/162301956" TargetMode="External" /><Relationship Id="rId39" Type="http://schemas.openxmlformats.org/officeDocument/2006/relationships/hyperlink" Target="https://podminky.urs.cz/item/CS_URS_2022_02/162301957" TargetMode="External" /><Relationship Id="rId40" Type="http://schemas.openxmlformats.org/officeDocument/2006/relationships/hyperlink" Target="https://podminky.urs.cz/item/CS_URS_2022_02/162301971" TargetMode="External" /><Relationship Id="rId41" Type="http://schemas.openxmlformats.org/officeDocument/2006/relationships/hyperlink" Target="https://podminky.urs.cz/item/CS_URS_2022_02/162301972" TargetMode="External" /><Relationship Id="rId42" Type="http://schemas.openxmlformats.org/officeDocument/2006/relationships/hyperlink" Target="https://podminky.urs.cz/item/CS_URS_2022_02/162301974" TargetMode="External" /><Relationship Id="rId43" Type="http://schemas.openxmlformats.org/officeDocument/2006/relationships/hyperlink" Target="https://podminky.urs.cz/item/CS_URS_2022_02/162301975" TargetMode="External" /><Relationship Id="rId44" Type="http://schemas.openxmlformats.org/officeDocument/2006/relationships/hyperlink" Target="https://podminky.urs.cz/item/CS_URS_2022_02/162301976" TargetMode="External" /><Relationship Id="rId45" Type="http://schemas.openxmlformats.org/officeDocument/2006/relationships/hyperlink" Target="https://podminky.urs.cz/item/CS_URS_2022_02/162301977" TargetMode="External" /><Relationship Id="rId46" Type="http://schemas.openxmlformats.org/officeDocument/2006/relationships/hyperlink" Target="https://podminky.urs.cz/item/CS_URS_2022_02/174251201" TargetMode="External" /><Relationship Id="rId47" Type="http://schemas.openxmlformats.org/officeDocument/2006/relationships/hyperlink" Target="https://podminky.urs.cz/item/CS_URS_2022_02/174251202" TargetMode="External" /><Relationship Id="rId48" Type="http://schemas.openxmlformats.org/officeDocument/2006/relationships/hyperlink" Target="https://podminky.urs.cz/item/CS_URS_2022_02/174251204" TargetMode="External" /><Relationship Id="rId49" Type="http://schemas.openxmlformats.org/officeDocument/2006/relationships/hyperlink" Target="https://podminky.urs.cz/item/CS_URS_2022_02/174251205" TargetMode="External" /><Relationship Id="rId50" Type="http://schemas.openxmlformats.org/officeDocument/2006/relationships/hyperlink" Target="https://podminky.urs.cz/item/CS_URS_2022_02/174251206" TargetMode="External" /><Relationship Id="rId51" Type="http://schemas.openxmlformats.org/officeDocument/2006/relationships/hyperlink" Target="https://podminky.urs.cz/item/CS_URS_2022_02/174251207" TargetMode="External" /><Relationship Id="rId52" Type="http://schemas.openxmlformats.org/officeDocument/2006/relationships/hyperlink" Target="https://podminky.urs.cz/item/CS_URS_2022_02/997221658" TargetMode="External" /><Relationship Id="rId53" Type="http://schemas.openxmlformats.org/officeDocument/2006/relationships/hyperlink" Target="https://podminky.urs.cz/item/CS_URS_2022_02/112155215" TargetMode="External" /><Relationship Id="rId54" Type="http://schemas.openxmlformats.org/officeDocument/2006/relationships/hyperlink" Target="https://podminky.urs.cz/item/CS_URS_2022_02/112155221" TargetMode="External" /><Relationship Id="rId55" Type="http://schemas.openxmlformats.org/officeDocument/2006/relationships/hyperlink" Target="https://podminky.urs.cz/item/CS_URS_2022_02/112155315" TargetMode="External" /><Relationship Id="rId56" Type="http://schemas.openxmlformats.org/officeDocument/2006/relationships/hyperlink" Target="https://podminky.urs.cz/item/CS_URS_2022_02/111103202" TargetMode="External" /><Relationship Id="rId57" Type="http://schemas.openxmlformats.org/officeDocument/2006/relationships/hyperlink" Target="https://podminky.urs.cz/item/CS_URS_2022_02/185803105" TargetMode="External" /><Relationship Id="rId58" Type="http://schemas.openxmlformats.org/officeDocument/2006/relationships/hyperlink" Target="https://podminky.urs.cz/item/CS_URS_2022_02/183101221" TargetMode="External" /><Relationship Id="rId59" Type="http://schemas.openxmlformats.org/officeDocument/2006/relationships/hyperlink" Target="https://podminky.urs.cz/item/CS_URS_2022_02/184102114" TargetMode="External" /><Relationship Id="rId60" Type="http://schemas.openxmlformats.org/officeDocument/2006/relationships/hyperlink" Target="https://podminky.urs.cz/item/CS_URS_2022_02/184215133" TargetMode="External" /><Relationship Id="rId61" Type="http://schemas.openxmlformats.org/officeDocument/2006/relationships/hyperlink" Target="https://podminky.urs.cz/item/CS_URS_2022_02/184501141" TargetMode="External" /><Relationship Id="rId62" Type="http://schemas.openxmlformats.org/officeDocument/2006/relationships/hyperlink" Target="https://podminky.urs.cz/item/CS_URS_2022_02/184806112" TargetMode="External" /><Relationship Id="rId63" Type="http://schemas.openxmlformats.org/officeDocument/2006/relationships/hyperlink" Target="https://podminky.urs.cz/item/CS_URS_2022_02/185804513" TargetMode="External" /><Relationship Id="rId64" Type="http://schemas.openxmlformats.org/officeDocument/2006/relationships/hyperlink" Target="https://podminky.urs.cz/item/CS_URS_2022_02/184911421" TargetMode="External" /><Relationship Id="rId65" Type="http://schemas.openxmlformats.org/officeDocument/2006/relationships/hyperlink" Target="https://podminky.urs.cz/item/CS_URS_2022_02/185804311" TargetMode="External" /><Relationship Id="rId66" Type="http://schemas.openxmlformats.org/officeDocument/2006/relationships/hyperlink" Target="https://podminky.urs.cz/item/CS_URS_2022_02/185851121" TargetMode="External" /><Relationship Id="rId67" Type="http://schemas.openxmlformats.org/officeDocument/2006/relationships/hyperlink" Target="https://podminky.urs.cz/item/CS_URS_2022_02/183101213" TargetMode="External" /><Relationship Id="rId68" Type="http://schemas.openxmlformats.org/officeDocument/2006/relationships/hyperlink" Target="https://podminky.urs.cz/item/CS_URS_2022_02/184102211" TargetMode="External" /><Relationship Id="rId69" Type="http://schemas.openxmlformats.org/officeDocument/2006/relationships/hyperlink" Target="https://podminky.urs.cz/item/CS_URS_2022_02/184851412" TargetMode="External" /><Relationship Id="rId70" Type="http://schemas.openxmlformats.org/officeDocument/2006/relationships/hyperlink" Target="https://podminky.urs.cz/item/CS_URS_2022_02/184911421" TargetMode="External" /><Relationship Id="rId71" Type="http://schemas.openxmlformats.org/officeDocument/2006/relationships/hyperlink" Target="https://podminky.urs.cz/item/CS_URS_2022_02/185804514" TargetMode="External" /><Relationship Id="rId72" Type="http://schemas.openxmlformats.org/officeDocument/2006/relationships/hyperlink" Target="https://podminky.urs.cz/item/CS_URS_2022_02/184813136" TargetMode="External" /><Relationship Id="rId73" Type="http://schemas.openxmlformats.org/officeDocument/2006/relationships/hyperlink" Target="https://podminky.urs.cz/item/CS_URS_2022_02/185804311" TargetMode="External" /><Relationship Id="rId74" Type="http://schemas.openxmlformats.org/officeDocument/2006/relationships/hyperlink" Target="https://podminky.urs.cz/item/CS_URS_2022_02/185851121" TargetMode="External" /><Relationship Id="rId75" Type="http://schemas.openxmlformats.org/officeDocument/2006/relationships/hyperlink" Target="https://podminky.urs.cz/item/CS_URS_2022_02/998231311" TargetMode="External" /><Relationship Id="rId76" Type="http://schemas.openxmlformats.org/officeDocument/2006/relationships/hyperlink" Target="https://podminky.urs.cz/item/CS_URS_2022_02/998762101" TargetMode="External" /><Relationship Id="rId7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02" TargetMode="External" /><Relationship Id="rId2" Type="http://schemas.openxmlformats.org/officeDocument/2006/relationships/hyperlink" Target="https://podminky.urs.cz/item/CS_URS_2022_02/185803105" TargetMode="External" /><Relationship Id="rId3" Type="http://schemas.openxmlformats.org/officeDocument/2006/relationships/hyperlink" Target="https://podminky.urs.cz/item/CS_URS_2022_02/183101121" TargetMode="External" /><Relationship Id="rId4" Type="http://schemas.openxmlformats.org/officeDocument/2006/relationships/hyperlink" Target="https://podminky.urs.cz/item/CS_URS_2022_02/184102114" TargetMode="External" /><Relationship Id="rId5" Type="http://schemas.openxmlformats.org/officeDocument/2006/relationships/hyperlink" Target="https://podminky.urs.cz/item/CS_URS_2022_02/184215133" TargetMode="External" /><Relationship Id="rId6" Type="http://schemas.openxmlformats.org/officeDocument/2006/relationships/hyperlink" Target="https://podminky.urs.cz/item/CS_URS_2022_02/184501141" TargetMode="External" /><Relationship Id="rId7" Type="http://schemas.openxmlformats.org/officeDocument/2006/relationships/hyperlink" Target="https://podminky.urs.cz/item/CS_URS_2022_02/184804116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4102211" TargetMode="External" /><Relationship Id="rId11" Type="http://schemas.openxmlformats.org/officeDocument/2006/relationships/hyperlink" Target="https://podminky.urs.cz/item/CS_URS_2022_02/184911421" TargetMode="External" /><Relationship Id="rId12" Type="http://schemas.openxmlformats.org/officeDocument/2006/relationships/hyperlink" Target="https://podminky.urs.cz/item/CS_URS_2022_02/185804311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hyperlink" Target="https://podminky.urs.cz/item/CS_URS_2022_02/99876210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2452206" TargetMode="External" /><Relationship Id="rId3" Type="http://schemas.openxmlformats.org/officeDocument/2006/relationships/hyperlink" Target="https://podminky.urs.cz/item/CS_URS_2022_02/132251104" TargetMode="External" /><Relationship Id="rId4" Type="http://schemas.openxmlformats.org/officeDocument/2006/relationships/hyperlink" Target="https://podminky.urs.cz/item/CS_URS_2022_02/131251204" TargetMode="External" /><Relationship Id="rId5" Type="http://schemas.openxmlformats.org/officeDocument/2006/relationships/hyperlink" Target="https://podminky.urs.cz/item/CS_URS_2022_02/151101201" TargetMode="External" /><Relationship Id="rId6" Type="http://schemas.openxmlformats.org/officeDocument/2006/relationships/hyperlink" Target="https://podminky.urs.cz/item/CS_URS_2022_02/151101211" TargetMode="External" /><Relationship Id="rId7" Type="http://schemas.openxmlformats.org/officeDocument/2006/relationships/hyperlink" Target="https://podminky.urs.cz/item/CS_URS_2022_02/151101301" TargetMode="External" /><Relationship Id="rId8" Type="http://schemas.openxmlformats.org/officeDocument/2006/relationships/hyperlink" Target="https://podminky.urs.cz/item/CS_URS_2022_02/151101311" TargetMode="External" /><Relationship Id="rId9" Type="http://schemas.openxmlformats.org/officeDocument/2006/relationships/hyperlink" Target="https://podminky.urs.cz/item/CS_URS_2022_02/174151101" TargetMode="External" /><Relationship Id="rId10" Type="http://schemas.openxmlformats.org/officeDocument/2006/relationships/hyperlink" Target="https://podminky.urs.cz/item/CS_URS_2022_02/167151111" TargetMode="External" /><Relationship Id="rId11" Type="http://schemas.openxmlformats.org/officeDocument/2006/relationships/hyperlink" Target="https://podminky.urs.cz/item/CS_URS_2022_02/162351103" TargetMode="External" /><Relationship Id="rId12" Type="http://schemas.openxmlformats.org/officeDocument/2006/relationships/hyperlink" Target="https://podminky.urs.cz/item/CS_URS_2022_02/162751116" TargetMode="External" /><Relationship Id="rId13" Type="http://schemas.openxmlformats.org/officeDocument/2006/relationships/hyperlink" Target="https://podminky.urs.cz/item/CS_URS_2022_02/171251201" TargetMode="External" /><Relationship Id="rId14" Type="http://schemas.openxmlformats.org/officeDocument/2006/relationships/hyperlink" Target="https://podminky.urs.cz/item/CS_URS_2022_02/171201221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182351133" TargetMode="External" /><Relationship Id="rId17" Type="http://schemas.openxmlformats.org/officeDocument/2006/relationships/hyperlink" Target="https://podminky.urs.cz/item/CS_URS_2021_02/181351113" TargetMode="External" /><Relationship Id="rId18" Type="http://schemas.openxmlformats.org/officeDocument/2006/relationships/hyperlink" Target="https://podminky.urs.cz/item/CS_URS_2022_02/181151322" TargetMode="External" /><Relationship Id="rId19" Type="http://schemas.openxmlformats.org/officeDocument/2006/relationships/hyperlink" Target="https://podminky.urs.cz/item/CS_URS_2022_02/181451121" TargetMode="External" /><Relationship Id="rId20" Type="http://schemas.openxmlformats.org/officeDocument/2006/relationships/hyperlink" Target="https://podminky.urs.cz/item/CS_URS_2022_02/212755216" TargetMode="External" /><Relationship Id="rId21" Type="http://schemas.openxmlformats.org/officeDocument/2006/relationships/hyperlink" Target="https://podminky.urs.cz/item/CS_URS_2022_02/211561111" TargetMode="External" /><Relationship Id="rId22" Type="http://schemas.openxmlformats.org/officeDocument/2006/relationships/hyperlink" Target="https://podminky.urs.cz/item/CS_URS_2022_02/211971121" TargetMode="External" /><Relationship Id="rId23" Type="http://schemas.openxmlformats.org/officeDocument/2006/relationships/hyperlink" Target="https://podminky.urs.cz/item/CS_URS_2022_02/451571111" TargetMode="External" /><Relationship Id="rId24" Type="http://schemas.openxmlformats.org/officeDocument/2006/relationships/hyperlink" Target="https://podminky.urs.cz/item/CS_URS_2022_02/452311161" TargetMode="External" /><Relationship Id="rId25" Type="http://schemas.openxmlformats.org/officeDocument/2006/relationships/hyperlink" Target="https://podminky.urs.cz/item/CS_URS_2022_02/452218142" TargetMode="External" /><Relationship Id="rId26" Type="http://schemas.openxmlformats.org/officeDocument/2006/relationships/hyperlink" Target="https://podminky.urs.cz/item/CS_URS_2022_02/462511270" TargetMode="External" /><Relationship Id="rId27" Type="http://schemas.openxmlformats.org/officeDocument/2006/relationships/hyperlink" Target="https://podminky.urs.cz/item/CS_URS_2022_02/462519002" TargetMode="External" /><Relationship Id="rId28" Type="http://schemas.openxmlformats.org/officeDocument/2006/relationships/hyperlink" Target="https://podminky.urs.cz/item/CS_URS_2022_02/321213222" TargetMode="External" /><Relationship Id="rId29" Type="http://schemas.openxmlformats.org/officeDocument/2006/relationships/hyperlink" Target="https://podminky.urs.cz/item/CS_URS_2022_02/463212111" TargetMode="External" /><Relationship Id="rId30" Type="http://schemas.openxmlformats.org/officeDocument/2006/relationships/hyperlink" Target="https://podminky.urs.cz/item/CS_URS_2022_02/463212191" TargetMode="External" /><Relationship Id="rId31" Type="http://schemas.openxmlformats.org/officeDocument/2006/relationships/hyperlink" Target="https://podminky.urs.cz/item/CS_URS_2022_02/561061121" TargetMode="External" /><Relationship Id="rId32" Type="http://schemas.openxmlformats.org/officeDocument/2006/relationships/hyperlink" Target="https://podminky.urs.cz/item/CS_URS_2022_02/569851111" TargetMode="External" /><Relationship Id="rId33" Type="http://schemas.openxmlformats.org/officeDocument/2006/relationships/hyperlink" Target="https://podminky.urs.cz/item/CS_URS_2022_02/564851111" TargetMode="External" /><Relationship Id="rId34" Type="http://schemas.openxmlformats.org/officeDocument/2006/relationships/hyperlink" Target="https://podminky.urs.cz/item/CS_URS_2022_02/564861111" TargetMode="External" /><Relationship Id="rId35" Type="http://schemas.openxmlformats.org/officeDocument/2006/relationships/hyperlink" Target="https://podminky.urs.cz/item/CS_URS_2022_02/564952114" TargetMode="External" /><Relationship Id="rId36" Type="http://schemas.openxmlformats.org/officeDocument/2006/relationships/hyperlink" Target="https://podminky.urs.cz/item/CS_URS_2022_02/573231108" TargetMode="External" /><Relationship Id="rId37" Type="http://schemas.openxmlformats.org/officeDocument/2006/relationships/hyperlink" Target="https://podminky.urs.cz/item/CS_URS_2022_02/573111114" TargetMode="External" /><Relationship Id="rId38" Type="http://schemas.openxmlformats.org/officeDocument/2006/relationships/hyperlink" Target="https://podminky.urs.cz/item/CS_URS_2022_02/577134211" TargetMode="External" /><Relationship Id="rId39" Type="http://schemas.openxmlformats.org/officeDocument/2006/relationships/hyperlink" Target="https://podminky.urs.cz/item/CS_URS_2022_02/584121108" TargetMode="External" /><Relationship Id="rId40" Type="http://schemas.openxmlformats.org/officeDocument/2006/relationships/hyperlink" Target="https://podminky.urs.cz/item/CS_URS_2022_02/894410213" TargetMode="External" /><Relationship Id="rId41" Type="http://schemas.openxmlformats.org/officeDocument/2006/relationships/hyperlink" Target="https://podminky.urs.cz/item/CS_URS_2022_02/894410302" TargetMode="External" /><Relationship Id="rId42" Type="http://schemas.openxmlformats.org/officeDocument/2006/relationships/hyperlink" Target="https://podminky.urs.cz/item/CS_URS_2022_02/914111111" TargetMode="External" /><Relationship Id="rId43" Type="http://schemas.openxmlformats.org/officeDocument/2006/relationships/hyperlink" Target="https://podminky.urs.cz/item/CS_URS_2022_02/914511111" TargetMode="External" /><Relationship Id="rId44" Type="http://schemas.openxmlformats.org/officeDocument/2006/relationships/hyperlink" Target="https://podminky.urs.cz/item/CS_URS_2022_02/919521130" TargetMode="External" /><Relationship Id="rId45" Type="http://schemas.openxmlformats.org/officeDocument/2006/relationships/hyperlink" Target="https://podminky.urs.cz/item/CS_URS_2022_02/919535560" TargetMode="External" /><Relationship Id="rId46" Type="http://schemas.openxmlformats.org/officeDocument/2006/relationships/hyperlink" Target="https://podminky.urs.cz/item/CS_URS_2022_02/919726122" TargetMode="External" /><Relationship Id="rId47" Type="http://schemas.openxmlformats.org/officeDocument/2006/relationships/hyperlink" Target="https://podminky.urs.cz/item/CS_URS_2022_02/919735112" TargetMode="External" /><Relationship Id="rId48" Type="http://schemas.openxmlformats.org/officeDocument/2006/relationships/hyperlink" Target="https://podminky.urs.cz/item/CS_URS_2022_02/935113212" TargetMode="External" /><Relationship Id="rId49" Type="http://schemas.openxmlformats.org/officeDocument/2006/relationships/hyperlink" Target="https://podminky.urs.cz/item/CS_URS_2022_02/938902202" TargetMode="External" /><Relationship Id="rId50" Type="http://schemas.openxmlformats.org/officeDocument/2006/relationships/hyperlink" Target="https://podminky.urs.cz/item/CS_URS_2022_02/966008112" TargetMode="External" /><Relationship Id="rId51" Type="http://schemas.openxmlformats.org/officeDocument/2006/relationships/hyperlink" Target="https://podminky.urs.cz/item/CS_URS_2022_02/977211111" TargetMode="External" /><Relationship Id="rId52" Type="http://schemas.openxmlformats.org/officeDocument/2006/relationships/hyperlink" Target="https://podminky.urs.cz/item/CS_URS_2022_02/938908411" TargetMode="External" /><Relationship Id="rId53" Type="http://schemas.openxmlformats.org/officeDocument/2006/relationships/hyperlink" Target="https://podminky.urs.cz/item/CS_URS_2022_02/938909311" TargetMode="External" /><Relationship Id="rId54" Type="http://schemas.openxmlformats.org/officeDocument/2006/relationships/hyperlink" Target="https://podminky.urs.cz/item/CS_URS_2022_02/997221551" TargetMode="External" /><Relationship Id="rId55" Type="http://schemas.openxmlformats.org/officeDocument/2006/relationships/hyperlink" Target="https://podminky.urs.cz/item/CS_URS_2022_02/997221559" TargetMode="External" /><Relationship Id="rId56" Type="http://schemas.openxmlformats.org/officeDocument/2006/relationships/hyperlink" Target="https://podminky.urs.cz/item/CS_URS_2022_02/997221615" TargetMode="External" /><Relationship Id="rId57" Type="http://schemas.openxmlformats.org/officeDocument/2006/relationships/hyperlink" Target="https://podminky.urs.cz/item/CS_URS_2022_02/997221655" TargetMode="External" /><Relationship Id="rId58" Type="http://schemas.openxmlformats.org/officeDocument/2006/relationships/hyperlink" Target="https://podminky.urs.cz/item/CS_URS_2022_02/998225111" TargetMode="External" /><Relationship Id="rId59" Type="http://schemas.openxmlformats.org/officeDocument/2006/relationships/hyperlink" Target="https://podminky.urs.cz/item/CS_URS_2022_02/998225192" TargetMode="External" /><Relationship Id="rId6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71153101" TargetMode="External" /><Relationship Id="rId4" Type="http://schemas.openxmlformats.org/officeDocument/2006/relationships/hyperlink" Target="https://podminky.urs.cz/item/CS_URS_2022_02/124253102" TargetMode="External" /><Relationship Id="rId5" Type="http://schemas.openxmlformats.org/officeDocument/2006/relationships/hyperlink" Target="https://podminky.urs.cz/item/CS_URS_2022_02/162351103" TargetMode="External" /><Relationship Id="rId6" Type="http://schemas.openxmlformats.org/officeDocument/2006/relationships/hyperlink" Target="https://podminky.urs.cz/item/CS_URS_2022_02/462512270" TargetMode="External" /><Relationship Id="rId7" Type="http://schemas.openxmlformats.org/officeDocument/2006/relationships/hyperlink" Target="https://podminky.urs.cz/item/CS_URS_2022_02/114203101" TargetMode="External" /><Relationship Id="rId8" Type="http://schemas.openxmlformats.org/officeDocument/2006/relationships/hyperlink" Target="https://podminky.urs.cz/item/CS_URS_2022_02/997321511" TargetMode="External" /><Relationship Id="rId9" Type="http://schemas.openxmlformats.org/officeDocument/2006/relationships/hyperlink" Target="https://podminky.urs.cz/item/CS_URS_2022_02/153111111" TargetMode="External" /><Relationship Id="rId10" Type="http://schemas.openxmlformats.org/officeDocument/2006/relationships/hyperlink" Target="https://podminky.urs.cz/item/CS_URS_2022_02/153112111" TargetMode="External" /><Relationship Id="rId11" Type="http://schemas.openxmlformats.org/officeDocument/2006/relationships/hyperlink" Target="https://podminky.urs.cz/item/CS_URS_2022_02/153112112" TargetMode="External" /><Relationship Id="rId12" Type="http://schemas.openxmlformats.org/officeDocument/2006/relationships/hyperlink" Target="https://podminky.urs.cz/item/CS_URS_2022_02/153112122" TargetMode="External" /><Relationship Id="rId13" Type="http://schemas.openxmlformats.org/officeDocument/2006/relationships/hyperlink" Target="https://podminky.urs.cz/item/CS_URS_2022_02/153112123" TargetMode="External" /><Relationship Id="rId14" Type="http://schemas.openxmlformats.org/officeDocument/2006/relationships/hyperlink" Target="https://podminky.urs.cz/item/CS_URS_2022_02/153113112" TargetMode="External" /><Relationship Id="rId15" Type="http://schemas.openxmlformats.org/officeDocument/2006/relationships/hyperlink" Target="https://podminky.urs.cz/item/CS_URS_2022_02/153113113" TargetMode="External" /><Relationship Id="rId16" Type="http://schemas.openxmlformats.org/officeDocument/2006/relationships/hyperlink" Target="https://podminky.urs.cz/item/CS_URS_2022_02/153116111" TargetMode="External" /><Relationship Id="rId17" Type="http://schemas.openxmlformats.org/officeDocument/2006/relationships/hyperlink" Target="https://podminky.urs.cz/item/CS_URS_2022_02/153116112" TargetMode="External" /><Relationship Id="rId18" Type="http://schemas.openxmlformats.org/officeDocument/2006/relationships/hyperlink" Target="https://podminky.urs.cz/item/CS_URS_2022_02/153116113" TargetMode="External" /><Relationship Id="rId19" Type="http://schemas.openxmlformats.org/officeDocument/2006/relationships/hyperlink" Target="https://podminky.urs.cz/item/CS_URS_2022_02/153821112" TargetMode="External" /><Relationship Id="rId20" Type="http://schemas.openxmlformats.org/officeDocument/2006/relationships/hyperlink" Target="https://podminky.urs.cz/item/CS_URS_2022_02/153821113" TargetMode="External" /><Relationship Id="rId21" Type="http://schemas.openxmlformats.org/officeDocument/2006/relationships/hyperlink" Target="https://podminky.urs.cz/item/CS_URS_2022_02/153821191" TargetMode="External" /><Relationship Id="rId22" Type="http://schemas.openxmlformats.org/officeDocument/2006/relationships/hyperlink" Target="https://podminky.urs.cz/item/CS_URS_2022_02/153822112" TargetMode="External" /><Relationship Id="rId23" Type="http://schemas.openxmlformats.org/officeDocument/2006/relationships/hyperlink" Target="https://podminky.urs.cz/item/CS_URS_2022_02/153822113" TargetMode="External" /><Relationship Id="rId24" Type="http://schemas.openxmlformats.org/officeDocument/2006/relationships/hyperlink" Target="https://podminky.urs.cz/item/CS_URS_2022_02/162751136" TargetMode="External" /><Relationship Id="rId25" Type="http://schemas.openxmlformats.org/officeDocument/2006/relationships/hyperlink" Target="https://podminky.urs.cz/item/CS_URS_2022_02/167151112" TargetMode="External" /><Relationship Id="rId26" Type="http://schemas.openxmlformats.org/officeDocument/2006/relationships/hyperlink" Target="https://podminky.urs.cz/item/CS_URS_2022_02/171201221" TargetMode="External" /><Relationship Id="rId27" Type="http://schemas.openxmlformats.org/officeDocument/2006/relationships/hyperlink" Target="https://podminky.urs.cz/item/CS_URS_2022_02/224311112" TargetMode="External" /><Relationship Id="rId28" Type="http://schemas.openxmlformats.org/officeDocument/2006/relationships/hyperlink" Target="https://podminky.urs.cz/item/CS_URS_2022_02/282602112" TargetMode="External" /><Relationship Id="rId29" Type="http://schemas.openxmlformats.org/officeDocument/2006/relationships/hyperlink" Target="https://podminky.urs.cz/item/CS_URS_2022_02/174151101" TargetMode="External" /><Relationship Id="rId30" Type="http://schemas.openxmlformats.org/officeDocument/2006/relationships/hyperlink" Target="https://podminky.urs.cz/item/CS_URS_2022_02/810471811" TargetMode="External" /><Relationship Id="rId31" Type="http://schemas.openxmlformats.org/officeDocument/2006/relationships/hyperlink" Target="https://podminky.urs.cz/item/CS_URS_2022_02/894411311" TargetMode="External" /><Relationship Id="rId32" Type="http://schemas.openxmlformats.org/officeDocument/2006/relationships/hyperlink" Target="https://podminky.urs.cz/item/CS_URS_2022_02/998322011" TargetMode="External" /><Relationship Id="rId3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22</v>
      </c>
    </row>
    <row r="8" s="1" customFormat="1" ht="12" customHeight="1">
      <c r="B8" s="23"/>
      <c r="C8" s="24"/>
      <c r="D8" s="34" t="s">
        <v>23</v>
      </c>
      <c r="E8" s="24"/>
      <c r="F8" s="24"/>
      <c r="G8" s="24"/>
      <c r="H8" s="24"/>
      <c r="I8" s="24"/>
      <c r="J8" s="24"/>
      <c r="K8" s="29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25</v>
      </c>
      <c r="AL8" s="24"/>
      <c r="AM8" s="24"/>
      <c r="AN8" s="35" t="s">
        <v>26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28</v>
      </c>
      <c r="AL10" s="24"/>
      <c r="AM10" s="24"/>
      <c r="AN10" s="29" t="s">
        <v>20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28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33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28</v>
      </c>
      <c r="AL16" s="24"/>
      <c r="AM16" s="24"/>
      <c r="AN16" s="29" t="s">
        <v>20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20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28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9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220702zmenaTR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Bečva, Přerov - PPO města nad jezem II.etapa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23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25</v>
      </c>
      <c r="AJ47" s="42"/>
      <c r="AK47" s="42"/>
      <c r="AL47" s="42"/>
      <c r="AM47" s="74" t="str">
        <f>IF(AN8= "","",AN8)</f>
        <v>11. 2. 2025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27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s.p.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VRV Brno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Kucek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ROUND(AS55+AS61,2)</f>
        <v>0</v>
      </c>
      <c r="AT54" s="108">
        <f>ROUND(SUM(AV54:AW54),2)</f>
        <v>0</v>
      </c>
      <c r="AU54" s="109">
        <f>ROUND(AU55+AU61,5)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ROUND(AZ55+AZ61,2)</f>
        <v>0</v>
      </c>
      <c r="BA54" s="108">
        <f>ROUND(BA55+BA61,2)</f>
        <v>0</v>
      </c>
      <c r="BB54" s="108">
        <f>ROUND(BB55+BB61,2)</f>
        <v>0</v>
      </c>
      <c r="BC54" s="108">
        <f>ROUND(BC55+BC61,2)</f>
        <v>0</v>
      </c>
      <c r="BD54" s="110">
        <f>ROUND(BD55+BD61,2)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20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ROUND(AG56+AG57+AG60,2)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ROUND(AS56+AS57+AS60,2)</f>
        <v>0</v>
      </c>
      <c r="AT55" s="122">
        <f>ROUND(SUM(AV55:AW55),2)</f>
        <v>0</v>
      </c>
      <c r="AU55" s="123">
        <f>ROUND(AU56+AU57+AU60,5)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ROUND(AZ56+AZ57+AZ60,2)</f>
        <v>0</v>
      </c>
      <c r="BA55" s="122">
        <f>ROUND(BA56+BA57+BA60,2)</f>
        <v>0</v>
      </c>
      <c r="BB55" s="122">
        <f>ROUND(BB56+BB57+BB60,2)</f>
        <v>0</v>
      </c>
      <c r="BC55" s="122">
        <f>ROUND(BC56+BC57+BC60,2)</f>
        <v>0</v>
      </c>
      <c r="BD55" s="124">
        <f>ROUND(BD56+BD57+BD60,2)</f>
        <v>0</v>
      </c>
      <c r="BE55" s="7"/>
      <c r="BS55" s="125" t="s">
        <v>73</v>
      </c>
      <c r="BT55" s="125" t="s">
        <v>22</v>
      </c>
      <c r="BU55" s="125" t="s">
        <v>75</v>
      </c>
      <c r="BV55" s="125" t="s">
        <v>76</v>
      </c>
      <c r="BW55" s="125" t="s">
        <v>81</v>
      </c>
      <c r="BX55" s="125" t="s">
        <v>5</v>
      </c>
      <c r="CL55" s="125" t="s">
        <v>82</v>
      </c>
      <c r="CM55" s="125" t="s">
        <v>83</v>
      </c>
    </row>
    <row r="56" s="4" customFormat="1" ht="23.25" customHeight="1">
      <c r="A56" s="126" t="s">
        <v>84</v>
      </c>
      <c r="B56" s="65"/>
      <c r="C56" s="127"/>
      <c r="D56" s="127"/>
      <c r="E56" s="128" t="s">
        <v>85</v>
      </c>
      <c r="F56" s="128"/>
      <c r="G56" s="128"/>
      <c r="H56" s="128"/>
      <c r="I56" s="128"/>
      <c r="J56" s="127"/>
      <c r="K56" s="128" t="s">
        <v>86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07 - Opatření č.2-40 -...'!J32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87</v>
      </c>
      <c r="AR56" s="67"/>
      <c r="AS56" s="131">
        <v>0</v>
      </c>
      <c r="AT56" s="132">
        <f>ROUND(SUM(AV56:AW56),2)</f>
        <v>0</v>
      </c>
      <c r="AU56" s="133">
        <f>'SO 07 - Opatření č.2-40 -...'!P96</f>
        <v>0</v>
      </c>
      <c r="AV56" s="132">
        <f>'SO 07 - Opatření č.2-40 -...'!J35</f>
        <v>0</v>
      </c>
      <c r="AW56" s="132">
        <f>'SO 07 - Opatření č.2-40 -...'!J36</f>
        <v>0</v>
      </c>
      <c r="AX56" s="132">
        <f>'SO 07 - Opatření č.2-40 -...'!J37</f>
        <v>0</v>
      </c>
      <c r="AY56" s="132">
        <f>'SO 07 - Opatření č.2-40 -...'!J38</f>
        <v>0</v>
      </c>
      <c r="AZ56" s="132">
        <f>'SO 07 - Opatření č.2-40 -...'!F35</f>
        <v>0</v>
      </c>
      <c r="BA56" s="132">
        <f>'SO 07 - Opatření č.2-40 -...'!F36</f>
        <v>0</v>
      </c>
      <c r="BB56" s="132">
        <f>'SO 07 - Opatření č.2-40 -...'!F37</f>
        <v>0</v>
      </c>
      <c r="BC56" s="132">
        <f>'SO 07 - Opatření č.2-40 -...'!F38</f>
        <v>0</v>
      </c>
      <c r="BD56" s="134">
        <f>'SO 07 - Opatření č.2-40 -...'!F39</f>
        <v>0</v>
      </c>
      <c r="BE56" s="4"/>
      <c r="BT56" s="135" t="s">
        <v>83</v>
      </c>
      <c r="BV56" s="135" t="s">
        <v>76</v>
      </c>
      <c r="BW56" s="135" t="s">
        <v>88</v>
      </c>
      <c r="BX56" s="135" t="s">
        <v>81</v>
      </c>
      <c r="CL56" s="135" t="s">
        <v>20</v>
      </c>
    </row>
    <row r="57" s="4" customFormat="1" ht="16.5" customHeight="1">
      <c r="A57" s="4"/>
      <c r="B57" s="65"/>
      <c r="C57" s="127"/>
      <c r="D57" s="127"/>
      <c r="E57" s="128" t="s">
        <v>89</v>
      </c>
      <c r="F57" s="128"/>
      <c r="G57" s="128"/>
      <c r="H57" s="128"/>
      <c r="I57" s="128"/>
      <c r="J57" s="127"/>
      <c r="K57" s="128" t="s">
        <v>90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6">
        <f>ROUND(SUM(AG58:AG59),2)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f>ROUND(SUM(AS58:AS59),2)</f>
        <v>0</v>
      </c>
      <c r="AT57" s="132">
        <f>ROUND(SUM(AV57:AW57),2)</f>
        <v>0</v>
      </c>
      <c r="AU57" s="133">
        <f>ROUND(SUM(AU58:AU59),5)</f>
        <v>0</v>
      </c>
      <c r="AV57" s="132">
        <f>ROUND(AZ57*L29,2)</f>
        <v>0</v>
      </c>
      <c r="AW57" s="132">
        <f>ROUND(BA57*L30,2)</f>
        <v>0</v>
      </c>
      <c r="AX57" s="132">
        <f>ROUND(BB57*L29,2)</f>
        <v>0</v>
      </c>
      <c r="AY57" s="132">
        <f>ROUND(BC57*L30,2)</f>
        <v>0</v>
      </c>
      <c r="AZ57" s="132">
        <f>ROUND(SUM(AZ58:AZ59),2)</f>
        <v>0</v>
      </c>
      <c r="BA57" s="132">
        <f>ROUND(SUM(BA58:BA59),2)</f>
        <v>0</v>
      </c>
      <c r="BB57" s="132">
        <f>ROUND(SUM(BB58:BB59),2)</f>
        <v>0</v>
      </c>
      <c r="BC57" s="132">
        <f>ROUND(SUM(BC58:BC59),2)</f>
        <v>0</v>
      </c>
      <c r="BD57" s="134">
        <f>ROUND(SUM(BD58:BD59),2)</f>
        <v>0</v>
      </c>
      <c r="BE57" s="4"/>
      <c r="BS57" s="135" t="s">
        <v>73</v>
      </c>
      <c r="BT57" s="135" t="s">
        <v>83</v>
      </c>
      <c r="BV57" s="135" t="s">
        <v>76</v>
      </c>
      <c r="BW57" s="135" t="s">
        <v>91</v>
      </c>
      <c r="BX57" s="135" t="s">
        <v>81</v>
      </c>
      <c r="CL57" s="135" t="s">
        <v>20</v>
      </c>
    </row>
    <row r="58" s="4" customFormat="1" ht="16.5" customHeight="1">
      <c r="A58" s="126" t="s">
        <v>84</v>
      </c>
      <c r="B58" s="65"/>
      <c r="C58" s="127"/>
      <c r="D58" s="127"/>
      <c r="E58" s="127"/>
      <c r="F58" s="128" t="s">
        <v>89</v>
      </c>
      <c r="G58" s="128"/>
      <c r="H58" s="128"/>
      <c r="I58" s="128"/>
      <c r="J58" s="128"/>
      <c r="K58" s="127"/>
      <c r="L58" s="128" t="s">
        <v>90</v>
      </c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09 - Kácení a náhradní...'!J32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'SO 09 - Kácení a náhradní...'!P91</f>
        <v>0</v>
      </c>
      <c r="AV58" s="132">
        <f>'SO 09 - Kácení a náhradní...'!J35</f>
        <v>0</v>
      </c>
      <c r="AW58" s="132">
        <f>'SO 09 - Kácení a náhradní...'!J36</f>
        <v>0</v>
      </c>
      <c r="AX58" s="132">
        <f>'SO 09 - Kácení a náhradní...'!J37</f>
        <v>0</v>
      </c>
      <c r="AY58" s="132">
        <f>'SO 09 - Kácení a náhradní...'!J38</f>
        <v>0</v>
      </c>
      <c r="AZ58" s="132">
        <f>'SO 09 - Kácení a náhradní...'!F35</f>
        <v>0</v>
      </c>
      <c r="BA58" s="132">
        <f>'SO 09 - Kácení a náhradní...'!F36</f>
        <v>0</v>
      </c>
      <c r="BB58" s="132">
        <f>'SO 09 - Kácení a náhradní...'!F37</f>
        <v>0</v>
      </c>
      <c r="BC58" s="132">
        <f>'SO 09 - Kácení a náhradní...'!F38</f>
        <v>0</v>
      </c>
      <c r="BD58" s="134">
        <f>'SO 09 - Kácení a náhradní...'!F39</f>
        <v>0</v>
      </c>
      <c r="BE58" s="4"/>
      <c r="BT58" s="135" t="s">
        <v>92</v>
      </c>
      <c r="BU58" s="135" t="s">
        <v>93</v>
      </c>
      <c r="BV58" s="135" t="s">
        <v>76</v>
      </c>
      <c r="BW58" s="135" t="s">
        <v>91</v>
      </c>
      <c r="BX58" s="135" t="s">
        <v>81</v>
      </c>
      <c r="CL58" s="135" t="s">
        <v>20</v>
      </c>
    </row>
    <row r="59" s="4" customFormat="1" ht="23.25" customHeight="1">
      <c r="A59" s="126" t="s">
        <v>84</v>
      </c>
      <c r="B59" s="65"/>
      <c r="C59" s="127"/>
      <c r="D59" s="127"/>
      <c r="E59" s="127"/>
      <c r="F59" s="128" t="s">
        <v>78</v>
      </c>
      <c r="G59" s="128"/>
      <c r="H59" s="128"/>
      <c r="I59" s="128"/>
      <c r="J59" s="128"/>
      <c r="K59" s="127"/>
      <c r="L59" s="128" t="s">
        <v>94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'01 - Kácení a náhradní vý...'!J34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'01 - Kácení a náhradní vý...'!P96</f>
        <v>0</v>
      </c>
      <c r="AV59" s="132">
        <f>'01 - Kácení a náhradní vý...'!J37</f>
        <v>0</v>
      </c>
      <c r="AW59" s="132">
        <f>'01 - Kácení a náhradní vý...'!J38</f>
        <v>0</v>
      </c>
      <c r="AX59" s="132">
        <f>'01 - Kácení a náhradní vý...'!J39</f>
        <v>0</v>
      </c>
      <c r="AY59" s="132">
        <f>'01 - Kácení a náhradní vý...'!J40</f>
        <v>0</v>
      </c>
      <c r="AZ59" s="132">
        <f>'01 - Kácení a náhradní vý...'!F37</f>
        <v>0</v>
      </c>
      <c r="BA59" s="132">
        <f>'01 - Kácení a náhradní vý...'!F38</f>
        <v>0</v>
      </c>
      <c r="BB59" s="132">
        <f>'01 - Kácení a náhradní vý...'!F39</f>
        <v>0</v>
      </c>
      <c r="BC59" s="132">
        <f>'01 - Kácení a náhradní vý...'!F40</f>
        <v>0</v>
      </c>
      <c r="BD59" s="134">
        <f>'01 - Kácení a náhradní vý...'!F41</f>
        <v>0</v>
      </c>
      <c r="BE59" s="4"/>
      <c r="BT59" s="135" t="s">
        <v>92</v>
      </c>
      <c r="BV59" s="135" t="s">
        <v>76</v>
      </c>
      <c r="BW59" s="135" t="s">
        <v>95</v>
      </c>
      <c r="BX59" s="135" t="s">
        <v>91</v>
      </c>
      <c r="CL59" s="135" t="s">
        <v>20</v>
      </c>
    </row>
    <row r="60" s="4" customFormat="1" ht="16.5" customHeight="1">
      <c r="A60" s="126" t="s">
        <v>84</v>
      </c>
      <c r="B60" s="65"/>
      <c r="C60" s="127"/>
      <c r="D60" s="127"/>
      <c r="E60" s="128" t="s">
        <v>96</v>
      </c>
      <c r="F60" s="128"/>
      <c r="G60" s="128"/>
      <c r="H60" s="128"/>
      <c r="I60" s="128"/>
      <c r="J60" s="127"/>
      <c r="K60" s="128" t="s">
        <v>97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12 - Obslužná komunikace'!J32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'SO 12 - Obslužná komunikace'!P96</f>
        <v>0</v>
      </c>
      <c r="AV60" s="132">
        <f>'SO 12 - Obslužná komunikace'!J35</f>
        <v>0</v>
      </c>
      <c r="AW60" s="132">
        <f>'SO 12 - Obslužná komunikace'!J36</f>
        <v>0</v>
      </c>
      <c r="AX60" s="132">
        <f>'SO 12 - Obslužná komunikace'!J37</f>
        <v>0</v>
      </c>
      <c r="AY60" s="132">
        <f>'SO 12 - Obslužná komunikace'!J38</f>
        <v>0</v>
      </c>
      <c r="AZ60" s="132">
        <f>'SO 12 - Obslužná komunikace'!F35</f>
        <v>0</v>
      </c>
      <c r="BA60" s="132">
        <f>'SO 12 - Obslužná komunikace'!F36</f>
        <v>0</v>
      </c>
      <c r="BB60" s="132">
        <f>'SO 12 - Obslužná komunikace'!F37</f>
        <v>0</v>
      </c>
      <c r="BC60" s="132">
        <f>'SO 12 - Obslužná komunikace'!F38</f>
        <v>0</v>
      </c>
      <c r="BD60" s="134">
        <f>'SO 12 - Obslužná komunikace'!F39</f>
        <v>0</v>
      </c>
      <c r="BE60" s="4"/>
      <c r="BT60" s="135" t="s">
        <v>83</v>
      </c>
      <c r="BV60" s="135" t="s">
        <v>76</v>
      </c>
      <c r="BW60" s="135" t="s">
        <v>98</v>
      </c>
      <c r="BX60" s="135" t="s">
        <v>81</v>
      </c>
      <c r="CL60" s="135" t="s">
        <v>20</v>
      </c>
    </row>
    <row r="61" s="7" customFormat="1" ht="16.5" customHeight="1">
      <c r="A61" s="7"/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ROUND(SUM(AG62:AG63),2)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99</v>
      </c>
      <c r="AR61" s="120"/>
      <c r="AS61" s="121">
        <f>ROUND(SUM(AS62:AS63),2)</f>
        <v>0</v>
      </c>
      <c r="AT61" s="122">
        <f>ROUND(SUM(AV61:AW61),2)</f>
        <v>0</v>
      </c>
      <c r="AU61" s="123">
        <f>ROUND(SUM(AU62:AU63),5)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ROUND(SUM(AZ62:AZ63),2)</f>
        <v>0</v>
      </c>
      <c r="BA61" s="122">
        <f>ROUND(SUM(BA62:BA63),2)</f>
        <v>0</v>
      </c>
      <c r="BB61" s="122">
        <f>ROUND(SUM(BB62:BB63),2)</f>
        <v>0</v>
      </c>
      <c r="BC61" s="122">
        <f>ROUND(SUM(BC62:BC63),2)</f>
        <v>0</v>
      </c>
      <c r="BD61" s="124">
        <f>ROUND(SUM(BD62:BD63),2)</f>
        <v>0</v>
      </c>
      <c r="BE61" s="7"/>
      <c r="BS61" s="125" t="s">
        <v>73</v>
      </c>
      <c r="BT61" s="125" t="s">
        <v>22</v>
      </c>
      <c r="BU61" s="125" t="s">
        <v>75</v>
      </c>
      <c r="BV61" s="125" t="s">
        <v>76</v>
      </c>
      <c r="BW61" s="125" t="s">
        <v>101</v>
      </c>
      <c r="BX61" s="125" t="s">
        <v>5</v>
      </c>
      <c r="CL61" s="125" t="s">
        <v>20</v>
      </c>
      <c r="CM61" s="125" t="s">
        <v>83</v>
      </c>
    </row>
    <row r="62" s="4" customFormat="1" ht="16.5" customHeight="1">
      <c r="A62" s="126" t="s">
        <v>84</v>
      </c>
      <c r="B62" s="65"/>
      <c r="C62" s="127"/>
      <c r="D62" s="127"/>
      <c r="E62" s="128" t="s">
        <v>102</v>
      </c>
      <c r="F62" s="128"/>
      <c r="G62" s="128"/>
      <c r="H62" s="128"/>
      <c r="I62" s="128"/>
      <c r="J62" s="127"/>
      <c r="K62" s="128" t="s">
        <v>103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'ON.1 - Ostatní náklady'!J32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87</v>
      </c>
      <c r="AR62" s="67"/>
      <c r="AS62" s="131">
        <v>0</v>
      </c>
      <c r="AT62" s="132">
        <f>ROUND(SUM(AV62:AW62),2)</f>
        <v>0</v>
      </c>
      <c r="AU62" s="133">
        <f>'ON.1 - Ostatní náklady'!P87</f>
        <v>0</v>
      </c>
      <c r="AV62" s="132">
        <f>'ON.1 - Ostatní náklady'!J35</f>
        <v>0</v>
      </c>
      <c r="AW62" s="132">
        <f>'ON.1 - Ostatní náklady'!J36</f>
        <v>0</v>
      </c>
      <c r="AX62" s="132">
        <f>'ON.1 - Ostatní náklady'!J37</f>
        <v>0</v>
      </c>
      <c r="AY62" s="132">
        <f>'ON.1 - Ostatní náklady'!J38</f>
        <v>0</v>
      </c>
      <c r="AZ62" s="132">
        <f>'ON.1 - Ostatní náklady'!F35</f>
        <v>0</v>
      </c>
      <c r="BA62" s="132">
        <f>'ON.1 - Ostatní náklady'!F36</f>
        <v>0</v>
      </c>
      <c r="BB62" s="132">
        <f>'ON.1 - Ostatní náklady'!F37</f>
        <v>0</v>
      </c>
      <c r="BC62" s="132">
        <f>'ON.1 - Ostatní náklady'!F38</f>
        <v>0</v>
      </c>
      <c r="BD62" s="134">
        <f>'ON.1 - Ostatní náklady'!F39</f>
        <v>0</v>
      </c>
      <c r="BE62" s="4"/>
      <c r="BT62" s="135" t="s">
        <v>83</v>
      </c>
      <c r="BV62" s="135" t="s">
        <v>76</v>
      </c>
      <c r="BW62" s="135" t="s">
        <v>104</v>
      </c>
      <c r="BX62" s="135" t="s">
        <v>101</v>
      </c>
      <c r="CL62" s="135" t="s">
        <v>20</v>
      </c>
    </row>
    <row r="63" s="4" customFormat="1" ht="16.5" customHeight="1">
      <c r="A63" s="126" t="s">
        <v>84</v>
      </c>
      <c r="B63" s="65"/>
      <c r="C63" s="127"/>
      <c r="D63" s="127"/>
      <c r="E63" s="128" t="s">
        <v>105</v>
      </c>
      <c r="F63" s="128"/>
      <c r="G63" s="128"/>
      <c r="H63" s="128"/>
      <c r="I63" s="128"/>
      <c r="J63" s="127"/>
      <c r="K63" s="128" t="s">
        <v>106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'VRN.1 - Vedlejší rozpočto...'!J32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87</v>
      </c>
      <c r="AR63" s="67"/>
      <c r="AS63" s="137">
        <v>0</v>
      </c>
      <c r="AT63" s="138">
        <f>ROUND(SUM(AV63:AW63),2)</f>
        <v>0</v>
      </c>
      <c r="AU63" s="139">
        <f>'VRN.1 - Vedlejší rozpočto...'!P86</f>
        <v>0</v>
      </c>
      <c r="AV63" s="138">
        <f>'VRN.1 - Vedlejší rozpočto...'!J35</f>
        <v>0</v>
      </c>
      <c r="AW63" s="138">
        <f>'VRN.1 - Vedlejší rozpočto...'!J36</f>
        <v>0</v>
      </c>
      <c r="AX63" s="138">
        <f>'VRN.1 - Vedlejší rozpočto...'!J37</f>
        <v>0</v>
      </c>
      <c r="AY63" s="138">
        <f>'VRN.1 - Vedlejší rozpočto...'!J38</f>
        <v>0</v>
      </c>
      <c r="AZ63" s="138">
        <f>'VRN.1 - Vedlejší rozpočto...'!F35</f>
        <v>0</v>
      </c>
      <c r="BA63" s="138">
        <f>'VRN.1 - Vedlejší rozpočto...'!F36</f>
        <v>0</v>
      </c>
      <c r="BB63" s="138">
        <f>'VRN.1 - Vedlejší rozpočto...'!F37</f>
        <v>0</v>
      </c>
      <c r="BC63" s="138">
        <f>'VRN.1 - Vedlejší rozpočto...'!F38</f>
        <v>0</v>
      </c>
      <c r="BD63" s="140">
        <f>'VRN.1 - Vedlejší rozpočto...'!F39</f>
        <v>0</v>
      </c>
      <c r="BE63" s="4"/>
      <c r="BT63" s="135" t="s">
        <v>83</v>
      </c>
      <c r="BV63" s="135" t="s">
        <v>76</v>
      </c>
      <c r="BW63" s="135" t="s">
        <v>107</v>
      </c>
      <c r="BX63" s="135" t="s">
        <v>101</v>
      </c>
      <c r="CL63" s="135" t="s">
        <v>20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jDuscsuNwtslJVdHc3sSx0veMcoglDG/3XXV31x9Yu3YEFK/hiQam1fgOxBaPedDlt1rQkHEAc1axF6EtteXDQ==" hashValue="jVPaVLncoUDM8MlRMkgBTOuqkSYFkhDt26hlbotmJ7evLiNsSipzd5hYWNNhfl3qWVa6+/Bpl8bA50lREf/L+w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7 - Opatření č.2-40 -...'!C2" display="/"/>
    <hyperlink ref="A58" location="'SO 09 - Kácení a náhradní...'!C2" display="/"/>
    <hyperlink ref="A59" location="'01 - Kácení a náhradní vý...'!C2" display="/"/>
    <hyperlink ref="A60" location="'SO 12 - Obslužná komunikace'!C2" display="/"/>
    <hyperlink ref="A62" location="'ON.1 - Ostatní náklady'!C2" display="/"/>
    <hyperlink ref="A63" location="'VRN.1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 s="1" customFormat="1" ht="12" customHeight="1">
      <c r="B8" s="22"/>
      <c r="D8" s="145" t="s">
        <v>109</v>
      </c>
      <c r="L8" s="22"/>
    </row>
    <row r="9" s="2" customFormat="1" ht="16.5" customHeight="1">
      <c r="A9" s="40"/>
      <c r="B9" s="46"/>
      <c r="C9" s="40"/>
      <c r="D9" s="40"/>
      <c r="E9" s="146" t="s">
        <v>110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112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11. 2. 2025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27</v>
      </c>
      <c r="E16" s="40"/>
      <c r="F16" s="40"/>
      <c r="G16" s="40"/>
      <c r="H16" s="40"/>
      <c r="I16" s="145" t="s">
        <v>28</v>
      </c>
      <c r="J16" s="135" t="s">
        <v>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28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28</v>
      </c>
      <c r="J22" s="135" t="s">
        <v>20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30</v>
      </c>
      <c r="J23" s="135" t="s">
        <v>20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28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20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0"/>
      <c r="B29" s="151"/>
      <c r="C29" s="150"/>
      <c r="D29" s="150"/>
      <c r="E29" s="152" t="s">
        <v>113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ROUND((SUM(BE96:BE437)),  2)</f>
        <v>0</v>
      </c>
      <c r="G35" s="40"/>
      <c r="H35" s="40"/>
      <c r="I35" s="160">
        <v>0.20999999999999999</v>
      </c>
      <c r="J35" s="159">
        <f>ROUND(((SUM(BE96:BE437))*I35),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ROUND((SUM(BF96:BF437)),  2)</f>
        <v>0</v>
      </c>
      <c r="G36" s="40"/>
      <c r="H36" s="40"/>
      <c r="I36" s="160">
        <v>0.14999999999999999</v>
      </c>
      <c r="J36" s="159">
        <f>ROUND(((SUM(BF96:BF437))*I36),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ROUND((SUM(BG96:BG437)),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ROUND((SUM(BH96:BH437)),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ROUND((SUM(BI96:BI437)),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Bečva, Přerov - PPO města nad jezem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110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07 - Opatření č.2/40 - záchytný profil nad Přerovem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 xml:space="preserve"> </v>
      </c>
      <c r="G56" s="42"/>
      <c r="H56" s="42"/>
      <c r="I56" s="34" t="s">
        <v>25</v>
      </c>
      <c r="J56" s="74" t="str">
        <f>IF(J14="","",J14)</f>
        <v>11. 2. 2025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27</v>
      </c>
      <c r="D58" s="42"/>
      <c r="E58" s="42"/>
      <c r="F58" s="29" t="str">
        <f>E17</f>
        <v>Povodí Moravy, s.p.</v>
      </c>
      <c r="G58" s="42"/>
      <c r="H58" s="42"/>
      <c r="I58" s="34" t="s">
        <v>34</v>
      </c>
      <c r="J58" s="38" t="str">
        <f>E23</f>
        <v>VRV Brno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Kucek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119</v>
      </c>
      <c r="E65" s="185"/>
      <c r="F65" s="185"/>
      <c r="G65" s="185"/>
      <c r="H65" s="185"/>
      <c r="I65" s="185"/>
      <c r="J65" s="186">
        <f>J98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120</v>
      </c>
      <c r="E66" s="185"/>
      <c r="F66" s="185"/>
      <c r="G66" s="185"/>
      <c r="H66" s="185"/>
      <c r="I66" s="185"/>
      <c r="J66" s="186">
        <f>J202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121</v>
      </c>
      <c r="E67" s="185"/>
      <c r="F67" s="185"/>
      <c r="G67" s="185"/>
      <c r="H67" s="185"/>
      <c r="I67" s="185"/>
      <c r="J67" s="186">
        <f>J208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122</v>
      </c>
      <c r="E68" s="185"/>
      <c r="F68" s="185"/>
      <c r="G68" s="185"/>
      <c r="H68" s="185"/>
      <c r="I68" s="185"/>
      <c r="J68" s="186">
        <f>J249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123</v>
      </c>
      <c r="E69" s="185"/>
      <c r="F69" s="185"/>
      <c r="G69" s="185"/>
      <c r="H69" s="185"/>
      <c r="I69" s="185"/>
      <c r="J69" s="186">
        <f>J326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124</v>
      </c>
      <c r="E70" s="185"/>
      <c r="F70" s="185"/>
      <c r="G70" s="185"/>
      <c r="H70" s="185"/>
      <c r="I70" s="185"/>
      <c r="J70" s="186">
        <f>J353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125</v>
      </c>
      <c r="E71" s="185"/>
      <c r="F71" s="185"/>
      <c r="G71" s="185"/>
      <c r="H71" s="185"/>
      <c r="I71" s="185"/>
      <c r="J71" s="186">
        <f>J407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126</v>
      </c>
      <c r="E72" s="180"/>
      <c r="F72" s="180"/>
      <c r="G72" s="180"/>
      <c r="H72" s="180"/>
      <c r="I72" s="180"/>
      <c r="J72" s="181">
        <f>J410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127</v>
      </c>
      <c r="E73" s="185"/>
      <c r="F73" s="185"/>
      <c r="G73" s="185"/>
      <c r="H73" s="185"/>
      <c r="I73" s="185"/>
      <c r="J73" s="186">
        <f>J411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128</v>
      </c>
      <c r="E74" s="185"/>
      <c r="F74" s="185"/>
      <c r="G74" s="185"/>
      <c r="H74" s="185"/>
      <c r="I74" s="185"/>
      <c r="J74" s="186">
        <f>J420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129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Bečva, Přerov - PPO města nad jezem II.etapa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109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110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111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07 - Opatření č.2/40 - záchytný profil nad Přerovem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23</v>
      </c>
      <c r="D90" s="42"/>
      <c r="E90" s="42"/>
      <c r="F90" s="29" t="str">
        <f>F14</f>
        <v xml:space="preserve"> </v>
      </c>
      <c r="G90" s="42"/>
      <c r="H90" s="42"/>
      <c r="I90" s="34" t="s">
        <v>25</v>
      </c>
      <c r="J90" s="74" t="str">
        <f>IF(J14="","",J14)</f>
        <v>11. 2. 2025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27</v>
      </c>
      <c r="D92" s="42"/>
      <c r="E92" s="42"/>
      <c r="F92" s="29" t="str">
        <f>E17</f>
        <v>Povodí Moravy, s.p.</v>
      </c>
      <c r="G92" s="42"/>
      <c r="H92" s="42"/>
      <c r="I92" s="34" t="s">
        <v>34</v>
      </c>
      <c r="J92" s="38" t="str">
        <f>E23</f>
        <v>VRV Brno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IF(E20="","",E20)</f>
        <v>Vyplň údaj</v>
      </c>
      <c r="G93" s="42"/>
      <c r="H93" s="42"/>
      <c r="I93" s="34" t="s">
        <v>36</v>
      </c>
      <c r="J93" s="38" t="str">
        <f>E26</f>
        <v>Kucek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130</v>
      </c>
      <c r="D95" s="191" t="s">
        <v>59</v>
      </c>
      <c r="E95" s="191" t="s">
        <v>55</v>
      </c>
      <c r="F95" s="191" t="s">
        <v>56</v>
      </c>
      <c r="G95" s="191" t="s">
        <v>131</v>
      </c>
      <c r="H95" s="191" t="s">
        <v>132</v>
      </c>
      <c r="I95" s="191" t="s">
        <v>133</v>
      </c>
      <c r="J95" s="191" t="s">
        <v>116</v>
      </c>
      <c r="K95" s="192" t="s">
        <v>134</v>
      </c>
      <c r="L95" s="193"/>
      <c r="M95" s="94" t="s">
        <v>20</v>
      </c>
      <c r="N95" s="95" t="s">
        <v>44</v>
      </c>
      <c r="O95" s="95" t="s">
        <v>135</v>
      </c>
      <c r="P95" s="95" t="s">
        <v>136</v>
      </c>
      <c r="Q95" s="95" t="s">
        <v>137</v>
      </c>
      <c r="R95" s="95" t="s">
        <v>138</v>
      </c>
      <c r="S95" s="95" t="s">
        <v>139</v>
      </c>
      <c r="T95" s="96" t="s">
        <v>140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141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P97+P410</f>
        <v>0</v>
      </c>
      <c r="Q96" s="98"/>
      <c r="R96" s="196">
        <f>R97+R410</f>
        <v>11621.658824689999</v>
      </c>
      <c r="S96" s="98"/>
      <c r="T96" s="197">
        <f>T97+T410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73</v>
      </c>
      <c r="AU96" s="19" t="s">
        <v>117</v>
      </c>
      <c r="BK96" s="198">
        <f>BK97+BK410</f>
        <v>0</v>
      </c>
    </row>
    <row r="97" s="12" customFormat="1" ht="25.92" customHeight="1">
      <c r="A97" s="12"/>
      <c r="B97" s="199"/>
      <c r="C97" s="200"/>
      <c r="D97" s="201" t="s">
        <v>73</v>
      </c>
      <c r="E97" s="202" t="s">
        <v>142</v>
      </c>
      <c r="F97" s="202" t="s">
        <v>143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P98+P202+P208+P249+P326+P353+P407</f>
        <v>0</v>
      </c>
      <c r="Q97" s="207"/>
      <c r="R97" s="208">
        <f>R98+R202+R208+R249+R326+R353+R407</f>
        <v>11598.216742589999</v>
      </c>
      <c r="S97" s="207"/>
      <c r="T97" s="209">
        <f>T98+T202+T208+T249+T326+T353+T407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22</v>
      </c>
      <c r="AT97" s="211" t="s">
        <v>73</v>
      </c>
      <c r="AU97" s="211" t="s">
        <v>74</v>
      </c>
      <c r="AY97" s="210" t="s">
        <v>144</v>
      </c>
      <c r="BK97" s="212">
        <f>BK98+BK202+BK208+BK249+BK326+BK353+BK407</f>
        <v>0</v>
      </c>
    </row>
    <row r="98" s="12" customFormat="1" ht="22.8" customHeight="1">
      <c r="A98" s="12"/>
      <c r="B98" s="199"/>
      <c r="C98" s="200"/>
      <c r="D98" s="201" t="s">
        <v>73</v>
      </c>
      <c r="E98" s="213" t="s">
        <v>22</v>
      </c>
      <c r="F98" s="213" t="s">
        <v>145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SUM(P99:P201)</f>
        <v>0</v>
      </c>
      <c r="Q98" s="207"/>
      <c r="R98" s="208">
        <f>SUM(R99:R201)</f>
        <v>0.91497700000000004</v>
      </c>
      <c r="S98" s="207"/>
      <c r="T98" s="209">
        <f>SUM(T99:T201)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22</v>
      </c>
      <c r="AT98" s="211" t="s">
        <v>73</v>
      </c>
      <c r="AU98" s="211" t="s">
        <v>22</v>
      </c>
      <c r="AY98" s="210" t="s">
        <v>144</v>
      </c>
      <c r="BK98" s="212">
        <f>SUM(BK99:BK201)</f>
        <v>0</v>
      </c>
    </row>
    <row r="99" s="2" customFormat="1" ht="24.15" customHeight="1">
      <c r="A99" s="40"/>
      <c r="B99" s="41"/>
      <c r="C99" s="215" t="s">
        <v>22</v>
      </c>
      <c r="D99" s="215" t="s">
        <v>146</v>
      </c>
      <c r="E99" s="216" t="s">
        <v>147</v>
      </c>
      <c r="F99" s="217" t="s">
        <v>148</v>
      </c>
      <c r="G99" s="218" t="s">
        <v>149</v>
      </c>
      <c r="H99" s="219">
        <v>2472.6900000000001</v>
      </c>
      <c r="I99" s="220"/>
      <c r="J99" s="221">
        <f>ROUND(I99*H99,2)</f>
        <v>0</v>
      </c>
      <c r="K99" s="217" t="s">
        <v>150</v>
      </c>
      <c r="L99" s="46"/>
      <c r="M99" s="222" t="s">
        <v>20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151</v>
      </c>
      <c r="AT99" s="226" t="s">
        <v>146</v>
      </c>
      <c r="AU99" s="226" t="s">
        <v>83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22</v>
      </c>
      <c r="BK99" s="227">
        <f>ROUND(I99*H99,2)</f>
        <v>0</v>
      </c>
      <c r="BL99" s="19" t="s">
        <v>151</v>
      </c>
      <c r="BM99" s="226" t="s">
        <v>152</v>
      </c>
    </row>
    <row r="100" s="2" customFormat="1">
      <c r="A100" s="40"/>
      <c r="B100" s="41"/>
      <c r="C100" s="42"/>
      <c r="D100" s="228" t="s">
        <v>153</v>
      </c>
      <c r="E100" s="42"/>
      <c r="F100" s="229" t="s">
        <v>154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83</v>
      </c>
    </row>
    <row r="101" s="13" customFormat="1">
      <c r="A101" s="13"/>
      <c r="B101" s="233"/>
      <c r="C101" s="234"/>
      <c r="D101" s="235" t="s">
        <v>155</v>
      </c>
      <c r="E101" s="236" t="s">
        <v>20</v>
      </c>
      <c r="F101" s="237" t="s">
        <v>156</v>
      </c>
      <c r="G101" s="234"/>
      <c r="H101" s="236" t="s">
        <v>20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155</v>
      </c>
      <c r="AU101" s="243" t="s">
        <v>83</v>
      </c>
      <c r="AV101" s="13" t="s">
        <v>22</v>
      </c>
      <c r="AW101" s="13" t="s">
        <v>33</v>
      </c>
      <c r="AX101" s="13" t="s">
        <v>74</v>
      </c>
      <c r="AY101" s="243" t="s">
        <v>144</v>
      </c>
    </row>
    <row r="102" s="13" customFormat="1">
      <c r="A102" s="13"/>
      <c r="B102" s="233"/>
      <c r="C102" s="234"/>
      <c r="D102" s="235" t="s">
        <v>155</v>
      </c>
      <c r="E102" s="236" t="s">
        <v>20</v>
      </c>
      <c r="F102" s="237" t="s">
        <v>157</v>
      </c>
      <c r="G102" s="234"/>
      <c r="H102" s="236" t="s">
        <v>20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155</v>
      </c>
      <c r="AU102" s="243" t="s">
        <v>83</v>
      </c>
      <c r="AV102" s="13" t="s">
        <v>22</v>
      </c>
      <c r="AW102" s="13" t="s">
        <v>33</v>
      </c>
      <c r="AX102" s="13" t="s">
        <v>74</v>
      </c>
      <c r="AY102" s="243" t="s">
        <v>144</v>
      </c>
    </row>
    <row r="103" s="14" customFormat="1">
      <c r="A103" s="14"/>
      <c r="B103" s="244"/>
      <c r="C103" s="245"/>
      <c r="D103" s="235" t="s">
        <v>155</v>
      </c>
      <c r="E103" s="246" t="s">
        <v>20</v>
      </c>
      <c r="F103" s="247" t="s">
        <v>158</v>
      </c>
      <c r="G103" s="245"/>
      <c r="H103" s="248">
        <v>2472.6900000000001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155</v>
      </c>
      <c r="AU103" s="254" t="s">
        <v>83</v>
      </c>
      <c r="AV103" s="14" t="s">
        <v>83</v>
      </c>
      <c r="AW103" s="14" t="s">
        <v>33</v>
      </c>
      <c r="AX103" s="14" t="s">
        <v>22</v>
      </c>
      <c r="AY103" s="254" t="s">
        <v>144</v>
      </c>
    </row>
    <row r="104" s="2" customFormat="1" ht="24.15" customHeight="1">
      <c r="A104" s="40"/>
      <c r="B104" s="41"/>
      <c r="C104" s="215" t="s">
        <v>83</v>
      </c>
      <c r="D104" s="215" t="s">
        <v>146</v>
      </c>
      <c r="E104" s="216" t="s">
        <v>159</v>
      </c>
      <c r="F104" s="217" t="s">
        <v>160</v>
      </c>
      <c r="G104" s="218" t="s">
        <v>161</v>
      </c>
      <c r="H104" s="219">
        <v>21960</v>
      </c>
      <c r="I104" s="220"/>
      <c r="J104" s="221">
        <f>ROUND(I104*H104,2)</f>
        <v>0</v>
      </c>
      <c r="K104" s="217" t="s">
        <v>150</v>
      </c>
      <c r="L104" s="46"/>
      <c r="M104" s="222" t="s">
        <v>20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151</v>
      </c>
      <c r="AT104" s="226" t="s">
        <v>146</v>
      </c>
      <c r="AU104" s="226" t="s">
        <v>83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151</v>
      </c>
      <c r="BM104" s="226" t="s">
        <v>162</v>
      </c>
    </row>
    <row r="105" s="2" customFormat="1">
      <c r="A105" s="40"/>
      <c r="B105" s="41"/>
      <c r="C105" s="42"/>
      <c r="D105" s="228" t="s">
        <v>153</v>
      </c>
      <c r="E105" s="42"/>
      <c r="F105" s="229" t="s">
        <v>163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83</v>
      </c>
    </row>
    <row r="106" s="13" customFormat="1">
      <c r="A106" s="13"/>
      <c r="B106" s="233"/>
      <c r="C106" s="234"/>
      <c r="D106" s="235" t="s">
        <v>155</v>
      </c>
      <c r="E106" s="236" t="s">
        <v>20</v>
      </c>
      <c r="F106" s="237" t="s">
        <v>164</v>
      </c>
      <c r="G106" s="234"/>
      <c r="H106" s="236" t="s">
        <v>20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155</v>
      </c>
      <c r="AU106" s="243" t="s">
        <v>83</v>
      </c>
      <c r="AV106" s="13" t="s">
        <v>22</v>
      </c>
      <c r="AW106" s="13" t="s">
        <v>33</v>
      </c>
      <c r="AX106" s="13" t="s">
        <v>74</v>
      </c>
      <c r="AY106" s="243" t="s">
        <v>144</v>
      </c>
    </row>
    <row r="107" s="13" customFormat="1">
      <c r="A107" s="13"/>
      <c r="B107" s="233"/>
      <c r="C107" s="234"/>
      <c r="D107" s="235" t="s">
        <v>155</v>
      </c>
      <c r="E107" s="236" t="s">
        <v>20</v>
      </c>
      <c r="F107" s="237" t="s">
        <v>156</v>
      </c>
      <c r="G107" s="234"/>
      <c r="H107" s="236" t="s">
        <v>20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155</v>
      </c>
      <c r="AU107" s="243" t="s">
        <v>83</v>
      </c>
      <c r="AV107" s="13" t="s">
        <v>22</v>
      </c>
      <c r="AW107" s="13" t="s">
        <v>33</v>
      </c>
      <c r="AX107" s="13" t="s">
        <v>74</v>
      </c>
      <c r="AY107" s="243" t="s">
        <v>144</v>
      </c>
    </row>
    <row r="108" s="13" customFormat="1">
      <c r="A108" s="13"/>
      <c r="B108" s="233"/>
      <c r="C108" s="234"/>
      <c r="D108" s="235" t="s">
        <v>155</v>
      </c>
      <c r="E108" s="236" t="s">
        <v>20</v>
      </c>
      <c r="F108" s="237" t="s">
        <v>165</v>
      </c>
      <c r="G108" s="234"/>
      <c r="H108" s="236" t="s">
        <v>20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155</v>
      </c>
      <c r="AU108" s="243" t="s">
        <v>83</v>
      </c>
      <c r="AV108" s="13" t="s">
        <v>22</v>
      </c>
      <c r="AW108" s="13" t="s">
        <v>33</v>
      </c>
      <c r="AX108" s="13" t="s">
        <v>74</v>
      </c>
      <c r="AY108" s="243" t="s">
        <v>144</v>
      </c>
    </row>
    <row r="109" s="14" customFormat="1">
      <c r="A109" s="14"/>
      <c r="B109" s="244"/>
      <c r="C109" s="245"/>
      <c r="D109" s="235" t="s">
        <v>155</v>
      </c>
      <c r="E109" s="246" t="s">
        <v>20</v>
      </c>
      <c r="F109" s="247" t="s">
        <v>166</v>
      </c>
      <c r="G109" s="245"/>
      <c r="H109" s="248">
        <v>21960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155</v>
      </c>
      <c r="AU109" s="254" t="s">
        <v>83</v>
      </c>
      <c r="AV109" s="14" t="s">
        <v>83</v>
      </c>
      <c r="AW109" s="14" t="s">
        <v>33</v>
      </c>
      <c r="AX109" s="14" t="s">
        <v>22</v>
      </c>
      <c r="AY109" s="254" t="s">
        <v>144</v>
      </c>
    </row>
    <row r="110" s="2" customFormat="1" ht="24.15" customHeight="1">
      <c r="A110" s="40"/>
      <c r="B110" s="41"/>
      <c r="C110" s="215" t="s">
        <v>92</v>
      </c>
      <c r="D110" s="215" t="s">
        <v>146</v>
      </c>
      <c r="E110" s="216" t="s">
        <v>167</v>
      </c>
      <c r="F110" s="217" t="s">
        <v>168</v>
      </c>
      <c r="G110" s="218" t="s">
        <v>149</v>
      </c>
      <c r="H110" s="219">
        <v>600</v>
      </c>
      <c r="I110" s="220"/>
      <c r="J110" s="221">
        <f>ROUND(I110*H110,2)</f>
        <v>0</v>
      </c>
      <c r="K110" s="217" t="s">
        <v>150</v>
      </c>
      <c r="L110" s="46"/>
      <c r="M110" s="222" t="s">
        <v>20</v>
      </c>
      <c r="N110" s="223" t="s">
        <v>45</v>
      </c>
      <c r="O110" s="86"/>
      <c r="P110" s="224">
        <f>O110*H110</f>
        <v>0</v>
      </c>
      <c r="Q110" s="224">
        <v>0.00069999999999999999</v>
      </c>
      <c r="R110" s="224">
        <f>Q110*H110</f>
        <v>0.41999999999999998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151</v>
      </c>
      <c r="AT110" s="226" t="s">
        <v>146</v>
      </c>
      <c r="AU110" s="226" t="s">
        <v>83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151</v>
      </c>
      <c r="BM110" s="226" t="s">
        <v>169</v>
      </c>
    </row>
    <row r="111" s="2" customFormat="1">
      <c r="A111" s="40"/>
      <c r="B111" s="41"/>
      <c r="C111" s="42"/>
      <c r="D111" s="228" t="s">
        <v>153</v>
      </c>
      <c r="E111" s="42"/>
      <c r="F111" s="229" t="s">
        <v>170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153</v>
      </c>
      <c r="AU111" s="19" t="s">
        <v>83</v>
      </c>
    </row>
    <row r="112" s="13" customFormat="1">
      <c r="A112" s="13"/>
      <c r="B112" s="233"/>
      <c r="C112" s="234"/>
      <c r="D112" s="235" t="s">
        <v>155</v>
      </c>
      <c r="E112" s="236" t="s">
        <v>20</v>
      </c>
      <c r="F112" s="237" t="s">
        <v>164</v>
      </c>
      <c r="G112" s="234"/>
      <c r="H112" s="236" t="s">
        <v>20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155</v>
      </c>
      <c r="AU112" s="243" t="s">
        <v>83</v>
      </c>
      <c r="AV112" s="13" t="s">
        <v>22</v>
      </c>
      <c r="AW112" s="13" t="s">
        <v>33</v>
      </c>
      <c r="AX112" s="13" t="s">
        <v>74</v>
      </c>
      <c r="AY112" s="243" t="s">
        <v>144</v>
      </c>
    </row>
    <row r="113" s="14" customFormat="1">
      <c r="A113" s="14"/>
      <c r="B113" s="244"/>
      <c r="C113" s="245"/>
      <c r="D113" s="235" t="s">
        <v>155</v>
      </c>
      <c r="E113" s="246" t="s">
        <v>20</v>
      </c>
      <c r="F113" s="247" t="s">
        <v>171</v>
      </c>
      <c r="G113" s="245"/>
      <c r="H113" s="248">
        <v>600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155</v>
      </c>
      <c r="AU113" s="254" t="s">
        <v>83</v>
      </c>
      <c r="AV113" s="14" t="s">
        <v>83</v>
      </c>
      <c r="AW113" s="14" t="s">
        <v>33</v>
      </c>
      <c r="AX113" s="14" t="s">
        <v>22</v>
      </c>
      <c r="AY113" s="254" t="s">
        <v>144</v>
      </c>
    </row>
    <row r="114" s="2" customFormat="1" ht="44.25" customHeight="1">
      <c r="A114" s="40"/>
      <c r="B114" s="41"/>
      <c r="C114" s="215" t="s">
        <v>151</v>
      </c>
      <c r="D114" s="215" t="s">
        <v>146</v>
      </c>
      <c r="E114" s="216" t="s">
        <v>172</v>
      </c>
      <c r="F114" s="217" t="s">
        <v>173</v>
      </c>
      <c r="G114" s="218" t="s">
        <v>149</v>
      </c>
      <c r="H114" s="219">
        <v>600</v>
      </c>
      <c r="I114" s="220"/>
      <c r="J114" s="221">
        <f>ROUND(I114*H114,2)</f>
        <v>0</v>
      </c>
      <c r="K114" s="217" t="s">
        <v>150</v>
      </c>
      <c r="L114" s="46"/>
      <c r="M114" s="222" t="s">
        <v>20</v>
      </c>
      <c r="N114" s="223" t="s">
        <v>45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151</v>
      </c>
      <c r="AT114" s="226" t="s">
        <v>146</v>
      </c>
      <c r="AU114" s="226" t="s">
        <v>83</v>
      </c>
      <c r="AY114" s="19" t="s">
        <v>144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151</v>
      </c>
      <c r="BM114" s="226" t="s">
        <v>174</v>
      </c>
    </row>
    <row r="115" s="2" customFormat="1">
      <c r="A115" s="40"/>
      <c r="B115" s="41"/>
      <c r="C115" s="42"/>
      <c r="D115" s="228" t="s">
        <v>153</v>
      </c>
      <c r="E115" s="42"/>
      <c r="F115" s="229" t="s">
        <v>175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153</v>
      </c>
      <c r="AU115" s="19" t="s">
        <v>83</v>
      </c>
    </row>
    <row r="116" s="13" customFormat="1">
      <c r="A116" s="13"/>
      <c r="B116" s="233"/>
      <c r="C116" s="234"/>
      <c r="D116" s="235" t="s">
        <v>155</v>
      </c>
      <c r="E116" s="236" t="s">
        <v>20</v>
      </c>
      <c r="F116" s="237" t="s">
        <v>176</v>
      </c>
      <c r="G116" s="234"/>
      <c r="H116" s="236" t="s">
        <v>20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155</v>
      </c>
      <c r="AU116" s="243" t="s">
        <v>83</v>
      </c>
      <c r="AV116" s="13" t="s">
        <v>22</v>
      </c>
      <c r="AW116" s="13" t="s">
        <v>33</v>
      </c>
      <c r="AX116" s="13" t="s">
        <v>74</v>
      </c>
      <c r="AY116" s="243" t="s">
        <v>144</v>
      </c>
    </row>
    <row r="117" s="14" customFormat="1">
      <c r="A117" s="14"/>
      <c r="B117" s="244"/>
      <c r="C117" s="245"/>
      <c r="D117" s="235" t="s">
        <v>155</v>
      </c>
      <c r="E117" s="246" t="s">
        <v>20</v>
      </c>
      <c r="F117" s="247" t="s">
        <v>171</v>
      </c>
      <c r="G117" s="245"/>
      <c r="H117" s="248">
        <v>600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155</v>
      </c>
      <c r="AU117" s="254" t="s">
        <v>83</v>
      </c>
      <c r="AV117" s="14" t="s">
        <v>83</v>
      </c>
      <c r="AW117" s="14" t="s">
        <v>33</v>
      </c>
      <c r="AX117" s="14" t="s">
        <v>22</v>
      </c>
      <c r="AY117" s="254" t="s">
        <v>144</v>
      </c>
    </row>
    <row r="118" s="2" customFormat="1" ht="33" customHeight="1">
      <c r="A118" s="40"/>
      <c r="B118" s="41"/>
      <c r="C118" s="215" t="s">
        <v>177</v>
      </c>
      <c r="D118" s="215" t="s">
        <v>146</v>
      </c>
      <c r="E118" s="216" t="s">
        <v>178</v>
      </c>
      <c r="F118" s="217" t="s">
        <v>179</v>
      </c>
      <c r="G118" s="218" t="s">
        <v>149</v>
      </c>
      <c r="H118" s="219">
        <v>600</v>
      </c>
      <c r="I118" s="220"/>
      <c r="J118" s="221">
        <f>ROUND(I118*H118,2)</f>
        <v>0</v>
      </c>
      <c r="K118" s="217" t="s">
        <v>150</v>
      </c>
      <c r="L118" s="46"/>
      <c r="M118" s="222" t="s">
        <v>20</v>
      </c>
      <c r="N118" s="223" t="s">
        <v>45</v>
      </c>
      <c r="O118" s="86"/>
      <c r="P118" s="224">
        <f>O118*H118</f>
        <v>0</v>
      </c>
      <c r="Q118" s="224">
        <v>0.00079000000000000001</v>
      </c>
      <c r="R118" s="224">
        <f>Q118*H118</f>
        <v>0.47400000000000003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151</v>
      </c>
      <c r="AT118" s="226" t="s">
        <v>146</v>
      </c>
      <c r="AU118" s="226" t="s">
        <v>83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151</v>
      </c>
      <c r="BM118" s="226" t="s">
        <v>180</v>
      </c>
    </row>
    <row r="119" s="2" customFormat="1">
      <c r="A119" s="40"/>
      <c r="B119" s="41"/>
      <c r="C119" s="42"/>
      <c r="D119" s="228" t="s">
        <v>153</v>
      </c>
      <c r="E119" s="42"/>
      <c r="F119" s="229" t="s">
        <v>181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83</v>
      </c>
    </row>
    <row r="120" s="13" customFormat="1">
      <c r="A120" s="13"/>
      <c r="B120" s="233"/>
      <c r="C120" s="234"/>
      <c r="D120" s="235" t="s">
        <v>155</v>
      </c>
      <c r="E120" s="236" t="s">
        <v>20</v>
      </c>
      <c r="F120" s="237" t="s">
        <v>164</v>
      </c>
      <c r="G120" s="234"/>
      <c r="H120" s="236" t="s">
        <v>20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155</v>
      </c>
      <c r="AU120" s="243" t="s">
        <v>83</v>
      </c>
      <c r="AV120" s="13" t="s">
        <v>22</v>
      </c>
      <c r="AW120" s="13" t="s">
        <v>33</v>
      </c>
      <c r="AX120" s="13" t="s">
        <v>74</v>
      </c>
      <c r="AY120" s="243" t="s">
        <v>144</v>
      </c>
    </row>
    <row r="121" s="14" customFormat="1">
      <c r="A121" s="14"/>
      <c r="B121" s="244"/>
      <c r="C121" s="245"/>
      <c r="D121" s="235" t="s">
        <v>155</v>
      </c>
      <c r="E121" s="246" t="s">
        <v>20</v>
      </c>
      <c r="F121" s="247" t="s">
        <v>171</v>
      </c>
      <c r="G121" s="245"/>
      <c r="H121" s="248">
        <v>600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155</v>
      </c>
      <c r="AU121" s="254" t="s">
        <v>83</v>
      </c>
      <c r="AV121" s="14" t="s">
        <v>83</v>
      </c>
      <c r="AW121" s="14" t="s">
        <v>33</v>
      </c>
      <c r="AX121" s="14" t="s">
        <v>22</v>
      </c>
      <c r="AY121" s="254" t="s">
        <v>144</v>
      </c>
    </row>
    <row r="122" s="2" customFormat="1" ht="37.8" customHeight="1">
      <c r="A122" s="40"/>
      <c r="B122" s="41"/>
      <c r="C122" s="215" t="s">
        <v>182</v>
      </c>
      <c r="D122" s="215" t="s">
        <v>146</v>
      </c>
      <c r="E122" s="216" t="s">
        <v>183</v>
      </c>
      <c r="F122" s="217" t="s">
        <v>184</v>
      </c>
      <c r="G122" s="218" t="s">
        <v>149</v>
      </c>
      <c r="H122" s="219">
        <v>600</v>
      </c>
      <c r="I122" s="220"/>
      <c r="J122" s="221">
        <f>ROUND(I122*H122,2)</f>
        <v>0</v>
      </c>
      <c r="K122" s="217" t="s">
        <v>150</v>
      </c>
      <c r="L122" s="46"/>
      <c r="M122" s="222" t="s">
        <v>20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151</v>
      </c>
      <c r="AT122" s="226" t="s">
        <v>146</v>
      </c>
      <c r="AU122" s="226" t="s">
        <v>83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151</v>
      </c>
      <c r="BM122" s="226" t="s">
        <v>185</v>
      </c>
    </row>
    <row r="123" s="2" customFormat="1">
      <c r="A123" s="40"/>
      <c r="B123" s="41"/>
      <c r="C123" s="42"/>
      <c r="D123" s="228" t="s">
        <v>153</v>
      </c>
      <c r="E123" s="42"/>
      <c r="F123" s="229" t="s">
        <v>186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83</v>
      </c>
    </row>
    <row r="124" s="13" customFormat="1">
      <c r="A124" s="13"/>
      <c r="B124" s="233"/>
      <c r="C124" s="234"/>
      <c r="D124" s="235" t="s">
        <v>155</v>
      </c>
      <c r="E124" s="236" t="s">
        <v>20</v>
      </c>
      <c r="F124" s="237" t="s">
        <v>176</v>
      </c>
      <c r="G124" s="234"/>
      <c r="H124" s="236" t="s">
        <v>20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155</v>
      </c>
      <c r="AU124" s="243" t="s">
        <v>83</v>
      </c>
      <c r="AV124" s="13" t="s">
        <v>22</v>
      </c>
      <c r="AW124" s="13" t="s">
        <v>33</v>
      </c>
      <c r="AX124" s="13" t="s">
        <v>74</v>
      </c>
      <c r="AY124" s="243" t="s">
        <v>144</v>
      </c>
    </row>
    <row r="125" s="14" customFormat="1">
      <c r="A125" s="14"/>
      <c r="B125" s="244"/>
      <c r="C125" s="245"/>
      <c r="D125" s="235" t="s">
        <v>155</v>
      </c>
      <c r="E125" s="246" t="s">
        <v>20</v>
      </c>
      <c r="F125" s="247" t="s">
        <v>171</v>
      </c>
      <c r="G125" s="245"/>
      <c r="H125" s="248">
        <v>600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155</v>
      </c>
      <c r="AU125" s="254" t="s">
        <v>83</v>
      </c>
      <c r="AV125" s="14" t="s">
        <v>83</v>
      </c>
      <c r="AW125" s="14" t="s">
        <v>33</v>
      </c>
      <c r="AX125" s="14" t="s">
        <v>22</v>
      </c>
      <c r="AY125" s="254" t="s">
        <v>144</v>
      </c>
    </row>
    <row r="126" s="2" customFormat="1" ht="62.7" customHeight="1">
      <c r="A126" s="40"/>
      <c r="B126" s="41"/>
      <c r="C126" s="215" t="s">
        <v>187</v>
      </c>
      <c r="D126" s="215" t="s">
        <v>146</v>
      </c>
      <c r="E126" s="216" t="s">
        <v>188</v>
      </c>
      <c r="F126" s="217" t="s">
        <v>189</v>
      </c>
      <c r="G126" s="218" t="s">
        <v>161</v>
      </c>
      <c r="H126" s="219">
        <v>5807.0439999999999</v>
      </c>
      <c r="I126" s="220"/>
      <c r="J126" s="221">
        <f>ROUND(I126*H126,2)</f>
        <v>0</v>
      </c>
      <c r="K126" s="217" t="s">
        <v>150</v>
      </c>
      <c r="L126" s="46"/>
      <c r="M126" s="222" t="s">
        <v>20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151</v>
      </c>
      <c r="AT126" s="226" t="s">
        <v>146</v>
      </c>
      <c r="AU126" s="226" t="s">
        <v>83</v>
      </c>
      <c r="AY126" s="19" t="s">
        <v>144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22</v>
      </c>
      <c r="BK126" s="227">
        <f>ROUND(I126*H126,2)</f>
        <v>0</v>
      </c>
      <c r="BL126" s="19" t="s">
        <v>151</v>
      </c>
      <c r="BM126" s="226" t="s">
        <v>190</v>
      </c>
    </row>
    <row r="127" s="2" customFormat="1">
      <c r="A127" s="40"/>
      <c r="B127" s="41"/>
      <c r="C127" s="42"/>
      <c r="D127" s="228" t="s">
        <v>153</v>
      </c>
      <c r="E127" s="42"/>
      <c r="F127" s="229" t="s">
        <v>191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83</v>
      </c>
    </row>
    <row r="128" s="13" customFormat="1">
      <c r="A128" s="13"/>
      <c r="B128" s="233"/>
      <c r="C128" s="234"/>
      <c r="D128" s="235" t="s">
        <v>155</v>
      </c>
      <c r="E128" s="236" t="s">
        <v>20</v>
      </c>
      <c r="F128" s="237" t="s">
        <v>192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83</v>
      </c>
      <c r="AV128" s="13" t="s">
        <v>22</v>
      </c>
      <c r="AW128" s="13" t="s">
        <v>33</v>
      </c>
      <c r="AX128" s="13" t="s">
        <v>74</v>
      </c>
      <c r="AY128" s="243" t="s">
        <v>144</v>
      </c>
    </row>
    <row r="129" s="14" customFormat="1">
      <c r="A129" s="14"/>
      <c r="B129" s="244"/>
      <c r="C129" s="245"/>
      <c r="D129" s="235" t="s">
        <v>155</v>
      </c>
      <c r="E129" s="246" t="s">
        <v>20</v>
      </c>
      <c r="F129" s="247" t="s">
        <v>193</v>
      </c>
      <c r="G129" s="245"/>
      <c r="H129" s="248">
        <v>50.474000000000004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155</v>
      </c>
      <c r="AU129" s="254" t="s">
        <v>83</v>
      </c>
      <c r="AV129" s="14" t="s">
        <v>83</v>
      </c>
      <c r="AW129" s="14" t="s">
        <v>33</v>
      </c>
      <c r="AX129" s="14" t="s">
        <v>74</v>
      </c>
      <c r="AY129" s="254" t="s">
        <v>144</v>
      </c>
    </row>
    <row r="130" s="13" customFormat="1">
      <c r="A130" s="13"/>
      <c r="B130" s="233"/>
      <c r="C130" s="234"/>
      <c r="D130" s="235" t="s">
        <v>155</v>
      </c>
      <c r="E130" s="236" t="s">
        <v>20</v>
      </c>
      <c r="F130" s="237" t="s">
        <v>194</v>
      </c>
      <c r="G130" s="234"/>
      <c r="H130" s="236" t="s">
        <v>20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155</v>
      </c>
      <c r="AU130" s="243" t="s">
        <v>83</v>
      </c>
      <c r="AV130" s="13" t="s">
        <v>22</v>
      </c>
      <c r="AW130" s="13" t="s">
        <v>33</v>
      </c>
      <c r="AX130" s="13" t="s">
        <v>74</v>
      </c>
      <c r="AY130" s="243" t="s">
        <v>144</v>
      </c>
    </row>
    <row r="131" s="14" customFormat="1">
      <c r="A131" s="14"/>
      <c r="B131" s="244"/>
      <c r="C131" s="245"/>
      <c r="D131" s="235" t="s">
        <v>155</v>
      </c>
      <c r="E131" s="246" t="s">
        <v>20</v>
      </c>
      <c r="F131" s="247" t="s">
        <v>195</v>
      </c>
      <c r="G131" s="245"/>
      <c r="H131" s="248">
        <v>716.57000000000005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155</v>
      </c>
      <c r="AU131" s="254" t="s">
        <v>83</v>
      </c>
      <c r="AV131" s="14" t="s">
        <v>83</v>
      </c>
      <c r="AW131" s="14" t="s">
        <v>33</v>
      </c>
      <c r="AX131" s="14" t="s">
        <v>74</v>
      </c>
      <c r="AY131" s="254" t="s">
        <v>144</v>
      </c>
    </row>
    <row r="132" s="13" customFormat="1">
      <c r="A132" s="13"/>
      <c r="B132" s="233"/>
      <c r="C132" s="234"/>
      <c r="D132" s="235" t="s">
        <v>155</v>
      </c>
      <c r="E132" s="236" t="s">
        <v>20</v>
      </c>
      <c r="F132" s="237" t="s">
        <v>196</v>
      </c>
      <c r="G132" s="234"/>
      <c r="H132" s="236" t="s">
        <v>20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155</v>
      </c>
      <c r="AU132" s="243" t="s">
        <v>83</v>
      </c>
      <c r="AV132" s="13" t="s">
        <v>22</v>
      </c>
      <c r="AW132" s="13" t="s">
        <v>33</v>
      </c>
      <c r="AX132" s="13" t="s">
        <v>74</v>
      </c>
      <c r="AY132" s="243" t="s">
        <v>144</v>
      </c>
    </row>
    <row r="133" s="14" customFormat="1">
      <c r="A133" s="14"/>
      <c r="B133" s="244"/>
      <c r="C133" s="245"/>
      <c r="D133" s="235" t="s">
        <v>155</v>
      </c>
      <c r="E133" s="246" t="s">
        <v>20</v>
      </c>
      <c r="F133" s="247" t="s">
        <v>197</v>
      </c>
      <c r="G133" s="245"/>
      <c r="H133" s="248">
        <v>5040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155</v>
      </c>
      <c r="AU133" s="254" t="s">
        <v>83</v>
      </c>
      <c r="AV133" s="14" t="s">
        <v>83</v>
      </c>
      <c r="AW133" s="14" t="s">
        <v>33</v>
      </c>
      <c r="AX133" s="14" t="s">
        <v>74</v>
      </c>
      <c r="AY133" s="254" t="s">
        <v>144</v>
      </c>
    </row>
    <row r="134" s="15" customFormat="1">
      <c r="A134" s="15"/>
      <c r="B134" s="255"/>
      <c r="C134" s="256"/>
      <c r="D134" s="235" t="s">
        <v>155</v>
      </c>
      <c r="E134" s="257" t="s">
        <v>20</v>
      </c>
      <c r="F134" s="258" t="s">
        <v>198</v>
      </c>
      <c r="G134" s="256"/>
      <c r="H134" s="259">
        <v>5807.0439999999999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155</v>
      </c>
      <c r="AU134" s="265" t="s">
        <v>83</v>
      </c>
      <c r="AV134" s="15" t="s">
        <v>151</v>
      </c>
      <c r="AW134" s="15" t="s">
        <v>33</v>
      </c>
      <c r="AX134" s="15" t="s">
        <v>22</v>
      </c>
      <c r="AY134" s="265" t="s">
        <v>144</v>
      </c>
    </row>
    <row r="135" s="2" customFormat="1" ht="62.7" customHeight="1">
      <c r="A135" s="40"/>
      <c r="B135" s="41"/>
      <c r="C135" s="215" t="s">
        <v>199</v>
      </c>
      <c r="D135" s="215" t="s">
        <v>146</v>
      </c>
      <c r="E135" s="216" t="s">
        <v>200</v>
      </c>
      <c r="F135" s="217" t="s">
        <v>201</v>
      </c>
      <c r="G135" s="218" t="s">
        <v>161</v>
      </c>
      <c r="H135" s="219">
        <v>19440</v>
      </c>
      <c r="I135" s="220"/>
      <c r="J135" s="221">
        <f>ROUND(I135*H135,2)</f>
        <v>0</v>
      </c>
      <c r="K135" s="217" t="s">
        <v>150</v>
      </c>
      <c r="L135" s="46"/>
      <c r="M135" s="222" t="s">
        <v>20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151</v>
      </c>
      <c r="AT135" s="226" t="s">
        <v>146</v>
      </c>
      <c r="AU135" s="226" t="s">
        <v>83</v>
      </c>
      <c r="AY135" s="19" t="s">
        <v>144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151</v>
      </c>
      <c r="BM135" s="226" t="s">
        <v>202</v>
      </c>
    </row>
    <row r="136" s="2" customFormat="1">
      <c r="A136" s="40"/>
      <c r="B136" s="41"/>
      <c r="C136" s="42"/>
      <c r="D136" s="228" t="s">
        <v>153</v>
      </c>
      <c r="E136" s="42"/>
      <c r="F136" s="229" t="s">
        <v>203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153</v>
      </c>
      <c r="AU136" s="19" t="s">
        <v>83</v>
      </c>
    </row>
    <row r="137" s="13" customFormat="1">
      <c r="A137" s="13"/>
      <c r="B137" s="233"/>
      <c r="C137" s="234"/>
      <c r="D137" s="235" t="s">
        <v>155</v>
      </c>
      <c r="E137" s="236" t="s">
        <v>20</v>
      </c>
      <c r="F137" s="237" t="s">
        <v>204</v>
      </c>
      <c r="G137" s="234"/>
      <c r="H137" s="236" t="s">
        <v>20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155</v>
      </c>
      <c r="AU137" s="243" t="s">
        <v>83</v>
      </c>
      <c r="AV137" s="13" t="s">
        <v>22</v>
      </c>
      <c r="AW137" s="13" t="s">
        <v>33</v>
      </c>
      <c r="AX137" s="13" t="s">
        <v>74</v>
      </c>
      <c r="AY137" s="243" t="s">
        <v>144</v>
      </c>
    </row>
    <row r="138" s="14" customFormat="1">
      <c r="A138" s="14"/>
      <c r="B138" s="244"/>
      <c r="C138" s="245"/>
      <c r="D138" s="235" t="s">
        <v>155</v>
      </c>
      <c r="E138" s="246" t="s">
        <v>20</v>
      </c>
      <c r="F138" s="247" t="s">
        <v>205</v>
      </c>
      <c r="G138" s="245"/>
      <c r="H138" s="248">
        <v>19440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155</v>
      </c>
      <c r="AU138" s="254" t="s">
        <v>83</v>
      </c>
      <c r="AV138" s="14" t="s">
        <v>83</v>
      </c>
      <c r="AW138" s="14" t="s">
        <v>33</v>
      </c>
      <c r="AX138" s="14" t="s">
        <v>74</v>
      </c>
      <c r="AY138" s="254" t="s">
        <v>144</v>
      </c>
    </row>
    <row r="139" s="15" customFormat="1">
      <c r="A139" s="15"/>
      <c r="B139" s="255"/>
      <c r="C139" s="256"/>
      <c r="D139" s="235" t="s">
        <v>155</v>
      </c>
      <c r="E139" s="257" t="s">
        <v>20</v>
      </c>
      <c r="F139" s="258" t="s">
        <v>198</v>
      </c>
      <c r="G139" s="256"/>
      <c r="H139" s="259">
        <v>19440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155</v>
      </c>
      <c r="AU139" s="265" t="s">
        <v>83</v>
      </c>
      <c r="AV139" s="15" t="s">
        <v>151</v>
      </c>
      <c r="AW139" s="15" t="s">
        <v>33</v>
      </c>
      <c r="AX139" s="15" t="s">
        <v>22</v>
      </c>
      <c r="AY139" s="265" t="s">
        <v>144</v>
      </c>
    </row>
    <row r="140" s="2" customFormat="1" ht="44.25" customHeight="1">
      <c r="A140" s="40"/>
      <c r="B140" s="41"/>
      <c r="C140" s="215" t="s">
        <v>206</v>
      </c>
      <c r="D140" s="215" t="s">
        <v>146</v>
      </c>
      <c r="E140" s="216" t="s">
        <v>207</v>
      </c>
      <c r="F140" s="217" t="s">
        <v>208</v>
      </c>
      <c r="G140" s="218" t="s">
        <v>161</v>
      </c>
      <c r="H140" s="219">
        <v>2545.2370000000001</v>
      </c>
      <c r="I140" s="220"/>
      <c r="J140" s="221">
        <f>ROUND(I140*H140,2)</f>
        <v>0</v>
      </c>
      <c r="K140" s="217" t="s">
        <v>150</v>
      </c>
      <c r="L140" s="46"/>
      <c r="M140" s="222" t="s">
        <v>20</v>
      </c>
      <c r="N140" s="223" t="s">
        <v>45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151</v>
      </c>
      <c r="AT140" s="226" t="s">
        <v>146</v>
      </c>
      <c r="AU140" s="226" t="s">
        <v>83</v>
      </c>
      <c r="AY140" s="19" t="s">
        <v>144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151</v>
      </c>
      <c r="BM140" s="226" t="s">
        <v>209</v>
      </c>
    </row>
    <row r="141" s="2" customFormat="1">
      <c r="A141" s="40"/>
      <c r="B141" s="41"/>
      <c r="C141" s="42"/>
      <c r="D141" s="228" t="s">
        <v>153</v>
      </c>
      <c r="E141" s="42"/>
      <c r="F141" s="229" t="s">
        <v>210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153</v>
      </c>
      <c r="AU141" s="19" t="s">
        <v>83</v>
      </c>
    </row>
    <row r="142" s="13" customFormat="1">
      <c r="A142" s="13"/>
      <c r="B142" s="233"/>
      <c r="C142" s="234"/>
      <c r="D142" s="235" t="s">
        <v>155</v>
      </c>
      <c r="E142" s="236" t="s">
        <v>20</v>
      </c>
      <c r="F142" s="237" t="s">
        <v>211</v>
      </c>
      <c r="G142" s="234"/>
      <c r="H142" s="236" t="s">
        <v>20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155</v>
      </c>
      <c r="AU142" s="243" t="s">
        <v>83</v>
      </c>
      <c r="AV142" s="13" t="s">
        <v>22</v>
      </c>
      <c r="AW142" s="13" t="s">
        <v>33</v>
      </c>
      <c r="AX142" s="13" t="s">
        <v>74</v>
      </c>
      <c r="AY142" s="243" t="s">
        <v>144</v>
      </c>
    </row>
    <row r="143" s="14" customFormat="1">
      <c r="A143" s="14"/>
      <c r="B143" s="244"/>
      <c r="C143" s="245"/>
      <c r="D143" s="235" t="s">
        <v>155</v>
      </c>
      <c r="E143" s="246" t="s">
        <v>20</v>
      </c>
      <c r="F143" s="247" t="s">
        <v>212</v>
      </c>
      <c r="G143" s="245"/>
      <c r="H143" s="248">
        <v>25.237000000000002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155</v>
      </c>
      <c r="AU143" s="254" t="s">
        <v>83</v>
      </c>
      <c r="AV143" s="14" t="s">
        <v>83</v>
      </c>
      <c r="AW143" s="14" t="s">
        <v>33</v>
      </c>
      <c r="AX143" s="14" t="s">
        <v>74</v>
      </c>
      <c r="AY143" s="254" t="s">
        <v>144</v>
      </c>
    </row>
    <row r="144" s="13" customFormat="1">
      <c r="A144" s="13"/>
      <c r="B144" s="233"/>
      <c r="C144" s="234"/>
      <c r="D144" s="235" t="s">
        <v>155</v>
      </c>
      <c r="E144" s="236" t="s">
        <v>20</v>
      </c>
      <c r="F144" s="237" t="s">
        <v>196</v>
      </c>
      <c r="G144" s="234"/>
      <c r="H144" s="236" t="s">
        <v>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83</v>
      </c>
      <c r="AV144" s="13" t="s">
        <v>22</v>
      </c>
      <c r="AW144" s="13" t="s">
        <v>33</v>
      </c>
      <c r="AX144" s="13" t="s">
        <v>74</v>
      </c>
      <c r="AY144" s="243" t="s">
        <v>144</v>
      </c>
    </row>
    <row r="145" s="14" customFormat="1">
      <c r="A145" s="14"/>
      <c r="B145" s="244"/>
      <c r="C145" s="245"/>
      <c r="D145" s="235" t="s">
        <v>155</v>
      </c>
      <c r="E145" s="246" t="s">
        <v>20</v>
      </c>
      <c r="F145" s="247" t="s">
        <v>213</v>
      </c>
      <c r="G145" s="245"/>
      <c r="H145" s="248">
        <v>2520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155</v>
      </c>
      <c r="AU145" s="254" t="s">
        <v>83</v>
      </c>
      <c r="AV145" s="14" t="s">
        <v>83</v>
      </c>
      <c r="AW145" s="14" t="s">
        <v>33</v>
      </c>
      <c r="AX145" s="14" t="s">
        <v>74</v>
      </c>
      <c r="AY145" s="254" t="s">
        <v>144</v>
      </c>
    </row>
    <row r="146" s="15" customFormat="1">
      <c r="A146" s="15"/>
      <c r="B146" s="255"/>
      <c r="C146" s="256"/>
      <c r="D146" s="235" t="s">
        <v>155</v>
      </c>
      <c r="E146" s="257" t="s">
        <v>20</v>
      </c>
      <c r="F146" s="258" t="s">
        <v>198</v>
      </c>
      <c r="G146" s="256"/>
      <c r="H146" s="259">
        <v>2545.2370000000001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155</v>
      </c>
      <c r="AU146" s="265" t="s">
        <v>83</v>
      </c>
      <c r="AV146" s="15" t="s">
        <v>151</v>
      </c>
      <c r="AW146" s="15" t="s">
        <v>33</v>
      </c>
      <c r="AX146" s="15" t="s">
        <v>22</v>
      </c>
      <c r="AY146" s="265" t="s">
        <v>144</v>
      </c>
    </row>
    <row r="147" s="2" customFormat="1" ht="44.25" customHeight="1">
      <c r="A147" s="40"/>
      <c r="B147" s="41"/>
      <c r="C147" s="215" t="s">
        <v>214</v>
      </c>
      <c r="D147" s="215" t="s">
        <v>146</v>
      </c>
      <c r="E147" s="216" t="s">
        <v>215</v>
      </c>
      <c r="F147" s="217" t="s">
        <v>216</v>
      </c>
      <c r="G147" s="218" t="s">
        <v>217</v>
      </c>
      <c r="H147" s="219">
        <v>36936</v>
      </c>
      <c r="I147" s="220"/>
      <c r="J147" s="221">
        <f>ROUND(I147*H147,2)</f>
        <v>0</v>
      </c>
      <c r="K147" s="217" t="s">
        <v>150</v>
      </c>
      <c r="L147" s="46"/>
      <c r="M147" s="222" t="s">
        <v>20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151</v>
      </c>
      <c r="AT147" s="226" t="s">
        <v>146</v>
      </c>
      <c r="AU147" s="226" t="s">
        <v>83</v>
      </c>
      <c r="AY147" s="19" t="s">
        <v>144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22</v>
      </c>
      <c r="BK147" s="227">
        <f>ROUND(I147*H147,2)</f>
        <v>0</v>
      </c>
      <c r="BL147" s="19" t="s">
        <v>151</v>
      </c>
      <c r="BM147" s="226" t="s">
        <v>218</v>
      </c>
    </row>
    <row r="148" s="2" customFormat="1">
      <c r="A148" s="40"/>
      <c r="B148" s="41"/>
      <c r="C148" s="42"/>
      <c r="D148" s="228" t="s">
        <v>153</v>
      </c>
      <c r="E148" s="42"/>
      <c r="F148" s="229" t="s">
        <v>219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153</v>
      </c>
      <c r="AU148" s="19" t="s">
        <v>83</v>
      </c>
    </row>
    <row r="149" s="13" customFormat="1">
      <c r="A149" s="13"/>
      <c r="B149" s="233"/>
      <c r="C149" s="234"/>
      <c r="D149" s="235" t="s">
        <v>155</v>
      </c>
      <c r="E149" s="236" t="s">
        <v>20</v>
      </c>
      <c r="F149" s="237" t="s">
        <v>220</v>
      </c>
      <c r="G149" s="234"/>
      <c r="H149" s="236" t="s">
        <v>20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155</v>
      </c>
      <c r="AU149" s="243" t="s">
        <v>83</v>
      </c>
      <c r="AV149" s="13" t="s">
        <v>22</v>
      </c>
      <c r="AW149" s="13" t="s">
        <v>33</v>
      </c>
      <c r="AX149" s="13" t="s">
        <v>74</v>
      </c>
      <c r="AY149" s="243" t="s">
        <v>144</v>
      </c>
    </row>
    <row r="150" s="14" customFormat="1">
      <c r="A150" s="14"/>
      <c r="B150" s="244"/>
      <c r="C150" s="245"/>
      <c r="D150" s="235" t="s">
        <v>155</v>
      </c>
      <c r="E150" s="246" t="s">
        <v>20</v>
      </c>
      <c r="F150" s="247" t="s">
        <v>221</v>
      </c>
      <c r="G150" s="245"/>
      <c r="H150" s="248">
        <v>36936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155</v>
      </c>
      <c r="AU150" s="254" t="s">
        <v>83</v>
      </c>
      <c r="AV150" s="14" t="s">
        <v>83</v>
      </c>
      <c r="AW150" s="14" t="s">
        <v>33</v>
      </c>
      <c r="AX150" s="14" t="s">
        <v>22</v>
      </c>
      <c r="AY150" s="254" t="s">
        <v>144</v>
      </c>
    </row>
    <row r="151" s="2" customFormat="1" ht="37.8" customHeight="1">
      <c r="A151" s="40"/>
      <c r="B151" s="41"/>
      <c r="C151" s="215" t="s">
        <v>222</v>
      </c>
      <c r="D151" s="215" t="s">
        <v>146</v>
      </c>
      <c r="E151" s="216" t="s">
        <v>223</v>
      </c>
      <c r="F151" s="217" t="s">
        <v>224</v>
      </c>
      <c r="G151" s="218" t="s">
        <v>161</v>
      </c>
      <c r="H151" s="219">
        <v>2545.2370000000001</v>
      </c>
      <c r="I151" s="220"/>
      <c r="J151" s="221">
        <f>ROUND(I151*H151,2)</f>
        <v>0</v>
      </c>
      <c r="K151" s="217" t="s">
        <v>150</v>
      </c>
      <c r="L151" s="46"/>
      <c r="M151" s="222" t="s">
        <v>20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151</v>
      </c>
      <c r="AT151" s="226" t="s">
        <v>146</v>
      </c>
      <c r="AU151" s="226" t="s">
        <v>83</v>
      </c>
      <c r="AY151" s="19" t="s">
        <v>144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151</v>
      </c>
      <c r="BM151" s="226" t="s">
        <v>225</v>
      </c>
    </row>
    <row r="152" s="2" customFormat="1">
      <c r="A152" s="40"/>
      <c r="B152" s="41"/>
      <c r="C152" s="42"/>
      <c r="D152" s="228" t="s">
        <v>153</v>
      </c>
      <c r="E152" s="42"/>
      <c r="F152" s="229" t="s">
        <v>226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153</v>
      </c>
      <c r="AU152" s="19" t="s">
        <v>83</v>
      </c>
    </row>
    <row r="153" s="13" customFormat="1">
      <c r="A153" s="13"/>
      <c r="B153" s="233"/>
      <c r="C153" s="234"/>
      <c r="D153" s="235" t="s">
        <v>155</v>
      </c>
      <c r="E153" s="236" t="s">
        <v>20</v>
      </c>
      <c r="F153" s="237" t="s">
        <v>211</v>
      </c>
      <c r="G153" s="234"/>
      <c r="H153" s="236" t="s">
        <v>20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155</v>
      </c>
      <c r="AU153" s="243" t="s">
        <v>83</v>
      </c>
      <c r="AV153" s="13" t="s">
        <v>22</v>
      </c>
      <c r="AW153" s="13" t="s">
        <v>33</v>
      </c>
      <c r="AX153" s="13" t="s">
        <v>74</v>
      </c>
      <c r="AY153" s="243" t="s">
        <v>144</v>
      </c>
    </row>
    <row r="154" s="14" customFormat="1">
      <c r="A154" s="14"/>
      <c r="B154" s="244"/>
      <c r="C154" s="245"/>
      <c r="D154" s="235" t="s">
        <v>155</v>
      </c>
      <c r="E154" s="246" t="s">
        <v>20</v>
      </c>
      <c r="F154" s="247" t="s">
        <v>227</v>
      </c>
      <c r="G154" s="245"/>
      <c r="H154" s="248">
        <v>25.237000000000002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155</v>
      </c>
      <c r="AU154" s="254" t="s">
        <v>83</v>
      </c>
      <c r="AV154" s="14" t="s">
        <v>83</v>
      </c>
      <c r="AW154" s="14" t="s">
        <v>33</v>
      </c>
      <c r="AX154" s="14" t="s">
        <v>74</v>
      </c>
      <c r="AY154" s="254" t="s">
        <v>144</v>
      </c>
    </row>
    <row r="155" s="13" customFormat="1">
      <c r="A155" s="13"/>
      <c r="B155" s="233"/>
      <c r="C155" s="234"/>
      <c r="D155" s="235" t="s">
        <v>155</v>
      </c>
      <c r="E155" s="236" t="s">
        <v>20</v>
      </c>
      <c r="F155" s="237" t="s">
        <v>196</v>
      </c>
      <c r="G155" s="234"/>
      <c r="H155" s="236" t="s">
        <v>20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155</v>
      </c>
      <c r="AU155" s="243" t="s">
        <v>83</v>
      </c>
      <c r="AV155" s="13" t="s">
        <v>22</v>
      </c>
      <c r="AW155" s="13" t="s">
        <v>33</v>
      </c>
      <c r="AX155" s="13" t="s">
        <v>74</v>
      </c>
      <c r="AY155" s="243" t="s">
        <v>144</v>
      </c>
    </row>
    <row r="156" s="14" customFormat="1">
      <c r="A156" s="14"/>
      <c r="B156" s="244"/>
      <c r="C156" s="245"/>
      <c r="D156" s="235" t="s">
        <v>155</v>
      </c>
      <c r="E156" s="246" t="s">
        <v>20</v>
      </c>
      <c r="F156" s="247" t="s">
        <v>213</v>
      </c>
      <c r="G156" s="245"/>
      <c r="H156" s="248">
        <v>2520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155</v>
      </c>
      <c r="AU156" s="254" t="s">
        <v>83</v>
      </c>
      <c r="AV156" s="14" t="s">
        <v>83</v>
      </c>
      <c r="AW156" s="14" t="s">
        <v>33</v>
      </c>
      <c r="AX156" s="14" t="s">
        <v>74</v>
      </c>
      <c r="AY156" s="254" t="s">
        <v>144</v>
      </c>
    </row>
    <row r="157" s="15" customFormat="1">
      <c r="A157" s="15"/>
      <c r="B157" s="255"/>
      <c r="C157" s="256"/>
      <c r="D157" s="235" t="s">
        <v>155</v>
      </c>
      <c r="E157" s="257" t="s">
        <v>20</v>
      </c>
      <c r="F157" s="258" t="s">
        <v>198</v>
      </c>
      <c r="G157" s="256"/>
      <c r="H157" s="259">
        <v>2545.2370000000001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155</v>
      </c>
      <c r="AU157" s="265" t="s">
        <v>83</v>
      </c>
      <c r="AV157" s="15" t="s">
        <v>151</v>
      </c>
      <c r="AW157" s="15" t="s">
        <v>33</v>
      </c>
      <c r="AX157" s="15" t="s">
        <v>22</v>
      </c>
      <c r="AY157" s="265" t="s">
        <v>144</v>
      </c>
    </row>
    <row r="158" s="2" customFormat="1" ht="44.25" customHeight="1">
      <c r="A158" s="40"/>
      <c r="B158" s="41"/>
      <c r="C158" s="215" t="s">
        <v>228</v>
      </c>
      <c r="D158" s="215" t="s">
        <v>146</v>
      </c>
      <c r="E158" s="216" t="s">
        <v>229</v>
      </c>
      <c r="F158" s="217" t="s">
        <v>230</v>
      </c>
      <c r="G158" s="218" t="s">
        <v>161</v>
      </c>
      <c r="H158" s="219">
        <v>2520</v>
      </c>
      <c r="I158" s="220"/>
      <c r="J158" s="221">
        <f>ROUND(I158*H158,2)</f>
        <v>0</v>
      </c>
      <c r="K158" s="217" t="s">
        <v>150</v>
      </c>
      <c r="L158" s="46"/>
      <c r="M158" s="222" t="s">
        <v>20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151</v>
      </c>
      <c r="AT158" s="226" t="s">
        <v>146</v>
      </c>
      <c r="AU158" s="226" t="s">
        <v>83</v>
      </c>
      <c r="AY158" s="19" t="s">
        <v>144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22</v>
      </c>
      <c r="BK158" s="227">
        <f>ROUND(I158*H158,2)</f>
        <v>0</v>
      </c>
      <c r="BL158" s="19" t="s">
        <v>151</v>
      </c>
      <c r="BM158" s="226" t="s">
        <v>231</v>
      </c>
    </row>
    <row r="159" s="2" customFormat="1">
      <c r="A159" s="40"/>
      <c r="B159" s="41"/>
      <c r="C159" s="42"/>
      <c r="D159" s="228" t="s">
        <v>153</v>
      </c>
      <c r="E159" s="42"/>
      <c r="F159" s="229" t="s">
        <v>232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153</v>
      </c>
      <c r="AU159" s="19" t="s">
        <v>83</v>
      </c>
    </row>
    <row r="160" s="13" customFormat="1">
      <c r="A160" s="13"/>
      <c r="B160" s="233"/>
      <c r="C160" s="234"/>
      <c r="D160" s="235" t="s">
        <v>155</v>
      </c>
      <c r="E160" s="236" t="s">
        <v>20</v>
      </c>
      <c r="F160" s="237" t="s">
        <v>164</v>
      </c>
      <c r="G160" s="234"/>
      <c r="H160" s="236" t="s">
        <v>20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83</v>
      </c>
      <c r="AV160" s="13" t="s">
        <v>22</v>
      </c>
      <c r="AW160" s="13" t="s">
        <v>33</v>
      </c>
      <c r="AX160" s="13" t="s">
        <v>74</v>
      </c>
      <c r="AY160" s="243" t="s">
        <v>144</v>
      </c>
    </row>
    <row r="161" s="13" customFormat="1">
      <c r="A161" s="13"/>
      <c r="B161" s="233"/>
      <c r="C161" s="234"/>
      <c r="D161" s="235" t="s">
        <v>155</v>
      </c>
      <c r="E161" s="236" t="s">
        <v>20</v>
      </c>
      <c r="F161" s="237" t="s">
        <v>156</v>
      </c>
      <c r="G161" s="234"/>
      <c r="H161" s="236" t="s">
        <v>20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155</v>
      </c>
      <c r="AU161" s="243" t="s">
        <v>83</v>
      </c>
      <c r="AV161" s="13" t="s">
        <v>22</v>
      </c>
      <c r="AW161" s="13" t="s">
        <v>33</v>
      </c>
      <c r="AX161" s="13" t="s">
        <v>74</v>
      </c>
      <c r="AY161" s="243" t="s">
        <v>144</v>
      </c>
    </row>
    <row r="162" s="13" customFormat="1">
      <c r="A162" s="13"/>
      <c r="B162" s="233"/>
      <c r="C162" s="234"/>
      <c r="D162" s="235" t="s">
        <v>155</v>
      </c>
      <c r="E162" s="236" t="s">
        <v>20</v>
      </c>
      <c r="F162" s="237" t="s">
        <v>165</v>
      </c>
      <c r="G162" s="234"/>
      <c r="H162" s="236" t="s">
        <v>20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155</v>
      </c>
      <c r="AU162" s="243" t="s">
        <v>83</v>
      </c>
      <c r="AV162" s="13" t="s">
        <v>22</v>
      </c>
      <c r="AW162" s="13" t="s">
        <v>33</v>
      </c>
      <c r="AX162" s="13" t="s">
        <v>74</v>
      </c>
      <c r="AY162" s="243" t="s">
        <v>144</v>
      </c>
    </row>
    <row r="163" s="14" customFormat="1">
      <c r="A163" s="14"/>
      <c r="B163" s="244"/>
      <c r="C163" s="245"/>
      <c r="D163" s="235" t="s">
        <v>155</v>
      </c>
      <c r="E163" s="246" t="s">
        <v>20</v>
      </c>
      <c r="F163" s="247" t="s">
        <v>213</v>
      </c>
      <c r="G163" s="245"/>
      <c r="H163" s="248">
        <v>2520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155</v>
      </c>
      <c r="AU163" s="254" t="s">
        <v>83</v>
      </c>
      <c r="AV163" s="14" t="s">
        <v>83</v>
      </c>
      <c r="AW163" s="14" t="s">
        <v>33</v>
      </c>
      <c r="AX163" s="14" t="s">
        <v>22</v>
      </c>
      <c r="AY163" s="254" t="s">
        <v>144</v>
      </c>
    </row>
    <row r="164" s="2" customFormat="1" ht="49.05" customHeight="1">
      <c r="A164" s="40"/>
      <c r="B164" s="41"/>
      <c r="C164" s="215" t="s">
        <v>233</v>
      </c>
      <c r="D164" s="215" t="s">
        <v>146</v>
      </c>
      <c r="E164" s="216" t="s">
        <v>234</v>
      </c>
      <c r="F164" s="217" t="s">
        <v>235</v>
      </c>
      <c r="G164" s="218" t="s">
        <v>149</v>
      </c>
      <c r="H164" s="219">
        <v>1516.1379999999999</v>
      </c>
      <c r="I164" s="220"/>
      <c r="J164" s="221">
        <f>ROUND(I164*H164,2)</f>
        <v>0</v>
      </c>
      <c r="K164" s="217" t="s">
        <v>150</v>
      </c>
      <c r="L164" s="46"/>
      <c r="M164" s="222" t="s">
        <v>20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151</v>
      </c>
      <c r="AT164" s="226" t="s">
        <v>146</v>
      </c>
      <c r="AU164" s="226" t="s">
        <v>83</v>
      </c>
      <c r="AY164" s="19" t="s">
        <v>144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22</v>
      </c>
      <c r="BK164" s="227">
        <f>ROUND(I164*H164,2)</f>
        <v>0</v>
      </c>
      <c r="BL164" s="19" t="s">
        <v>151</v>
      </c>
      <c r="BM164" s="226" t="s">
        <v>236</v>
      </c>
    </row>
    <row r="165" s="2" customFormat="1">
      <c r="A165" s="40"/>
      <c r="B165" s="41"/>
      <c r="C165" s="42"/>
      <c r="D165" s="228" t="s">
        <v>153</v>
      </c>
      <c r="E165" s="42"/>
      <c r="F165" s="229" t="s">
        <v>237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153</v>
      </c>
      <c r="AU165" s="19" t="s">
        <v>83</v>
      </c>
    </row>
    <row r="166" s="13" customFormat="1">
      <c r="A166" s="13"/>
      <c r="B166" s="233"/>
      <c r="C166" s="234"/>
      <c r="D166" s="235" t="s">
        <v>155</v>
      </c>
      <c r="E166" s="236" t="s">
        <v>20</v>
      </c>
      <c r="F166" s="237" t="s">
        <v>238</v>
      </c>
      <c r="G166" s="234"/>
      <c r="H166" s="236" t="s">
        <v>20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155</v>
      </c>
      <c r="AU166" s="243" t="s">
        <v>83</v>
      </c>
      <c r="AV166" s="13" t="s">
        <v>22</v>
      </c>
      <c r="AW166" s="13" t="s">
        <v>33</v>
      </c>
      <c r="AX166" s="13" t="s">
        <v>74</v>
      </c>
      <c r="AY166" s="243" t="s">
        <v>144</v>
      </c>
    </row>
    <row r="167" s="14" customFormat="1">
      <c r="A167" s="14"/>
      <c r="B167" s="244"/>
      <c r="C167" s="245"/>
      <c r="D167" s="235" t="s">
        <v>155</v>
      </c>
      <c r="E167" s="246" t="s">
        <v>20</v>
      </c>
      <c r="F167" s="247" t="s">
        <v>239</v>
      </c>
      <c r="G167" s="245"/>
      <c r="H167" s="248">
        <v>1352.5650000000001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155</v>
      </c>
      <c r="AU167" s="254" t="s">
        <v>83</v>
      </c>
      <c r="AV167" s="14" t="s">
        <v>83</v>
      </c>
      <c r="AW167" s="14" t="s">
        <v>33</v>
      </c>
      <c r="AX167" s="14" t="s">
        <v>74</v>
      </c>
      <c r="AY167" s="254" t="s">
        <v>144</v>
      </c>
    </row>
    <row r="168" s="13" customFormat="1">
      <c r="A168" s="13"/>
      <c r="B168" s="233"/>
      <c r="C168" s="234"/>
      <c r="D168" s="235" t="s">
        <v>155</v>
      </c>
      <c r="E168" s="236" t="s">
        <v>20</v>
      </c>
      <c r="F168" s="237" t="s">
        <v>240</v>
      </c>
      <c r="G168" s="234"/>
      <c r="H168" s="236" t="s">
        <v>20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83</v>
      </c>
      <c r="AV168" s="13" t="s">
        <v>22</v>
      </c>
      <c r="AW168" s="13" t="s">
        <v>33</v>
      </c>
      <c r="AX168" s="13" t="s">
        <v>74</v>
      </c>
      <c r="AY168" s="243" t="s">
        <v>144</v>
      </c>
    </row>
    <row r="169" s="14" customFormat="1">
      <c r="A169" s="14"/>
      <c r="B169" s="244"/>
      <c r="C169" s="245"/>
      <c r="D169" s="235" t="s">
        <v>155</v>
      </c>
      <c r="E169" s="246" t="s">
        <v>20</v>
      </c>
      <c r="F169" s="247" t="s">
        <v>241</v>
      </c>
      <c r="G169" s="245"/>
      <c r="H169" s="248">
        <v>163.57249999999999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83</v>
      </c>
      <c r="AV169" s="14" t="s">
        <v>83</v>
      </c>
      <c r="AW169" s="14" t="s">
        <v>33</v>
      </c>
      <c r="AX169" s="14" t="s">
        <v>74</v>
      </c>
      <c r="AY169" s="254" t="s">
        <v>144</v>
      </c>
    </row>
    <row r="170" s="15" customFormat="1">
      <c r="A170" s="15"/>
      <c r="B170" s="255"/>
      <c r="C170" s="256"/>
      <c r="D170" s="235" t="s">
        <v>155</v>
      </c>
      <c r="E170" s="257" t="s">
        <v>20</v>
      </c>
      <c r="F170" s="258" t="s">
        <v>198</v>
      </c>
      <c r="G170" s="256"/>
      <c r="H170" s="259">
        <v>1516.1375000000001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155</v>
      </c>
      <c r="AU170" s="265" t="s">
        <v>83</v>
      </c>
      <c r="AV170" s="15" t="s">
        <v>151</v>
      </c>
      <c r="AW170" s="15" t="s">
        <v>33</v>
      </c>
      <c r="AX170" s="15" t="s">
        <v>22</v>
      </c>
      <c r="AY170" s="265" t="s">
        <v>144</v>
      </c>
    </row>
    <row r="171" s="2" customFormat="1" ht="37.8" customHeight="1">
      <c r="A171" s="40"/>
      <c r="B171" s="41"/>
      <c r="C171" s="215" t="s">
        <v>242</v>
      </c>
      <c r="D171" s="215" t="s">
        <v>146</v>
      </c>
      <c r="E171" s="216" t="s">
        <v>243</v>
      </c>
      <c r="F171" s="217" t="s">
        <v>244</v>
      </c>
      <c r="G171" s="218" t="s">
        <v>149</v>
      </c>
      <c r="H171" s="219">
        <v>1840.1179999999999</v>
      </c>
      <c r="I171" s="220"/>
      <c r="J171" s="221">
        <f>ROUND(I171*H171,2)</f>
        <v>0</v>
      </c>
      <c r="K171" s="217" t="s">
        <v>150</v>
      </c>
      <c r="L171" s="46"/>
      <c r="M171" s="222" t="s">
        <v>20</v>
      </c>
      <c r="N171" s="223" t="s">
        <v>45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151</v>
      </c>
      <c r="AT171" s="226" t="s">
        <v>146</v>
      </c>
      <c r="AU171" s="226" t="s">
        <v>83</v>
      </c>
      <c r="AY171" s="19" t="s">
        <v>144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22</v>
      </c>
      <c r="BK171" s="227">
        <f>ROUND(I171*H171,2)</f>
        <v>0</v>
      </c>
      <c r="BL171" s="19" t="s">
        <v>151</v>
      </c>
      <c r="BM171" s="226" t="s">
        <v>245</v>
      </c>
    </row>
    <row r="172" s="2" customFormat="1">
      <c r="A172" s="40"/>
      <c r="B172" s="41"/>
      <c r="C172" s="42"/>
      <c r="D172" s="228" t="s">
        <v>153</v>
      </c>
      <c r="E172" s="42"/>
      <c r="F172" s="229" t="s">
        <v>246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153</v>
      </c>
      <c r="AU172" s="19" t="s">
        <v>83</v>
      </c>
    </row>
    <row r="173" s="13" customFormat="1">
      <c r="A173" s="13"/>
      <c r="B173" s="233"/>
      <c r="C173" s="234"/>
      <c r="D173" s="235" t="s">
        <v>155</v>
      </c>
      <c r="E173" s="236" t="s">
        <v>20</v>
      </c>
      <c r="F173" s="237" t="s">
        <v>238</v>
      </c>
      <c r="G173" s="234"/>
      <c r="H173" s="236" t="s">
        <v>20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155</v>
      </c>
      <c r="AU173" s="243" t="s">
        <v>83</v>
      </c>
      <c r="AV173" s="13" t="s">
        <v>22</v>
      </c>
      <c r="AW173" s="13" t="s">
        <v>33</v>
      </c>
      <c r="AX173" s="13" t="s">
        <v>74</v>
      </c>
      <c r="AY173" s="243" t="s">
        <v>144</v>
      </c>
    </row>
    <row r="174" s="14" customFormat="1">
      <c r="A174" s="14"/>
      <c r="B174" s="244"/>
      <c r="C174" s="245"/>
      <c r="D174" s="235" t="s">
        <v>155</v>
      </c>
      <c r="E174" s="246" t="s">
        <v>20</v>
      </c>
      <c r="F174" s="247" t="s">
        <v>247</v>
      </c>
      <c r="G174" s="245"/>
      <c r="H174" s="248">
        <v>1840.1175000000001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155</v>
      </c>
      <c r="AU174" s="254" t="s">
        <v>83</v>
      </c>
      <c r="AV174" s="14" t="s">
        <v>83</v>
      </c>
      <c r="AW174" s="14" t="s">
        <v>33</v>
      </c>
      <c r="AX174" s="14" t="s">
        <v>74</v>
      </c>
      <c r="AY174" s="254" t="s">
        <v>144</v>
      </c>
    </row>
    <row r="175" s="15" customFormat="1">
      <c r="A175" s="15"/>
      <c r="B175" s="255"/>
      <c r="C175" s="256"/>
      <c r="D175" s="235" t="s">
        <v>155</v>
      </c>
      <c r="E175" s="257" t="s">
        <v>20</v>
      </c>
      <c r="F175" s="258" t="s">
        <v>198</v>
      </c>
      <c r="G175" s="256"/>
      <c r="H175" s="259">
        <v>1840.1175000000001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155</v>
      </c>
      <c r="AU175" s="265" t="s">
        <v>83</v>
      </c>
      <c r="AV175" s="15" t="s">
        <v>151</v>
      </c>
      <c r="AW175" s="15" t="s">
        <v>33</v>
      </c>
      <c r="AX175" s="15" t="s">
        <v>22</v>
      </c>
      <c r="AY175" s="265" t="s">
        <v>144</v>
      </c>
    </row>
    <row r="176" s="2" customFormat="1" ht="33" customHeight="1">
      <c r="A176" s="40"/>
      <c r="B176" s="41"/>
      <c r="C176" s="215" t="s">
        <v>8</v>
      </c>
      <c r="D176" s="215" t="s">
        <v>146</v>
      </c>
      <c r="E176" s="216" t="s">
        <v>248</v>
      </c>
      <c r="F176" s="217" t="s">
        <v>249</v>
      </c>
      <c r="G176" s="218" t="s">
        <v>149</v>
      </c>
      <c r="H176" s="219">
        <v>7319.585</v>
      </c>
      <c r="I176" s="220"/>
      <c r="J176" s="221">
        <f>ROUND(I176*H176,2)</f>
        <v>0</v>
      </c>
      <c r="K176" s="217" t="s">
        <v>150</v>
      </c>
      <c r="L176" s="46"/>
      <c r="M176" s="222" t="s">
        <v>20</v>
      </c>
      <c r="N176" s="223" t="s">
        <v>45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151</v>
      </c>
      <c r="AT176" s="226" t="s">
        <v>146</v>
      </c>
      <c r="AU176" s="226" t="s">
        <v>83</v>
      </c>
      <c r="AY176" s="19" t="s">
        <v>144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22</v>
      </c>
      <c r="BK176" s="227">
        <f>ROUND(I176*H176,2)</f>
        <v>0</v>
      </c>
      <c r="BL176" s="19" t="s">
        <v>151</v>
      </c>
      <c r="BM176" s="226" t="s">
        <v>250</v>
      </c>
    </row>
    <row r="177" s="2" customFormat="1">
      <c r="A177" s="40"/>
      <c r="B177" s="41"/>
      <c r="C177" s="42"/>
      <c r="D177" s="228" t="s">
        <v>153</v>
      </c>
      <c r="E177" s="42"/>
      <c r="F177" s="229" t="s">
        <v>251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153</v>
      </c>
      <c r="AU177" s="19" t="s">
        <v>83</v>
      </c>
    </row>
    <row r="178" s="13" customFormat="1">
      <c r="A178" s="13"/>
      <c r="B178" s="233"/>
      <c r="C178" s="234"/>
      <c r="D178" s="235" t="s">
        <v>155</v>
      </c>
      <c r="E178" s="236" t="s">
        <v>20</v>
      </c>
      <c r="F178" s="237" t="s">
        <v>238</v>
      </c>
      <c r="G178" s="234"/>
      <c r="H178" s="236" t="s">
        <v>20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155</v>
      </c>
      <c r="AU178" s="243" t="s">
        <v>83</v>
      </c>
      <c r="AV178" s="13" t="s">
        <v>22</v>
      </c>
      <c r="AW178" s="13" t="s">
        <v>33</v>
      </c>
      <c r="AX178" s="13" t="s">
        <v>74</v>
      </c>
      <c r="AY178" s="243" t="s">
        <v>144</v>
      </c>
    </row>
    <row r="179" s="14" customFormat="1">
      <c r="A179" s="14"/>
      <c r="B179" s="244"/>
      <c r="C179" s="245"/>
      <c r="D179" s="235" t="s">
        <v>155</v>
      </c>
      <c r="E179" s="246" t="s">
        <v>20</v>
      </c>
      <c r="F179" s="247" t="s">
        <v>252</v>
      </c>
      <c r="G179" s="245"/>
      <c r="H179" s="248">
        <v>7156.0124999999998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155</v>
      </c>
      <c r="AU179" s="254" t="s">
        <v>83</v>
      </c>
      <c r="AV179" s="14" t="s">
        <v>83</v>
      </c>
      <c r="AW179" s="14" t="s">
        <v>33</v>
      </c>
      <c r="AX179" s="14" t="s">
        <v>74</v>
      </c>
      <c r="AY179" s="254" t="s">
        <v>144</v>
      </c>
    </row>
    <row r="180" s="13" customFormat="1">
      <c r="A180" s="13"/>
      <c r="B180" s="233"/>
      <c r="C180" s="234"/>
      <c r="D180" s="235" t="s">
        <v>155</v>
      </c>
      <c r="E180" s="236" t="s">
        <v>20</v>
      </c>
      <c r="F180" s="237" t="s">
        <v>240</v>
      </c>
      <c r="G180" s="234"/>
      <c r="H180" s="236" t="s">
        <v>20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155</v>
      </c>
      <c r="AU180" s="243" t="s">
        <v>83</v>
      </c>
      <c r="AV180" s="13" t="s">
        <v>22</v>
      </c>
      <c r="AW180" s="13" t="s">
        <v>33</v>
      </c>
      <c r="AX180" s="13" t="s">
        <v>74</v>
      </c>
      <c r="AY180" s="243" t="s">
        <v>144</v>
      </c>
    </row>
    <row r="181" s="14" customFormat="1">
      <c r="A181" s="14"/>
      <c r="B181" s="244"/>
      <c r="C181" s="245"/>
      <c r="D181" s="235" t="s">
        <v>155</v>
      </c>
      <c r="E181" s="246" t="s">
        <v>20</v>
      </c>
      <c r="F181" s="247" t="s">
        <v>241</v>
      </c>
      <c r="G181" s="245"/>
      <c r="H181" s="248">
        <v>163.57249999999999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155</v>
      </c>
      <c r="AU181" s="254" t="s">
        <v>83</v>
      </c>
      <c r="AV181" s="14" t="s">
        <v>83</v>
      </c>
      <c r="AW181" s="14" t="s">
        <v>33</v>
      </c>
      <c r="AX181" s="14" t="s">
        <v>74</v>
      </c>
      <c r="AY181" s="254" t="s">
        <v>144</v>
      </c>
    </row>
    <row r="182" s="15" customFormat="1">
      <c r="A182" s="15"/>
      <c r="B182" s="255"/>
      <c r="C182" s="256"/>
      <c r="D182" s="235" t="s">
        <v>155</v>
      </c>
      <c r="E182" s="257" t="s">
        <v>20</v>
      </c>
      <c r="F182" s="258" t="s">
        <v>198</v>
      </c>
      <c r="G182" s="256"/>
      <c r="H182" s="259">
        <v>7319.585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155</v>
      </c>
      <c r="AU182" s="265" t="s">
        <v>83</v>
      </c>
      <c r="AV182" s="15" t="s">
        <v>151</v>
      </c>
      <c r="AW182" s="15" t="s">
        <v>33</v>
      </c>
      <c r="AX182" s="15" t="s">
        <v>22</v>
      </c>
      <c r="AY182" s="265" t="s">
        <v>144</v>
      </c>
    </row>
    <row r="183" s="2" customFormat="1" ht="55.5" customHeight="1">
      <c r="A183" s="40"/>
      <c r="B183" s="41"/>
      <c r="C183" s="215" t="s">
        <v>253</v>
      </c>
      <c r="D183" s="215" t="s">
        <v>146</v>
      </c>
      <c r="E183" s="216" t="s">
        <v>254</v>
      </c>
      <c r="F183" s="217" t="s">
        <v>255</v>
      </c>
      <c r="G183" s="218" t="s">
        <v>149</v>
      </c>
      <c r="H183" s="219">
        <v>252.37000000000001</v>
      </c>
      <c r="I183" s="220"/>
      <c r="J183" s="221">
        <f>ROUND(I183*H183,2)</f>
        <v>0</v>
      </c>
      <c r="K183" s="217" t="s">
        <v>150</v>
      </c>
      <c r="L183" s="46"/>
      <c r="M183" s="222" t="s">
        <v>20</v>
      </c>
      <c r="N183" s="223" t="s">
        <v>45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151</v>
      </c>
      <c r="AT183" s="226" t="s">
        <v>146</v>
      </c>
      <c r="AU183" s="226" t="s">
        <v>83</v>
      </c>
      <c r="AY183" s="19" t="s">
        <v>144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22</v>
      </c>
      <c r="BK183" s="227">
        <f>ROUND(I183*H183,2)</f>
        <v>0</v>
      </c>
      <c r="BL183" s="19" t="s">
        <v>151</v>
      </c>
      <c r="BM183" s="226" t="s">
        <v>256</v>
      </c>
    </row>
    <row r="184" s="2" customFormat="1">
      <c r="A184" s="40"/>
      <c r="B184" s="41"/>
      <c r="C184" s="42"/>
      <c r="D184" s="228" t="s">
        <v>153</v>
      </c>
      <c r="E184" s="42"/>
      <c r="F184" s="229" t="s">
        <v>257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153</v>
      </c>
      <c r="AU184" s="19" t="s">
        <v>83</v>
      </c>
    </row>
    <row r="185" s="13" customFormat="1">
      <c r="A185" s="13"/>
      <c r="B185" s="233"/>
      <c r="C185" s="234"/>
      <c r="D185" s="235" t="s">
        <v>155</v>
      </c>
      <c r="E185" s="236" t="s">
        <v>20</v>
      </c>
      <c r="F185" s="237" t="s">
        <v>258</v>
      </c>
      <c r="G185" s="234"/>
      <c r="H185" s="236" t="s">
        <v>20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155</v>
      </c>
      <c r="AU185" s="243" t="s">
        <v>83</v>
      </c>
      <c r="AV185" s="13" t="s">
        <v>22</v>
      </c>
      <c r="AW185" s="13" t="s">
        <v>33</v>
      </c>
      <c r="AX185" s="13" t="s">
        <v>74</v>
      </c>
      <c r="AY185" s="243" t="s">
        <v>144</v>
      </c>
    </row>
    <row r="186" s="14" customFormat="1">
      <c r="A186" s="14"/>
      <c r="B186" s="244"/>
      <c r="C186" s="245"/>
      <c r="D186" s="235" t="s">
        <v>155</v>
      </c>
      <c r="E186" s="246" t="s">
        <v>20</v>
      </c>
      <c r="F186" s="247" t="s">
        <v>259</v>
      </c>
      <c r="G186" s="245"/>
      <c r="H186" s="248">
        <v>252.37000000000001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155</v>
      </c>
      <c r="AU186" s="254" t="s">
        <v>83</v>
      </c>
      <c r="AV186" s="14" t="s">
        <v>83</v>
      </c>
      <c r="AW186" s="14" t="s">
        <v>33</v>
      </c>
      <c r="AX186" s="14" t="s">
        <v>22</v>
      </c>
      <c r="AY186" s="254" t="s">
        <v>144</v>
      </c>
    </row>
    <row r="187" s="2" customFormat="1" ht="37.8" customHeight="1">
      <c r="A187" s="40"/>
      <c r="B187" s="41"/>
      <c r="C187" s="215" t="s">
        <v>260</v>
      </c>
      <c r="D187" s="215" t="s">
        <v>146</v>
      </c>
      <c r="E187" s="216" t="s">
        <v>261</v>
      </c>
      <c r="F187" s="217" t="s">
        <v>262</v>
      </c>
      <c r="G187" s="218" t="s">
        <v>149</v>
      </c>
      <c r="H187" s="219">
        <v>252.37000000000001</v>
      </c>
      <c r="I187" s="220"/>
      <c r="J187" s="221">
        <f>ROUND(I187*H187,2)</f>
        <v>0</v>
      </c>
      <c r="K187" s="217" t="s">
        <v>150</v>
      </c>
      <c r="L187" s="46"/>
      <c r="M187" s="222" t="s">
        <v>20</v>
      </c>
      <c r="N187" s="223" t="s">
        <v>45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151</v>
      </c>
      <c r="AT187" s="226" t="s">
        <v>146</v>
      </c>
      <c r="AU187" s="226" t="s">
        <v>83</v>
      </c>
      <c r="AY187" s="19" t="s">
        <v>144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22</v>
      </c>
      <c r="BK187" s="227">
        <f>ROUND(I187*H187,2)</f>
        <v>0</v>
      </c>
      <c r="BL187" s="19" t="s">
        <v>151</v>
      </c>
      <c r="BM187" s="226" t="s">
        <v>263</v>
      </c>
    </row>
    <row r="188" s="2" customFormat="1">
      <c r="A188" s="40"/>
      <c r="B188" s="41"/>
      <c r="C188" s="42"/>
      <c r="D188" s="228" t="s">
        <v>153</v>
      </c>
      <c r="E188" s="42"/>
      <c r="F188" s="229" t="s">
        <v>264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153</v>
      </c>
      <c r="AU188" s="19" t="s">
        <v>83</v>
      </c>
    </row>
    <row r="189" s="13" customFormat="1">
      <c r="A189" s="13"/>
      <c r="B189" s="233"/>
      <c r="C189" s="234"/>
      <c r="D189" s="235" t="s">
        <v>155</v>
      </c>
      <c r="E189" s="236" t="s">
        <v>20</v>
      </c>
      <c r="F189" s="237" t="s">
        <v>258</v>
      </c>
      <c r="G189" s="234"/>
      <c r="H189" s="236" t="s">
        <v>20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155</v>
      </c>
      <c r="AU189" s="243" t="s">
        <v>83</v>
      </c>
      <c r="AV189" s="13" t="s">
        <v>22</v>
      </c>
      <c r="AW189" s="13" t="s">
        <v>33</v>
      </c>
      <c r="AX189" s="13" t="s">
        <v>74</v>
      </c>
      <c r="AY189" s="243" t="s">
        <v>144</v>
      </c>
    </row>
    <row r="190" s="14" customFormat="1">
      <c r="A190" s="14"/>
      <c r="B190" s="244"/>
      <c r="C190" s="245"/>
      <c r="D190" s="235" t="s">
        <v>155</v>
      </c>
      <c r="E190" s="246" t="s">
        <v>20</v>
      </c>
      <c r="F190" s="247" t="s">
        <v>259</v>
      </c>
      <c r="G190" s="245"/>
      <c r="H190" s="248">
        <v>252.37000000000001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155</v>
      </c>
      <c r="AU190" s="254" t="s">
        <v>83</v>
      </c>
      <c r="AV190" s="14" t="s">
        <v>83</v>
      </c>
      <c r="AW190" s="14" t="s">
        <v>33</v>
      </c>
      <c r="AX190" s="14" t="s">
        <v>22</v>
      </c>
      <c r="AY190" s="254" t="s">
        <v>144</v>
      </c>
    </row>
    <row r="191" s="2" customFormat="1" ht="37.8" customHeight="1">
      <c r="A191" s="40"/>
      <c r="B191" s="41"/>
      <c r="C191" s="215" t="s">
        <v>265</v>
      </c>
      <c r="D191" s="215" t="s">
        <v>146</v>
      </c>
      <c r="E191" s="216" t="s">
        <v>266</v>
      </c>
      <c r="F191" s="217" t="s">
        <v>267</v>
      </c>
      <c r="G191" s="218" t="s">
        <v>149</v>
      </c>
      <c r="H191" s="219">
        <v>252.37000000000001</v>
      </c>
      <c r="I191" s="220"/>
      <c r="J191" s="221">
        <f>ROUND(I191*H191,2)</f>
        <v>0</v>
      </c>
      <c r="K191" s="217" t="s">
        <v>150</v>
      </c>
      <c r="L191" s="46"/>
      <c r="M191" s="222" t="s">
        <v>20</v>
      </c>
      <c r="N191" s="223" t="s">
        <v>45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151</v>
      </c>
      <c r="AT191" s="226" t="s">
        <v>146</v>
      </c>
      <c r="AU191" s="226" t="s">
        <v>83</v>
      </c>
      <c r="AY191" s="19" t="s">
        <v>144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22</v>
      </c>
      <c r="BK191" s="227">
        <f>ROUND(I191*H191,2)</f>
        <v>0</v>
      </c>
      <c r="BL191" s="19" t="s">
        <v>151</v>
      </c>
      <c r="BM191" s="226" t="s">
        <v>268</v>
      </c>
    </row>
    <row r="192" s="2" customFormat="1">
      <c r="A192" s="40"/>
      <c r="B192" s="41"/>
      <c r="C192" s="42"/>
      <c r="D192" s="228" t="s">
        <v>153</v>
      </c>
      <c r="E192" s="42"/>
      <c r="F192" s="229" t="s">
        <v>269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153</v>
      </c>
      <c r="AU192" s="19" t="s">
        <v>83</v>
      </c>
    </row>
    <row r="193" s="13" customFormat="1">
      <c r="A193" s="13"/>
      <c r="B193" s="233"/>
      <c r="C193" s="234"/>
      <c r="D193" s="235" t="s">
        <v>155</v>
      </c>
      <c r="E193" s="236" t="s">
        <v>20</v>
      </c>
      <c r="F193" s="237" t="s">
        <v>270</v>
      </c>
      <c r="G193" s="234"/>
      <c r="H193" s="236" t="s">
        <v>20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155</v>
      </c>
      <c r="AU193" s="243" t="s">
        <v>83</v>
      </c>
      <c r="AV193" s="13" t="s">
        <v>22</v>
      </c>
      <c r="AW193" s="13" t="s">
        <v>33</v>
      </c>
      <c r="AX193" s="13" t="s">
        <v>74</v>
      </c>
      <c r="AY193" s="243" t="s">
        <v>144</v>
      </c>
    </row>
    <row r="194" s="14" customFormat="1">
      <c r="A194" s="14"/>
      <c r="B194" s="244"/>
      <c r="C194" s="245"/>
      <c r="D194" s="235" t="s">
        <v>155</v>
      </c>
      <c r="E194" s="246" t="s">
        <v>20</v>
      </c>
      <c r="F194" s="247" t="s">
        <v>259</v>
      </c>
      <c r="G194" s="245"/>
      <c r="H194" s="248">
        <v>252.37000000000001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155</v>
      </c>
      <c r="AU194" s="254" t="s">
        <v>83</v>
      </c>
      <c r="AV194" s="14" t="s">
        <v>83</v>
      </c>
      <c r="AW194" s="14" t="s">
        <v>33</v>
      </c>
      <c r="AX194" s="14" t="s">
        <v>22</v>
      </c>
      <c r="AY194" s="254" t="s">
        <v>144</v>
      </c>
    </row>
    <row r="195" s="2" customFormat="1" ht="16.5" customHeight="1">
      <c r="A195" s="40"/>
      <c r="B195" s="41"/>
      <c r="C195" s="266" t="s">
        <v>271</v>
      </c>
      <c r="D195" s="266" t="s">
        <v>272</v>
      </c>
      <c r="E195" s="267" t="s">
        <v>273</v>
      </c>
      <c r="F195" s="268" t="s">
        <v>274</v>
      </c>
      <c r="G195" s="269" t="s">
        <v>275</v>
      </c>
      <c r="H195" s="270">
        <v>20.977</v>
      </c>
      <c r="I195" s="271"/>
      <c r="J195" s="272">
        <f>ROUND(I195*H195,2)</f>
        <v>0</v>
      </c>
      <c r="K195" s="268" t="s">
        <v>150</v>
      </c>
      <c r="L195" s="273"/>
      <c r="M195" s="274" t="s">
        <v>20</v>
      </c>
      <c r="N195" s="275" t="s">
        <v>45</v>
      </c>
      <c r="O195" s="86"/>
      <c r="P195" s="224">
        <f>O195*H195</f>
        <v>0</v>
      </c>
      <c r="Q195" s="224">
        <v>0.001</v>
      </c>
      <c r="R195" s="224">
        <f>Q195*H195</f>
        <v>0.020976999999999999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199</v>
      </c>
      <c r="AT195" s="226" t="s">
        <v>272</v>
      </c>
      <c r="AU195" s="226" t="s">
        <v>83</v>
      </c>
      <c r="AY195" s="19" t="s">
        <v>144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22</v>
      </c>
      <c r="BK195" s="227">
        <f>ROUND(I195*H195,2)</f>
        <v>0</v>
      </c>
      <c r="BL195" s="19" t="s">
        <v>151</v>
      </c>
      <c r="BM195" s="226" t="s">
        <v>276</v>
      </c>
    </row>
    <row r="196" s="13" customFormat="1">
      <c r="A196" s="13"/>
      <c r="B196" s="233"/>
      <c r="C196" s="234"/>
      <c r="D196" s="235" t="s">
        <v>155</v>
      </c>
      <c r="E196" s="236" t="s">
        <v>20</v>
      </c>
      <c r="F196" s="237" t="s">
        <v>277</v>
      </c>
      <c r="G196" s="234"/>
      <c r="H196" s="236" t="s">
        <v>20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83</v>
      </c>
      <c r="AV196" s="13" t="s">
        <v>22</v>
      </c>
      <c r="AW196" s="13" t="s">
        <v>33</v>
      </c>
      <c r="AX196" s="13" t="s">
        <v>74</v>
      </c>
      <c r="AY196" s="243" t="s">
        <v>144</v>
      </c>
    </row>
    <row r="197" s="14" customFormat="1">
      <c r="A197" s="14"/>
      <c r="B197" s="244"/>
      <c r="C197" s="245"/>
      <c r="D197" s="235" t="s">
        <v>155</v>
      </c>
      <c r="E197" s="246" t="s">
        <v>20</v>
      </c>
      <c r="F197" s="247" t="s">
        <v>278</v>
      </c>
      <c r="G197" s="245"/>
      <c r="H197" s="248">
        <v>20.977407450000001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83</v>
      </c>
      <c r="AV197" s="14" t="s">
        <v>83</v>
      </c>
      <c r="AW197" s="14" t="s">
        <v>33</v>
      </c>
      <c r="AX197" s="14" t="s">
        <v>22</v>
      </c>
      <c r="AY197" s="254" t="s">
        <v>144</v>
      </c>
    </row>
    <row r="198" s="2" customFormat="1" ht="37.8" customHeight="1">
      <c r="A198" s="40"/>
      <c r="B198" s="41"/>
      <c r="C198" s="215" t="s">
        <v>279</v>
      </c>
      <c r="D198" s="215" t="s">
        <v>146</v>
      </c>
      <c r="E198" s="216" t="s">
        <v>280</v>
      </c>
      <c r="F198" s="217" t="s">
        <v>281</v>
      </c>
      <c r="G198" s="218" t="s">
        <v>149</v>
      </c>
      <c r="H198" s="219">
        <v>4777.1329999999998</v>
      </c>
      <c r="I198" s="220"/>
      <c r="J198" s="221">
        <f>ROUND(I198*H198,2)</f>
        <v>0</v>
      </c>
      <c r="K198" s="217" t="s">
        <v>150</v>
      </c>
      <c r="L198" s="46"/>
      <c r="M198" s="222" t="s">
        <v>20</v>
      </c>
      <c r="N198" s="223" t="s">
        <v>45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151</v>
      </c>
      <c r="AT198" s="226" t="s">
        <v>146</v>
      </c>
      <c r="AU198" s="226" t="s">
        <v>83</v>
      </c>
      <c r="AY198" s="19" t="s">
        <v>144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151</v>
      </c>
      <c r="BM198" s="226" t="s">
        <v>282</v>
      </c>
    </row>
    <row r="199" s="2" customFormat="1">
      <c r="A199" s="40"/>
      <c r="B199" s="41"/>
      <c r="C199" s="42"/>
      <c r="D199" s="228" t="s">
        <v>153</v>
      </c>
      <c r="E199" s="42"/>
      <c r="F199" s="229" t="s">
        <v>283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153</v>
      </c>
      <c r="AU199" s="19" t="s">
        <v>83</v>
      </c>
    </row>
    <row r="200" s="13" customFormat="1">
      <c r="A200" s="13"/>
      <c r="B200" s="233"/>
      <c r="C200" s="234"/>
      <c r="D200" s="235" t="s">
        <v>155</v>
      </c>
      <c r="E200" s="236" t="s">
        <v>20</v>
      </c>
      <c r="F200" s="237" t="s">
        <v>284</v>
      </c>
      <c r="G200" s="234"/>
      <c r="H200" s="236" t="s">
        <v>20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155</v>
      </c>
      <c r="AU200" s="243" t="s">
        <v>83</v>
      </c>
      <c r="AV200" s="13" t="s">
        <v>22</v>
      </c>
      <c r="AW200" s="13" t="s">
        <v>33</v>
      </c>
      <c r="AX200" s="13" t="s">
        <v>74</v>
      </c>
      <c r="AY200" s="243" t="s">
        <v>144</v>
      </c>
    </row>
    <row r="201" s="14" customFormat="1">
      <c r="A201" s="14"/>
      <c r="B201" s="244"/>
      <c r="C201" s="245"/>
      <c r="D201" s="235" t="s">
        <v>155</v>
      </c>
      <c r="E201" s="246" t="s">
        <v>20</v>
      </c>
      <c r="F201" s="247" t="s">
        <v>285</v>
      </c>
      <c r="G201" s="245"/>
      <c r="H201" s="248">
        <v>4777.1333333333296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155</v>
      </c>
      <c r="AU201" s="254" t="s">
        <v>83</v>
      </c>
      <c r="AV201" s="14" t="s">
        <v>83</v>
      </c>
      <c r="AW201" s="14" t="s">
        <v>33</v>
      </c>
      <c r="AX201" s="14" t="s">
        <v>22</v>
      </c>
      <c r="AY201" s="254" t="s">
        <v>144</v>
      </c>
    </row>
    <row r="202" s="12" customFormat="1" ht="22.8" customHeight="1">
      <c r="A202" s="12"/>
      <c r="B202" s="199"/>
      <c r="C202" s="200"/>
      <c r="D202" s="201" t="s">
        <v>73</v>
      </c>
      <c r="E202" s="213" t="s">
        <v>7</v>
      </c>
      <c r="F202" s="213" t="s">
        <v>286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SUM(P203:P207)</f>
        <v>0</v>
      </c>
      <c r="Q202" s="207"/>
      <c r="R202" s="208">
        <f>SUM(R203:R207)</f>
        <v>1339.2000000000001</v>
      </c>
      <c r="S202" s="207"/>
      <c r="T202" s="209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22</v>
      </c>
      <c r="AT202" s="211" t="s">
        <v>73</v>
      </c>
      <c r="AU202" s="211" t="s">
        <v>22</v>
      </c>
      <c r="AY202" s="210" t="s">
        <v>144</v>
      </c>
      <c r="BK202" s="212">
        <f>SUM(BK203:BK207)</f>
        <v>0</v>
      </c>
    </row>
    <row r="203" s="2" customFormat="1" ht="24.15" customHeight="1">
      <c r="A203" s="40"/>
      <c r="B203" s="41"/>
      <c r="C203" s="215" t="s">
        <v>7</v>
      </c>
      <c r="D203" s="215" t="s">
        <v>146</v>
      </c>
      <c r="E203" s="216" t="s">
        <v>287</v>
      </c>
      <c r="F203" s="217" t="s">
        <v>288</v>
      </c>
      <c r="G203" s="218" t="s">
        <v>161</v>
      </c>
      <c r="H203" s="219">
        <v>620</v>
      </c>
      <c r="I203" s="220"/>
      <c r="J203" s="221">
        <f>ROUND(I203*H203,2)</f>
        <v>0</v>
      </c>
      <c r="K203" s="217" t="s">
        <v>150</v>
      </c>
      <c r="L203" s="46"/>
      <c r="M203" s="222" t="s">
        <v>20</v>
      </c>
      <c r="N203" s="223" t="s">
        <v>45</v>
      </c>
      <c r="O203" s="86"/>
      <c r="P203" s="224">
        <f>O203*H203</f>
        <v>0</v>
      </c>
      <c r="Q203" s="224">
        <v>2.1600000000000001</v>
      </c>
      <c r="R203" s="224">
        <f>Q203*H203</f>
        <v>1339.2000000000001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151</v>
      </c>
      <c r="AT203" s="226" t="s">
        <v>146</v>
      </c>
      <c r="AU203" s="226" t="s">
        <v>83</v>
      </c>
      <c r="AY203" s="19" t="s">
        <v>144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22</v>
      </c>
      <c r="BK203" s="227">
        <f>ROUND(I203*H203,2)</f>
        <v>0</v>
      </c>
      <c r="BL203" s="19" t="s">
        <v>151</v>
      </c>
      <c r="BM203" s="226" t="s">
        <v>289</v>
      </c>
    </row>
    <row r="204" s="2" customFormat="1">
      <c r="A204" s="40"/>
      <c r="B204" s="41"/>
      <c r="C204" s="42"/>
      <c r="D204" s="228" t="s">
        <v>153</v>
      </c>
      <c r="E204" s="42"/>
      <c r="F204" s="229" t="s">
        <v>290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153</v>
      </c>
      <c r="AU204" s="19" t="s">
        <v>83</v>
      </c>
    </row>
    <row r="205" s="13" customFormat="1">
      <c r="A205" s="13"/>
      <c r="B205" s="233"/>
      <c r="C205" s="234"/>
      <c r="D205" s="235" t="s">
        <v>155</v>
      </c>
      <c r="E205" s="236" t="s">
        <v>20</v>
      </c>
      <c r="F205" s="237" t="s">
        <v>291</v>
      </c>
      <c r="G205" s="234"/>
      <c r="H205" s="236" t="s">
        <v>20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155</v>
      </c>
      <c r="AU205" s="243" t="s">
        <v>83</v>
      </c>
      <c r="AV205" s="13" t="s">
        <v>22</v>
      </c>
      <c r="AW205" s="13" t="s">
        <v>33</v>
      </c>
      <c r="AX205" s="13" t="s">
        <v>74</v>
      </c>
      <c r="AY205" s="243" t="s">
        <v>144</v>
      </c>
    </row>
    <row r="206" s="13" customFormat="1">
      <c r="A206" s="13"/>
      <c r="B206" s="233"/>
      <c r="C206" s="234"/>
      <c r="D206" s="235" t="s">
        <v>155</v>
      </c>
      <c r="E206" s="236" t="s">
        <v>20</v>
      </c>
      <c r="F206" s="237" t="s">
        <v>164</v>
      </c>
      <c r="G206" s="234"/>
      <c r="H206" s="236" t="s">
        <v>20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155</v>
      </c>
      <c r="AU206" s="243" t="s">
        <v>83</v>
      </c>
      <c r="AV206" s="13" t="s">
        <v>22</v>
      </c>
      <c r="AW206" s="13" t="s">
        <v>33</v>
      </c>
      <c r="AX206" s="13" t="s">
        <v>74</v>
      </c>
      <c r="AY206" s="243" t="s">
        <v>144</v>
      </c>
    </row>
    <row r="207" s="14" customFormat="1">
      <c r="A207" s="14"/>
      <c r="B207" s="244"/>
      <c r="C207" s="245"/>
      <c r="D207" s="235" t="s">
        <v>155</v>
      </c>
      <c r="E207" s="246" t="s">
        <v>20</v>
      </c>
      <c r="F207" s="247" t="s">
        <v>292</v>
      </c>
      <c r="G207" s="245"/>
      <c r="H207" s="248">
        <v>620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155</v>
      </c>
      <c r="AU207" s="254" t="s">
        <v>83</v>
      </c>
      <c r="AV207" s="14" t="s">
        <v>83</v>
      </c>
      <c r="AW207" s="14" t="s">
        <v>33</v>
      </c>
      <c r="AX207" s="14" t="s">
        <v>22</v>
      </c>
      <c r="AY207" s="254" t="s">
        <v>144</v>
      </c>
    </row>
    <row r="208" s="12" customFormat="1" ht="22.8" customHeight="1">
      <c r="A208" s="12"/>
      <c r="B208" s="199"/>
      <c r="C208" s="200"/>
      <c r="D208" s="201" t="s">
        <v>73</v>
      </c>
      <c r="E208" s="213" t="s">
        <v>92</v>
      </c>
      <c r="F208" s="213" t="s">
        <v>293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SUM(P209:P248)</f>
        <v>0</v>
      </c>
      <c r="Q208" s="207"/>
      <c r="R208" s="208">
        <f>SUM(R209:R248)</f>
        <v>102.12632500000001</v>
      </c>
      <c r="S208" s="207"/>
      <c r="T208" s="209">
        <f>SUM(T209:T248)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22</v>
      </c>
      <c r="AT208" s="211" t="s">
        <v>73</v>
      </c>
      <c r="AU208" s="211" t="s">
        <v>22</v>
      </c>
      <c r="AY208" s="210" t="s">
        <v>144</v>
      </c>
      <c r="BK208" s="212">
        <f>SUM(BK209:BK248)</f>
        <v>0</v>
      </c>
    </row>
    <row r="209" s="2" customFormat="1" ht="66.75" customHeight="1">
      <c r="A209" s="40"/>
      <c r="B209" s="41"/>
      <c r="C209" s="215" t="s">
        <v>294</v>
      </c>
      <c r="D209" s="215" t="s">
        <v>146</v>
      </c>
      <c r="E209" s="216" t="s">
        <v>295</v>
      </c>
      <c r="F209" s="217" t="s">
        <v>296</v>
      </c>
      <c r="G209" s="218" t="s">
        <v>161</v>
      </c>
      <c r="H209" s="219">
        <v>160</v>
      </c>
      <c r="I209" s="220"/>
      <c r="J209" s="221">
        <f>ROUND(I209*H209,2)</f>
        <v>0</v>
      </c>
      <c r="K209" s="217" t="s">
        <v>150</v>
      </c>
      <c r="L209" s="46"/>
      <c r="M209" s="222" t="s">
        <v>20</v>
      </c>
      <c r="N209" s="223" t="s">
        <v>45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151</v>
      </c>
      <c r="AT209" s="226" t="s">
        <v>146</v>
      </c>
      <c r="AU209" s="226" t="s">
        <v>83</v>
      </c>
      <c r="AY209" s="19" t="s">
        <v>144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22</v>
      </c>
      <c r="BK209" s="227">
        <f>ROUND(I209*H209,2)</f>
        <v>0</v>
      </c>
      <c r="BL209" s="19" t="s">
        <v>151</v>
      </c>
      <c r="BM209" s="226" t="s">
        <v>297</v>
      </c>
    </row>
    <row r="210" s="2" customFormat="1">
      <c r="A210" s="40"/>
      <c r="B210" s="41"/>
      <c r="C210" s="42"/>
      <c r="D210" s="228" t="s">
        <v>153</v>
      </c>
      <c r="E210" s="42"/>
      <c r="F210" s="229" t="s">
        <v>298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153</v>
      </c>
      <c r="AU210" s="19" t="s">
        <v>83</v>
      </c>
    </row>
    <row r="211" s="13" customFormat="1">
      <c r="A211" s="13"/>
      <c r="B211" s="233"/>
      <c r="C211" s="234"/>
      <c r="D211" s="235" t="s">
        <v>155</v>
      </c>
      <c r="E211" s="236" t="s">
        <v>20</v>
      </c>
      <c r="F211" s="237" t="s">
        <v>291</v>
      </c>
      <c r="G211" s="234"/>
      <c r="H211" s="236" t="s">
        <v>20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155</v>
      </c>
      <c r="AU211" s="243" t="s">
        <v>83</v>
      </c>
      <c r="AV211" s="13" t="s">
        <v>22</v>
      </c>
      <c r="AW211" s="13" t="s">
        <v>33</v>
      </c>
      <c r="AX211" s="13" t="s">
        <v>74</v>
      </c>
      <c r="AY211" s="243" t="s">
        <v>144</v>
      </c>
    </row>
    <row r="212" s="13" customFormat="1">
      <c r="A212" s="13"/>
      <c r="B212" s="233"/>
      <c r="C212" s="234"/>
      <c r="D212" s="235" t="s">
        <v>155</v>
      </c>
      <c r="E212" s="236" t="s">
        <v>20</v>
      </c>
      <c r="F212" s="237" t="s">
        <v>164</v>
      </c>
      <c r="G212" s="234"/>
      <c r="H212" s="236" t="s">
        <v>20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155</v>
      </c>
      <c r="AU212" s="243" t="s">
        <v>83</v>
      </c>
      <c r="AV212" s="13" t="s">
        <v>22</v>
      </c>
      <c r="AW212" s="13" t="s">
        <v>33</v>
      </c>
      <c r="AX212" s="13" t="s">
        <v>74</v>
      </c>
      <c r="AY212" s="243" t="s">
        <v>144</v>
      </c>
    </row>
    <row r="213" s="14" customFormat="1">
      <c r="A213" s="14"/>
      <c r="B213" s="244"/>
      <c r="C213" s="245"/>
      <c r="D213" s="235" t="s">
        <v>155</v>
      </c>
      <c r="E213" s="246" t="s">
        <v>20</v>
      </c>
      <c r="F213" s="247" t="s">
        <v>299</v>
      </c>
      <c r="G213" s="245"/>
      <c r="H213" s="248">
        <v>160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155</v>
      </c>
      <c r="AU213" s="254" t="s">
        <v>83</v>
      </c>
      <c r="AV213" s="14" t="s">
        <v>83</v>
      </c>
      <c r="AW213" s="14" t="s">
        <v>33</v>
      </c>
      <c r="AX213" s="14" t="s">
        <v>22</v>
      </c>
      <c r="AY213" s="254" t="s">
        <v>144</v>
      </c>
    </row>
    <row r="214" s="2" customFormat="1" ht="66.75" customHeight="1">
      <c r="A214" s="40"/>
      <c r="B214" s="41"/>
      <c r="C214" s="215" t="s">
        <v>300</v>
      </c>
      <c r="D214" s="215" t="s">
        <v>146</v>
      </c>
      <c r="E214" s="216" t="s">
        <v>301</v>
      </c>
      <c r="F214" s="217" t="s">
        <v>302</v>
      </c>
      <c r="G214" s="218" t="s">
        <v>161</v>
      </c>
      <c r="H214" s="219">
        <v>2400</v>
      </c>
      <c r="I214" s="220"/>
      <c r="J214" s="221">
        <f>ROUND(I214*H214,2)</f>
        <v>0</v>
      </c>
      <c r="K214" s="217" t="s">
        <v>150</v>
      </c>
      <c r="L214" s="46"/>
      <c r="M214" s="222" t="s">
        <v>20</v>
      </c>
      <c r="N214" s="223" t="s">
        <v>45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151</v>
      </c>
      <c r="AT214" s="226" t="s">
        <v>146</v>
      </c>
      <c r="AU214" s="226" t="s">
        <v>83</v>
      </c>
      <c r="AY214" s="19" t="s">
        <v>144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22</v>
      </c>
      <c r="BK214" s="227">
        <f>ROUND(I214*H214,2)</f>
        <v>0</v>
      </c>
      <c r="BL214" s="19" t="s">
        <v>151</v>
      </c>
      <c r="BM214" s="226" t="s">
        <v>303</v>
      </c>
    </row>
    <row r="215" s="2" customFormat="1">
      <c r="A215" s="40"/>
      <c r="B215" s="41"/>
      <c r="C215" s="42"/>
      <c r="D215" s="228" t="s">
        <v>153</v>
      </c>
      <c r="E215" s="42"/>
      <c r="F215" s="229" t="s">
        <v>304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153</v>
      </c>
      <c r="AU215" s="19" t="s">
        <v>83</v>
      </c>
    </row>
    <row r="216" s="13" customFormat="1">
      <c r="A216" s="13"/>
      <c r="B216" s="233"/>
      <c r="C216" s="234"/>
      <c r="D216" s="235" t="s">
        <v>155</v>
      </c>
      <c r="E216" s="236" t="s">
        <v>20</v>
      </c>
      <c r="F216" s="237" t="s">
        <v>291</v>
      </c>
      <c r="G216" s="234"/>
      <c r="H216" s="236" t="s">
        <v>20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83</v>
      </c>
      <c r="AV216" s="13" t="s">
        <v>22</v>
      </c>
      <c r="AW216" s="13" t="s">
        <v>33</v>
      </c>
      <c r="AX216" s="13" t="s">
        <v>74</v>
      </c>
      <c r="AY216" s="243" t="s">
        <v>144</v>
      </c>
    </row>
    <row r="217" s="13" customFormat="1">
      <c r="A217" s="13"/>
      <c r="B217" s="233"/>
      <c r="C217" s="234"/>
      <c r="D217" s="235" t="s">
        <v>155</v>
      </c>
      <c r="E217" s="236" t="s">
        <v>20</v>
      </c>
      <c r="F217" s="237" t="s">
        <v>164</v>
      </c>
      <c r="G217" s="234"/>
      <c r="H217" s="236" t="s">
        <v>20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155</v>
      </c>
      <c r="AU217" s="243" t="s">
        <v>83</v>
      </c>
      <c r="AV217" s="13" t="s">
        <v>22</v>
      </c>
      <c r="AW217" s="13" t="s">
        <v>33</v>
      </c>
      <c r="AX217" s="13" t="s">
        <v>74</v>
      </c>
      <c r="AY217" s="243" t="s">
        <v>144</v>
      </c>
    </row>
    <row r="218" s="13" customFormat="1">
      <c r="A218" s="13"/>
      <c r="B218" s="233"/>
      <c r="C218" s="234"/>
      <c r="D218" s="235" t="s">
        <v>155</v>
      </c>
      <c r="E218" s="236" t="s">
        <v>20</v>
      </c>
      <c r="F218" s="237" t="s">
        <v>305</v>
      </c>
      <c r="G218" s="234"/>
      <c r="H218" s="236" t="s">
        <v>20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155</v>
      </c>
      <c r="AU218" s="243" t="s">
        <v>83</v>
      </c>
      <c r="AV218" s="13" t="s">
        <v>22</v>
      </c>
      <c r="AW218" s="13" t="s">
        <v>33</v>
      </c>
      <c r="AX218" s="13" t="s">
        <v>74</v>
      </c>
      <c r="AY218" s="243" t="s">
        <v>144</v>
      </c>
    </row>
    <row r="219" s="13" customFormat="1">
      <c r="A219" s="13"/>
      <c r="B219" s="233"/>
      <c r="C219" s="234"/>
      <c r="D219" s="235" t="s">
        <v>155</v>
      </c>
      <c r="E219" s="236" t="s">
        <v>20</v>
      </c>
      <c r="F219" s="237" t="s">
        <v>306</v>
      </c>
      <c r="G219" s="234"/>
      <c r="H219" s="236" t="s">
        <v>20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155</v>
      </c>
      <c r="AU219" s="243" t="s">
        <v>83</v>
      </c>
      <c r="AV219" s="13" t="s">
        <v>22</v>
      </c>
      <c r="AW219" s="13" t="s">
        <v>33</v>
      </c>
      <c r="AX219" s="13" t="s">
        <v>74</v>
      </c>
      <c r="AY219" s="243" t="s">
        <v>144</v>
      </c>
    </row>
    <row r="220" s="14" customFormat="1">
      <c r="A220" s="14"/>
      <c r="B220" s="244"/>
      <c r="C220" s="245"/>
      <c r="D220" s="235" t="s">
        <v>155</v>
      </c>
      <c r="E220" s="246" t="s">
        <v>20</v>
      </c>
      <c r="F220" s="247" t="s">
        <v>307</v>
      </c>
      <c r="G220" s="245"/>
      <c r="H220" s="248">
        <v>2400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155</v>
      </c>
      <c r="AU220" s="254" t="s">
        <v>83</v>
      </c>
      <c r="AV220" s="14" t="s">
        <v>83</v>
      </c>
      <c r="AW220" s="14" t="s">
        <v>33</v>
      </c>
      <c r="AX220" s="14" t="s">
        <v>22</v>
      </c>
      <c r="AY220" s="254" t="s">
        <v>144</v>
      </c>
    </row>
    <row r="221" s="2" customFormat="1" ht="76.35" customHeight="1">
      <c r="A221" s="40"/>
      <c r="B221" s="41"/>
      <c r="C221" s="215" t="s">
        <v>308</v>
      </c>
      <c r="D221" s="215" t="s">
        <v>146</v>
      </c>
      <c r="E221" s="216" t="s">
        <v>309</v>
      </c>
      <c r="F221" s="217" t="s">
        <v>310</v>
      </c>
      <c r="G221" s="218" t="s">
        <v>149</v>
      </c>
      <c r="H221" s="219">
        <v>3300</v>
      </c>
      <c r="I221" s="220"/>
      <c r="J221" s="221">
        <f>ROUND(I221*H221,2)</f>
        <v>0</v>
      </c>
      <c r="K221" s="217" t="s">
        <v>150</v>
      </c>
      <c r="L221" s="46"/>
      <c r="M221" s="222" t="s">
        <v>20</v>
      </c>
      <c r="N221" s="223" t="s">
        <v>45</v>
      </c>
      <c r="O221" s="86"/>
      <c r="P221" s="224">
        <f>O221*H221</f>
        <v>0</v>
      </c>
      <c r="Q221" s="224">
        <v>0.00726</v>
      </c>
      <c r="R221" s="224">
        <f>Q221*H221</f>
        <v>23.957999999999998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151</v>
      </c>
      <c r="AT221" s="226" t="s">
        <v>146</v>
      </c>
      <c r="AU221" s="226" t="s">
        <v>83</v>
      </c>
      <c r="AY221" s="19" t="s">
        <v>144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22</v>
      </c>
      <c r="BK221" s="227">
        <f>ROUND(I221*H221,2)</f>
        <v>0</v>
      </c>
      <c r="BL221" s="19" t="s">
        <v>151</v>
      </c>
      <c r="BM221" s="226" t="s">
        <v>311</v>
      </c>
    </row>
    <row r="222" s="2" customFormat="1">
      <c r="A222" s="40"/>
      <c r="B222" s="41"/>
      <c r="C222" s="42"/>
      <c r="D222" s="228" t="s">
        <v>153</v>
      </c>
      <c r="E222" s="42"/>
      <c r="F222" s="229" t="s">
        <v>312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153</v>
      </c>
      <c r="AU222" s="19" t="s">
        <v>83</v>
      </c>
    </row>
    <row r="223" s="13" customFormat="1">
      <c r="A223" s="13"/>
      <c r="B223" s="233"/>
      <c r="C223" s="234"/>
      <c r="D223" s="235" t="s">
        <v>155</v>
      </c>
      <c r="E223" s="236" t="s">
        <v>20</v>
      </c>
      <c r="F223" s="237" t="s">
        <v>291</v>
      </c>
      <c r="G223" s="234"/>
      <c r="H223" s="236" t="s">
        <v>20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155</v>
      </c>
      <c r="AU223" s="243" t="s">
        <v>83</v>
      </c>
      <c r="AV223" s="13" t="s">
        <v>22</v>
      </c>
      <c r="AW223" s="13" t="s">
        <v>33</v>
      </c>
      <c r="AX223" s="13" t="s">
        <v>74</v>
      </c>
      <c r="AY223" s="243" t="s">
        <v>144</v>
      </c>
    </row>
    <row r="224" s="13" customFormat="1">
      <c r="A224" s="13"/>
      <c r="B224" s="233"/>
      <c r="C224" s="234"/>
      <c r="D224" s="235" t="s">
        <v>155</v>
      </c>
      <c r="E224" s="236" t="s">
        <v>20</v>
      </c>
      <c r="F224" s="237" t="s">
        <v>164</v>
      </c>
      <c r="G224" s="234"/>
      <c r="H224" s="236" t="s">
        <v>20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155</v>
      </c>
      <c r="AU224" s="243" t="s">
        <v>83</v>
      </c>
      <c r="AV224" s="13" t="s">
        <v>22</v>
      </c>
      <c r="AW224" s="13" t="s">
        <v>33</v>
      </c>
      <c r="AX224" s="13" t="s">
        <v>74</v>
      </c>
      <c r="AY224" s="243" t="s">
        <v>144</v>
      </c>
    </row>
    <row r="225" s="14" customFormat="1">
      <c r="A225" s="14"/>
      <c r="B225" s="244"/>
      <c r="C225" s="245"/>
      <c r="D225" s="235" t="s">
        <v>155</v>
      </c>
      <c r="E225" s="246" t="s">
        <v>20</v>
      </c>
      <c r="F225" s="247" t="s">
        <v>313</v>
      </c>
      <c r="G225" s="245"/>
      <c r="H225" s="248">
        <v>3300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155</v>
      </c>
      <c r="AU225" s="254" t="s">
        <v>83</v>
      </c>
      <c r="AV225" s="14" t="s">
        <v>83</v>
      </c>
      <c r="AW225" s="14" t="s">
        <v>33</v>
      </c>
      <c r="AX225" s="14" t="s">
        <v>22</v>
      </c>
      <c r="AY225" s="254" t="s">
        <v>144</v>
      </c>
    </row>
    <row r="226" s="2" customFormat="1" ht="76.35" customHeight="1">
      <c r="A226" s="40"/>
      <c r="B226" s="41"/>
      <c r="C226" s="215" t="s">
        <v>314</v>
      </c>
      <c r="D226" s="215" t="s">
        <v>146</v>
      </c>
      <c r="E226" s="216" t="s">
        <v>315</v>
      </c>
      <c r="F226" s="217" t="s">
        <v>316</v>
      </c>
      <c r="G226" s="218" t="s">
        <v>149</v>
      </c>
      <c r="H226" s="219">
        <v>3300</v>
      </c>
      <c r="I226" s="220"/>
      <c r="J226" s="221">
        <f>ROUND(I226*H226,2)</f>
        <v>0</v>
      </c>
      <c r="K226" s="217" t="s">
        <v>150</v>
      </c>
      <c r="L226" s="46"/>
      <c r="M226" s="222" t="s">
        <v>20</v>
      </c>
      <c r="N226" s="223" t="s">
        <v>45</v>
      </c>
      <c r="O226" s="86"/>
      <c r="P226" s="224">
        <f>O226*H226</f>
        <v>0</v>
      </c>
      <c r="Q226" s="224">
        <v>0.00085999999999999998</v>
      </c>
      <c r="R226" s="224">
        <f>Q226*H226</f>
        <v>2.8380000000000001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151</v>
      </c>
      <c r="AT226" s="226" t="s">
        <v>146</v>
      </c>
      <c r="AU226" s="226" t="s">
        <v>83</v>
      </c>
      <c r="AY226" s="19" t="s">
        <v>144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22</v>
      </c>
      <c r="BK226" s="227">
        <f>ROUND(I226*H226,2)</f>
        <v>0</v>
      </c>
      <c r="BL226" s="19" t="s">
        <v>151</v>
      </c>
      <c r="BM226" s="226" t="s">
        <v>317</v>
      </c>
    </row>
    <row r="227" s="2" customFormat="1">
      <c r="A227" s="40"/>
      <c r="B227" s="41"/>
      <c r="C227" s="42"/>
      <c r="D227" s="228" t="s">
        <v>153</v>
      </c>
      <c r="E227" s="42"/>
      <c r="F227" s="229" t="s">
        <v>318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153</v>
      </c>
      <c r="AU227" s="19" t="s">
        <v>83</v>
      </c>
    </row>
    <row r="228" s="13" customFormat="1">
      <c r="A228" s="13"/>
      <c r="B228" s="233"/>
      <c r="C228" s="234"/>
      <c r="D228" s="235" t="s">
        <v>155</v>
      </c>
      <c r="E228" s="236" t="s">
        <v>20</v>
      </c>
      <c r="F228" s="237" t="s">
        <v>319</v>
      </c>
      <c r="G228" s="234"/>
      <c r="H228" s="236" t="s">
        <v>20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83</v>
      </c>
      <c r="AV228" s="13" t="s">
        <v>22</v>
      </c>
      <c r="AW228" s="13" t="s">
        <v>33</v>
      </c>
      <c r="AX228" s="13" t="s">
        <v>74</v>
      </c>
      <c r="AY228" s="243" t="s">
        <v>144</v>
      </c>
    </row>
    <row r="229" s="14" customFormat="1">
      <c r="A229" s="14"/>
      <c r="B229" s="244"/>
      <c r="C229" s="245"/>
      <c r="D229" s="235" t="s">
        <v>155</v>
      </c>
      <c r="E229" s="246" t="s">
        <v>20</v>
      </c>
      <c r="F229" s="247" t="s">
        <v>313</v>
      </c>
      <c r="G229" s="245"/>
      <c r="H229" s="248">
        <v>3300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155</v>
      </c>
      <c r="AU229" s="254" t="s">
        <v>83</v>
      </c>
      <c r="AV229" s="14" t="s">
        <v>83</v>
      </c>
      <c r="AW229" s="14" t="s">
        <v>33</v>
      </c>
      <c r="AX229" s="14" t="s">
        <v>22</v>
      </c>
      <c r="AY229" s="254" t="s">
        <v>144</v>
      </c>
    </row>
    <row r="230" s="2" customFormat="1" ht="78" customHeight="1">
      <c r="A230" s="40"/>
      <c r="B230" s="41"/>
      <c r="C230" s="215" t="s">
        <v>320</v>
      </c>
      <c r="D230" s="215" t="s">
        <v>146</v>
      </c>
      <c r="E230" s="216" t="s">
        <v>321</v>
      </c>
      <c r="F230" s="217" t="s">
        <v>322</v>
      </c>
      <c r="G230" s="218" t="s">
        <v>149</v>
      </c>
      <c r="H230" s="219">
        <v>80</v>
      </c>
      <c r="I230" s="220"/>
      <c r="J230" s="221">
        <f>ROUND(I230*H230,2)</f>
        <v>0</v>
      </c>
      <c r="K230" s="217" t="s">
        <v>150</v>
      </c>
      <c r="L230" s="46"/>
      <c r="M230" s="222" t="s">
        <v>20</v>
      </c>
      <c r="N230" s="223" t="s">
        <v>45</v>
      </c>
      <c r="O230" s="86"/>
      <c r="P230" s="224">
        <f>O230*H230</f>
        <v>0</v>
      </c>
      <c r="Q230" s="224">
        <v>0.0088800000000000007</v>
      </c>
      <c r="R230" s="224">
        <f>Q230*H230</f>
        <v>0.71040000000000003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151</v>
      </c>
      <c r="AT230" s="226" t="s">
        <v>146</v>
      </c>
      <c r="AU230" s="226" t="s">
        <v>83</v>
      </c>
      <c r="AY230" s="19" t="s">
        <v>144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22</v>
      </c>
      <c r="BK230" s="227">
        <f>ROUND(I230*H230,2)</f>
        <v>0</v>
      </c>
      <c r="BL230" s="19" t="s">
        <v>151</v>
      </c>
      <c r="BM230" s="226" t="s">
        <v>323</v>
      </c>
    </row>
    <row r="231" s="2" customFormat="1">
      <c r="A231" s="40"/>
      <c r="B231" s="41"/>
      <c r="C231" s="42"/>
      <c r="D231" s="228" t="s">
        <v>153</v>
      </c>
      <c r="E231" s="42"/>
      <c r="F231" s="229" t="s">
        <v>324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153</v>
      </c>
      <c r="AU231" s="19" t="s">
        <v>83</v>
      </c>
    </row>
    <row r="232" s="13" customFormat="1">
      <c r="A232" s="13"/>
      <c r="B232" s="233"/>
      <c r="C232" s="234"/>
      <c r="D232" s="235" t="s">
        <v>155</v>
      </c>
      <c r="E232" s="236" t="s">
        <v>20</v>
      </c>
      <c r="F232" s="237" t="s">
        <v>291</v>
      </c>
      <c r="G232" s="234"/>
      <c r="H232" s="236" t="s">
        <v>20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155</v>
      </c>
      <c r="AU232" s="243" t="s">
        <v>83</v>
      </c>
      <c r="AV232" s="13" t="s">
        <v>22</v>
      </c>
      <c r="AW232" s="13" t="s">
        <v>33</v>
      </c>
      <c r="AX232" s="13" t="s">
        <v>74</v>
      </c>
      <c r="AY232" s="243" t="s">
        <v>144</v>
      </c>
    </row>
    <row r="233" s="13" customFormat="1">
      <c r="A233" s="13"/>
      <c r="B233" s="233"/>
      <c r="C233" s="234"/>
      <c r="D233" s="235" t="s">
        <v>155</v>
      </c>
      <c r="E233" s="236" t="s">
        <v>20</v>
      </c>
      <c r="F233" s="237" t="s">
        <v>164</v>
      </c>
      <c r="G233" s="234"/>
      <c r="H233" s="236" t="s">
        <v>20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155</v>
      </c>
      <c r="AU233" s="243" t="s">
        <v>83</v>
      </c>
      <c r="AV233" s="13" t="s">
        <v>22</v>
      </c>
      <c r="AW233" s="13" t="s">
        <v>33</v>
      </c>
      <c r="AX233" s="13" t="s">
        <v>74</v>
      </c>
      <c r="AY233" s="243" t="s">
        <v>144</v>
      </c>
    </row>
    <row r="234" s="14" customFormat="1">
      <c r="A234" s="14"/>
      <c r="B234" s="244"/>
      <c r="C234" s="245"/>
      <c r="D234" s="235" t="s">
        <v>155</v>
      </c>
      <c r="E234" s="246" t="s">
        <v>20</v>
      </c>
      <c r="F234" s="247" t="s">
        <v>325</v>
      </c>
      <c r="G234" s="245"/>
      <c r="H234" s="248">
        <v>80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155</v>
      </c>
      <c r="AU234" s="254" t="s">
        <v>83</v>
      </c>
      <c r="AV234" s="14" t="s">
        <v>83</v>
      </c>
      <c r="AW234" s="14" t="s">
        <v>33</v>
      </c>
      <c r="AX234" s="14" t="s">
        <v>22</v>
      </c>
      <c r="AY234" s="254" t="s">
        <v>144</v>
      </c>
    </row>
    <row r="235" s="2" customFormat="1" ht="78" customHeight="1">
      <c r="A235" s="40"/>
      <c r="B235" s="41"/>
      <c r="C235" s="215" t="s">
        <v>326</v>
      </c>
      <c r="D235" s="215" t="s">
        <v>146</v>
      </c>
      <c r="E235" s="216" t="s">
        <v>327</v>
      </c>
      <c r="F235" s="217" t="s">
        <v>328</v>
      </c>
      <c r="G235" s="218" t="s">
        <v>149</v>
      </c>
      <c r="H235" s="219">
        <v>80</v>
      </c>
      <c r="I235" s="220"/>
      <c r="J235" s="221">
        <f>ROUND(I235*H235,2)</f>
        <v>0</v>
      </c>
      <c r="K235" s="217" t="s">
        <v>150</v>
      </c>
      <c r="L235" s="46"/>
      <c r="M235" s="222" t="s">
        <v>20</v>
      </c>
      <c r="N235" s="223" t="s">
        <v>45</v>
      </c>
      <c r="O235" s="86"/>
      <c r="P235" s="224">
        <f>O235*H235</f>
        <v>0</v>
      </c>
      <c r="Q235" s="224">
        <v>0.0010200000000000001</v>
      </c>
      <c r="R235" s="224">
        <f>Q235*H235</f>
        <v>0.081600000000000006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151</v>
      </c>
      <c r="AT235" s="226" t="s">
        <v>146</v>
      </c>
      <c r="AU235" s="226" t="s">
        <v>83</v>
      </c>
      <c r="AY235" s="19" t="s">
        <v>144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22</v>
      </c>
      <c r="BK235" s="227">
        <f>ROUND(I235*H235,2)</f>
        <v>0</v>
      </c>
      <c r="BL235" s="19" t="s">
        <v>151</v>
      </c>
      <c r="BM235" s="226" t="s">
        <v>329</v>
      </c>
    </row>
    <row r="236" s="2" customFormat="1">
      <c r="A236" s="40"/>
      <c r="B236" s="41"/>
      <c r="C236" s="42"/>
      <c r="D236" s="228" t="s">
        <v>153</v>
      </c>
      <c r="E236" s="42"/>
      <c r="F236" s="229" t="s">
        <v>330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153</v>
      </c>
      <c r="AU236" s="19" t="s">
        <v>83</v>
      </c>
    </row>
    <row r="237" s="13" customFormat="1">
      <c r="A237" s="13"/>
      <c r="B237" s="233"/>
      <c r="C237" s="234"/>
      <c r="D237" s="235" t="s">
        <v>155</v>
      </c>
      <c r="E237" s="236" t="s">
        <v>20</v>
      </c>
      <c r="F237" s="237" t="s">
        <v>319</v>
      </c>
      <c r="G237" s="234"/>
      <c r="H237" s="236" t="s">
        <v>20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155</v>
      </c>
      <c r="AU237" s="243" t="s">
        <v>83</v>
      </c>
      <c r="AV237" s="13" t="s">
        <v>22</v>
      </c>
      <c r="AW237" s="13" t="s">
        <v>33</v>
      </c>
      <c r="AX237" s="13" t="s">
        <v>74</v>
      </c>
      <c r="AY237" s="243" t="s">
        <v>144</v>
      </c>
    </row>
    <row r="238" s="14" customFormat="1">
      <c r="A238" s="14"/>
      <c r="B238" s="244"/>
      <c r="C238" s="245"/>
      <c r="D238" s="235" t="s">
        <v>155</v>
      </c>
      <c r="E238" s="246" t="s">
        <v>20</v>
      </c>
      <c r="F238" s="247" t="s">
        <v>325</v>
      </c>
      <c r="G238" s="245"/>
      <c r="H238" s="248">
        <v>80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155</v>
      </c>
      <c r="AU238" s="254" t="s">
        <v>83</v>
      </c>
      <c r="AV238" s="14" t="s">
        <v>83</v>
      </c>
      <c r="AW238" s="14" t="s">
        <v>33</v>
      </c>
      <c r="AX238" s="14" t="s">
        <v>22</v>
      </c>
      <c r="AY238" s="254" t="s">
        <v>144</v>
      </c>
    </row>
    <row r="239" s="2" customFormat="1" ht="78" customHeight="1">
      <c r="A239" s="40"/>
      <c r="B239" s="41"/>
      <c r="C239" s="215" t="s">
        <v>331</v>
      </c>
      <c r="D239" s="215" t="s">
        <v>146</v>
      </c>
      <c r="E239" s="216" t="s">
        <v>332</v>
      </c>
      <c r="F239" s="217" t="s">
        <v>333</v>
      </c>
      <c r="G239" s="218" t="s">
        <v>217</v>
      </c>
      <c r="H239" s="219">
        <v>45.5</v>
      </c>
      <c r="I239" s="220"/>
      <c r="J239" s="221">
        <f>ROUND(I239*H239,2)</f>
        <v>0</v>
      </c>
      <c r="K239" s="217" t="s">
        <v>150</v>
      </c>
      <c r="L239" s="46"/>
      <c r="M239" s="222" t="s">
        <v>20</v>
      </c>
      <c r="N239" s="223" t="s">
        <v>45</v>
      </c>
      <c r="O239" s="86"/>
      <c r="P239" s="224">
        <f>O239*H239</f>
        <v>0</v>
      </c>
      <c r="Q239" s="224">
        <v>1.0556000000000001</v>
      </c>
      <c r="R239" s="224">
        <f>Q239*H239</f>
        <v>48.029800000000002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151</v>
      </c>
      <c r="AT239" s="226" t="s">
        <v>146</v>
      </c>
      <c r="AU239" s="226" t="s">
        <v>83</v>
      </c>
      <c r="AY239" s="19" t="s">
        <v>144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22</v>
      </c>
      <c r="BK239" s="227">
        <f>ROUND(I239*H239,2)</f>
        <v>0</v>
      </c>
      <c r="BL239" s="19" t="s">
        <v>151</v>
      </c>
      <c r="BM239" s="226" t="s">
        <v>334</v>
      </c>
    </row>
    <row r="240" s="2" customFormat="1">
      <c r="A240" s="40"/>
      <c r="B240" s="41"/>
      <c r="C240" s="42"/>
      <c r="D240" s="228" t="s">
        <v>153</v>
      </c>
      <c r="E240" s="42"/>
      <c r="F240" s="229" t="s">
        <v>335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153</v>
      </c>
      <c r="AU240" s="19" t="s">
        <v>83</v>
      </c>
    </row>
    <row r="241" s="13" customFormat="1">
      <c r="A241" s="13"/>
      <c r="B241" s="233"/>
      <c r="C241" s="234"/>
      <c r="D241" s="235" t="s">
        <v>155</v>
      </c>
      <c r="E241" s="236" t="s">
        <v>20</v>
      </c>
      <c r="F241" s="237" t="s">
        <v>291</v>
      </c>
      <c r="G241" s="234"/>
      <c r="H241" s="236" t="s">
        <v>20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155</v>
      </c>
      <c r="AU241" s="243" t="s">
        <v>83</v>
      </c>
      <c r="AV241" s="13" t="s">
        <v>22</v>
      </c>
      <c r="AW241" s="13" t="s">
        <v>33</v>
      </c>
      <c r="AX241" s="13" t="s">
        <v>74</v>
      </c>
      <c r="AY241" s="243" t="s">
        <v>144</v>
      </c>
    </row>
    <row r="242" s="13" customFormat="1">
      <c r="A242" s="13"/>
      <c r="B242" s="233"/>
      <c r="C242" s="234"/>
      <c r="D242" s="235" t="s">
        <v>155</v>
      </c>
      <c r="E242" s="236" t="s">
        <v>20</v>
      </c>
      <c r="F242" s="237" t="s">
        <v>164</v>
      </c>
      <c r="G242" s="234"/>
      <c r="H242" s="236" t="s">
        <v>20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155</v>
      </c>
      <c r="AU242" s="243" t="s">
        <v>83</v>
      </c>
      <c r="AV242" s="13" t="s">
        <v>22</v>
      </c>
      <c r="AW242" s="13" t="s">
        <v>33</v>
      </c>
      <c r="AX242" s="13" t="s">
        <v>74</v>
      </c>
      <c r="AY242" s="243" t="s">
        <v>144</v>
      </c>
    </row>
    <row r="243" s="14" customFormat="1">
      <c r="A243" s="14"/>
      <c r="B243" s="244"/>
      <c r="C243" s="245"/>
      <c r="D243" s="235" t="s">
        <v>155</v>
      </c>
      <c r="E243" s="246" t="s">
        <v>20</v>
      </c>
      <c r="F243" s="247" t="s">
        <v>336</v>
      </c>
      <c r="G243" s="245"/>
      <c r="H243" s="248">
        <v>45.5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155</v>
      </c>
      <c r="AU243" s="254" t="s">
        <v>83</v>
      </c>
      <c r="AV243" s="14" t="s">
        <v>83</v>
      </c>
      <c r="AW243" s="14" t="s">
        <v>33</v>
      </c>
      <c r="AX243" s="14" t="s">
        <v>22</v>
      </c>
      <c r="AY243" s="254" t="s">
        <v>144</v>
      </c>
    </row>
    <row r="244" s="2" customFormat="1" ht="90" customHeight="1">
      <c r="A244" s="40"/>
      <c r="B244" s="41"/>
      <c r="C244" s="215" t="s">
        <v>337</v>
      </c>
      <c r="D244" s="215" t="s">
        <v>146</v>
      </c>
      <c r="E244" s="216" t="s">
        <v>338</v>
      </c>
      <c r="F244" s="217" t="s">
        <v>339</v>
      </c>
      <c r="G244" s="218" t="s">
        <v>217</v>
      </c>
      <c r="H244" s="219">
        <v>25.5</v>
      </c>
      <c r="I244" s="220"/>
      <c r="J244" s="221">
        <f>ROUND(I244*H244,2)</f>
        <v>0</v>
      </c>
      <c r="K244" s="217" t="s">
        <v>150</v>
      </c>
      <c r="L244" s="46"/>
      <c r="M244" s="222" t="s">
        <v>20</v>
      </c>
      <c r="N244" s="223" t="s">
        <v>45</v>
      </c>
      <c r="O244" s="86"/>
      <c r="P244" s="224">
        <f>O244*H244</f>
        <v>0</v>
      </c>
      <c r="Q244" s="224">
        <v>1.03955</v>
      </c>
      <c r="R244" s="224">
        <f>Q244*H244</f>
        <v>26.508524999999999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151</v>
      </c>
      <c r="AT244" s="226" t="s">
        <v>146</v>
      </c>
      <c r="AU244" s="226" t="s">
        <v>83</v>
      </c>
      <c r="AY244" s="19" t="s">
        <v>144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22</v>
      </c>
      <c r="BK244" s="227">
        <f>ROUND(I244*H244,2)</f>
        <v>0</v>
      </c>
      <c r="BL244" s="19" t="s">
        <v>151</v>
      </c>
      <c r="BM244" s="226" t="s">
        <v>340</v>
      </c>
    </row>
    <row r="245" s="2" customFormat="1">
      <c r="A245" s="40"/>
      <c r="B245" s="41"/>
      <c r="C245" s="42"/>
      <c r="D245" s="228" t="s">
        <v>153</v>
      </c>
      <c r="E245" s="42"/>
      <c r="F245" s="229" t="s">
        <v>341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153</v>
      </c>
      <c r="AU245" s="19" t="s">
        <v>83</v>
      </c>
    </row>
    <row r="246" s="13" customFormat="1">
      <c r="A246" s="13"/>
      <c r="B246" s="233"/>
      <c r="C246" s="234"/>
      <c r="D246" s="235" t="s">
        <v>155</v>
      </c>
      <c r="E246" s="236" t="s">
        <v>20</v>
      </c>
      <c r="F246" s="237" t="s">
        <v>291</v>
      </c>
      <c r="G246" s="234"/>
      <c r="H246" s="236" t="s">
        <v>20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155</v>
      </c>
      <c r="AU246" s="243" t="s">
        <v>83</v>
      </c>
      <c r="AV246" s="13" t="s">
        <v>22</v>
      </c>
      <c r="AW246" s="13" t="s">
        <v>33</v>
      </c>
      <c r="AX246" s="13" t="s">
        <v>74</v>
      </c>
      <c r="AY246" s="243" t="s">
        <v>144</v>
      </c>
    </row>
    <row r="247" s="13" customFormat="1">
      <c r="A247" s="13"/>
      <c r="B247" s="233"/>
      <c r="C247" s="234"/>
      <c r="D247" s="235" t="s">
        <v>155</v>
      </c>
      <c r="E247" s="236" t="s">
        <v>20</v>
      </c>
      <c r="F247" s="237" t="s">
        <v>164</v>
      </c>
      <c r="G247" s="234"/>
      <c r="H247" s="236" t="s">
        <v>20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155</v>
      </c>
      <c r="AU247" s="243" t="s">
        <v>83</v>
      </c>
      <c r="AV247" s="13" t="s">
        <v>22</v>
      </c>
      <c r="AW247" s="13" t="s">
        <v>33</v>
      </c>
      <c r="AX247" s="13" t="s">
        <v>74</v>
      </c>
      <c r="AY247" s="243" t="s">
        <v>144</v>
      </c>
    </row>
    <row r="248" s="14" customFormat="1">
      <c r="A248" s="14"/>
      <c r="B248" s="244"/>
      <c r="C248" s="245"/>
      <c r="D248" s="235" t="s">
        <v>155</v>
      </c>
      <c r="E248" s="246" t="s">
        <v>20</v>
      </c>
      <c r="F248" s="247" t="s">
        <v>342</v>
      </c>
      <c r="G248" s="245"/>
      <c r="H248" s="248">
        <v>25.5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155</v>
      </c>
      <c r="AU248" s="254" t="s">
        <v>83</v>
      </c>
      <c r="AV248" s="14" t="s">
        <v>83</v>
      </c>
      <c r="AW248" s="14" t="s">
        <v>33</v>
      </c>
      <c r="AX248" s="14" t="s">
        <v>22</v>
      </c>
      <c r="AY248" s="254" t="s">
        <v>144</v>
      </c>
    </row>
    <row r="249" s="12" customFormat="1" ht="22.8" customHeight="1">
      <c r="A249" s="12"/>
      <c r="B249" s="199"/>
      <c r="C249" s="200"/>
      <c r="D249" s="201" t="s">
        <v>73</v>
      </c>
      <c r="E249" s="213" t="s">
        <v>151</v>
      </c>
      <c r="F249" s="213" t="s">
        <v>343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SUM(P250:P325)</f>
        <v>0</v>
      </c>
      <c r="Q249" s="207"/>
      <c r="R249" s="208">
        <f>SUM(R250:R325)</f>
        <v>10019.0468</v>
      </c>
      <c r="S249" s="207"/>
      <c r="T249" s="209">
        <f>SUM(T250:T325)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22</v>
      </c>
      <c r="AT249" s="211" t="s">
        <v>73</v>
      </c>
      <c r="AU249" s="211" t="s">
        <v>22</v>
      </c>
      <c r="AY249" s="210" t="s">
        <v>144</v>
      </c>
      <c r="BK249" s="212">
        <f>SUM(BK250:BK325)</f>
        <v>0</v>
      </c>
    </row>
    <row r="250" s="2" customFormat="1" ht="78" customHeight="1">
      <c r="A250" s="40"/>
      <c r="B250" s="41"/>
      <c r="C250" s="215" t="s">
        <v>344</v>
      </c>
      <c r="D250" s="215" t="s">
        <v>146</v>
      </c>
      <c r="E250" s="216" t="s">
        <v>345</v>
      </c>
      <c r="F250" s="217" t="s">
        <v>346</v>
      </c>
      <c r="G250" s="218" t="s">
        <v>161</v>
      </c>
      <c r="H250" s="219">
        <v>143</v>
      </c>
      <c r="I250" s="220"/>
      <c r="J250" s="221">
        <f>ROUND(I250*H250,2)</f>
        <v>0</v>
      </c>
      <c r="K250" s="217" t="s">
        <v>150</v>
      </c>
      <c r="L250" s="46"/>
      <c r="M250" s="222" t="s">
        <v>20</v>
      </c>
      <c r="N250" s="223" t="s">
        <v>45</v>
      </c>
      <c r="O250" s="86"/>
      <c r="P250" s="224">
        <f>O250*H250</f>
        <v>0</v>
      </c>
      <c r="Q250" s="224">
        <v>3.11388</v>
      </c>
      <c r="R250" s="224">
        <f>Q250*H250</f>
        <v>445.28483999999997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151</v>
      </c>
      <c r="AT250" s="226" t="s">
        <v>146</v>
      </c>
      <c r="AU250" s="226" t="s">
        <v>83</v>
      </c>
      <c r="AY250" s="19" t="s">
        <v>144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22</v>
      </c>
      <c r="BK250" s="227">
        <f>ROUND(I250*H250,2)</f>
        <v>0</v>
      </c>
      <c r="BL250" s="19" t="s">
        <v>151</v>
      </c>
      <c r="BM250" s="226" t="s">
        <v>347</v>
      </c>
    </row>
    <row r="251" s="2" customFormat="1">
      <c r="A251" s="40"/>
      <c r="B251" s="41"/>
      <c r="C251" s="42"/>
      <c r="D251" s="228" t="s">
        <v>153</v>
      </c>
      <c r="E251" s="42"/>
      <c r="F251" s="229" t="s">
        <v>348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153</v>
      </c>
      <c r="AU251" s="19" t="s">
        <v>83</v>
      </c>
    </row>
    <row r="252" s="13" customFormat="1">
      <c r="A252" s="13"/>
      <c r="B252" s="233"/>
      <c r="C252" s="234"/>
      <c r="D252" s="235" t="s">
        <v>155</v>
      </c>
      <c r="E252" s="236" t="s">
        <v>20</v>
      </c>
      <c r="F252" s="237" t="s">
        <v>291</v>
      </c>
      <c r="G252" s="234"/>
      <c r="H252" s="236" t="s">
        <v>20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155</v>
      </c>
      <c r="AU252" s="243" t="s">
        <v>83</v>
      </c>
      <c r="AV252" s="13" t="s">
        <v>22</v>
      </c>
      <c r="AW252" s="13" t="s">
        <v>33</v>
      </c>
      <c r="AX252" s="13" t="s">
        <v>74</v>
      </c>
      <c r="AY252" s="243" t="s">
        <v>144</v>
      </c>
    </row>
    <row r="253" s="13" customFormat="1">
      <c r="A253" s="13"/>
      <c r="B253" s="233"/>
      <c r="C253" s="234"/>
      <c r="D253" s="235" t="s">
        <v>155</v>
      </c>
      <c r="E253" s="236" t="s">
        <v>20</v>
      </c>
      <c r="F253" s="237" t="s">
        <v>164</v>
      </c>
      <c r="G253" s="234"/>
      <c r="H253" s="236" t="s">
        <v>20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155</v>
      </c>
      <c r="AU253" s="243" t="s">
        <v>83</v>
      </c>
      <c r="AV253" s="13" t="s">
        <v>22</v>
      </c>
      <c r="AW253" s="13" t="s">
        <v>33</v>
      </c>
      <c r="AX253" s="13" t="s">
        <v>74</v>
      </c>
      <c r="AY253" s="243" t="s">
        <v>144</v>
      </c>
    </row>
    <row r="254" s="14" customFormat="1">
      <c r="A254" s="14"/>
      <c r="B254" s="244"/>
      <c r="C254" s="245"/>
      <c r="D254" s="235" t="s">
        <v>155</v>
      </c>
      <c r="E254" s="246" t="s">
        <v>20</v>
      </c>
      <c r="F254" s="247" t="s">
        <v>349</v>
      </c>
      <c r="G254" s="245"/>
      <c r="H254" s="248">
        <v>143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155</v>
      </c>
      <c r="AU254" s="254" t="s">
        <v>83</v>
      </c>
      <c r="AV254" s="14" t="s">
        <v>83</v>
      </c>
      <c r="AW254" s="14" t="s">
        <v>33</v>
      </c>
      <c r="AX254" s="14" t="s">
        <v>22</v>
      </c>
      <c r="AY254" s="254" t="s">
        <v>144</v>
      </c>
    </row>
    <row r="255" s="2" customFormat="1" ht="78" customHeight="1">
      <c r="A255" s="40"/>
      <c r="B255" s="41"/>
      <c r="C255" s="215" t="s">
        <v>350</v>
      </c>
      <c r="D255" s="215" t="s">
        <v>146</v>
      </c>
      <c r="E255" s="216" t="s">
        <v>351</v>
      </c>
      <c r="F255" s="217" t="s">
        <v>346</v>
      </c>
      <c r="G255" s="218" t="s">
        <v>161</v>
      </c>
      <c r="H255" s="219">
        <v>97</v>
      </c>
      <c r="I255" s="220"/>
      <c r="J255" s="221">
        <f>ROUND(I255*H255,2)</f>
        <v>0</v>
      </c>
      <c r="K255" s="217" t="s">
        <v>20</v>
      </c>
      <c r="L255" s="46"/>
      <c r="M255" s="222" t="s">
        <v>20</v>
      </c>
      <c r="N255" s="223" t="s">
        <v>45</v>
      </c>
      <c r="O255" s="86"/>
      <c r="P255" s="224">
        <f>O255*H255</f>
        <v>0</v>
      </c>
      <c r="Q255" s="224">
        <v>3.11388</v>
      </c>
      <c r="R255" s="224">
        <f>Q255*H255</f>
        <v>302.04635999999999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151</v>
      </c>
      <c r="AT255" s="226" t="s">
        <v>146</v>
      </c>
      <c r="AU255" s="226" t="s">
        <v>83</v>
      </c>
      <c r="AY255" s="19" t="s">
        <v>144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22</v>
      </c>
      <c r="BK255" s="227">
        <f>ROUND(I255*H255,2)</f>
        <v>0</v>
      </c>
      <c r="BL255" s="19" t="s">
        <v>151</v>
      </c>
      <c r="BM255" s="226" t="s">
        <v>352</v>
      </c>
    </row>
    <row r="256" s="13" customFormat="1">
      <c r="A256" s="13"/>
      <c r="B256" s="233"/>
      <c r="C256" s="234"/>
      <c r="D256" s="235" t="s">
        <v>155</v>
      </c>
      <c r="E256" s="236" t="s">
        <v>20</v>
      </c>
      <c r="F256" s="237" t="s">
        <v>291</v>
      </c>
      <c r="G256" s="234"/>
      <c r="H256" s="236" t="s">
        <v>20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155</v>
      </c>
      <c r="AU256" s="243" t="s">
        <v>83</v>
      </c>
      <c r="AV256" s="13" t="s">
        <v>22</v>
      </c>
      <c r="AW256" s="13" t="s">
        <v>33</v>
      </c>
      <c r="AX256" s="13" t="s">
        <v>74</v>
      </c>
      <c r="AY256" s="243" t="s">
        <v>144</v>
      </c>
    </row>
    <row r="257" s="13" customFormat="1">
      <c r="A257" s="13"/>
      <c r="B257" s="233"/>
      <c r="C257" s="234"/>
      <c r="D257" s="235" t="s">
        <v>155</v>
      </c>
      <c r="E257" s="236" t="s">
        <v>20</v>
      </c>
      <c r="F257" s="237" t="s">
        <v>164</v>
      </c>
      <c r="G257" s="234"/>
      <c r="H257" s="236" t="s">
        <v>20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155</v>
      </c>
      <c r="AU257" s="243" t="s">
        <v>83</v>
      </c>
      <c r="AV257" s="13" t="s">
        <v>22</v>
      </c>
      <c r="AW257" s="13" t="s">
        <v>33</v>
      </c>
      <c r="AX257" s="13" t="s">
        <v>74</v>
      </c>
      <c r="AY257" s="243" t="s">
        <v>144</v>
      </c>
    </row>
    <row r="258" s="14" customFormat="1">
      <c r="A258" s="14"/>
      <c r="B258" s="244"/>
      <c r="C258" s="245"/>
      <c r="D258" s="235" t="s">
        <v>155</v>
      </c>
      <c r="E258" s="246" t="s">
        <v>20</v>
      </c>
      <c r="F258" s="247" t="s">
        <v>353</v>
      </c>
      <c r="G258" s="245"/>
      <c r="H258" s="248">
        <v>97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155</v>
      </c>
      <c r="AU258" s="254" t="s">
        <v>83</v>
      </c>
      <c r="AV258" s="14" t="s">
        <v>83</v>
      </c>
      <c r="AW258" s="14" t="s">
        <v>33</v>
      </c>
      <c r="AX258" s="14" t="s">
        <v>22</v>
      </c>
      <c r="AY258" s="254" t="s">
        <v>144</v>
      </c>
    </row>
    <row r="259" s="2" customFormat="1" ht="44.25" customHeight="1">
      <c r="A259" s="40"/>
      <c r="B259" s="41"/>
      <c r="C259" s="215" t="s">
        <v>354</v>
      </c>
      <c r="D259" s="215" t="s">
        <v>146</v>
      </c>
      <c r="E259" s="216" t="s">
        <v>355</v>
      </c>
      <c r="F259" s="217" t="s">
        <v>356</v>
      </c>
      <c r="G259" s="218" t="s">
        <v>357</v>
      </c>
      <c r="H259" s="219">
        <v>2380</v>
      </c>
      <c r="I259" s="220"/>
      <c r="J259" s="221">
        <f>ROUND(I259*H259,2)</f>
        <v>0</v>
      </c>
      <c r="K259" s="217" t="s">
        <v>20</v>
      </c>
      <c r="L259" s="46"/>
      <c r="M259" s="222" t="s">
        <v>20</v>
      </c>
      <c r="N259" s="223" t="s">
        <v>45</v>
      </c>
      <c r="O259" s="86"/>
      <c r="P259" s="224">
        <f>O259*H259</f>
        <v>0</v>
      </c>
      <c r="Q259" s="224">
        <v>0.00055000000000000003</v>
      </c>
      <c r="R259" s="224">
        <f>Q259*H259</f>
        <v>1.3090000000000002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151</v>
      </c>
      <c r="AT259" s="226" t="s">
        <v>146</v>
      </c>
      <c r="AU259" s="226" t="s">
        <v>83</v>
      </c>
      <c r="AY259" s="19" t="s">
        <v>144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9" t="s">
        <v>22</v>
      </c>
      <c r="BK259" s="227">
        <f>ROUND(I259*H259,2)</f>
        <v>0</v>
      </c>
      <c r="BL259" s="19" t="s">
        <v>151</v>
      </c>
      <c r="BM259" s="226" t="s">
        <v>358</v>
      </c>
    </row>
    <row r="260" s="13" customFormat="1">
      <c r="A260" s="13"/>
      <c r="B260" s="233"/>
      <c r="C260" s="234"/>
      <c r="D260" s="235" t="s">
        <v>155</v>
      </c>
      <c r="E260" s="236" t="s">
        <v>20</v>
      </c>
      <c r="F260" s="237" t="s">
        <v>291</v>
      </c>
      <c r="G260" s="234"/>
      <c r="H260" s="236" t="s">
        <v>20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155</v>
      </c>
      <c r="AU260" s="243" t="s">
        <v>83</v>
      </c>
      <c r="AV260" s="13" t="s">
        <v>22</v>
      </c>
      <c r="AW260" s="13" t="s">
        <v>33</v>
      </c>
      <c r="AX260" s="13" t="s">
        <v>74</v>
      </c>
      <c r="AY260" s="243" t="s">
        <v>144</v>
      </c>
    </row>
    <row r="261" s="13" customFormat="1">
      <c r="A261" s="13"/>
      <c r="B261" s="233"/>
      <c r="C261" s="234"/>
      <c r="D261" s="235" t="s">
        <v>155</v>
      </c>
      <c r="E261" s="236" t="s">
        <v>20</v>
      </c>
      <c r="F261" s="237" t="s">
        <v>164</v>
      </c>
      <c r="G261" s="234"/>
      <c r="H261" s="236" t="s">
        <v>20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155</v>
      </c>
      <c r="AU261" s="243" t="s">
        <v>83</v>
      </c>
      <c r="AV261" s="13" t="s">
        <v>22</v>
      </c>
      <c r="AW261" s="13" t="s">
        <v>33</v>
      </c>
      <c r="AX261" s="13" t="s">
        <v>74</v>
      </c>
      <c r="AY261" s="243" t="s">
        <v>144</v>
      </c>
    </row>
    <row r="262" s="13" customFormat="1">
      <c r="A262" s="13"/>
      <c r="B262" s="233"/>
      <c r="C262" s="234"/>
      <c r="D262" s="235" t="s">
        <v>155</v>
      </c>
      <c r="E262" s="236" t="s">
        <v>20</v>
      </c>
      <c r="F262" s="237" t="s">
        <v>359</v>
      </c>
      <c r="G262" s="234"/>
      <c r="H262" s="236" t="s">
        <v>20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155</v>
      </c>
      <c r="AU262" s="243" t="s">
        <v>83</v>
      </c>
      <c r="AV262" s="13" t="s">
        <v>22</v>
      </c>
      <c r="AW262" s="13" t="s">
        <v>33</v>
      </c>
      <c r="AX262" s="13" t="s">
        <v>74</v>
      </c>
      <c r="AY262" s="243" t="s">
        <v>144</v>
      </c>
    </row>
    <row r="263" s="14" customFormat="1">
      <c r="A263" s="14"/>
      <c r="B263" s="244"/>
      <c r="C263" s="245"/>
      <c r="D263" s="235" t="s">
        <v>155</v>
      </c>
      <c r="E263" s="246" t="s">
        <v>20</v>
      </c>
      <c r="F263" s="247" t="s">
        <v>360</v>
      </c>
      <c r="G263" s="245"/>
      <c r="H263" s="248">
        <v>2380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155</v>
      </c>
      <c r="AU263" s="254" t="s">
        <v>83</v>
      </c>
      <c r="AV263" s="14" t="s">
        <v>83</v>
      </c>
      <c r="AW263" s="14" t="s">
        <v>33</v>
      </c>
      <c r="AX263" s="14" t="s">
        <v>22</v>
      </c>
      <c r="AY263" s="254" t="s">
        <v>144</v>
      </c>
    </row>
    <row r="264" s="2" customFormat="1" ht="44.25" customHeight="1">
      <c r="A264" s="40"/>
      <c r="B264" s="41"/>
      <c r="C264" s="215" t="s">
        <v>361</v>
      </c>
      <c r="D264" s="215" t="s">
        <v>146</v>
      </c>
      <c r="E264" s="216" t="s">
        <v>362</v>
      </c>
      <c r="F264" s="217" t="s">
        <v>363</v>
      </c>
      <c r="G264" s="218" t="s">
        <v>357</v>
      </c>
      <c r="H264" s="219">
        <v>3570</v>
      </c>
      <c r="I264" s="220"/>
      <c r="J264" s="221">
        <f>ROUND(I264*H264,2)</f>
        <v>0</v>
      </c>
      <c r="K264" s="217" t="s">
        <v>20</v>
      </c>
      <c r="L264" s="46"/>
      <c r="M264" s="222" t="s">
        <v>20</v>
      </c>
      <c r="N264" s="223" t="s">
        <v>45</v>
      </c>
      <c r="O264" s="86"/>
      <c r="P264" s="224">
        <f>O264*H264</f>
        <v>0</v>
      </c>
      <c r="Q264" s="224">
        <v>0.00055000000000000003</v>
      </c>
      <c r="R264" s="224">
        <f>Q264*H264</f>
        <v>1.9635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151</v>
      </c>
      <c r="AT264" s="226" t="s">
        <v>146</v>
      </c>
      <c r="AU264" s="226" t="s">
        <v>83</v>
      </c>
      <c r="AY264" s="19" t="s">
        <v>144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22</v>
      </c>
      <c r="BK264" s="227">
        <f>ROUND(I264*H264,2)</f>
        <v>0</v>
      </c>
      <c r="BL264" s="19" t="s">
        <v>151</v>
      </c>
      <c r="BM264" s="226" t="s">
        <v>364</v>
      </c>
    </row>
    <row r="265" s="13" customFormat="1">
      <c r="A265" s="13"/>
      <c r="B265" s="233"/>
      <c r="C265" s="234"/>
      <c r="D265" s="235" t="s">
        <v>155</v>
      </c>
      <c r="E265" s="236" t="s">
        <v>20</v>
      </c>
      <c r="F265" s="237" t="s">
        <v>291</v>
      </c>
      <c r="G265" s="234"/>
      <c r="H265" s="236" t="s">
        <v>20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83</v>
      </c>
      <c r="AV265" s="13" t="s">
        <v>22</v>
      </c>
      <c r="AW265" s="13" t="s">
        <v>33</v>
      </c>
      <c r="AX265" s="13" t="s">
        <v>74</v>
      </c>
      <c r="AY265" s="243" t="s">
        <v>144</v>
      </c>
    </row>
    <row r="266" s="13" customFormat="1">
      <c r="A266" s="13"/>
      <c r="B266" s="233"/>
      <c r="C266" s="234"/>
      <c r="D266" s="235" t="s">
        <v>155</v>
      </c>
      <c r="E266" s="236" t="s">
        <v>20</v>
      </c>
      <c r="F266" s="237" t="s">
        <v>164</v>
      </c>
      <c r="G266" s="234"/>
      <c r="H266" s="236" t="s">
        <v>20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155</v>
      </c>
      <c r="AU266" s="243" t="s">
        <v>83</v>
      </c>
      <c r="AV266" s="13" t="s">
        <v>22</v>
      </c>
      <c r="AW266" s="13" t="s">
        <v>33</v>
      </c>
      <c r="AX266" s="13" t="s">
        <v>74</v>
      </c>
      <c r="AY266" s="243" t="s">
        <v>144</v>
      </c>
    </row>
    <row r="267" s="13" customFormat="1">
      <c r="A267" s="13"/>
      <c r="B267" s="233"/>
      <c r="C267" s="234"/>
      <c r="D267" s="235" t="s">
        <v>155</v>
      </c>
      <c r="E267" s="236" t="s">
        <v>20</v>
      </c>
      <c r="F267" s="237" t="s">
        <v>365</v>
      </c>
      <c r="G267" s="234"/>
      <c r="H267" s="236" t="s">
        <v>20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155</v>
      </c>
      <c r="AU267" s="243" t="s">
        <v>83</v>
      </c>
      <c r="AV267" s="13" t="s">
        <v>22</v>
      </c>
      <c r="AW267" s="13" t="s">
        <v>33</v>
      </c>
      <c r="AX267" s="13" t="s">
        <v>74</v>
      </c>
      <c r="AY267" s="243" t="s">
        <v>144</v>
      </c>
    </row>
    <row r="268" s="14" customFormat="1">
      <c r="A268" s="14"/>
      <c r="B268" s="244"/>
      <c r="C268" s="245"/>
      <c r="D268" s="235" t="s">
        <v>155</v>
      </c>
      <c r="E268" s="246" t="s">
        <v>20</v>
      </c>
      <c r="F268" s="247" t="s">
        <v>366</v>
      </c>
      <c r="G268" s="245"/>
      <c r="H268" s="248">
        <v>3570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155</v>
      </c>
      <c r="AU268" s="254" t="s">
        <v>83</v>
      </c>
      <c r="AV268" s="14" t="s">
        <v>83</v>
      </c>
      <c r="AW268" s="14" t="s">
        <v>33</v>
      </c>
      <c r="AX268" s="14" t="s">
        <v>22</v>
      </c>
      <c r="AY268" s="254" t="s">
        <v>144</v>
      </c>
    </row>
    <row r="269" s="2" customFormat="1" ht="37.8" customHeight="1">
      <c r="A269" s="40"/>
      <c r="B269" s="41"/>
      <c r="C269" s="215" t="s">
        <v>367</v>
      </c>
      <c r="D269" s="215" t="s">
        <v>146</v>
      </c>
      <c r="E269" s="216" t="s">
        <v>368</v>
      </c>
      <c r="F269" s="217" t="s">
        <v>369</v>
      </c>
      <c r="G269" s="218" t="s">
        <v>357</v>
      </c>
      <c r="H269" s="219">
        <v>56</v>
      </c>
      <c r="I269" s="220"/>
      <c r="J269" s="221">
        <f>ROUND(I269*H269,2)</f>
        <v>0</v>
      </c>
      <c r="K269" s="217" t="s">
        <v>150</v>
      </c>
      <c r="L269" s="46"/>
      <c r="M269" s="222" t="s">
        <v>20</v>
      </c>
      <c r="N269" s="223" t="s">
        <v>45</v>
      </c>
      <c r="O269" s="86"/>
      <c r="P269" s="224">
        <f>O269*H269</f>
        <v>0</v>
      </c>
      <c r="Q269" s="224">
        <v>0.0035999999999999999</v>
      </c>
      <c r="R269" s="224">
        <f>Q269*H269</f>
        <v>0.2016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151</v>
      </c>
      <c r="AT269" s="226" t="s">
        <v>146</v>
      </c>
      <c r="AU269" s="226" t="s">
        <v>83</v>
      </c>
      <c r="AY269" s="19" t="s">
        <v>144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22</v>
      </c>
      <c r="BK269" s="227">
        <f>ROUND(I269*H269,2)</f>
        <v>0</v>
      </c>
      <c r="BL269" s="19" t="s">
        <v>151</v>
      </c>
      <c r="BM269" s="226" t="s">
        <v>370</v>
      </c>
    </row>
    <row r="270" s="2" customFormat="1">
      <c r="A270" s="40"/>
      <c r="B270" s="41"/>
      <c r="C270" s="42"/>
      <c r="D270" s="228" t="s">
        <v>153</v>
      </c>
      <c r="E270" s="42"/>
      <c r="F270" s="229" t="s">
        <v>371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153</v>
      </c>
      <c r="AU270" s="19" t="s">
        <v>83</v>
      </c>
    </row>
    <row r="271" s="13" customFormat="1">
      <c r="A271" s="13"/>
      <c r="B271" s="233"/>
      <c r="C271" s="234"/>
      <c r="D271" s="235" t="s">
        <v>155</v>
      </c>
      <c r="E271" s="236" t="s">
        <v>20</v>
      </c>
      <c r="F271" s="237" t="s">
        <v>372</v>
      </c>
      <c r="G271" s="234"/>
      <c r="H271" s="236" t="s">
        <v>20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155</v>
      </c>
      <c r="AU271" s="243" t="s">
        <v>83</v>
      </c>
      <c r="AV271" s="13" t="s">
        <v>22</v>
      </c>
      <c r="AW271" s="13" t="s">
        <v>33</v>
      </c>
      <c r="AX271" s="13" t="s">
        <v>74</v>
      </c>
      <c r="AY271" s="243" t="s">
        <v>144</v>
      </c>
    </row>
    <row r="272" s="14" customFormat="1">
      <c r="A272" s="14"/>
      <c r="B272" s="244"/>
      <c r="C272" s="245"/>
      <c r="D272" s="235" t="s">
        <v>155</v>
      </c>
      <c r="E272" s="246" t="s">
        <v>20</v>
      </c>
      <c r="F272" s="247" t="s">
        <v>373</v>
      </c>
      <c r="G272" s="245"/>
      <c r="H272" s="248">
        <v>56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155</v>
      </c>
      <c r="AU272" s="254" t="s">
        <v>83</v>
      </c>
      <c r="AV272" s="14" t="s">
        <v>83</v>
      </c>
      <c r="AW272" s="14" t="s">
        <v>33</v>
      </c>
      <c r="AX272" s="14" t="s">
        <v>22</v>
      </c>
      <c r="AY272" s="254" t="s">
        <v>144</v>
      </c>
    </row>
    <row r="273" s="2" customFormat="1" ht="24.15" customHeight="1">
      <c r="A273" s="40"/>
      <c r="B273" s="41"/>
      <c r="C273" s="266" t="s">
        <v>374</v>
      </c>
      <c r="D273" s="266" t="s">
        <v>272</v>
      </c>
      <c r="E273" s="267" t="s">
        <v>375</v>
      </c>
      <c r="F273" s="268" t="s">
        <v>376</v>
      </c>
      <c r="G273" s="269" t="s">
        <v>275</v>
      </c>
      <c r="H273" s="270">
        <v>3176.6999999999998</v>
      </c>
      <c r="I273" s="271"/>
      <c r="J273" s="272">
        <f>ROUND(I273*H273,2)</f>
        <v>0</v>
      </c>
      <c r="K273" s="268" t="s">
        <v>20</v>
      </c>
      <c r="L273" s="273"/>
      <c r="M273" s="274" t="s">
        <v>20</v>
      </c>
      <c r="N273" s="275" t="s">
        <v>45</v>
      </c>
      <c r="O273" s="86"/>
      <c r="P273" s="224">
        <f>O273*H273</f>
        <v>0</v>
      </c>
      <c r="Q273" s="224">
        <v>0.001</v>
      </c>
      <c r="R273" s="224">
        <f>Q273*H273</f>
        <v>3.1766999999999999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199</v>
      </c>
      <c r="AT273" s="226" t="s">
        <v>272</v>
      </c>
      <c r="AU273" s="226" t="s">
        <v>83</v>
      </c>
      <c r="AY273" s="19" t="s">
        <v>144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22</v>
      </c>
      <c r="BK273" s="227">
        <f>ROUND(I273*H273,2)</f>
        <v>0</v>
      </c>
      <c r="BL273" s="19" t="s">
        <v>151</v>
      </c>
      <c r="BM273" s="226" t="s">
        <v>377</v>
      </c>
    </row>
    <row r="274" s="13" customFormat="1">
      <c r="A274" s="13"/>
      <c r="B274" s="233"/>
      <c r="C274" s="234"/>
      <c r="D274" s="235" t="s">
        <v>155</v>
      </c>
      <c r="E274" s="236" t="s">
        <v>20</v>
      </c>
      <c r="F274" s="237" t="s">
        <v>378</v>
      </c>
      <c r="G274" s="234"/>
      <c r="H274" s="236" t="s">
        <v>20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155</v>
      </c>
      <c r="AU274" s="243" t="s">
        <v>83</v>
      </c>
      <c r="AV274" s="13" t="s">
        <v>22</v>
      </c>
      <c r="AW274" s="13" t="s">
        <v>33</v>
      </c>
      <c r="AX274" s="13" t="s">
        <v>74</v>
      </c>
      <c r="AY274" s="243" t="s">
        <v>144</v>
      </c>
    </row>
    <row r="275" s="14" customFormat="1">
      <c r="A275" s="14"/>
      <c r="B275" s="244"/>
      <c r="C275" s="245"/>
      <c r="D275" s="235" t="s">
        <v>155</v>
      </c>
      <c r="E275" s="246" t="s">
        <v>20</v>
      </c>
      <c r="F275" s="247" t="s">
        <v>379</v>
      </c>
      <c r="G275" s="245"/>
      <c r="H275" s="248">
        <v>3176.6999999999998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155</v>
      </c>
      <c r="AU275" s="254" t="s">
        <v>83</v>
      </c>
      <c r="AV275" s="14" t="s">
        <v>83</v>
      </c>
      <c r="AW275" s="14" t="s">
        <v>33</v>
      </c>
      <c r="AX275" s="14" t="s">
        <v>22</v>
      </c>
      <c r="AY275" s="254" t="s">
        <v>144</v>
      </c>
    </row>
    <row r="276" s="2" customFormat="1" ht="37.8" customHeight="1">
      <c r="A276" s="40"/>
      <c r="B276" s="41"/>
      <c r="C276" s="215" t="s">
        <v>380</v>
      </c>
      <c r="D276" s="215" t="s">
        <v>146</v>
      </c>
      <c r="E276" s="216" t="s">
        <v>381</v>
      </c>
      <c r="F276" s="217" t="s">
        <v>382</v>
      </c>
      <c r="G276" s="218" t="s">
        <v>161</v>
      </c>
      <c r="H276" s="219">
        <v>60</v>
      </c>
      <c r="I276" s="220"/>
      <c r="J276" s="221">
        <f>ROUND(I276*H276,2)</f>
        <v>0</v>
      </c>
      <c r="K276" s="217" t="s">
        <v>150</v>
      </c>
      <c r="L276" s="46"/>
      <c r="M276" s="222" t="s">
        <v>20</v>
      </c>
      <c r="N276" s="223" t="s">
        <v>45</v>
      </c>
      <c r="O276" s="86"/>
      <c r="P276" s="224">
        <f>O276*H276</f>
        <v>0</v>
      </c>
      <c r="Q276" s="224">
        <v>2.13408</v>
      </c>
      <c r="R276" s="224">
        <f>Q276*H276</f>
        <v>128.04480000000001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151</v>
      </c>
      <c r="AT276" s="226" t="s">
        <v>146</v>
      </c>
      <c r="AU276" s="226" t="s">
        <v>83</v>
      </c>
      <c r="AY276" s="19" t="s">
        <v>144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22</v>
      </c>
      <c r="BK276" s="227">
        <f>ROUND(I276*H276,2)</f>
        <v>0</v>
      </c>
      <c r="BL276" s="19" t="s">
        <v>151</v>
      </c>
      <c r="BM276" s="226" t="s">
        <v>383</v>
      </c>
    </row>
    <row r="277" s="2" customFormat="1">
      <c r="A277" s="40"/>
      <c r="B277" s="41"/>
      <c r="C277" s="42"/>
      <c r="D277" s="228" t="s">
        <v>153</v>
      </c>
      <c r="E277" s="42"/>
      <c r="F277" s="229" t="s">
        <v>384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153</v>
      </c>
      <c r="AU277" s="19" t="s">
        <v>83</v>
      </c>
    </row>
    <row r="278" s="13" customFormat="1">
      <c r="A278" s="13"/>
      <c r="B278" s="233"/>
      <c r="C278" s="234"/>
      <c r="D278" s="235" t="s">
        <v>155</v>
      </c>
      <c r="E278" s="236" t="s">
        <v>20</v>
      </c>
      <c r="F278" s="237" t="s">
        <v>291</v>
      </c>
      <c r="G278" s="234"/>
      <c r="H278" s="236" t="s">
        <v>20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155</v>
      </c>
      <c r="AU278" s="243" t="s">
        <v>83</v>
      </c>
      <c r="AV278" s="13" t="s">
        <v>22</v>
      </c>
      <c r="AW278" s="13" t="s">
        <v>33</v>
      </c>
      <c r="AX278" s="13" t="s">
        <v>74</v>
      </c>
      <c r="AY278" s="243" t="s">
        <v>144</v>
      </c>
    </row>
    <row r="279" s="13" customFormat="1">
      <c r="A279" s="13"/>
      <c r="B279" s="233"/>
      <c r="C279" s="234"/>
      <c r="D279" s="235" t="s">
        <v>155</v>
      </c>
      <c r="E279" s="236" t="s">
        <v>20</v>
      </c>
      <c r="F279" s="237" t="s">
        <v>164</v>
      </c>
      <c r="G279" s="234"/>
      <c r="H279" s="236" t="s">
        <v>20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155</v>
      </c>
      <c r="AU279" s="243" t="s">
        <v>83</v>
      </c>
      <c r="AV279" s="13" t="s">
        <v>22</v>
      </c>
      <c r="AW279" s="13" t="s">
        <v>33</v>
      </c>
      <c r="AX279" s="13" t="s">
        <v>74</v>
      </c>
      <c r="AY279" s="243" t="s">
        <v>144</v>
      </c>
    </row>
    <row r="280" s="14" customFormat="1">
      <c r="A280" s="14"/>
      <c r="B280" s="244"/>
      <c r="C280" s="245"/>
      <c r="D280" s="235" t="s">
        <v>155</v>
      </c>
      <c r="E280" s="246" t="s">
        <v>20</v>
      </c>
      <c r="F280" s="247" t="s">
        <v>385</v>
      </c>
      <c r="G280" s="245"/>
      <c r="H280" s="248">
        <v>60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155</v>
      </c>
      <c r="AU280" s="254" t="s">
        <v>83</v>
      </c>
      <c r="AV280" s="14" t="s">
        <v>83</v>
      </c>
      <c r="AW280" s="14" t="s">
        <v>33</v>
      </c>
      <c r="AX280" s="14" t="s">
        <v>22</v>
      </c>
      <c r="AY280" s="254" t="s">
        <v>144</v>
      </c>
    </row>
    <row r="281" s="2" customFormat="1" ht="49.05" customHeight="1">
      <c r="A281" s="40"/>
      <c r="B281" s="41"/>
      <c r="C281" s="215" t="s">
        <v>386</v>
      </c>
      <c r="D281" s="215" t="s">
        <v>146</v>
      </c>
      <c r="E281" s="216" t="s">
        <v>387</v>
      </c>
      <c r="F281" s="217" t="s">
        <v>388</v>
      </c>
      <c r="G281" s="218" t="s">
        <v>149</v>
      </c>
      <c r="H281" s="219">
        <v>98.909999999999997</v>
      </c>
      <c r="I281" s="220"/>
      <c r="J281" s="221">
        <f>ROUND(I281*H281,2)</f>
        <v>0</v>
      </c>
      <c r="K281" s="217" t="s">
        <v>150</v>
      </c>
      <c r="L281" s="46"/>
      <c r="M281" s="222" t="s">
        <v>20</v>
      </c>
      <c r="N281" s="223" t="s">
        <v>45</v>
      </c>
      <c r="O281" s="86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151</v>
      </c>
      <c r="AT281" s="226" t="s">
        <v>146</v>
      </c>
      <c r="AU281" s="226" t="s">
        <v>83</v>
      </c>
      <c r="AY281" s="19" t="s">
        <v>144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22</v>
      </c>
      <c r="BK281" s="227">
        <f>ROUND(I281*H281,2)</f>
        <v>0</v>
      </c>
      <c r="BL281" s="19" t="s">
        <v>151</v>
      </c>
      <c r="BM281" s="226" t="s">
        <v>389</v>
      </c>
    </row>
    <row r="282" s="2" customFormat="1">
      <c r="A282" s="40"/>
      <c r="B282" s="41"/>
      <c r="C282" s="42"/>
      <c r="D282" s="228" t="s">
        <v>153</v>
      </c>
      <c r="E282" s="42"/>
      <c r="F282" s="229" t="s">
        <v>390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153</v>
      </c>
      <c r="AU282" s="19" t="s">
        <v>83</v>
      </c>
    </row>
    <row r="283" s="13" customFormat="1">
      <c r="A283" s="13"/>
      <c r="B283" s="233"/>
      <c r="C283" s="234"/>
      <c r="D283" s="235" t="s">
        <v>155</v>
      </c>
      <c r="E283" s="236" t="s">
        <v>20</v>
      </c>
      <c r="F283" s="237" t="s">
        <v>391</v>
      </c>
      <c r="G283" s="234"/>
      <c r="H283" s="236" t="s">
        <v>20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83</v>
      </c>
      <c r="AV283" s="13" t="s">
        <v>22</v>
      </c>
      <c r="AW283" s="13" t="s">
        <v>33</v>
      </c>
      <c r="AX283" s="13" t="s">
        <v>74</v>
      </c>
      <c r="AY283" s="243" t="s">
        <v>144</v>
      </c>
    </row>
    <row r="284" s="14" customFormat="1">
      <c r="A284" s="14"/>
      <c r="B284" s="244"/>
      <c r="C284" s="245"/>
      <c r="D284" s="235" t="s">
        <v>155</v>
      </c>
      <c r="E284" s="246" t="s">
        <v>20</v>
      </c>
      <c r="F284" s="247" t="s">
        <v>392</v>
      </c>
      <c r="G284" s="245"/>
      <c r="H284" s="248">
        <v>98.909999999999997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155</v>
      </c>
      <c r="AU284" s="254" t="s">
        <v>83</v>
      </c>
      <c r="AV284" s="14" t="s">
        <v>83</v>
      </c>
      <c r="AW284" s="14" t="s">
        <v>33</v>
      </c>
      <c r="AX284" s="14" t="s">
        <v>22</v>
      </c>
      <c r="AY284" s="254" t="s">
        <v>144</v>
      </c>
    </row>
    <row r="285" s="2" customFormat="1" ht="37.8" customHeight="1">
      <c r="A285" s="40"/>
      <c r="B285" s="41"/>
      <c r="C285" s="215" t="s">
        <v>393</v>
      </c>
      <c r="D285" s="215" t="s">
        <v>146</v>
      </c>
      <c r="E285" s="216" t="s">
        <v>394</v>
      </c>
      <c r="F285" s="217" t="s">
        <v>395</v>
      </c>
      <c r="G285" s="218" t="s">
        <v>161</v>
      </c>
      <c r="H285" s="219">
        <v>1300</v>
      </c>
      <c r="I285" s="220"/>
      <c r="J285" s="221">
        <f>ROUND(I285*H285,2)</f>
        <v>0</v>
      </c>
      <c r="K285" s="217" t="s">
        <v>20</v>
      </c>
      <c r="L285" s="46"/>
      <c r="M285" s="222" t="s">
        <v>20</v>
      </c>
      <c r="N285" s="223" t="s">
        <v>45</v>
      </c>
      <c r="O285" s="86"/>
      <c r="P285" s="224">
        <f>O285*H285</f>
        <v>0</v>
      </c>
      <c r="Q285" s="224">
        <v>2.13408</v>
      </c>
      <c r="R285" s="224">
        <f>Q285*H285</f>
        <v>2774.3040000000001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151</v>
      </c>
      <c r="AT285" s="226" t="s">
        <v>146</v>
      </c>
      <c r="AU285" s="226" t="s">
        <v>83</v>
      </c>
      <c r="AY285" s="19" t="s">
        <v>144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22</v>
      </c>
      <c r="BK285" s="227">
        <f>ROUND(I285*H285,2)</f>
        <v>0</v>
      </c>
      <c r="BL285" s="19" t="s">
        <v>151</v>
      </c>
      <c r="BM285" s="226" t="s">
        <v>396</v>
      </c>
    </row>
    <row r="286" s="13" customFormat="1">
      <c r="A286" s="13"/>
      <c r="B286" s="233"/>
      <c r="C286" s="234"/>
      <c r="D286" s="235" t="s">
        <v>155</v>
      </c>
      <c r="E286" s="236" t="s">
        <v>20</v>
      </c>
      <c r="F286" s="237" t="s">
        <v>291</v>
      </c>
      <c r="G286" s="234"/>
      <c r="H286" s="236" t="s">
        <v>20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83</v>
      </c>
      <c r="AV286" s="13" t="s">
        <v>22</v>
      </c>
      <c r="AW286" s="13" t="s">
        <v>33</v>
      </c>
      <c r="AX286" s="13" t="s">
        <v>74</v>
      </c>
      <c r="AY286" s="243" t="s">
        <v>144</v>
      </c>
    </row>
    <row r="287" s="13" customFormat="1">
      <c r="A287" s="13"/>
      <c r="B287" s="233"/>
      <c r="C287" s="234"/>
      <c r="D287" s="235" t="s">
        <v>155</v>
      </c>
      <c r="E287" s="236" t="s">
        <v>20</v>
      </c>
      <c r="F287" s="237" t="s">
        <v>164</v>
      </c>
      <c r="G287" s="234"/>
      <c r="H287" s="236" t="s">
        <v>20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155</v>
      </c>
      <c r="AU287" s="243" t="s">
        <v>83</v>
      </c>
      <c r="AV287" s="13" t="s">
        <v>22</v>
      </c>
      <c r="AW287" s="13" t="s">
        <v>33</v>
      </c>
      <c r="AX287" s="13" t="s">
        <v>74</v>
      </c>
      <c r="AY287" s="243" t="s">
        <v>144</v>
      </c>
    </row>
    <row r="288" s="14" customFormat="1">
      <c r="A288" s="14"/>
      <c r="B288" s="244"/>
      <c r="C288" s="245"/>
      <c r="D288" s="235" t="s">
        <v>155</v>
      </c>
      <c r="E288" s="246" t="s">
        <v>20</v>
      </c>
      <c r="F288" s="247" t="s">
        <v>397</v>
      </c>
      <c r="G288" s="245"/>
      <c r="H288" s="248">
        <v>1300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155</v>
      </c>
      <c r="AU288" s="254" t="s">
        <v>83</v>
      </c>
      <c r="AV288" s="14" t="s">
        <v>83</v>
      </c>
      <c r="AW288" s="14" t="s">
        <v>33</v>
      </c>
      <c r="AX288" s="14" t="s">
        <v>22</v>
      </c>
      <c r="AY288" s="254" t="s">
        <v>144</v>
      </c>
    </row>
    <row r="289" s="2" customFormat="1" ht="33" customHeight="1">
      <c r="A289" s="40"/>
      <c r="B289" s="41"/>
      <c r="C289" s="215" t="s">
        <v>398</v>
      </c>
      <c r="D289" s="215" t="s">
        <v>146</v>
      </c>
      <c r="E289" s="216" t="s">
        <v>399</v>
      </c>
      <c r="F289" s="217" t="s">
        <v>400</v>
      </c>
      <c r="G289" s="218" t="s">
        <v>161</v>
      </c>
      <c r="H289" s="219">
        <v>469.16000000000002</v>
      </c>
      <c r="I289" s="220"/>
      <c r="J289" s="221">
        <f>ROUND(I289*H289,2)</f>
        <v>0</v>
      </c>
      <c r="K289" s="217" t="s">
        <v>20</v>
      </c>
      <c r="L289" s="46"/>
      <c r="M289" s="222" t="s">
        <v>20</v>
      </c>
      <c r="N289" s="223" t="s">
        <v>45</v>
      </c>
      <c r="O289" s="86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151</v>
      </c>
      <c r="AT289" s="226" t="s">
        <v>146</v>
      </c>
      <c r="AU289" s="226" t="s">
        <v>83</v>
      </c>
      <c r="AY289" s="19" t="s">
        <v>144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22</v>
      </c>
      <c r="BK289" s="227">
        <f>ROUND(I289*H289,2)</f>
        <v>0</v>
      </c>
      <c r="BL289" s="19" t="s">
        <v>151</v>
      </c>
      <c r="BM289" s="226" t="s">
        <v>401</v>
      </c>
    </row>
    <row r="290" s="13" customFormat="1">
      <c r="A290" s="13"/>
      <c r="B290" s="233"/>
      <c r="C290" s="234"/>
      <c r="D290" s="235" t="s">
        <v>155</v>
      </c>
      <c r="E290" s="236" t="s">
        <v>20</v>
      </c>
      <c r="F290" s="237" t="s">
        <v>402</v>
      </c>
      <c r="G290" s="234"/>
      <c r="H290" s="236" t="s">
        <v>20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155</v>
      </c>
      <c r="AU290" s="243" t="s">
        <v>83</v>
      </c>
      <c r="AV290" s="13" t="s">
        <v>22</v>
      </c>
      <c r="AW290" s="13" t="s">
        <v>33</v>
      </c>
      <c r="AX290" s="13" t="s">
        <v>74</v>
      </c>
      <c r="AY290" s="243" t="s">
        <v>144</v>
      </c>
    </row>
    <row r="291" s="13" customFormat="1">
      <c r="A291" s="13"/>
      <c r="B291" s="233"/>
      <c r="C291" s="234"/>
      <c r="D291" s="235" t="s">
        <v>155</v>
      </c>
      <c r="E291" s="236" t="s">
        <v>20</v>
      </c>
      <c r="F291" s="237" t="s">
        <v>403</v>
      </c>
      <c r="G291" s="234"/>
      <c r="H291" s="236" t="s">
        <v>20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83</v>
      </c>
      <c r="AV291" s="13" t="s">
        <v>22</v>
      </c>
      <c r="AW291" s="13" t="s">
        <v>33</v>
      </c>
      <c r="AX291" s="13" t="s">
        <v>74</v>
      </c>
      <c r="AY291" s="243" t="s">
        <v>144</v>
      </c>
    </row>
    <row r="292" s="14" customFormat="1">
      <c r="A292" s="14"/>
      <c r="B292" s="244"/>
      <c r="C292" s="245"/>
      <c r="D292" s="235" t="s">
        <v>155</v>
      </c>
      <c r="E292" s="246" t="s">
        <v>20</v>
      </c>
      <c r="F292" s="247" t="s">
        <v>404</v>
      </c>
      <c r="G292" s="245"/>
      <c r="H292" s="248">
        <v>469.15999999999997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155</v>
      </c>
      <c r="AU292" s="254" t="s">
        <v>83</v>
      </c>
      <c r="AV292" s="14" t="s">
        <v>83</v>
      </c>
      <c r="AW292" s="14" t="s">
        <v>33</v>
      </c>
      <c r="AX292" s="14" t="s">
        <v>22</v>
      </c>
      <c r="AY292" s="254" t="s">
        <v>144</v>
      </c>
    </row>
    <row r="293" s="2" customFormat="1" ht="37.8" customHeight="1">
      <c r="A293" s="40"/>
      <c r="B293" s="41"/>
      <c r="C293" s="215" t="s">
        <v>405</v>
      </c>
      <c r="D293" s="215" t="s">
        <v>146</v>
      </c>
      <c r="E293" s="216" t="s">
        <v>406</v>
      </c>
      <c r="F293" s="217" t="s">
        <v>407</v>
      </c>
      <c r="G293" s="218" t="s">
        <v>161</v>
      </c>
      <c r="H293" s="219">
        <v>2050</v>
      </c>
      <c r="I293" s="220"/>
      <c r="J293" s="221">
        <f>ROUND(I293*H293,2)</f>
        <v>0</v>
      </c>
      <c r="K293" s="217" t="s">
        <v>150</v>
      </c>
      <c r="L293" s="46"/>
      <c r="M293" s="222" t="s">
        <v>20</v>
      </c>
      <c r="N293" s="223" t="s">
        <v>45</v>
      </c>
      <c r="O293" s="86"/>
      <c r="P293" s="224">
        <f>O293*H293</f>
        <v>0</v>
      </c>
      <c r="Q293" s="224">
        <v>1.9967999999999999</v>
      </c>
      <c r="R293" s="224">
        <f>Q293*H293</f>
        <v>4093.4399999999996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151</v>
      </c>
      <c r="AT293" s="226" t="s">
        <v>146</v>
      </c>
      <c r="AU293" s="226" t="s">
        <v>83</v>
      </c>
      <c r="AY293" s="19" t="s">
        <v>144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22</v>
      </c>
      <c r="BK293" s="227">
        <f>ROUND(I293*H293,2)</f>
        <v>0</v>
      </c>
      <c r="BL293" s="19" t="s">
        <v>151</v>
      </c>
      <c r="BM293" s="226" t="s">
        <v>408</v>
      </c>
    </row>
    <row r="294" s="2" customFormat="1">
      <c r="A294" s="40"/>
      <c r="B294" s="41"/>
      <c r="C294" s="42"/>
      <c r="D294" s="228" t="s">
        <v>153</v>
      </c>
      <c r="E294" s="42"/>
      <c r="F294" s="229" t="s">
        <v>409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153</v>
      </c>
      <c r="AU294" s="19" t="s">
        <v>83</v>
      </c>
    </row>
    <row r="295" s="13" customFormat="1">
      <c r="A295" s="13"/>
      <c r="B295" s="233"/>
      <c r="C295" s="234"/>
      <c r="D295" s="235" t="s">
        <v>155</v>
      </c>
      <c r="E295" s="236" t="s">
        <v>20</v>
      </c>
      <c r="F295" s="237" t="s">
        <v>291</v>
      </c>
      <c r="G295" s="234"/>
      <c r="H295" s="236" t="s">
        <v>20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155</v>
      </c>
      <c r="AU295" s="243" t="s">
        <v>83</v>
      </c>
      <c r="AV295" s="13" t="s">
        <v>22</v>
      </c>
      <c r="AW295" s="13" t="s">
        <v>33</v>
      </c>
      <c r="AX295" s="13" t="s">
        <v>74</v>
      </c>
      <c r="AY295" s="243" t="s">
        <v>144</v>
      </c>
    </row>
    <row r="296" s="13" customFormat="1">
      <c r="A296" s="13"/>
      <c r="B296" s="233"/>
      <c r="C296" s="234"/>
      <c r="D296" s="235" t="s">
        <v>155</v>
      </c>
      <c r="E296" s="236" t="s">
        <v>20</v>
      </c>
      <c r="F296" s="237" t="s">
        <v>164</v>
      </c>
      <c r="G296" s="234"/>
      <c r="H296" s="236" t="s">
        <v>20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155</v>
      </c>
      <c r="AU296" s="243" t="s">
        <v>83</v>
      </c>
      <c r="AV296" s="13" t="s">
        <v>22</v>
      </c>
      <c r="AW296" s="13" t="s">
        <v>33</v>
      </c>
      <c r="AX296" s="13" t="s">
        <v>74</v>
      </c>
      <c r="AY296" s="243" t="s">
        <v>144</v>
      </c>
    </row>
    <row r="297" s="14" customFormat="1">
      <c r="A297" s="14"/>
      <c r="B297" s="244"/>
      <c r="C297" s="245"/>
      <c r="D297" s="235" t="s">
        <v>155</v>
      </c>
      <c r="E297" s="246" t="s">
        <v>20</v>
      </c>
      <c r="F297" s="247" t="s">
        <v>410</v>
      </c>
      <c r="G297" s="245"/>
      <c r="H297" s="248">
        <v>2050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155</v>
      </c>
      <c r="AU297" s="254" t="s">
        <v>83</v>
      </c>
      <c r="AV297" s="14" t="s">
        <v>83</v>
      </c>
      <c r="AW297" s="14" t="s">
        <v>33</v>
      </c>
      <c r="AX297" s="14" t="s">
        <v>22</v>
      </c>
      <c r="AY297" s="254" t="s">
        <v>144</v>
      </c>
    </row>
    <row r="298" s="2" customFormat="1" ht="24.15" customHeight="1">
      <c r="A298" s="40"/>
      <c r="B298" s="41"/>
      <c r="C298" s="215" t="s">
        <v>411</v>
      </c>
      <c r="D298" s="215" t="s">
        <v>146</v>
      </c>
      <c r="E298" s="216" t="s">
        <v>412</v>
      </c>
      <c r="F298" s="217" t="s">
        <v>413</v>
      </c>
      <c r="G298" s="218" t="s">
        <v>149</v>
      </c>
      <c r="H298" s="219">
        <v>3600</v>
      </c>
      <c r="I298" s="220"/>
      <c r="J298" s="221">
        <f>ROUND(I298*H298,2)</f>
        <v>0</v>
      </c>
      <c r="K298" s="217" t="s">
        <v>150</v>
      </c>
      <c r="L298" s="46"/>
      <c r="M298" s="222" t="s">
        <v>20</v>
      </c>
      <c r="N298" s="223" t="s">
        <v>45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151</v>
      </c>
      <c r="AT298" s="226" t="s">
        <v>146</v>
      </c>
      <c r="AU298" s="226" t="s">
        <v>83</v>
      </c>
      <c r="AY298" s="19" t="s">
        <v>144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22</v>
      </c>
      <c r="BK298" s="227">
        <f>ROUND(I298*H298,2)</f>
        <v>0</v>
      </c>
      <c r="BL298" s="19" t="s">
        <v>151</v>
      </c>
      <c r="BM298" s="226" t="s">
        <v>414</v>
      </c>
    </row>
    <row r="299" s="2" customFormat="1">
      <c r="A299" s="40"/>
      <c r="B299" s="41"/>
      <c r="C299" s="42"/>
      <c r="D299" s="228" t="s">
        <v>153</v>
      </c>
      <c r="E299" s="42"/>
      <c r="F299" s="229" t="s">
        <v>415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153</v>
      </c>
      <c r="AU299" s="19" t="s">
        <v>83</v>
      </c>
    </row>
    <row r="300" s="13" customFormat="1">
      <c r="A300" s="13"/>
      <c r="B300" s="233"/>
      <c r="C300" s="234"/>
      <c r="D300" s="235" t="s">
        <v>155</v>
      </c>
      <c r="E300" s="236" t="s">
        <v>20</v>
      </c>
      <c r="F300" s="237" t="s">
        <v>291</v>
      </c>
      <c r="G300" s="234"/>
      <c r="H300" s="236" t="s">
        <v>20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155</v>
      </c>
      <c r="AU300" s="243" t="s">
        <v>83</v>
      </c>
      <c r="AV300" s="13" t="s">
        <v>22</v>
      </c>
      <c r="AW300" s="13" t="s">
        <v>33</v>
      </c>
      <c r="AX300" s="13" t="s">
        <v>74</v>
      </c>
      <c r="AY300" s="243" t="s">
        <v>144</v>
      </c>
    </row>
    <row r="301" s="13" customFormat="1">
      <c r="A301" s="13"/>
      <c r="B301" s="233"/>
      <c r="C301" s="234"/>
      <c r="D301" s="235" t="s">
        <v>155</v>
      </c>
      <c r="E301" s="236" t="s">
        <v>20</v>
      </c>
      <c r="F301" s="237" t="s">
        <v>164</v>
      </c>
      <c r="G301" s="234"/>
      <c r="H301" s="236" t="s">
        <v>20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155</v>
      </c>
      <c r="AU301" s="243" t="s">
        <v>83</v>
      </c>
      <c r="AV301" s="13" t="s">
        <v>22</v>
      </c>
      <c r="AW301" s="13" t="s">
        <v>33</v>
      </c>
      <c r="AX301" s="13" t="s">
        <v>74</v>
      </c>
      <c r="AY301" s="243" t="s">
        <v>144</v>
      </c>
    </row>
    <row r="302" s="14" customFormat="1">
      <c r="A302" s="14"/>
      <c r="B302" s="244"/>
      <c r="C302" s="245"/>
      <c r="D302" s="235" t="s">
        <v>155</v>
      </c>
      <c r="E302" s="246" t="s">
        <v>20</v>
      </c>
      <c r="F302" s="247" t="s">
        <v>416</v>
      </c>
      <c r="G302" s="245"/>
      <c r="H302" s="248">
        <v>3600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155</v>
      </c>
      <c r="AU302" s="254" t="s">
        <v>83</v>
      </c>
      <c r="AV302" s="14" t="s">
        <v>83</v>
      </c>
      <c r="AW302" s="14" t="s">
        <v>33</v>
      </c>
      <c r="AX302" s="14" t="s">
        <v>22</v>
      </c>
      <c r="AY302" s="254" t="s">
        <v>144</v>
      </c>
    </row>
    <row r="303" s="2" customFormat="1" ht="24.15" customHeight="1">
      <c r="A303" s="40"/>
      <c r="B303" s="41"/>
      <c r="C303" s="215" t="s">
        <v>417</v>
      </c>
      <c r="D303" s="215" t="s">
        <v>146</v>
      </c>
      <c r="E303" s="216" t="s">
        <v>418</v>
      </c>
      <c r="F303" s="217" t="s">
        <v>419</v>
      </c>
      <c r="G303" s="218" t="s">
        <v>149</v>
      </c>
      <c r="H303" s="219">
        <v>3000</v>
      </c>
      <c r="I303" s="220"/>
      <c r="J303" s="221">
        <f>ROUND(I303*H303,2)</f>
        <v>0</v>
      </c>
      <c r="K303" s="217" t="s">
        <v>150</v>
      </c>
      <c r="L303" s="46"/>
      <c r="M303" s="222" t="s">
        <v>20</v>
      </c>
      <c r="N303" s="223" t="s">
        <v>45</v>
      </c>
      <c r="O303" s="86"/>
      <c r="P303" s="224">
        <f>O303*H303</f>
        <v>0</v>
      </c>
      <c r="Q303" s="224">
        <v>0.31879000000000002</v>
      </c>
      <c r="R303" s="224">
        <f>Q303*H303</f>
        <v>956.37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151</v>
      </c>
      <c r="AT303" s="226" t="s">
        <v>146</v>
      </c>
      <c r="AU303" s="226" t="s">
        <v>83</v>
      </c>
      <c r="AY303" s="19" t="s">
        <v>144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22</v>
      </c>
      <c r="BK303" s="227">
        <f>ROUND(I303*H303,2)</f>
        <v>0</v>
      </c>
      <c r="BL303" s="19" t="s">
        <v>151</v>
      </c>
      <c r="BM303" s="226" t="s">
        <v>420</v>
      </c>
    </row>
    <row r="304" s="2" customFormat="1">
      <c r="A304" s="40"/>
      <c r="B304" s="41"/>
      <c r="C304" s="42"/>
      <c r="D304" s="228" t="s">
        <v>153</v>
      </c>
      <c r="E304" s="42"/>
      <c r="F304" s="229" t="s">
        <v>421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153</v>
      </c>
      <c r="AU304" s="19" t="s">
        <v>83</v>
      </c>
    </row>
    <row r="305" s="13" customFormat="1">
      <c r="A305" s="13"/>
      <c r="B305" s="233"/>
      <c r="C305" s="234"/>
      <c r="D305" s="235" t="s">
        <v>155</v>
      </c>
      <c r="E305" s="236" t="s">
        <v>20</v>
      </c>
      <c r="F305" s="237" t="s">
        <v>291</v>
      </c>
      <c r="G305" s="234"/>
      <c r="H305" s="236" t="s">
        <v>20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155</v>
      </c>
      <c r="AU305" s="243" t="s">
        <v>83</v>
      </c>
      <c r="AV305" s="13" t="s">
        <v>22</v>
      </c>
      <c r="AW305" s="13" t="s">
        <v>33</v>
      </c>
      <c r="AX305" s="13" t="s">
        <v>74</v>
      </c>
      <c r="AY305" s="243" t="s">
        <v>144</v>
      </c>
    </row>
    <row r="306" s="13" customFormat="1">
      <c r="A306" s="13"/>
      <c r="B306" s="233"/>
      <c r="C306" s="234"/>
      <c r="D306" s="235" t="s">
        <v>155</v>
      </c>
      <c r="E306" s="236" t="s">
        <v>20</v>
      </c>
      <c r="F306" s="237" t="s">
        <v>164</v>
      </c>
      <c r="G306" s="234"/>
      <c r="H306" s="236" t="s">
        <v>20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155</v>
      </c>
      <c r="AU306" s="243" t="s">
        <v>83</v>
      </c>
      <c r="AV306" s="13" t="s">
        <v>22</v>
      </c>
      <c r="AW306" s="13" t="s">
        <v>33</v>
      </c>
      <c r="AX306" s="13" t="s">
        <v>74</v>
      </c>
      <c r="AY306" s="243" t="s">
        <v>144</v>
      </c>
    </row>
    <row r="307" s="14" customFormat="1">
      <c r="A307" s="14"/>
      <c r="B307" s="244"/>
      <c r="C307" s="245"/>
      <c r="D307" s="235" t="s">
        <v>155</v>
      </c>
      <c r="E307" s="246" t="s">
        <v>20</v>
      </c>
      <c r="F307" s="247" t="s">
        <v>422</v>
      </c>
      <c r="G307" s="245"/>
      <c r="H307" s="248">
        <v>3000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155</v>
      </c>
      <c r="AU307" s="254" t="s">
        <v>83</v>
      </c>
      <c r="AV307" s="14" t="s">
        <v>83</v>
      </c>
      <c r="AW307" s="14" t="s">
        <v>33</v>
      </c>
      <c r="AX307" s="14" t="s">
        <v>22</v>
      </c>
      <c r="AY307" s="254" t="s">
        <v>144</v>
      </c>
    </row>
    <row r="308" s="2" customFormat="1" ht="33" customHeight="1">
      <c r="A308" s="40"/>
      <c r="B308" s="41"/>
      <c r="C308" s="215" t="s">
        <v>423</v>
      </c>
      <c r="D308" s="215" t="s">
        <v>146</v>
      </c>
      <c r="E308" s="216" t="s">
        <v>424</v>
      </c>
      <c r="F308" s="217" t="s">
        <v>425</v>
      </c>
      <c r="G308" s="218" t="s">
        <v>149</v>
      </c>
      <c r="H308" s="219">
        <v>1400</v>
      </c>
      <c r="I308" s="220"/>
      <c r="J308" s="221">
        <f>ROUND(I308*H308,2)</f>
        <v>0</v>
      </c>
      <c r="K308" s="217" t="s">
        <v>150</v>
      </c>
      <c r="L308" s="46"/>
      <c r="M308" s="222" t="s">
        <v>20</v>
      </c>
      <c r="N308" s="223" t="s">
        <v>45</v>
      </c>
      <c r="O308" s="86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151</v>
      </c>
      <c r="AT308" s="226" t="s">
        <v>146</v>
      </c>
      <c r="AU308" s="226" t="s">
        <v>83</v>
      </c>
      <c r="AY308" s="19" t="s">
        <v>144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22</v>
      </c>
      <c r="BK308" s="227">
        <f>ROUND(I308*H308,2)</f>
        <v>0</v>
      </c>
      <c r="BL308" s="19" t="s">
        <v>151</v>
      </c>
      <c r="BM308" s="226" t="s">
        <v>426</v>
      </c>
    </row>
    <row r="309" s="2" customFormat="1">
      <c r="A309" s="40"/>
      <c r="B309" s="41"/>
      <c r="C309" s="42"/>
      <c r="D309" s="228" t="s">
        <v>153</v>
      </c>
      <c r="E309" s="42"/>
      <c r="F309" s="229" t="s">
        <v>427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153</v>
      </c>
      <c r="AU309" s="19" t="s">
        <v>83</v>
      </c>
    </row>
    <row r="310" s="13" customFormat="1">
      <c r="A310" s="13"/>
      <c r="B310" s="233"/>
      <c r="C310" s="234"/>
      <c r="D310" s="235" t="s">
        <v>155</v>
      </c>
      <c r="E310" s="236" t="s">
        <v>20</v>
      </c>
      <c r="F310" s="237" t="s">
        <v>291</v>
      </c>
      <c r="G310" s="234"/>
      <c r="H310" s="236" t="s">
        <v>20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155</v>
      </c>
      <c r="AU310" s="243" t="s">
        <v>83</v>
      </c>
      <c r="AV310" s="13" t="s">
        <v>22</v>
      </c>
      <c r="AW310" s="13" t="s">
        <v>33</v>
      </c>
      <c r="AX310" s="13" t="s">
        <v>74</v>
      </c>
      <c r="AY310" s="243" t="s">
        <v>144</v>
      </c>
    </row>
    <row r="311" s="13" customFormat="1">
      <c r="A311" s="13"/>
      <c r="B311" s="233"/>
      <c r="C311" s="234"/>
      <c r="D311" s="235" t="s">
        <v>155</v>
      </c>
      <c r="E311" s="236" t="s">
        <v>20</v>
      </c>
      <c r="F311" s="237" t="s">
        <v>164</v>
      </c>
      <c r="G311" s="234"/>
      <c r="H311" s="236" t="s">
        <v>20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155</v>
      </c>
      <c r="AU311" s="243" t="s">
        <v>83</v>
      </c>
      <c r="AV311" s="13" t="s">
        <v>22</v>
      </c>
      <c r="AW311" s="13" t="s">
        <v>33</v>
      </c>
      <c r="AX311" s="13" t="s">
        <v>74</v>
      </c>
      <c r="AY311" s="243" t="s">
        <v>144</v>
      </c>
    </row>
    <row r="312" s="13" customFormat="1">
      <c r="A312" s="13"/>
      <c r="B312" s="233"/>
      <c r="C312" s="234"/>
      <c r="D312" s="235" t="s">
        <v>155</v>
      </c>
      <c r="E312" s="236" t="s">
        <v>20</v>
      </c>
      <c r="F312" s="237" t="s">
        <v>428</v>
      </c>
      <c r="G312" s="234"/>
      <c r="H312" s="236" t="s">
        <v>20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155</v>
      </c>
      <c r="AU312" s="243" t="s">
        <v>83</v>
      </c>
      <c r="AV312" s="13" t="s">
        <v>22</v>
      </c>
      <c r="AW312" s="13" t="s">
        <v>33</v>
      </c>
      <c r="AX312" s="13" t="s">
        <v>74</v>
      </c>
      <c r="AY312" s="243" t="s">
        <v>144</v>
      </c>
    </row>
    <row r="313" s="14" customFormat="1">
      <c r="A313" s="14"/>
      <c r="B313" s="244"/>
      <c r="C313" s="245"/>
      <c r="D313" s="235" t="s">
        <v>155</v>
      </c>
      <c r="E313" s="246" t="s">
        <v>20</v>
      </c>
      <c r="F313" s="247" t="s">
        <v>429</v>
      </c>
      <c r="G313" s="245"/>
      <c r="H313" s="248">
        <v>1400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155</v>
      </c>
      <c r="AU313" s="254" t="s">
        <v>83</v>
      </c>
      <c r="AV313" s="14" t="s">
        <v>83</v>
      </c>
      <c r="AW313" s="14" t="s">
        <v>33</v>
      </c>
      <c r="AX313" s="14" t="s">
        <v>22</v>
      </c>
      <c r="AY313" s="254" t="s">
        <v>144</v>
      </c>
    </row>
    <row r="314" s="2" customFormat="1" ht="33" customHeight="1">
      <c r="A314" s="40"/>
      <c r="B314" s="41"/>
      <c r="C314" s="215" t="s">
        <v>430</v>
      </c>
      <c r="D314" s="215" t="s">
        <v>146</v>
      </c>
      <c r="E314" s="216" t="s">
        <v>431</v>
      </c>
      <c r="F314" s="217" t="s">
        <v>432</v>
      </c>
      <c r="G314" s="218" t="s">
        <v>149</v>
      </c>
      <c r="H314" s="219">
        <v>1400</v>
      </c>
      <c r="I314" s="220"/>
      <c r="J314" s="221">
        <f>ROUND(I314*H314,2)</f>
        <v>0</v>
      </c>
      <c r="K314" s="217" t="s">
        <v>150</v>
      </c>
      <c r="L314" s="46"/>
      <c r="M314" s="222" t="s">
        <v>20</v>
      </c>
      <c r="N314" s="223" t="s">
        <v>45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151</v>
      </c>
      <c r="AT314" s="226" t="s">
        <v>146</v>
      </c>
      <c r="AU314" s="226" t="s">
        <v>83</v>
      </c>
      <c r="AY314" s="19" t="s">
        <v>144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22</v>
      </c>
      <c r="BK314" s="227">
        <f>ROUND(I314*H314,2)</f>
        <v>0</v>
      </c>
      <c r="BL314" s="19" t="s">
        <v>151</v>
      </c>
      <c r="BM314" s="226" t="s">
        <v>433</v>
      </c>
    </row>
    <row r="315" s="2" customFormat="1">
      <c r="A315" s="40"/>
      <c r="B315" s="41"/>
      <c r="C315" s="42"/>
      <c r="D315" s="228" t="s">
        <v>153</v>
      </c>
      <c r="E315" s="42"/>
      <c r="F315" s="229" t="s">
        <v>434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153</v>
      </c>
      <c r="AU315" s="19" t="s">
        <v>83</v>
      </c>
    </row>
    <row r="316" s="13" customFormat="1">
      <c r="A316" s="13"/>
      <c r="B316" s="233"/>
      <c r="C316" s="234"/>
      <c r="D316" s="235" t="s">
        <v>155</v>
      </c>
      <c r="E316" s="236" t="s">
        <v>20</v>
      </c>
      <c r="F316" s="237" t="s">
        <v>291</v>
      </c>
      <c r="G316" s="234"/>
      <c r="H316" s="236" t="s">
        <v>20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155</v>
      </c>
      <c r="AU316" s="243" t="s">
        <v>83</v>
      </c>
      <c r="AV316" s="13" t="s">
        <v>22</v>
      </c>
      <c r="AW316" s="13" t="s">
        <v>33</v>
      </c>
      <c r="AX316" s="13" t="s">
        <v>74</v>
      </c>
      <c r="AY316" s="243" t="s">
        <v>144</v>
      </c>
    </row>
    <row r="317" s="13" customFormat="1">
      <c r="A317" s="13"/>
      <c r="B317" s="233"/>
      <c r="C317" s="234"/>
      <c r="D317" s="235" t="s">
        <v>155</v>
      </c>
      <c r="E317" s="236" t="s">
        <v>20</v>
      </c>
      <c r="F317" s="237" t="s">
        <v>164</v>
      </c>
      <c r="G317" s="234"/>
      <c r="H317" s="236" t="s">
        <v>20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155</v>
      </c>
      <c r="AU317" s="243" t="s">
        <v>83</v>
      </c>
      <c r="AV317" s="13" t="s">
        <v>22</v>
      </c>
      <c r="AW317" s="13" t="s">
        <v>33</v>
      </c>
      <c r="AX317" s="13" t="s">
        <v>74</v>
      </c>
      <c r="AY317" s="243" t="s">
        <v>144</v>
      </c>
    </row>
    <row r="318" s="13" customFormat="1">
      <c r="A318" s="13"/>
      <c r="B318" s="233"/>
      <c r="C318" s="234"/>
      <c r="D318" s="235" t="s">
        <v>155</v>
      </c>
      <c r="E318" s="236" t="s">
        <v>20</v>
      </c>
      <c r="F318" s="237" t="s">
        <v>428</v>
      </c>
      <c r="G318" s="234"/>
      <c r="H318" s="236" t="s">
        <v>20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155</v>
      </c>
      <c r="AU318" s="243" t="s">
        <v>83</v>
      </c>
      <c r="AV318" s="13" t="s">
        <v>22</v>
      </c>
      <c r="AW318" s="13" t="s">
        <v>33</v>
      </c>
      <c r="AX318" s="13" t="s">
        <v>74</v>
      </c>
      <c r="AY318" s="243" t="s">
        <v>144</v>
      </c>
    </row>
    <row r="319" s="14" customFormat="1">
      <c r="A319" s="14"/>
      <c r="B319" s="244"/>
      <c r="C319" s="245"/>
      <c r="D319" s="235" t="s">
        <v>155</v>
      </c>
      <c r="E319" s="246" t="s">
        <v>20</v>
      </c>
      <c r="F319" s="247" t="s">
        <v>429</v>
      </c>
      <c r="G319" s="245"/>
      <c r="H319" s="248">
        <v>1400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155</v>
      </c>
      <c r="AU319" s="254" t="s">
        <v>83</v>
      </c>
      <c r="AV319" s="14" t="s">
        <v>83</v>
      </c>
      <c r="AW319" s="14" t="s">
        <v>33</v>
      </c>
      <c r="AX319" s="14" t="s">
        <v>22</v>
      </c>
      <c r="AY319" s="254" t="s">
        <v>144</v>
      </c>
    </row>
    <row r="320" s="2" customFormat="1" ht="44.25" customHeight="1">
      <c r="A320" s="40"/>
      <c r="B320" s="41"/>
      <c r="C320" s="215" t="s">
        <v>435</v>
      </c>
      <c r="D320" s="215" t="s">
        <v>146</v>
      </c>
      <c r="E320" s="216" t="s">
        <v>436</v>
      </c>
      <c r="F320" s="217" t="s">
        <v>437</v>
      </c>
      <c r="G320" s="218" t="s">
        <v>149</v>
      </c>
      <c r="H320" s="219">
        <v>1400</v>
      </c>
      <c r="I320" s="220"/>
      <c r="J320" s="221">
        <f>ROUND(I320*H320,2)</f>
        <v>0</v>
      </c>
      <c r="K320" s="217" t="s">
        <v>150</v>
      </c>
      <c r="L320" s="46"/>
      <c r="M320" s="222" t="s">
        <v>20</v>
      </c>
      <c r="N320" s="223" t="s">
        <v>45</v>
      </c>
      <c r="O320" s="86"/>
      <c r="P320" s="224">
        <f>O320*H320</f>
        <v>0</v>
      </c>
      <c r="Q320" s="224">
        <v>0.93779000000000001</v>
      </c>
      <c r="R320" s="224">
        <f>Q320*H320</f>
        <v>1312.906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151</v>
      </c>
      <c r="AT320" s="226" t="s">
        <v>146</v>
      </c>
      <c r="AU320" s="226" t="s">
        <v>83</v>
      </c>
      <c r="AY320" s="19" t="s">
        <v>144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22</v>
      </c>
      <c r="BK320" s="227">
        <f>ROUND(I320*H320,2)</f>
        <v>0</v>
      </c>
      <c r="BL320" s="19" t="s">
        <v>151</v>
      </c>
      <c r="BM320" s="226" t="s">
        <v>438</v>
      </c>
    </row>
    <row r="321" s="2" customFormat="1">
      <c r="A321" s="40"/>
      <c r="B321" s="41"/>
      <c r="C321" s="42"/>
      <c r="D321" s="228" t="s">
        <v>153</v>
      </c>
      <c r="E321" s="42"/>
      <c r="F321" s="229" t="s">
        <v>439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153</v>
      </c>
      <c r="AU321" s="19" t="s">
        <v>83</v>
      </c>
    </row>
    <row r="322" s="13" customFormat="1">
      <c r="A322" s="13"/>
      <c r="B322" s="233"/>
      <c r="C322" s="234"/>
      <c r="D322" s="235" t="s">
        <v>155</v>
      </c>
      <c r="E322" s="236" t="s">
        <v>20</v>
      </c>
      <c r="F322" s="237" t="s">
        <v>291</v>
      </c>
      <c r="G322" s="234"/>
      <c r="H322" s="236" t="s">
        <v>20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155</v>
      </c>
      <c r="AU322" s="243" t="s">
        <v>83</v>
      </c>
      <c r="AV322" s="13" t="s">
        <v>22</v>
      </c>
      <c r="AW322" s="13" t="s">
        <v>33</v>
      </c>
      <c r="AX322" s="13" t="s">
        <v>74</v>
      </c>
      <c r="AY322" s="243" t="s">
        <v>144</v>
      </c>
    </row>
    <row r="323" s="13" customFormat="1">
      <c r="A323" s="13"/>
      <c r="B323" s="233"/>
      <c r="C323" s="234"/>
      <c r="D323" s="235" t="s">
        <v>155</v>
      </c>
      <c r="E323" s="236" t="s">
        <v>20</v>
      </c>
      <c r="F323" s="237" t="s">
        <v>164</v>
      </c>
      <c r="G323" s="234"/>
      <c r="H323" s="236" t="s">
        <v>20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155</v>
      </c>
      <c r="AU323" s="243" t="s">
        <v>83</v>
      </c>
      <c r="AV323" s="13" t="s">
        <v>22</v>
      </c>
      <c r="AW323" s="13" t="s">
        <v>33</v>
      </c>
      <c r="AX323" s="13" t="s">
        <v>74</v>
      </c>
      <c r="AY323" s="243" t="s">
        <v>144</v>
      </c>
    </row>
    <row r="324" s="13" customFormat="1">
      <c r="A324" s="13"/>
      <c r="B324" s="233"/>
      <c r="C324" s="234"/>
      <c r="D324" s="235" t="s">
        <v>155</v>
      </c>
      <c r="E324" s="236" t="s">
        <v>20</v>
      </c>
      <c r="F324" s="237" t="s">
        <v>428</v>
      </c>
      <c r="G324" s="234"/>
      <c r="H324" s="236" t="s">
        <v>20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155</v>
      </c>
      <c r="AU324" s="243" t="s">
        <v>83</v>
      </c>
      <c r="AV324" s="13" t="s">
        <v>22</v>
      </c>
      <c r="AW324" s="13" t="s">
        <v>33</v>
      </c>
      <c r="AX324" s="13" t="s">
        <v>74</v>
      </c>
      <c r="AY324" s="243" t="s">
        <v>144</v>
      </c>
    </row>
    <row r="325" s="14" customFormat="1">
      <c r="A325" s="14"/>
      <c r="B325" s="244"/>
      <c r="C325" s="245"/>
      <c r="D325" s="235" t="s">
        <v>155</v>
      </c>
      <c r="E325" s="246" t="s">
        <v>20</v>
      </c>
      <c r="F325" s="247" t="s">
        <v>429</v>
      </c>
      <c r="G325" s="245"/>
      <c r="H325" s="248">
        <v>1400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155</v>
      </c>
      <c r="AU325" s="254" t="s">
        <v>83</v>
      </c>
      <c r="AV325" s="14" t="s">
        <v>83</v>
      </c>
      <c r="AW325" s="14" t="s">
        <v>33</v>
      </c>
      <c r="AX325" s="14" t="s">
        <v>22</v>
      </c>
      <c r="AY325" s="254" t="s">
        <v>144</v>
      </c>
    </row>
    <row r="326" s="12" customFormat="1" ht="22.8" customHeight="1">
      <c r="A326" s="12"/>
      <c r="B326" s="199"/>
      <c r="C326" s="200"/>
      <c r="D326" s="201" t="s">
        <v>73</v>
      </c>
      <c r="E326" s="213" t="s">
        <v>182</v>
      </c>
      <c r="F326" s="213" t="s">
        <v>440</v>
      </c>
      <c r="G326" s="200"/>
      <c r="H326" s="200"/>
      <c r="I326" s="203"/>
      <c r="J326" s="214">
        <f>BK326</f>
        <v>0</v>
      </c>
      <c r="K326" s="200"/>
      <c r="L326" s="205"/>
      <c r="M326" s="206"/>
      <c r="N326" s="207"/>
      <c r="O326" s="207"/>
      <c r="P326" s="208">
        <f>SUM(P327:P352)</f>
        <v>0</v>
      </c>
      <c r="Q326" s="207"/>
      <c r="R326" s="208">
        <f>SUM(R327:R352)</f>
        <v>134.95919279999998</v>
      </c>
      <c r="S326" s="207"/>
      <c r="T326" s="209">
        <f>SUM(T327:T352)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0" t="s">
        <v>22</v>
      </c>
      <c r="AT326" s="211" t="s">
        <v>73</v>
      </c>
      <c r="AU326" s="211" t="s">
        <v>22</v>
      </c>
      <c r="AY326" s="210" t="s">
        <v>144</v>
      </c>
      <c r="BK326" s="212">
        <f>SUM(BK327:BK352)</f>
        <v>0</v>
      </c>
    </row>
    <row r="327" s="2" customFormat="1" ht="44.25" customHeight="1">
      <c r="A327" s="40"/>
      <c r="B327" s="41"/>
      <c r="C327" s="215" t="s">
        <v>441</v>
      </c>
      <c r="D327" s="215" t="s">
        <v>146</v>
      </c>
      <c r="E327" s="216" t="s">
        <v>442</v>
      </c>
      <c r="F327" s="217" t="s">
        <v>443</v>
      </c>
      <c r="G327" s="218" t="s">
        <v>149</v>
      </c>
      <c r="H327" s="219">
        <v>970.80499999999995</v>
      </c>
      <c r="I327" s="220"/>
      <c r="J327" s="221">
        <f>ROUND(I327*H327,2)</f>
        <v>0</v>
      </c>
      <c r="K327" s="217" t="s">
        <v>150</v>
      </c>
      <c r="L327" s="46"/>
      <c r="M327" s="222" t="s">
        <v>20</v>
      </c>
      <c r="N327" s="223" t="s">
        <v>45</v>
      </c>
      <c r="O327" s="86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151</v>
      </c>
      <c r="AT327" s="226" t="s">
        <v>146</v>
      </c>
      <c r="AU327" s="226" t="s">
        <v>83</v>
      </c>
      <c r="AY327" s="19" t="s">
        <v>144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22</v>
      </c>
      <c r="BK327" s="227">
        <f>ROUND(I327*H327,2)</f>
        <v>0</v>
      </c>
      <c r="BL327" s="19" t="s">
        <v>151</v>
      </c>
      <c r="BM327" s="226" t="s">
        <v>444</v>
      </c>
    </row>
    <row r="328" s="2" customFormat="1">
      <c r="A328" s="40"/>
      <c r="B328" s="41"/>
      <c r="C328" s="42"/>
      <c r="D328" s="228" t="s">
        <v>153</v>
      </c>
      <c r="E328" s="42"/>
      <c r="F328" s="229" t="s">
        <v>445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153</v>
      </c>
      <c r="AU328" s="19" t="s">
        <v>83</v>
      </c>
    </row>
    <row r="329" s="13" customFormat="1">
      <c r="A329" s="13"/>
      <c r="B329" s="233"/>
      <c r="C329" s="234"/>
      <c r="D329" s="235" t="s">
        <v>155</v>
      </c>
      <c r="E329" s="236" t="s">
        <v>20</v>
      </c>
      <c r="F329" s="237" t="s">
        <v>446</v>
      </c>
      <c r="G329" s="234"/>
      <c r="H329" s="236" t="s">
        <v>20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155</v>
      </c>
      <c r="AU329" s="243" t="s">
        <v>83</v>
      </c>
      <c r="AV329" s="13" t="s">
        <v>22</v>
      </c>
      <c r="AW329" s="13" t="s">
        <v>33</v>
      </c>
      <c r="AX329" s="13" t="s">
        <v>74</v>
      </c>
      <c r="AY329" s="243" t="s">
        <v>144</v>
      </c>
    </row>
    <row r="330" s="13" customFormat="1">
      <c r="A330" s="13"/>
      <c r="B330" s="233"/>
      <c r="C330" s="234"/>
      <c r="D330" s="235" t="s">
        <v>155</v>
      </c>
      <c r="E330" s="236" t="s">
        <v>20</v>
      </c>
      <c r="F330" s="237" t="s">
        <v>447</v>
      </c>
      <c r="G330" s="234"/>
      <c r="H330" s="236" t="s">
        <v>20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155</v>
      </c>
      <c r="AU330" s="243" t="s">
        <v>83</v>
      </c>
      <c r="AV330" s="13" t="s">
        <v>22</v>
      </c>
      <c r="AW330" s="13" t="s">
        <v>33</v>
      </c>
      <c r="AX330" s="13" t="s">
        <v>74</v>
      </c>
      <c r="AY330" s="243" t="s">
        <v>144</v>
      </c>
    </row>
    <row r="331" s="14" customFormat="1">
      <c r="A331" s="14"/>
      <c r="B331" s="244"/>
      <c r="C331" s="245"/>
      <c r="D331" s="235" t="s">
        <v>155</v>
      </c>
      <c r="E331" s="246" t="s">
        <v>20</v>
      </c>
      <c r="F331" s="247" t="s">
        <v>448</v>
      </c>
      <c r="G331" s="245"/>
      <c r="H331" s="248">
        <v>542.35500000000002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155</v>
      </c>
      <c r="AU331" s="254" t="s">
        <v>83</v>
      </c>
      <c r="AV331" s="14" t="s">
        <v>83</v>
      </c>
      <c r="AW331" s="14" t="s">
        <v>33</v>
      </c>
      <c r="AX331" s="14" t="s">
        <v>74</v>
      </c>
      <c r="AY331" s="254" t="s">
        <v>144</v>
      </c>
    </row>
    <row r="332" s="13" customFormat="1">
      <c r="A332" s="13"/>
      <c r="B332" s="233"/>
      <c r="C332" s="234"/>
      <c r="D332" s="235" t="s">
        <v>155</v>
      </c>
      <c r="E332" s="236" t="s">
        <v>20</v>
      </c>
      <c r="F332" s="237" t="s">
        <v>449</v>
      </c>
      <c r="G332" s="234"/>
      <c r="H332" s="236" t="s">
        <v>20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83</v>
      </c>
      <c r="AV332" s="13" t="s">
        <v>22</v>
      </c>
      <c r="AW332" s="13" t="s">
        <v>33</v>
      </c>
      <c r="AX332" s="13" t="s">
        <v>74</v>
      </c>
      <c r="AY332" s="243" t="s">
        <v>144</v>
      </c>
    </row>
    <row r="333" s="14" customFormat="1">
      <c r="A333" s="14"/>
      <c r="B333" s="244"/>
      <c r="C333" s="245"/>
      <c r="D333" s="235" t="s">
        <v>155</v>
      </c>
      <c r="E333" s="246" t="s">
        <v>20</v>
      </c>
      <c r="F333" s="247" t="s">
        <v>450</v>
      </c>
      <c r="G333" s="245"/>
      <c r="H333" s="248">
        <v>428.44999999999999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155</v>
      </c>
      <c r="AU333" s="254" t="s">
        <v>83</v>
      </c>
      <c r="AV333" s="14" t="s">
        <v>83</v>
      </c>
      <c r="AW333" s="14" t="s">
        <v>33</v>
      </c>
      <c r="AX333" s="14" t="s">
        <v>74</v>
      </c>
      <c r="AY333" s="254" t="s">
        <v>144</v>
      </c>
    </row>
    <row r="334" s="15" customFormat="1">
      <c r="A334" s="15"/>
      <c r="B334" s="255"/>
      <c r="C334" s="256"/>
      <c r="D334" s="235" t="s">
        <v>155</v>
      </c>
      <c r="E334" s="257" t="s">
        <v>20</v>
      </c>
      <c r="F334" s="258" t="s">
        <v>198</v>
      </c>
      <c r="G334" s="256"/>
      <c r="H334" s="259">
        <v>970.80499999999995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155</v>
      </c>
      <c r="AU334" s="265" t="s">
        <v>83</v>
      </c>
      <c r="AV334" s="15" t="s">
        <v>151</v>
      </c>
      <c r="AW334" s="15" t="s">
        <v>33</v>
      </c>
      <c r="AX334" s="15" t="s">
        <v>22</v>
      </c>
      <c r="AY334" s="265" t="s">
        <v>144</v>
      </c>
    </row>
    <row r="335" s="2" customFormat="1" ht="37.8" customHeight="1">
      <c r="A335" s="40"/>
      <c r="B335" s="41"/>
      <c r="C335" s="215" t="s">
        <v>451</v>
      </c>
      <c r="D335" s="215" t="s">
        <v>146</v>
      </c>
      <c r="E335" s="216" t="s">
        <v>452</v>
      </c>
      <c r="F335" s="217" t="s">
        <v>453</v>
      </c>
      <c r="G335" s="218" t="s">
        <v>454</v>
      </c>
      <c r="H335" s="219">
        <v>198.55000000000001</v>
      </c>
      <c r="I335" s="220"/>
      <c r="J335" s="221">
        <f>ROUND(I335*H335,2)</f>
        <v>0</v>
      </c>
      <c r="K335" s="217" t="s">
        <v>150</v>
      </c>
      <c r="L335" s="46"/>
      <c r="M335" s="222" t="s">
        <v>20</v>
      </c>
      <c r="N335" s="223" t="s">
        <v>45</v>
      </c>
      <c r="O335" s="86"/>
      <c r="P335" s="224">
        <f>O335*H335</f>
        <v>0</v>
      </c>
      <c r="Q335" s="224">
        <v>1.0000000000000001E-05</v>
      </c>
      <c r="R335" s="224">
        <f>Q335*H335</f>
        <v>0.0019855000000000003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151</v>
      </c>
      <c r="AT335" s="226" t="s">
        <v>146</v>
      </c>
      <c r="AU335" s="226" t="s">
        <v>83</v>
      </c>
      <c r="AY335" s="19" t="s">
        <v>144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22</v>
      </c>
      <c r="BK335" s="227">
        <f>ROUND(I335*H335,2)</f>
        <v>0</v>
      </c>
      <c r="BL335" s="19" t="s">
        <v>151</v>
      </c>
      <c r="BM335" s="226" t="s">
        <v>455</v>
      </c>
    </row>
    <row r="336" s="2" customFormat="1">
      <c r="A336" s="40"/>
      <c r="B336" s="41"/>
      <c r="C336" s="42"/>
      <c r="D336" s="228" t="s">
        <v>153</v>
      </c>
      <c r="E336" s="42"/>
      <c r="F336" s="229" t="s">
        <v>456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153</v>
      </c>
      <c r="AU336" s="19" t="s">
        <v>83</v>
      </c>
    </row>
    <row r="337" s="13" customFormat="1">
      <c r="A337" s="13"/>
      <c r="B337" s="233"/>
      <c r="C337" s="234"/>
      <c r="D337" s="235" t="s">
        <v>155</v>
      </c>
      <c r="E337" s="236" t="s">
        <v>20</v>
      </c>
      <c r="F337" s="237" t="s">
        <v>457</v>
      </c>
      <c r="G337" s="234"/>
      <c r="H337" s="236" t="s">
        <v>20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155</v>
      </c>
      <c r="AU337" s="243" t="s">
        <v>83</v>
      </c>
      <c r="AV337" s="13" t="s">
        <v>22</v>
      </c>
      <c r="AW337" s="13" t="s">
        <v>33</v>
      </c>
      <c r="AX337" s="13" t="s">
        <v>74</v>
      </c>
      <c r="AY337" s="243" t="s">
        <v>144</v>
      </c>
    </row>
    <row r="338" s="14" customFormat="1">
      <c r="A338" s="14"/>
      <c r="B338" s="244"/>
      <c r="C338" s="245"/>
      <c r="D338" s="235" t="s">
        <v>155</v>
      </c>
      <c r="E338" s="246" t="s">
        <v>20</v>
      </c>
      <c r="F338" s="247" t="s">
        <v>458</v>
      </c>
      <c r="G338" s="245"/>
      <c r="H338" s="248">
        <v>198.55000000000001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155</v>
      </c>
      <c r="AU338" s="254" t="s">
        <v>83</v>
      </c>
      <c r="AV338" s="14" t="s">
        <v>83</v>
      </c>
      <c r="AW338" s="14" t="s">
        <v>33</v>
      </c>
      <c r="AX338" s="14" t="s">
        <v>22</v>
      </c>
      <c r="AY338" s="254" t="s">
        <v>144</v>
      </c>
    </row>
    <row r="339" s="2" customFormat="1" ht="24.15" customHeight="1">
      <c r="A339" s="40"/>
      <c r="B339" s="41"/>
      <c r="C339" s="215" t="s">
        <v>459</v>
      </c>
      <c r="D339" s="215" t="s">
        <v>146</v>
      </c>
      <c r="E339" s="216" t="s">
        <v>460</v>
      </c>
      <c r="F339" s="217" t="s">
        <v>461</v>
      </c>
      <c r="G339" s="218" t="s">
        <v>454</v>
      </c>
      <c r="H339" s="219">
        <v>198.55000000000001</v>
      </c>
      <c r="I339" s="220"/>
      <c r="J339" s="221">
        <f>ROUND(I339*H339,2)</f>
        <v>0</v>
      </c>
      <c r="K339" s="217" t="s">
        <v>150</v>
      </c>
      <c r="L339" s="46"/>
      <c r="M339" s="222" t="s">
        <v>20</v>
      </c>
      <c r="N339" s="223" t="s">
        <v>45</v>
      </c>
      <c r="O339" s="86"/>
      <c r="P339" s="224">
        <f>O339*H339</f>
        <v>0</v>
      </c>
      <c r="Q339" s="224">
        <v>8.0000000000000007E-05</v>
      </c>
      <c r="R339" s="224">
        <f>Q339*H339</f>
        <v>0.015884000000000002</v>
      </c>
      <c r="S339" s="224">
        <v>0</v>
      </c>
      <c r="T339" s="22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6" t="s">
        <v>151</v>
      </c>
      <c r="AT339" s="226" t="s">
        <v>146</v>
      </c>
      <c r="AU339" s="226" t="s">
        <v>83</v>
      </c>
      <c r="AY339" s="19" t="s">
        <v>144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9" t="s">
        <v>22</v>
      </c>
      <c r="BK339" s="227">
        <f>ROUND(I339*H339,2)</f>
        <v>0</v>
      </c>
      <c r="BL339" s="19" t="s">
        <v>151</v>
      </c>
      <c r="BM339" s="226" t="s">
        <v>462</v>
      </c>
    </row>
    <row r="340" s="2" customFormat="1">
      <c r="A340" s="40"/>
      <c r="B340" s="41"/>
      <c r="C340" s="42"/>
      <c r="D340" s="228" t="s">
        <v>153</v>
      </c>
      <c r="E340" s="42"/>
      <c r="F340" s="229" t="s">
        <v>463</v>
      </c>
      <c r="G340" s="42"/>
      <c r="H340" s="42"/>
      <c r="I340" s="230"/>
      <c r="J340" s="42"/>
      <c r="K340" s="42"/>
      <c r="L340" s="46"/>
      <c r="M340" s="231"/>
      <c r="N340" s="23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153</v>
      </c>
      <c r="AU340" s="19" t="s">
        <v>83</v>
      </c>
    </row>
    <row r="341" s="13" customFormat="1">
      <c r="A341" s="13"/>
      <c r="B341" s="233"/>
      <c r="C341" s="234"/>
      <c r="D341" s="235" t="s">
        <v>155</v>
      </c>
      <c r="E341" s="236" t="s">
        <v>20</v>
      </c>
      <c r="F341" s="237" t="s">
        <v>464</v>
      </c>
      <c r="G341" s="234"/>
      <c r="H341" s="236" t="s">
        <v>20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155</v>
      </c>
      <c r="AU341" s="243" t="s">
        <v>83</v>
      </c>
      <c r="AV341" s="13" t="s">
        <v>22</v>
      </c>
      <c r="AW341" s="13" t="s">
        <v>33</v>
      </c>
      <c r="AX341" s="13" t="s">
        <v>74</v>
      </c>
      <c r="AY341" s="243" t="s">
        <v>144</v>
      </c>
    </row>
    <row r="342" s="14" customFormat="1">
      <c r="A342" s="14"/>
      <c r="B342" s="244"/>
      <c r="C342" s="245"/>
      <c r="D342" s="235" t="s">
        <v>155</v>
      </c>
      <c r="E342" s="246" t="s">
        <v>20</v>
      </c>
      <c r="F342" s="247" t="s">
        <v>465</v>
      </c>
      <c r="G342" s="245"/>
      <c r="H342" s="248">
        <v>198.55000000000001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155</v>
      </c>
      <c r="AU342" s="254" t="s">
        <v>83</v>
      </c>
      <c r="AV342" s="14" t="s">
        <v>83</v>
      </c>
      <c r="AW342" s="14" t="s">
        <v>33</v>
      </c>
      <c r="AX342" s="14" t="s">
        <v>22</v>
      </c>
      <c r="AY342" s="254" t="s">
        <v>144</v>
      </c>
    </row>
    <row r="343" s="2" customFormat="1" ht="33" customHeight="1">
      <c r="A343" s="40"/>
      <c r="B343" s="41"/>
      <c r="C343" s="215" t="s">
        <v>466</v>
      </c>
      <c r="D343" s="215" t="s">
        <v>146</v>
      </c>
      <c r="E343" s="216" t="s">
        <v>467</v>
      </c>
      <c r="F343" s="217" t="s">
        <v>468</v>
      </c>
      <c r="G343" s="218" t="s">
        <v>149</v>
      </c>
      <c r="H343" s="219">
        <v>2450.8049999999998</v>
      </c>
      <c r="I343" s="220"/>
      <c r="J343" s="221">
        <f>ROUND(I343*H343,2)</f>
        <v>0</v>
      </c>
      <c r="K343" s="217" t="s">
        <v>20</v>
      </c>
      <c r="L343" s="46"/>
      <c r="M343" s="222" t="s">
        <v>20</v>
      </c>
      <c r="N343" s="223" t="s">
        <v>45</v>
      </c>
      <c r="O343" s="86"/>
      <c r="P343" s="224">
        <f>O343*H343</f>
        <v>0</v>
      </c>
      <c r="Q343" s="224">
        <v>0.055059999999999998</v>
      </c>
      <c r="R343" s="224">
        <f>Q343*H343</f>
        <v>134.94132329999999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151</v>
      </c>
      <c r="AT343" s="226" t="s">
        <v>146</v>
      </c>
      <c r="AU343" s="226" t="s">
        <v>83</v>
      </c>
      <c r="AY343" s="19" t="s">
        <v>144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22</v>
      </c>
      <c r="BK343" s="227">
        <f>ROUND(I343*H343,2)</f>
        <v>0</v>
      </c>
      <c r="BL343" s="19" t="s">
        <v>151</v>
      </c>
      <c r="BM343" s="226" t="s">
        <v>469</v>
      </c>
    </row>
    <row r="344" s="13" customFormat="1">
      <c r="A344" s="13"/>
      <c r="B344" s="233"/>
      <c r="C344" s="234"/>
      <c r="D344" s="235" t="s">
        <v>155</v>
      </c>
      <c r="E344" s="236" t="s">
        <v>20</v>
      </c>
      <c r="F344" s="237" t="s">
        <v>446</v>
      </c>
      <c r="G344" s="234"/>
      <c r="H344" s="236" t="s">
        <v>20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155</v>
      </c>
      <c r="AU344" s="243" t="s">
        <v>83</v>
      </c>
      <c r="AV344" s="13" t="s">
        <v>22</v>
      </c>
      <c r="AW344" s="13" t="s">
        <v>33</v>
      </c>
      <c r="AX344" s="13" t="s">
        <v>74</v>
      </c>
      <c r="AY344" s="243" t="s">
        <v>144</v>
      </c>
    </row>
    <row r="345" s="13" customFormat="1">
      <c r="A345" s="13"/>
      <c r="B345" s="233"/>
      <c r="C345" s="234"/>
      <c r="D345" s="235" t="s">
        <v>155</v>
      </c>
      <c r="E345" s="236" t="s">
        <v>20</v>
      </c>
      <c r="F345" s="237" t="s">
        <v>447</v>
      </c>
      <c r="G345" s="234"/>
      <c r="H345" s="236" t="s">
        <v>20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155</v>
      </c>
      <c r="AU345" s="243" t="s">
        <v>83</v>
      </c>
      <c r="AV345" s="13" t="s">
        <v>22</v>
      </c>
      <c r="AW345" s="13" t="s">
        <v>33</v>
      </c>
      <c r="AX345" s="13" t="s">
        <v>74</v>
      </c>
      <c r="AY345" s="243" t="s">
        <v>144</v>
      </c>
    </row>
    <row r="346" s="14" customFormat="1">
      <c r="A346" s="14"/>
      <c r="B346" s="244"/>
      <c r="C346" s="245"/>
      <c r="D346" s="235" t="s">
        <v>155</v>
      </c>
      <c r="E346" s="246" t="s">
        <v>20</v>
      </c>
      <c r="F346" s="247" t="s">
        <v>448</v>
      </c>
      <c r="G346" s="245"/>
      <c r="H346" s="248">
        <v>542.35500000000002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155</v>
      </c>
      <c r="AU346" s="254" t="s">
        <v>83</v>
      </c>
      <c r="AV346" s="14" t="s">
        <v>83</v>
      </c>
      <c r="AW346" s="14" t="s">
        <v>33</v>
      </c>
      <c r="AX346" s="14" t="s">
        <v>74</v>
      </c>
      <c r="AY346" s="254" t="s">
        <v>144</v>
      </c>
    </row>
    <row r="347" s="13" customFormat="1">
      <c r="A347" s="13"/>
      <c r="B347" s="233"/>
      <c r="C347" s="234"/>
      <c r="D347" s="235" t="s">
        <v>155</v>
      </c>
      <c r="E347" s="236" t="s">
        <v>20</v>
      </c>
      <c r="F347" s="237" t="s">
        <v>449</v>
      </c>
      <c r="G347" s="234"/>
      <c r="H347" s="236" t="s">
        <v>20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155</v>
      </c>
      <c r="AU347" s="243" t="s">
        <v>83</v>
      </c>
      <c r="AV347" s="13" t="s">
        <v>22</v>
      </c>
      <c r="AW347" s="13" t="s">
        <v>33</v>
      </c>
      <c r="AX347" s="13" t="s">
        <v>74</v>
      </c>
      <c r="AY347" s="243" t="s">
        <v>144</v>
      </c>
    </row>
    <row r="348" s="14" customFormat="1">
      <c r="A348" s="14"/>
      <c r="B348" s="244"/>
      <c r="C348" s="245"/>
      <c r="D348" s="235" t="s">
        <v>155</v>
      </c>
      <c r="E348" s="246" t="s">
        <v>20</v>
      </c>
      <c r="F348" s="247" t="s">
        <v>450</v>
      </c>
      <c r="G348" s="245"/>
      <c r="H348" s="248">
        <v>428.44999999999999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155</v>
      </c>
      <c r="AU348" s="254" t="s">
        <v>83</v>
      </c>
      <c r="AV348" s="14" t="s">
        <v>83</v>
      </c>
      <c r="AW348" s="14" t="s">
        <v>33</v>
      </c>
      <c r="AX348" s="14" t="s">
        <v>74</v>
      </c>
      <c r="AY348" s="254" t="s">
        <v>144</v>
      </c>
    </row>
    <row r="349" s="13" customFormat="1">
      <c r="A349" s="13"/>
      <c r="B349" s="233"/>
      <c r="C349" s="234"/>
      <c r="D349" s="235" t="s">
        <v>155</v>
      </c>
      <c r="E349" s="236" t="s">
        <v>20</v>
      </c>
      <c r="F349" s="237" t="s">
        <v>446</v>
      </c>
      <c r="G349" s="234"/>
      <c r="H349" s="236" t="s">
        <v>20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155</v>
      </c>
      <c r="AU349" s="243" t="s">
        <v>83</v>
      </c>
      <c r="AV349" s="13" t="s">
        <v>22</v>
      </c>
      <c r="AW349" s="13" t="s">
        <v>33</v>
      </c>
      <c r="AX349" s="13" t="s">
        <v>74</v>
      </c>
      <c r="AY349" s="243" t="s">
        <v>144</v>
      </c>
    </row>
    <row r="350" s="13" customFormat="1">
      <c r="A350" s="13"/>
      <c r="B350" s="233"/>
      <c r="C350" s="234"/>
      <c r="D350" s="235" t="s">
        <v>155</v>
      </c>
      <c r="E350" s="236" t="s">
        <v>20</v>
      </c>
      <c r="F350" s="237" t="s">
        <v>470</v>
      </c>
      <c r="G350" s="234"/>
      <c r="H350" s="236" t="s">
        <v>20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155</v>
      </c>
      <c r="AU350" s="243" t="s">
        <v>83</v>
      </c>
      <c r="AV350" s="13" t="s">
        <v>22</v>
      </c>
      <c r="AW350" s="13" t="s">
        <v>33</v>
      </c>
      <c r="AX350" s="13" t="s">
        <v>74</v>
      </c>
      <c r="AY350" s="243" t="s">
        <v>144</v>
      </c>
    </row>
    <row r="351" s="14" customFormat="1">
      <c r="A351" s="14"/>
      <c r="B351" s="244"/>
      <c r="C351" s="245"/>
      <c r="D351" s="235" t="s">
        <v>155</v>
      </c>
      <c r="E351" s="246" t="s">
        <v>20</v>
      </c>
      <c r="F351" s="247" t="s">
        <v>471</v>
      </c>
      <c r="G351" s="245"/>
      <c r="H351" s="248">
        <v>1480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155</v>
      </c>
      <c r="AU351" s="254" t="s">
        <v>83</v>
      </c>
      <c r="AV351" s="14" t="s">
        <v>83</v>
      </c>
      <c r="AW351" s="14" t="s">
        <v>33</v>
      </c>
      <c r="AX351" s="14" t="s">
        <v>74</v>
      </c>
      <c r="AY351" s="254" t="s">
        <v>144</v>
      </c>
    </row>
    <row r="352" s="15" customFormat="1">
      <c r="A352" s="15"/>
      <c r="B352" s="255"/>
      <c r="C352" s="256"/>
      <c r="D352" s="235" t="s">
        <v>155</v>
      </c>
      <c r="E352" s="257" t="s">
        <v>20</v>
      </c>
      <c r="F352" s="258" t="s">
        <v>198</v>
      </c>
      <c r="G352" s="256"/>
      <c r="H352" s="259">
        <v>2450.8049999999998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155</v>
      </c>
      <c r="AU352" s="265" t="s">
        <v>83</v>
      </c>
      <c r="AV352" s="15" t="s">
        <v>151</v>
      </c>
      <c r="AW352" s="15" t="s">
        <v>33</v>
      </c>
      <c r="AX352" s="15" t="s">
        <v>22</v>
      </c>
      <c r="AY352" s="265" t="s">
        <v>144</v>
      </c>
    </row>
    <row r="353" s="12" customFormat="1" ht="22.8" customHeight="1">
      <c r="A353" s="12"/>
      <c r="B353" s="199"/>
      <c r="C353" s="200"/>
      <c r="D353" s="201" t="s">
        <v>73</v>
      </c>
      <c r="E353" s="213" t="s">
        <v>206</v>
      </c>
      <c r="F353" s="213" t="s">
        <v>472</v>
      </c>
      <c r="G353" s="200"/>
      <c r="H353" s="200"/>
      <c r="I353" s="203"/>
      <c r="J353" s="214">
        <f>BK353</f>
        <v>0</v>
      </c>
      <c r="K353" s="200"/>
      <c r="L353" s="205"/>
      <c r="M353" s="206"/>
      <c r="N353" s="207"/>
      <c r="O353" s="207"/>
      <c r="P353" s="208">
        <f>SUM(P354:P406)</f>
        <v>0</v>
      </c>
      <c r="Q353" s="207"/>
      <c r="R353" s="208">
        <f>SUM(R354:R406)</f>
        <v>1.96944779</v>
      </c>
      <c r="S353" s="207"/>
      <c r="T353" s="209">
        <f>SUM(T354:T406)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0" t="s">
        <v>22</v>
      </c>
      <c r="AT353" s="211" t="s">
        <v>73</v>
      </c>
      <c r="AU353" s="211" t="s">
        <v>22</v>
      </c>
      <c r="AY353" s="210" t="s">
        <v>144</v>
      </c>
      <c r="BK353" s="212">
        <f>SUM(BK354:BK406)</f>
        <v>0</v>
      </c>
    </row>
    <row r="354" s="2" customFormat="1" ht="24.15" customHeight="1">
      <c r="A354" s="40"/>
      <c r="B354" s="41"/>
      <c r="C354" s="215" t="s">
        <v>473</v>
      </c>
      <c r="D354" s="215" t="s">
        <v>146</v>
      </c>
      <c r="E354" s="216" t="s">
        <v>474</v>
      </c>
      <c r="F354" s="217" t="s">
        <v>475</v>
      </c>
      <c r="G354" s="218" t="s">
        <v>454</v>
      </c>
      <c r="H354" s="219">
        <v>67.5</v>
      </c>
      <c r="I354" s="220"/>
      <c r="J354" s="221">
        <f>ROUND(I354*H354,2)</f>
        <v>0</v>
      </c>
      <c r="K354" s="217" t="s">
        <v>150</v>
      </c>
      <c r="L354" s="46"/>
      <c r="M354" s="222" t="s">
        <v>20</v>
      </c>
      <c r="N354" s="223" t="s">
        <v>45</v>
      </c>
      <c r="O354" s="86"/>
      <c r="P354" s="224">
        <f>O354*H354</f>
        <v>0</v>
      </c>
      <c r="Q354" s="224">
        <v>0.0235</v>
      </c>
      <c r="R354" s="224">
        <f>Q354*H354</f>
        <v>1.5862499999999999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151</v>
      </c>
      <c r="AT354" s="226" t="s">
        <v>146</v>
      </c>
      <c r="AU354" s="226" t="s">
        <v>83</v>
      </c>
      <c r="AY354" s="19" t="s">
        <v>144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22</v>
      </c>
      <c r="BK354" s="227">
        <f>ROUND(I354*H354,2)</f>
        <v>0</v>
      </c>
      <c r="BL354" s="19" t="s">
        <v>151</v>
      </c>
      <c r="BM354" s="226" t="s">
        <v>476</v>
      </c>
    </row>
    <row r="355" s="2" customFormat="1">
      <c r="A355" s="40"/>
      <c r="B355" s="41"/>
      <c r="C355" s="42"/>
      <c r="D355" s="228" t="s">
        <v>153</v>
      </c>
      <c r="E355" s="42"/>
      <c r="F355" s="229" t="s">
        <v>477</v>
      </c>
      <c r="G355" s="42"/>
      <c r="H355" s="42"/>
      <c r="I355" s="230"/>
      <c r="J355" s="42"/>
      <c r="K355" s="42"/>
      <c r="L355" s="46"/>
      <c r="M355" s="231"/>
      <c r="N355" s="232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153</v>
      </c>
      <c r="AU355" s="19" t="s">
        <v>83</v>
      </c>
    </row>
    <row r="356" s="13" customFormat="1">
      <c r="A356" s="13"/>
      <c r="B356" s="233"/>
      <c r="C356" s="234"/>
      <c r="D356" s="235" t="s">
        <v>155</v>
      </c>
      <c r="E356" s="236" t="s">
        <v>20</v>
      </c>
      <c r="F356" s="237" t="s">
        <v>457</v>
      </c>
      <c r="G356" s="234"/>
      <c r="H356" s="236" t="s">
        <v>20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155</v>
      </c>
      <c r="AU356" s="243" t="s">
        <v>83</v>
      </c>
      <c r="AV356" s="13" t="s">
        <v>22</v>
      </c>
      <c r="AW356" s="13" t="s">
        <v>33</v>
      </c>
      <c r="AX356" s="13" t="s">
        <v>74</v>
      </c>
      <c r="AY356" s="243" t="s">
        <v>144</v>
      </c>
    </row>
    <row r="357" s="14" customFormat="1">
      <c r="A357" s="14"/>
      <c r="B357" s="244"/>
      <c r="C357" s="245"/>
      <c r="D357" s="235" t="s">
        <v>155</v>
      </c>
      <c r="E357" s="246" t="s">
        <v>20</v>
      </c>
      <c r="F357" s="247" t="s">
        <v>478</v>
      </c>
      <c r="G357" s="245"/>
      <c r="H357" s="248">
        <v>67.5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155</v>
      </c>
      <c r="AU357" s="254" t="s">
        <v>83</v>
      </c>
      <c r="AV357" s="14" t="s">
        <v>83</v>
      </c>
      <c r="AW357" s="14" t="s">
        <v>33</v>
      </c>
      <c r="AX357" s="14" t="s">
        <v>22</v>
      </c>
      <c r="AY357" s="254" t="s">
        <v>144</v>
      </c>
    </row>
    <row r="358" s="2" customFormat="1" ht="33" customHeight="1">
      <c r="A358" s="40"/>
      <c r="B358" s="41"/>
      <c r="C358" s="215" t="s">
        <v>479</v>
      </c>
      <c r="D358" s="215" t="s">
        <v>146</v>
      </c>
      <c r="E358" s="216" t="s">
        <v>480</v>
      </c>
      <c r="F358" s="217" t="s">
        <v>481</v>
      </c>
      <c r="G358" s="218" t="s">
        <v>454</v>
      </c>
      <c r="H358" s="219">
        <v>173.44</v>
      </c>
      <c r="I358" s="220"/>
      <c r="J358" s="221">
        <f>ROUND(I358*H358,2)</f>
        <v>0</v>
      </c>
      <c r="K358" s="217" t="s">
        <v>150</v>
      </c>
      <c r="L358" s="46"/>
      <c r="M358" s="222" t="s">
        <v>20</v>
      </c>
      <c r="N358" s="223" t="s">
        <v>45</v>
      </c>
      <c r="O358" s="86"/>
      <c r="P358" s="224">
        <f>O358*H358</f>
        <v>0</v>
      </c>
      <c r="Q358" s="224">
        <v>0.00018000000000000001</v>
      </c>
      <c r="R358" s="224">
        <f>Q358*H358</f>
        <v>0.031219200000000003</v>
      </c>
      <c r="S358" s="224">
        <v>0</v>
      </c>
      <c r="T358" s="22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6" t="s">
        <v>151</v>
      </c>
      <c r="AT358" s="226" t="s">
        <v>146</v>
      </c>
      <c r="AU358" s="226" t="s">
        <v>83</v>
      </c>
      <c r="AY358" s="19" t="s">
        <v>144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9" t="s">
        <v>22</v>
      </c>
      <c r="BK358" s="227">
        <f>ROUND(I358*H358,2)</f>
        <v>0</v>
      </c>
      <c r="BL358" s="19" t="s">
        <v>151</v>
      </c>
      <c r="BM358" s="226" t="s">
        <v>482</v>
      </c>
    </row>
    <row r="359" s="2" customFormat="1">
      <c r="A359" s="40"/>
      <c r="B359" s="41"/>
      <c r="C359" s="42"/>
      <c r="D359" s="228" t="s">
        <v>153</v>
      </c>
      <c r="E359" s="42"/>
      <c r="F359" s="229" t="s">
        <v>483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153</v>
      </c>
      <c r="AU359" s="19" t="s">
        <v>83</v>
      </c>
    </row>
    <row r="360" s="13" customFormat="1">
      <c r="A360" s="13"/>
      <c r="B360" s="233"/>
      <c r="C360" s="234"/>
      <c r="D360" s="235" t="s">
        <v>155</v>
      </c>
      <c r="E360" s="236" t="s">
        <v>20</v>
      </c>
      <c r="F360" s="237" t="s">
        <v>457</v>
      </c>
      <c r="G360" s="234"/>
      <c r="H360" s="236" t="s">
        <v>20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155</v>
      </c>
      <c r="AU360" s="243" t="s">
        <v>83</v>
      </c>
      <c r="AV360" s="13" t="s">
        <v>22</v>
      </c>
      <c r="AW360" s="13" t="s">
        <v>33</v>
      </c>
      <c r="AX360" s="13" t="s">
        <v>74</v>
      </c>
      <c r="AY360" s="243" t="s">
        <v>144</v>
      </c>
    </row>
    <row r="361" s="14" customFormat="1">
      <c r="A361" s="14"/>
      <c r="B361" s="244"/>
      <c r="C361" s="245"/>
      <c r="D361" s="235" t="s">
        <v>155</v>
      </c>
      <c r="E361" s="246" t="s">
        <v>20</v>
      </c>
      <c r="F361" s="247" t="s">
        <v>484</v>
      </c>
      <c r="G361" s="245"/>
      <c r="H361" s="248">
        <v>173.44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155</v>
      </c>
      <c r="AU361" s="254" t="s">
        <v>83</v>
      </c>
      <c r="AV361" s="14" t="s">
        <v>83</v>
      </c>
      <c r="AW361" s="14" t="s">
        <v>33</v>
      </c>
      <c r="AX361" s="14" t="s">
        <v>22</v>
      </c>
      <c r="AY361" s="254" t="s">
        <v>144</v>
      </c>
    </row>
    <row r="362" s="2" customFormat="1" ht="24.15" customHeight="1">
      <c r="A362" s="40"/>
      <c r="B362" s="41"/>
      <c r="C362" s="215" t="s">
        <v>485</v>
      </c>
      <c r="D362" s="215" t="s">
        <v>146</v>
      </c>
      <c r="E362" s="216" t="s">
        <v>486</v>
      </c>
      <c r="F362" s="217" t="s">
        <v>487</v>
      </c>
      <c r="G362" s="218" t="s">
        <v>454</v>
      </c>
      <c r="H362" s="219">
        <v>173.44</v>
      </c>
      <c r="I362" s="220"/>
      <c r="J362" s="221">
        <f>ROUND(I362*H362,2)</f>
        <v>0</v>
      </c>
      <c r="K362" s="217" t="s">
        <v>150</v>
      </c>
      <c r="L362" s="46"/>
      <c r="M362" s="222" t="s">
        <v>20</v>
      </c>
      <c r="N362" s="223" t="s">
        <v>45</v>
      </c>
      <c r="O362" s="86"/>
      <c r="P362" s="224">
        <f>O362*H362</f>
        <v>0</v>
      </c>
      <c r="Q362" s="224">
        <v>1.0000000000000001E-05</v>
      </c>
      <c r="R362" s="224">
        <f>Q362*H362</f>
        <v>0.0017344000000000001</v>
      </c>
      <c r="S362" s="224">
        <v>0</v>
      </c>
      <c r="T362" s="225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6" t="s">
        <v>151</v>
      </c>
      <c r="AT362" s="226" t="s">
        <v>146</v>
      </c>
      <c r="AU362" s="226" t="s">
        <v>83</v>
      </c>
      <c r="AY362" s="19" t="s">
        <v>144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9" t="s">
        <v>22</v>
      </c>
      <c r="BK362" s="227">
        <f>ROUND(I362*H362,2)</f>
        <v>0</v>
      </c>
      <c r="BL362" s="19" t="s">
        <v>151</v>
      </c>
      <c r="BM362" s="226" t="s">
        <v>488</v>
      </c>
    </row>
    <row r="363" s="2" customFormat="1">
      <c r="A363" s="40"/>
      <c r="B363" s="41"/>
      <c r="C363" s="42"/>
      <c r="D363" s="228" t="s">
        <v>153</v>
      </c>
      <c r="E363" s="42"/>
      <c r="F363" s="229" t="s">
        <v>489</v>
      </c>
      <c r="G363" s="42"/>
      <c r="H363" s="42"/>
      <c r="I363" s="230"/>
      <c r="J363" s="42"/>
      <c r="K363" s="42"/>
      <c r="L363" s="46"/>
      <c r="M363" s="231"/>
      <c r="N363" s="232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153</v>
      </c>
      <c r="AU363" s="19" t="s">
        <v>83</v>
      </c>
    </row>
    <row r="364" s="13" customFormat="1">
      <c r="A364" s="13"/>
      <c r="B364" s="233"/>
      <c r="C364" s="234"/>
      <c r="D364" s="235" t="s">
        <v>155</v>
      </c>
      <c r="E364" s="236" t="s">
        <v>20</v>
      </c>
      <c r="F364" s="237" t="s">
        <v>457</v>
      </c>
      <c r="G364" s="234"/>
      <c r="H364" s="236" t="s">
        <v>20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155</v>
      </c>
      <c r="AU364" s="243" t="s">
        <v>83</v>
      </c>
      <c r="AV364" s="13" t="s">
        <v>22</v>
      </c>
      <c r="AW364" s="13" t="s">
        <v>33</v>
      </c>
      <c r="AX364" s="13" t="s">
        <v>74</v>
      </c>
      <c r="AY364" s="243" t="s">
        <v>144</v>
      </c>
    </row>
    <row r="365" s="14" customFormat="1">
      <c r="A365" s="14"/>
      <c r="B365" s="244"/>
      <c r="C365" s="245"/>
      <c r="D365" s="235" t="s">
        <v>155</v>
      </c>
      <c r="E365" s="246" t="s">
        <v>20</v>
      </c>
      <c r="F365" s="247" t="s">
        <v>484</v>
      </c>
      <c r="G365" s="245"/>
      <c r="H365" s="248">
        <v>173.44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155</v>
      </c>
      <c r="AU365" s="254" t="s">
        <v>83</v>
      </c>
      <c r="AV365" s="14" t="s">
        <v>83</v>
      </c>
      <c r="AW365" s="14" t="s">
        <v>33</v>
      </c>
      <c r="AX365" s="14" t="s">
        <v>22</v>
      </c>
      <c r="AY365" s="254" t="s">
        <v>144</v>
      </c>
    </row>
    <row r="366" s="2" customFormat="1" ht="33" customHeight="1">
      <c r="A366" s="40"/>
      <c r="B366" s="41"/>
      <c r="C366" s="215" t="s">
        <v>490</v>
      </c>
      <c r="D366" s="215" t="s">
        <v>146</v>
      </c>
      <c r="E366" s="216" t="s">
        <v>491</v>
      </c>
      <c r="F366" s="217" t="s">
        <v>492</v>
      </c>
      <c r="G366" s="218" t="s">
        <v>454</v>
      </c>
      <c r="H366" s="219">
        <v>263.76999999999998</v>
      </c>
      <c r="I366" s="220"/>
      <c r="J366" s="221">
        <f>ROUND(I366*H366,2)</f>
        <v>0</v>
      </c>
      <c r="K366" s="217" t="s">
        <v>150</v>
      </c>
      <c r="L366" s="46"/>
      <c r="M366" s="222" t="s">
        <v>20</v>
      </c>
      <c r="N366" s="223" t="s">
        <v>45</v>
      </c>
      <c r="O366" s="86"/>
      <c r="P366" s="224">
        <f>O366*H366</f>
        <v>0</v>
      </c>
      <c r="Q366" s="224">
        <v>0.00022000000000000001</v>
      </c>
      <c r="R366" s="224">
        <f>Q366*H366</f>
        <v>0.058029399999999995</v>
      </c>
      <c r="S366" s="224">
        <v>0</v>
      </c>
      <c r="T366" s="22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6" t="s">
        <v>151</v>
      </c>
      <c r="AT366" s="226" t="s">
        <v>146</v>
      </c>
      <c r="AU366" s="226" t="s">
        <v>83</v>
      </c>
      <c r="AY366" s="19" t="s">
        <v>144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22</v>
      </c>
      <c r="BK366" s="227">
        <f>ROUND(I366*H366,2)</f>
        <v>0</v>
      </c>
      <c r="BL366" s="19" t="s">
        <v>151</v>
      </c>
      <c r="BM366" s="226" t="s">
        <v>493</v>
      </c>
    </row>
    <row r="367" s="2" customFormat="1">
      <c r="A367" s="40"/>
      <c r="B367" s="41"/>
      <c r="C367" s="42"/>
      <c r="D367" s="228" t="s">
        <v>153</v>
      </c>
      <c r="E367" s="42"/>
      <c r="F367" s="229" t="s">
        <v>494</v>
      </c>
      <c r="G367" s="42"/>
      <c r="H367" s="42"/>
      <c r="I367" s="230"/>
      <c r="J367" s="42"/>
      <c r="K367" s="42"/>
      <c r="L367" s="46"/>
      <c r="M367" s="231"/>
      <c r="N367" s="232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153</v>
      </c>
      <c r="AU367" s="19" t="s">
        <v>83</v>
      </c>
    </row>
    <row r="368" s="13" customFormat="1">
      <c r="A368" s="13"/>
      <c r="B368" s="233"/>
      <c r="C368" s="234"/>
      <c r="D368" s="235" t="s">
        <v>155</v>
      </c>
      <c r="E368" s="236" t="s">
        <v>20</v>
      </c>
      <c r="F368" s="237" t="s">
        <v>446</v>
      </c>
      <c r="G368" s="234"/>
      <c r="H368" s="236" t="s">
        <v>20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155</v>
      </c>
      <c r="AU368" s="243" t="s">
        <v>83</v>
      </c>
      <c r="AV368" s="13" t="s">
        <v>22</v>
      </c>
      <c r="AW368" s="13" t="s">
        <v>33</v>
      </c>
      <c r="AX368" s="13" t="s">
        <v>74</v>
      </c>
      <c r="AY368" s="243" t="s">
        <v>144</v>
      </c>
    </row>
    <row r="369" s="13" customFormat="1">
      <c r="A369" s="13"/>
      <c r="B369" s="233"/>
      <c r="C369" s="234"/>
      <c r="D369" s="235" t="s">
        <v>155</v>
      </c>
      <c r="E369" s="236" t="s">
        <v>20</v>
      </c>
      <c r="F369" s="237" t="s">
        <v>495</v>
      </c>
      <c r="G369" s="234"/>
      <c r="H369" s="236" t="s">
        <v>20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155</v>
      </c>
      <c r="AU369" s="243" t="s">
        <v>83</v>
      </c>
      <c r="AV369" s="13" t="s">
        <v>22</v>
      </c>
      <c r="AW369" s="13" t="s">
        <v>33</v>
      </c>
      <c r="AX369" s="13" t="s">
        <v>74</v>
      </c>
      <c r="AY369" s="243" t="s">
        <v>144</v>
      </c>
    </row>
    <row r="370" s="13" customFormat="1">
      <c r="A370" s="13"/>
      <c r="B370" s="233"/>
      <c r="C370" s="234"/>
      <c r="D370" s="235" t="s">
        <v>155</v>
      </c>
      <c r="E370" s="236" t="s">
        <v>20</v>
      </c>
      <c r="F370" s="237" t="s">
        <v>496</v>
      </c>
      <c r="G370" s="234"/>
      <c r="H370" s="236" t="s">
        <v>20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83</v>
      </c>
      <c r="AV370" s="13" t="s">
        <v>22</v>
      </c>
      <c r="AW370" s="13" t="s">
        <v>33</v>
      </c>
      <c r="AX370" s="13" t="s">
        <v>74</v>
      </c>
      <c r="AY370" s="243" t="s">
        <v>144</v>
      </c>
    </row>
    <row r="371" s="14" customFormat="1">
      <c r="A371" s="14"/>
      <c r="B371" s="244"/>
      <c r="C371" s="245"/>
      <c r="D371" s="235" t="s">
        <v>155</v>
      </c>
      <c r="E371" s="246" t="s">
        <v>20</v>
      </c>
      <c r="F371" s="247" t="s">
        <v>497</v>
      </c>
      <c r="G371" s="245"/>
      <c r="H371" s="248">
        <v>263.76999999999998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155</v>
      </c>
      <c r="AU371" s="254" t="s">
        <v>83</v>
      </c>
      <c r="AV371" s="14" t="s">
        <v>83</v>
      </c>
      <c r="AW371" s="14" t="s">
        <v>33</v>
      </c>
      <c r="AX371" s="14" t="s">
        <v>22</v>
      </c>
      <c r="AY371" s="254" t="s">
        <v>144</v>
      </c>
    </row>
    <row r="372" s="2" customFormat="1" ht="44.25" customHeight="1">
      <c r="A372" s="40"/>
      <c r="B372" s="41"/>
      <c r="C372" s="215" t="s">
        <v>498</v>
      </c>
      <c r="D372" s="215" t="s">
        <v>146</v>
      </c>
      <c r="E372" s="216" t="s">
        <v>499</v>
      </c>
      <c r="F372" s="217" t="s">
        <v>500</v>
      </c>
      <c r="G372" s="218" t="s">
        <v>149</v>
      </c>
      <c r="H372" s="219">
        <v>102.26300000000001</v>
      </c>
      <c r="I372" s="220"/>
      <c r="J372" s="221">
        <f>ROUND(I372*H372,2)</f>
        <v>0</v>
      </c>
      <c r="K372" s="217" t="s">
        <v>150</v>
      </c>
      <c r="L372" s="46"/>
      <c r="M372" s="222" t="s">
        <v>20</v>
      </c>
      <c r="N372" s="223" t="s">
        <v>45</v>
      </c>
      <c r="O372" s="86"/>
      <c r="P372" s="224">
        <f>O372*H372</f>
        <v>0</v>
      </c>
      <c r="Q372" s="224">
        <v>0.00063000000000000003</v>
      </c>
      <c r="R372" s="224">
        <f>Q372*H372</f>
        <v>0.064425690000000008</v>
      </c>
      <c r="S372" s="224">
        <v>0</v>
      </c>
      <c r="T372" s="22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6" t="s">
        <v>151</v>
      </c>
      <c r="AT372" s="226" t="s">
        <v>146</v>
      </c>
      <c r="AU372" s="226" t="s">
        <v>83</v>
      </c>
      <c r="AY372" s="19" t="s">
        <v>144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22</v>
      </c>
      <c r="BK372" s="227">
        <f>ROUND(I372*H372,2)</f>
        <v>0</v>
      </c>
      <c r="BL372" s="19" t="s">
        <v>151</v>
      </c>
      <c r="BM372" s="226" t="s">
        <v>501</v>
      </c>
    </row>
    <row r="373" s="2" customFormat="1">
      <c r="A373" s="40"/>
      <c r="B373" s="41"/>
      <c r="C373" s="42"/>
      <c r="D373" s="228" t="s">
        <v>153</v>
      </c>
      <c r="E373" s="42"/>
      <c r="F373" s="229" t="s">
        <v>502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153</v>
      </c>
      <c r="AU373" s="19" t="s">
        <v>83</v>
      </c>
    </row>
    <row r="374" s="13" customFormat="1">
      <c r="A374" s="13"/>
      <c r="B374" s="233"/>
      <c r="C374" s="234"/>
      <c r="D374" s="235" t="s">
        <v>155</v>
      </c>
      <c r="E374" s="236" t="s">
        <v>20</v>
      </c>
      <c r="F374" s="237" t="s">
        <v>457</v>
      </c>
      <c r="G374" s="234"/>
      <c r="H374" s="236" t="s">
        <v>20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155</v>
      </c>
      <c r="AU374" s="243" t="s">
        <v>83</v>
      </c>
      <c r="AV374" s="13" t="s">
        <v>22</v>
      </c>
      <c r="AW374" s="13" t="s">
        <v>33</v>
      </c>
      <c r="AX374" s="13" t="s">
        <v>74</v>
      </c>
      <c r="AY374" s="243" t="s">
        <v>144</v>
      </c>
    </row>
    <row r="375" s="14" customFormat="1">
      <c r="A375" s="14"/>
      <c r="B375" s="244"/>
      <c r="C375" s="245"/>
      <c r="D375" s="235" t="s">
        <v>155</v>
      </c>
      <c r="E375" s="246" t="s">
        <v>20</v>
      </c>
      <c r="F375" s="247" t="s">
        <v>503</v>
      </c>
      <c r="G375" s="245"/>
      <c r="H375" s="248">
        <v>102.2625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155</v>
      </c>
      <c r="AU375" s="254" t="s">
        <v>83</v>
      </c>
      <c r="AV375" s="14" t="s">
        <v>83</v>
      </c>
      <c r="AW375" s="14" t="s">
        <v>33</v>
      </c>
      <c r="AX375" s="14" t="s">
        <v>22</v>
      </c>
      <c r="AY375" s="254" t="s">
        <v>144</v>
      </c>
    </row>
    <row r="376" s="2" customFormat="1" ht="24.15" customHeight="1">
      <c r="A376" s="40"/>
      <c r="B376" s="41"/>
      <c r="C376" s="215" t="s">
        <v>504</v>
      </c>
      <c r="D376" s="215" t="s">
        <v>146</v>
      </c>
      <c r="E376" s="216" t="s">
        <v>505</v>
      </c>
      <c r="F376" s="217" t="s">
        <v>506</v>
      </c>
      <c r="G376" s="218" t="s">
        <v>149</v>
      </c>
      <c r="H376" s="219">
        <v>3365.2469999999998</v>
      </c>
      <c r="I376" s="220"/>
      <c r="J376" s="221">
        <f>ROUND(I376*H376,2)</f>
        <v>0</v>
      </c>
      <c r="K376" s="217" t="s">
        <v>150</v>
      </c>
      <c r="L376" s="46"/>
      <c r="M376" s="222" t="s">
        <v>20</v>
      </c>
      <c r="N376" s="223" t="s">
        <v>45</v>
      </c>
      <c r="O376" s="86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6" t="s">
        <v>151</v>
      </c>
      <c r="AT376" s="226" t="s">
        <v>146</v>
      </c>
      <c r="AU376" s="226" t="s">
        <v>83</v>
      </c>
      <c r="AY376" s="19" t="s">
        <v>144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9" t="s">
        <v>22</v>
      </c>
      <c r="BK376" s="227">
        <f>ROUND(I376*H376,2)</f>
        <v>0</v>
      </c>
      <c r="BL376" s="19" t="s">
        <v>151</v>
      </c>
      <c r="BM376" s="226" t="s">
        <v>507</v>
      </c>
    </row>
    <row r="377" s="2" customFormat="1">
      <c r="A377" s="40"/>
      <c r="B377" s="41"/>
      <c r="C377" s="42"/>
      <c r="D377" s="228" t="s">
        <v>153</v>
      </c>
      <c r="E377" s="42"/>
      <c r="F377" s="229" t="s">
        <v>508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153</v>
      </c>
      <c r="AU377" s="19" t="s">
        <v>83</v>
      </c>
    </row>
    <row r="378" s="13" customFormat="1">
      <c r="A378" s="13"/>
      <c r="B378" s="233"/>
      <c r="C378" s="234"/>
      <c r="D378" s="235" t="s">
        <v>155</v>
      </c>
      <c r="E378" s="236" t="s">
        <v>20</v>
      </c>
      <c r="F378" s="237" t="s">
        <v>446</v>
      </c>
      <c r="G378" s="234"/>
      <c r="H378" s="236" t="s">
        <v>20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155</v>
      </c>
      <c r="AU378" s="243" t="s">
        <v>83</v>
      </c>
      <c r="AV378" s="13" t="s">
        <v>22</v>
      </c>
      <c r="AW378" s="13" t="s">
        <v>33</v>
      </c>
      <c r="AX378" s="13" t="s">
        <v>74</v>
      </c>
      <c r="AY378" s="243" t="s">
        <v>144</v>
      </c>
    </row>
    <row r="379" s="13" customFormat="1">
      <c r="A379" s="13"/>
      <c r="B379" s="233"/>
      <c r="C379" s="234"/>
      <c r="D379" s="235" t="s">
        <v>155</v>
      </c>
      <c r="E379" s="236" t="s">
        <v>20</v>
      </c>
      <c r="F379" s="237" t="s">
        <v>447</v>
      </c>
      <c r="G379" s="234"/>
      <c r="H379" s="236" t="s">
        <v>20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155</v>
      </c>
      <c r="AU379" s="243" t="s">
        <v>83</v>
      </c>
      <c r="AV379" s="13" t="s">
        <v>22</v>
      </c>
      <c r="AW379" s="13" t="s">
        <v>33</v>
      </c>
      <c r="AX379" s="13" t="s">
        <v>74</v>
      </c>
      <c r="AY379" s="243" t="s">
        <v>144</v>
      </c>
    </row>
    <row r="380" s="14" customFormat="1">
      <c r="A380" s="14"/>
      <c r="B380" s="244"/>
      <c r="C380" s="245"/>
      <c r="D380" s="235" t="s">
        <v>155</v>
      </c>
      <c r="E380" s="246" t="s">
        <v>20</v>
      </c>
      <c r="F380" s="247" t="s">
        <v>509</v>
      </c>
      <c r="G380" s="245"/>
      <c r="H380" s="248">
        <v>949.76999999999987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155</v>
      </c>
      <c r="AU380" s="254" t="s">
        <v>83</v>
      </c>
      <c r="AV380" s="14" t="s">
        <v>83</v>
      </c>
      <c r="AW380" s="14" t="s">
        <v>33</v>
      </c>
      <c r="AX380" s="14" t="s">
        <v>74</v>
      </c>
      <c r="AY380" s="254" t="s">
        <v>144</v>
      </c>
    </row>
    <row r="381" s="13" customFormat="1">
      <c r="A381" s="13"/>
      <c r="B381" s="233"/>
      <c r="C381" s="234"/>
      <c r="D381" s="235" t="s">
        <v>155</v>
      </c>
      <c r="E381" s="236" t="s">
        <v>20</v>
      </c>
      <c r="F381" s="237" t="s">
        <v>449</v>
      </c>
      <c r="G381" s="234"/>
      <c r="H381" s="236" t="s">
        <v>20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155</v>
      </c>
      <c r="AU381" s="243" t="s">
        <v>83</v>
      </c>
      <c r="AV381" s="13" t="s">
        <v>22</v>
      </c>
      <c r="AW381" s="13" t="s">
        <v>33</v>
      </c>
      <c r="AX381" s="13" t="s">
        <v>74</v>
      </c>
      <c r="AY381" s="243" t="s">
        <v>144</v>
      </c>
    </row>
    <row r="382" s="14" customFormat="1">
      <c r="A382" s="14"/>
      <c r="B382" s="244"/>
      <c r="C382" s="245"/>
      <c r="D382" s="235" t="s">
        <v>155</v>
      </c>
      <c r="E382" s="246" t="s">
        <v>20</v>
      </c>
      <c r="F382" s="247" t="s">
        <v>510</v>
      </c>
      <c r="G382" s="245"/>
      <c r="H382" s="248">
        <v>576.45000000000005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155</v>
      </c>
      <c r="AU382" s="254" t="s">
        <v>83</v>
      </c>
      <c r="AV382" s="14" t="s">
        <v>83</v>
      </c>
      <c r="AW382" s="14" t="s">
        <v>33</v>
      </c>
      <c r="AX382" s="14" t="s">
        <v>74</v>
      </c>
      <c r="AY382" s="254" t="s">
        <v>144</v>
      </c>
    </row>
    <row r="383" s="13" customFormat="1">
      <c r="A383" s="13"/>
      <c r="B383" s="233"/>
      <c r="C383" s="234"/>
      <c r="D383" s="235" t="s">
        <v>155</v>
      </c>
      <c r="E383" s="236" t="s">
        <v>20</v>
      </c>
      <c r="F383" s="237" t="s">
        <v>496</v>
      </c>
      <c r="G383" s="234"/>
      <c r="H383" s="236" t="s">
        <v>20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155</v>
      </c>
      <c r="AU383" s="243" t="s">
        <v>83</v>
      </c>
      <c r="AV383" s="13" t="s">
        <v>22</v>
      </c>
      <c r="AW383" s="13" t="s">
        <v>33</v>
      </c>
      <c r="AX383" s="13" t="s">
        <v>74</v>
      </c>
      <c r="AY383" s="243" t="s">
        <v>144</v>
      </c>
    </row>
    <row r="384" s="14" customFormat="1">
      <c r="A384" s="14"/>
      <c r="B384" s="244"/>
      <c r="C384" s="245"/>
      <c r="D384" s="235" t="s">
        <v>155</v>
      </c>
      <c r="E384" s="246" t="s">
        <v>20</v>
      </c>
      <c r="F384" s="247" t="s">
        <v>511</v>
      </c>
      <c r="G384" s="245"/>
      <c r="H384" s="248">
        <v>439.02695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155</v>
      </c>
      <c r="AU384" s="254" t="s">
        <v>83</v>
      </c>
      <c r="AV384" s="14" t="s">
        <v>83</v>
      </c>
      <c r="AW384" s="14" t="s">
        <v>33</v>
      </c>
      <c r="AX384" s="14" t="s">
        <v>74</v>
      </c>
      <c r="AY384" s="254" t="s">
        <v>144</v>
      </c>
    </row>
    <row r="385" s="13" customFormat="1">
      <c r="A385" s="13"/>
      <c r="B385" s="233"/>
      <c r="C385" s="234"/>
      <c r="D385" s="235" t="s">
        <v>155</v>
      </c>
      <c r="E385" s="236" t="s">
        <v>20</v>
      </c>
      <c r="F385" s="237" t="s">
        <v>446</v>
      </c>
      <c r="G385" s="234"/>
      <c r="H385" s="236" t="s">
        <v>20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155</v>
      </c>
      <c r="AU385" s="243" t="s">
        <v>83</v>
      </c>
      <c r="AV385" s="13" t="s">
        <v>22</v>
      </c>
      <c r="AW385" s="13" t="s">
        <v>33</v>
      </c>
      <c r="AX385" s="13" t="s">
        <v>74</v>
      </c>
      <c r="AY385" s="243" t="s">
        <v>144</v>
      </c>
    </row>
    <row r="386" s="13" customFormat="1">
      <c r="A386" s="13"/>
      <c r="B386" s="233"/>
      <c r="C386" s="234"/>
      <c r="D386" s="235" t="s">
        <v>155</v>
      </c>
      <c r="E386" s="236" t="s">
        <v>20</v>
      </c>
      <c r="F386" s="237" t="s">
        <v>470</v>
      </c>
      <c r="G386" s="234"/>
      <c r="H386" s="236" t="s">
        <v>20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155</v>
      </c>
      <c r="AU386" s="243" t="s">
        <v>83</v>
      </c>
      <c r="AV386" s="13" t="s">
        <v>22</v>
      </c>
      <c r="AW386" s="13" t="s">
        <v>33</v>
      </c>
      <c r="AX386" s="13" t="s">
        <v>74</v>
      </c>
      <c r="AY386" s="243" t="s">
        <v>144</v>
      </c>
    </row>
    <row r="387" s="14" customFormat="1">
      <c r="A387" s="14"/>
      <c r="B387" s="244"/>
      <c r="C387" s="245"/>
      <c r="D387" s="235" t="s">
        <v>155</v>
      </c>
      <c r="E387" s="246" t="s">
        <v>20</v>
      </c>
      <c r="F387" s="247" t="s">
        <v>429</v>
      </c>
      <c r="G387" s="245"/>
      <c r="H387" s="248">
        <v>1400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155</v>
      </c>
      <c r="AU387" s="254" t="s">
        <v>83</v>
      </c>
      <c r="AV387" s="14" t="s">
        <v>83</v>
      </c>
      <c r="AW387" s="14" t="s">
        <v>33</v>
      </c>
      <c r="AX387" s="14" t="s">
        <v>74</v>
      </c>
      <c r="AY387" s="254" t="s">
        <v>144</v>
      </c>
    </row>
    <row r="388" s="15" customFormat="1">
      <c r="A388" s="15"/>
      <c r="B388" s="255"/>
      <c r="C388" s="256"/>
      <c r="D388" s="235" t="s">
        <v>155</v>
      </c>
      <c r="E388" s="257" t="s">
        <v>20</v>
      </c>
      <c r="F388" s="258" t="s">
        <v>198</v>
      </c>
      <c r="G388" s="256"/>
      <c r="H388" s="259">
        <v>3365.2469499999997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5" t="s">
        <v>155</v>
      </c>
      <c r="AU388" s="265" t="s">
        <v>83</v>
      </c>
      <c r="AV388" s="15" t="s">
        <v>151</v>
      </c>
      <c r="AW388" s="15" t="s">
        <v>33</v>
      </c>
      <c r="AX388" s="15" t="s">
        <v>22</v>
      </c>
      <c r="AY388" s="265" t="s">
        <v>144</v>
      </c>
    </row>
    <row r="389" s="2" customFormat="1" ht="55.5" customHeight="1">
      <c r="A389" s="40"/>
      <c r="B389" s="41"/>
      <c r="C389" s="215" t="s">
        <v>512</v>
      </c>
      <c r="D389" s="215" t="s">
        <v>146</v>
      </c>
      <c r="E389" s="216" t="s">
        <v>513</v>
      </c>
      <c r="F389" s="217" t="s">
        <v>514</v>
      </c>
      <c r="G389" s="218" t="s">
        <v>149</v>
      </c>
      <c r="H389" s="219">
        <v>202.989</v>
      </c>
      <c r="I389" s="220"/>
      <c r="J389" s="221">
        <f>ROUND(I389*H389,2)</f>
        <v>0</v>
      </c>
      <c r="K389" s="217" t="s">
        <v>150</v>
      </c>
      <c r="L389" s="46"/>
      <c r="M389" s="222" t="s">
        <v>20</v>
      </c>
      <c r="N389" s="223" t="s">
        <v>45</v>
      </c>
      <c r="O389" s="86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6" t="s">
        <v>151</v>
      </c>
      <c r="AT389" s="226" t="s">
        <v>146</v>
      </c>
      <c r="AU389" s="226" t="s">
        <v>83</v>
      </c>
      <c r="AY389" s="19" t="s">
        <v>144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9" t="s">
        <v>22</v>
      </c>
      <c r="BK389" s="227">
        <f>ROUND(I389*H389,2)</f>
        <v>0</v>
      </c>
      <c r="BL389" s="19" t="s">
        <v>151</v>
      </c>
      <c r="BM389" s="226" t="s">
        <v>515</v>
      </c>
    </row>
    <row r="390" s="2" customFormat="1">
      <c r="A390" s="40"/>
      <c r="B390" s="41"/>
      <c r="C390" s="42"/>
      <c r="D390" s="228" t="s">
        <v>153</v>
      </c>
      <c r="E390" s="42"/>
      <c r="F390" s="229" t="s">
        <v>516</v>
      </c>
      <c r="G390" s="42"/>
      <c r="H390" s="42"/>
      <c r="I390" s="230"/>
      <c r="J390" s="42"/>
      <c r="K390" s="42"/>
      <c r="L390" s="46"/>
      <c r="M390" s="231"/>
      <c r="N390" s="23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153</v>
      </c>
      <c r="AU390" s="19" t="s">
        <v>83</v>
      </c>
    </row>
    <row r="391" s="13" customFormat="1">
      <c r="A391" s="13"/>
      <c r="B391" s="233"/>
      <c r="C391" s="234"/>
      <c r="D391" s="235" t="s">
        <v>155</v>
      </c>
      <c r="E391" s="236" t="s">
        <v>20</v>
      </c>
      <c r="F391" s="237" t="s">
        <v>517</v>
      </c>
      <c r="G391" s="234"/>
      <c r="H391" s="236" t="s">
        <v>20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155</v>
      </c>
      <c r="AU391" s="243" t="s">
        <v>83</v>
      </c>
      <c r="AV391" s="13" t="s">
        <v>22</v>
      </c>
      <c r="AW391" s="13" t="s">
        <v>33</v>
      </c>
      <c r="AX391" s="13" t="s">
        <v>74</v>
      </c>
      <c r="AY391" s="243" t="s">
        <v>144</v>
      </c>
    </row>
    <row r="392" s="13" customFormat="1">
      <c r="A392" s="13"/>
      <c r="B392" s="233"/>
      <c r="C392" s="234"/>
      <c r="D392" s="235" t="s">
        <v>155</v>
      </c>
      <c r="E392" s="236" t="s">
        <v>20</v>
      </c>
      <c r="F392" s="237" t="s">
        <v>518</v>
      </c>
      <c r="G392" s="234"/>
      <c r="H392" s="236" t="s">
        <v>20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155</v>
      </c>
      <c r="AU392" s="243" t="s">
        <v>83</v>
      </c>
      <c r="AV392" s="13" t="s">
        <v>22</v>
      </c>
      <c r="AW392" s="13" t="s">
        <v>33</v>
      </c>
      <c r="AX392" s="13" t="s">
        <v>74</v>
      </c>
      <c r="AY392" s="243" t="s">
        <v>144</v>
      </c>
    </row>
    <row r="393" s="14" customFormat="1">
      <c r="A393" s="14"/>
      <c r="B393" s="244"/>
      <c r="C393" s="245"/>
      <c r="D393" s="235" t="s">
        <v>155</v>
      </c>
      <c r="E393" s="246" t="s">
        <v>20</v>
      </c>
      <c r="F393" s="247" t="s">
        <v>519</v>
      </c>
      <c r="G393" s="245"/>
      <c r="H393" s="248">
        <v>202.989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155</v>
      </c>
      <c r="AU393" s="254" t="s">
        <v>83</v>
      </c>
      <c r="AV393" s="14" t="s">
        <v>83</v>
      </c>
      <c r="AW393" s="14" t="s">
        <v>33</v>
      </c>
      <c r="AX393" s="14" t="s">
        <v>22</v>
      </c>
      <c r="AY393" s="254" t="s">
        <v>144</v>
      </c>
    </row>
    <row r="394" s="2" customFormat="1" ht="37.8" customHeight="1">
      <c r="A394" s="40"/>
      <c r="B394" s="41"/>
      <c r="C394" s="215" t="s">
        <v>520</v>
      </c>
      <c r="D394" s="215" t="s">
        <v>146</v>
      </c>
      <c r="E394" s="216" t="s">
        <v>521</v>
      </c>
      <c r="F394" s="217" t="s">
        <v>522</v>
      </c>
      <c r="G394" s="218" t="s">
        <v>149</v>
      </c>
      <c r="H394" s="219">
        <v>608.96699999999998</v>
      </c>
      <c r="I394" s="220"/>
      <c r="J394" s="221">
        <f>ROUND(I394*H394,2)</f>
        <v>0</v>
      </c>
      <c r="K394" s="217" t="s">
        <v>150</v>
      </c>
      <c r="L394" s="46"/>
      <c r="M394" s="222" t="s">
        <v>20</v>
      </c>
      <c r="N394" s="223" t="s">
        <v>45</v>
      </c>
      <c r="O394" s="86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6" t="s">
        <v>151</v>
      </c>
      <c r="AT394" s="226" t="s">
        <v>146</v>
      </c>
      <c r="AU394" s="226" t="s">
        <v>83</v>
      </c>
      <c r="AY394" s="19" t="s">
        <v>144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9" t="s">
        <v>22</v>
      </c>
      <c r="BK394" s="227">
        <f>ROUND(I394*H394,2)</f>
        <v>0</v>
      </c>
      <c r="BL394" s="19" t="s">
        <v>151</v>
      </c>
      <c r="BM394" s="226" t="s">
        <v>523</v>
      </c>
    </row>
    <row r="395" s="2" customFormat="1">
      <c r="A395" s="40"/>
      <c r="B395" s="41"/>
      <c r="C395" s="42"/>
      <c r="D395" s="228" t="s">
        <v>153</v>
      </c>
      <c r="E395" s="42"/>
      <c r="F395" s="229" t="s">
        <v>524</v>
      </c>
      <c r="G395" s="42"/>
      <c r="H395" s="42"/>
      <c r="I395" s="230"/>
      <c r="J395" s="42"/>
      <c r="K395" s="42"/>
      <c r="L395" s="46"/>
      <c r="M395" s="231"/>
      <c r="N395" s="232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153</v>
      </c>
      <c r="AU395" s="19" t="s">
        <v>83</v>
      </c>
    </row>
    <row r="396" s="13" customFormat="1">
      <c r="A396" s="13"/>
      <c r="B396" s="233"/>
      <c r="C396" s="234"/>
      <c r="D396" s="235" t="s">
        <v>155</v>
      </c>
      <c r="E396" s="236" t="s">
        <v>20</v>
      </c>
      <c r="F396" s="237" t="s">
        <v>525</v>
      </c>
      <c r="G396" s="234"/>
      <c r="H396" s="236" t="s">
        <v>20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155</v>
      </c>
      <c r="AU396" s="243" t="s">
        <v>83</v>
      </c>
      <c r="AV396" s="13" t="s">
        <v>22</v>
      </c>
      <c r="AW396" s="13" t="s">
        <v>33</v>
      </c>
      <c r="AX396" s="13" t="s">
        <v>74</v>
      </c>
      <c r="AY396" s="243" t="s">
        <v>144</v>
      </c>
    </row>
    <row r="397" s="14" customFormat="1">
      <c r="A397" s="14"/>
      <c r="B397" s="244"/>
      <c r="C397" s="245"/>
      <c r="D397" s="235" t="s">
        <v>155</v>
      </c>
      <c r="E397" s="246" t="s">
        <v>20</v>
      </c>
      <c r="F397" s="247" t="s">
        <v>526</v>
      </c>
      <c r="G397" s="245"/>
      <c r="H397" s="248">
        <v>608.96699999999998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155</v>
      </c>
      <c r="AU397" s="254" t="s">
        <v>83</v>
      </c>
      <c r="AV397" s="14" t="s">
        <v>83</v>
      </c>
      <c r="AW397" s="14" t="s">
        <v>33</v>
      </c>
      <c r="AX397" s="14" t="s">
        <v>22</v>
      </c>
      <c r="AY397" s="254" t="s">
        <v>144</v>
      </c>
    </row>
    <row r="398" s="2" customFormat="1" ht="55.5" customHeight="1">
      <c r="A398" s="40"/>
      <c r="B398" s="41"/>
      <c r="C398" s="215" t="s">
        <v>527</v>
      </c>
      <c r="D398" s="215" t="s">
        <v>146</v>
      </c>
      <c r="E398" s="216" t="s">
        <v>528</v>
      </c>
      <c r="F398" s="217" t="s">
        <v>529</v>
      </c>
      <c r="G398" s="218" t="s">
        <v>149</v>
      </c>
      <c r="H398" s="219">
        <v>202.989</v>
      </c>
      <c r="I398" s="220"/>
      <c r="J398" s="221">
        <f>ROUND(I398*H398,2)</f>
        <v>0</v>
      </c>
      <c r="K398" s="217" t="s">
        <v>150</v>
      </c>
      <c r="L398" s="46"/>
      <c r="M398" s="222" t="s">
        <v>20</v>
      </c>
      <c r="N398" s="223" t="s">
        <v>45</v>
      </c>
      <c r="O398" s="86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6" t="s">
        <v>151</v>
      </c>
      <c r="AT398" s="226" t="s">
        <v>146</v>
      </c>
      <c r="AU398" s="226" t="s">
        <v>83</v>
      </c>
      <c r="AY398" s="19" t="s">
        <v>144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22</v>
      </c>
      <c r="BK398" s="227">
        <f>ROUND(I398*H398,2)</f>
        <v>0</v>
      </c>
      <c r="BL398" s="19" t="s">
        <v>151</v>
      </c>
      <c r="BM398" s="226" t="s">
        <v>530</v>
      </c>
    </row>
    <row r="399" s="2" customFormat="1">
      <c r="A399" s="40"/>
      <c r="B399" s="41"/>
      <c r="C399" s="42"/>
      <c r="D399" s="228" t="s">
        <v>153</v>
      </c>
      <c r="E399" s="42"/>
      <c r="F399" s="229" t="s">
        <v>531</v>
      </c>
      <c r="G399" s="42"/>
      <c r="H399" s="42"/>
      <c r="I399" s="230"/>
      <c r="J399" s="42"/>
      <c r="K399" s="42"/>
      <c r="L399" s="46"/>
      <c r="M399" s="231"/>
      <c r="N399" s="232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153</v>
      </c>
      <c r="AU399" s="19" t="s">
        <v>83</v>
      </c>
    </row>
    <row r="400" s="13" customFormat="1">
      <c r="A400" s="13"/>
      <c r="B400" s="233"/>
      <c r="C400" s="234"/>
      <c r="D400" s="235" t="s">
        <v>155</v>
      </c>
      <c r="E400" s="236" t="s">
        <v>20</v>
      </c>
      <c r="F400" s="237" t="s">
        <v>525</v>
      </c>
      <c r="G400" s="234"/>
      <c r="H400" s="236" t="s">
        <v>20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155</v>
      </c>
      <c r="AU400" s="243" t="s">
        <v>83</v>
      </c>
      <c r="AV400" s="13" t="s">
        <v>22</v>
      </c>
      <c r="AW400" s="13" t="s">
        <v>33</v>
      </c>
      <c r="AX400" s="13" t="s">
        <v>74</v>
      </c>
      <c r="AY400" s="243" t="s">
        <v>144</v>
      </c>
    </row>
    <row r="401" s="14" customFormat="1">
      <c r="A401" s="14"/>
      <c r="B401" s="244"/>
      <c r="C401" s="245"/>
      <c r="D401" s="235" t="s">
        <v>155</v>
      </c>
      <c r="E401" s="246" t="s">
        <v>20</v>
      </c>
      <c r="F401" s="247" t="s">
        <v>532</v>
      </c>
      <c r="G401" s="245"/>
      <c r="H401" s="248">
        <v>202.989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155</v>
      </c>
      <c r="AU401" s="254" t="s">
        <v>83</v>
      </c>
      <c r="AV401" s="14" t="s">
        <v>83</v>
      </c>
      <c r="AW401" s="14" t="s">
        <v>33</v>
      </c>
      <c r="AX401" s="14" t="s">
        <v>22</v>
      </c>
      <c r="AY401" s="254" t="s">
        <v>144</v>
      </c>
    </row>
    <row r="402" s="2" customFormat="1" ht="37.8" customHeight="1">
      <c r="A402" s="40"/>
      <c r="B402" s="41"/>
      <c r="C402" s="215" t="s">
        <v>533</v>
      </c>
      <c r="D402" s="215" t="s">
        <v>146</v>
      </c>
      <c r="E402" s="216" t="s">
        <v>534</v>
      </c>
      <c r="F402" s="217" t="s">
        <v>535</v>
      </c>
      <c r="G402" s="218" t="s">
        <v>149</v>
      </c>
      <c r="H402" s="219">
        <v>1084.71</v>
      </c>
      <c r="I402" s="220"/>
      <c r="J402" s="221">
        <f>ROUND(I402*H402,2)</f>
        <v>0</v>
      </c>
      <c r="K402" s="217" t="s">
        <v>150</v>
      </c>
      <c r="L402" s="46"/>
      <c r="M402" s="222" t="s">
        <v>20</v>
      </c>
      <c r="N402" s="223" t="s">
        <v>45</v>
      </c>
      <c r="O402" s="86"/>
      <c r="P402" s="224">
        <f>O402*H402</f>
        <v>0</v>
      </c>
      <c r="Q402" s="224">
        <v>0.00021000000000000001</v>
      </c>
      <c r="R402" s="224">
        <f>Q402*H402</f>
        <v>0.22778910000000002</v>
      </c>
      <c r="S402" s="224">
        <v>0</v>
      </c>
      <c r="T402" s="22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6" t="s">
        <v>151</v>
      </c>
      <c r="AT402" s="226" t="s">
        <v>146</v>
      </c>
      <c r="AU402" s="226" t="s">
        <v>83</v>
      </c>
      <c r="AY402" s="19" t="s">
        <v>144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22</v>
      </c>
      <c r="BK402" s="227">
        <f>ROUND(I402*H402,2)</f>
        <v>0</v>
      </c>
      <c r="BL402" s="19" t="s">
        <v>151</v>
      </c>
      <c r="BM402" s="226" t="s">
        <v>536</v>
      </c>
    </row>
    <row r="403" s="2" customFormat="1">
      <c r="A403" s="40"/>
      <c r="B403" s="41"/>
      <c r="C403" s="42"/>
      <c r="D403" s="228" t="s">
        <v>153</v>
      </c>
      <c r="E403" s="42"/>
      <c r="F403" s="229" t="s">
        <v>537</v>
      </c>
      <c r="G403" s="42"/>
      <c r="H403" s="42"/>
      <c r="I403" s="230"/>
      <c r="J403" s="42"/>
      <c r="K403" s="42"/>
      <c r="L403" s="46"/>
      <c r="M403" s="231"/>
      <c r="N403" s="232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153</v>
      </c>
      <c r="AU403" s="19" t="s">
        <v>83</v>
      </c>
    </row>
    <row r="404" s="13" customFormat="1">
      <c r="A404" s="13"/>
      <c r="B404" s="233"/>
      <c r="C404" s="234"/>
      <c r="D404" s="235" t="s">
        <v>155</v>
      </c>
      <c r="E404" s="236" t="s">
        <v>20</v>
      </c>
      <c r="F404" s="237" t="s">
        <v>446</v>
      </c>
      <c r="G404" s="234"/>
      <c r="H404" s="236" t="s">
        <v>20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155</v>
      </c>
      <c r="AU404" s="243" t="s">
        <v>83</v>
      </c>
      <c r="AV404" s="13" t="s">
        <v>22</v>
      </c>
      <c r="AW404" s="13" t="s">
        <v>33</v>
      </c>
      <c r="AX404" s="13" t="s">
        <v>74</v>
      </c>
      <c r="AY404" s="243" t="s">
        <v>144</v>
      </c>
    </row>
    <row r="405" s="13" customFormat="1">
      <c r="A405" s="13"/>
      <c r="B405" s="233"/>
      <c r="C405" s="234"/>
      <c r="D405" s="235" t="s">
        <v>155</v>
      </c>
      <c r="E405" s="236" t="s">
        <v>20</v>
      </c>
      <c r="F405" s="237" t="s">
        <v>447</v>
      </c>
      <c r="G405" s="234"/>
      <c r="H405" s="236" t="s">
        <v>20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155</v>
      </c>
      <c r="AU405" s="243" t="s">
        <v>83</v>
      </c>
      <c r="AV405" s="13" t="s">
        <v>22</v>
      </c>
      <c r="AW405" s="13" t="s">
        <v>33</v>
      </c>
      <c r="AX405" s="13" t="s">
        <v>74</v>
      </c>
      <c r="AY405" s="243" t="s">
        <v>144</v>
      </c>
    </row>
    <row r="406" s="14" customFormat="1">
      <c r="A406" s="14"/>
      <c r="B406" s="244"/>
      <c r="C406" s="245"/>
      <c r="D406" s="235" t="s">
        <v>155</v>
      </c>
      <c r="E406" s="246" t="s">
        <v>20</v>
      </c>
      <c r="F406" s="247" t="s">
        <v>538</v>
      </c>
      <c r="G406" s="245"/>
      <c r="H406" s="248">
        <v>1084.71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155</v>
      </c>
      <c r="AU406" s="254" t="s">
        <v>83</v>
      </c>
      <c r="AV406" s="14" t="s">
        <v>83</v>
      </c>
      <c r="AW406" s="14" t="s">
        <v>33</v>
      </c>
      <c r="AX406" s="14" t="s">
        <v>22</v>
      </c>
      <c r="AY406" s="254" t="s">
        <v>144</v>
      </c>
    </row>
    <row r="407" s="12" customFormat="1" ht="22.8" customHeight="1">
      <c r="A407" s="12"/>
      <c r="B407" s="199"/>
      <c r="C407" s="200"/>
      <c r="D407" s="201" t="s">
        <v>73</v>
      </c>
      <c r="E407" s="213" t="s">
        <v>539</v>
      </c>
      <c r="F407" s="213" t="s">
        <v>540</v>
      </c>
      <c r="G407" s="200"/>
      <c r="H407" s="200"/>
      <c r="I407" s="203"/>
      <c r="J407" s="214">
        <f>BK407</f>
        <v>0</v>
      </c>
      <c r="K407" s="200"/>
      <c r="L407" s="205"/>
      <c r="M407" s="206"/>
      <c r="N407" s="207"/>
      <c r="O407" s="207"/>
      <c r="P407" s="208">
        <f>SUM(P408:P409)</f>
        <v>0</v>
      </c>
      <c r="Q407" s="207"/>
      <c r="R407" s="208">
        <f>SUM(R408:R409)</f>
        <v>0</v>
      </c>
      <c r="S407" s="207"/>
      <c r="T407" s="209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0" t="s">
        <v>22</v>
      </c>
      <c r="AT407" s="211" t="s">
        <v>73</v>
      </c>
      <c r="AU407" s="211" t="s">
        <v>22</v>
      </c>
      <c r="AY407" s="210" t="s">
        <v>144</v>
      </c>
      <c r="BK407" s="212">
        <f>SUM(BK408:BK409)</f>
        <v>0</v>
      </c>
    </row>
    <row r="408" s="2" customFormat="1" ht="37.8" customHeight="1">
      <c r="A408" s="40"/>
      <c r="B408" s="41"/>
      <c r="C408" s="215" t="s">
        <v>541</v>
      </c>
      <c r="D408" s="215" t="s">
        <v>146</v>
      </c>
      <c r="E408" s="216" t="s">
        <v>542</v>
      </c>
      <c r="F408" s="217" t="s">
        <v>543</v>
      </c>
      <c r="G408" s="218" t="s">
        <v>217</v>
      </c>
      <c r="H408" s="219">
        <v>11621.659</v>
      </c>
      <c r="I408" s="220"/>
      <c r="J408" s="221">
        <f>ROUND(I408*H408,2)</f>
        <v>0</v>
      </c>
      <c r="K408" s="217" t="s">
        <v>150</v>
      </c>
      <c r="L408" s="46"/>
      <c r="M408" s="222" t="s">
        <v>20</v>
      </c>
      <c r="N408" s="223" t="s">
        <v>45</v>
      </c>
      <c r="O408" s="86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151</v>
      </c>
      <c r="AT408" s="226" t="s">
        <v>146</v>
      </c>
      <c r="AU408" s="226" t="s">
        <v>83</v>
      </c>
      <c r="AY408" s="19" t="s">
        <v>144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22</v>
      </c>
      <c r="BK408" s="227">
        <f>ROUND(I408*H408,2)</f>
        <v>0</v>
      </c>
      <c r="BL408" s="19" t="s">
        <v>151</v>
      </c>
      <c r="BM408" s="226" t="s">
        <v>544</v>
      </c>
    </row>
    <row r="409" s="2" customFormat="1">
      <c r="A409" s="40"/>
      <c r="B409" s="41"/>
      <c r="C409" s="42"/>
      <c r="D409" s="228" t="s">
        <v>153</v>
      </c>
      <c r="E409" s="42"/>
      <c r="F409" s="229" t="s">
        <v>545</v>
      </c>
      <c r="G409" s="42"/>
      <c r="H409" s="42"/>
      <c r="I409" s="230"/>
      <c r="J409" s="42"/>
      <c r="K409" s="42"/>
      <c r="L409" s="46"/>
      <c r="M409" s="231"/>
      <c r="N409" s="232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153</v>
      </c>
      <c r="AU409" s="19" t="s">
        <v>83</v>
      </c>
    </row>
    <row r="410" s="12" customFormat="1" ht="25.92" customHeight="1">
      <c r="A410" s="12"/>
      <c r="B410" s="199"/>
      <c r="C410" s="200"/>
      <c r="D410" s="201" t="s">
        <v>73</v>
      </c>
      <c r="E410" s="202" t="s">
        <v>546</v>
      </c>
      <c r="F410" s="202" t="s">
        <v>547</v>
      </c>
      <c r="G410" s="200"/>
      <c r="H410" s="200"/>
      <c r="I410" s="203"/>
      <c r="J410" s="204">
        <f>BK410</f>
        <v>0</v>
      </c>
      <c r="K410" s="200"/>
      <c r="L410" s="205"/>
      <c r="M410" s="206"/>
      <c r="N410" s="207"/>
      <c r="O410" s="207"/>
      <c r="P410" s="208">
        <f>P411+P420</f>
        <v>0</v>
      </c>
      <c r="Q410" s="207"/>
      <c r="R410" s="208">
        <f>R411+R420</f>
        <v>23.442082099999997</v>
      </c>
      <c r="S410" s="207"/>
      <c r="T410" s="209">
        <f>T411+T420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83</v>
      </c>
      <c r="AT410" s="211" t="s">
        <v>73</v>
      </c>
      <c r="AU410" s="211" t="s">
        <v>74</v>
      </c>
      <c r="AY410" s="210" t="s">
        <v>144</v>
      </c>
      <c r="BK410" s="212">
        <f>BK411+BK420</f>
        <v>0</v>
      </c>
    </row>
    <row r="411" s="12" customFormat="1" ht="22.8" customHeight="1">
      <c r="A411" s="12"/>
      <c r="B411" s="199"/>
      <c r="C411" s="200"/>
      <c r="D411" s="201" t="s">
        <v>73</v>
      </c>
      <c r="E411" s="213" t="s">
        <v>548</v>
      </c>
      <c r="F411" s="213" t="s">
        <v>549</v>
      </c>
      <c r="G411" s="200"/>
      <c r="H411" s="200"/>
      <c r="I411" s="203"/>
      <c r="J411" s="214">
        <f>BK411</f>
        <v>0</v>
      </c>
      <c r="K411" s="200"/>
      <c r="L411" s="205"/>
      <c r="M411" s="206"/>
      <c r="N411" s="207"/>
      <c r="O411" s="207"/>
      <c r="P411" s="208">
        <f>SUM(P412:P419)</f>
        <v>0</v>
      </c>
      <c r="Q411" s="207"/>
      <c r="R411" s="208">
        <f>SUM(R412:R419)</f>
        <v>1.2929999999999999</v>
      </c>
      <c r="S411" s="207"/>
      <c r="T411" s="209">
        <f>SUM(T412:T419)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0" t="s">
        <v>83</v>
      </c>
      <c r="AT411" s="211" t="s">
        <v>73</v>
      </c>
      <c r="AU411" s="211" t="s">
        <v>22</v>
      </c>
      <c r="AY411" s="210" t="s">
        <v>144</v>
      </c>
      <c r="BK411" s="212">
        <f>SUM(BK412:BK419)</f>
        <v>0</v>
      </c>
    </row>
    <row r="412" s="2" customFormat="1" ht="37.8" customHeight="1">
      <c r="A412" s="40"/>
      <c r="B412" s="41"/>
      <c r="C412" s="215" t="s">
        <v>550</v>
      </c>
      <c r="D412" s="215" t="s">
        <v>146</v>
      </c>
      <c r="E412" s="216" t="s">
        <v>551</v>
      </c>
      <c r="F412" s="217" t="s">
        <v>552</v>
      </c>
      <c r="G412" s="218" t="s">
        <v>149</v>
      </c>
      <c r="H412" s="219">
        <v>2350</v>
      </c>
      <c r="I412" s="220"/>
      <c r="J412" s="221">
        <f>ROUND(I412*H412,2)</f>
        <v>0</v>
      </c>
      <c r="K412" s="217" t="s">
        <v>150</v>
      </c>
      <c r="L412" s="46"/>
      <c r="M412" s="222" t="s">
        <v>20</v>
      </c>
      <c r="N412" s="223" t="s">
        <v>45</v>
      </c>
      <c r="O412" s="86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6" t="s">
        <v>253</v>
      </c>
      <c r="AT412" s="226" t="s">
        <v>146</v>
      </c>
      <c r="AU412" s="226" t="s">
        <v>83</v>
      </c>
      <c r="AY412" s="19" t="s">
        <v>144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9" t="s">
        <v>22</v>
      </c>
      <c r="BK412" s="227">
        <f>ROUND(I412*H412,2)</f>
        <v>0</v>
      </c>
      <c r="BL412" s="19" t="s">
        <v>253</v>
      </c>
      <c r="BM412" s="226" t="s">
        <v>553</v>
      </c>
    </row>
    <row r="413" s="2" customFormat="1">
      <c r="A413" s="40"/>
      <c r="B413" s="41"/>
      <c r="C413" s="42"/>
      <c r="D413" s="228" t="s">
        <v>153</v>
      </c>
      <c r="E413" s="42"/>
      <c r="F413" s="229" t="s">
        <v>554</v>
      </c>
      <c r="G413" s="42"/>
      <c r="H413" s="42"/>
      <c r="I413" s="230"/>
      <c r="J413" s="42"/>
      <c r="K413" s="42"/>
      <c r="L413" s="46"/>
      <c r="M413" s="231"/>
      <c r="N413" s="232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153</v>
      </c>
      <c r="AU413" s="19" t="s">
        <v>83</v>
      </c>
    </row>
    <row r="414" s="13" customFormat="1">
      <c r="A414" s="13"/>
      <c r="B414" s="233"/>
      <c r="C414" s="234"/>
      <c r="D414" s="235" t="s">
        <v>155</v>
      </c>
      <c r="E414" s="236" t="s">
        <v>20</v>
      </c>
      <c r="F414" s="237" t="s">
        <v>291</v>
      </c>
      <c r="G414" s="234"/>
      <c r="H414" s="236" t="s">
        <v>20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83</v>
      </c>
      <c r="AV414" s="13" t="s">
        <v>22</v>
      </c>
      <c r="AW414" s="13" t="s">
        <v>33</v>
      </c>
      <c r="AX414" s="13" t="s">
        <v>74</v>
      </c>
      <c r="AY414" s="243" t="s">
        <v>144</v>
      </c>
    </row>
    <row r="415" s="13" customFormat="1">
      <c r="A415" s="13"/>
      <c r="B415" s="233"/>
      <c r="C415" s="234"/>
      <c r="D415" s="235" t="s">
        <v>155</v>
      </c>
      <c r="E415" s="236" t="s">
        <v>20</v>
      </c>
      <c r="F415" s="237" t="s">
        <v>164</v>
      </c>
      <c r="G415" s="234"/>
      <c r="H415" s="236" t="s">
        <v>20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155</v>
      </c>
      <c r="AU415" s="243" t="s">
        <v>83</v>
      </c>
      <c r="AV415" s="13" t="s">
        <v>22</v>
      </c>
      <c r="AW415" s="13" t="s">
        <v>33</v>
      </c>
      <c r="AX415" s="13" t="s">
        <v>74</v>
      </c>
      <c r="AY415" s="243" t="s">
        <v>144</v>
      </c>
    </row>
    <row r="416" s="13" customFormat="1">
      <c r="A416" s="13"/>
      <c r="B416" s="233"/>
      <c r="C416" s="234"/>
      <c r="D416" s="235" t="s">
        <v>155</v>
      </c>
      <c r="E416" s="236" t="s">
        <v>20</v>
      </c>
      <c r="F416" s="237" t="s">
        <v>555</v>
      </c>
      <c r="G416" s="234"/>
      <c r="H416" s="236" t="s">
        <v>20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155</v>
      </c>
      <c r="AU416" s="243" t="s">
        <v>83</v>
      </c>
      <c r="AV416" s="13" t="s">
        <v>22</v>
      </c>
      <c r="AW416" s="13" t="s">
        <v>33</v>
      </c>
      <c r="AX416" s="13" t="s">
        <v>74</v>
      </c>
      <c r="AY416" s="243" t="s">
        <v>144</v>
      </c>
    </row>
    <row r="417" s="14" customFormat="1">
      <c r="A417" s="14"/>
      <c r="B417" s="244"/>
      <c r="C417" s="245"/>
      <c r="D417" s="235" t="s">
        <v>155</v>
      </c>
      <c r="E417" s="246" t="s">
        <v>20</v>
      </c>
      <c r="F417" s="247" t="s">
        <v>556</v>
      </c>
      <c r="G417" s="245"/>
      <c r="H417" s="248">
        <v>2350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155</v>
      </c>
      <c r="AU417" s="254" t="s">
        <v>83</v>
      </c>
      <c r="AV417" s="14" t="s">
        <v>83</v>
      </c>
      <c r="AW417" s="14" t="s">
        <v>33</v>
      </c>
      <c r="AX417" s="14" t="s">
        <v>22</v>
      </c>
      <c r="AY417" s="254" t="s">
        <v>144</v>
      </c>
    </row>
    <row r="418" s="2" customFormat="1" ht="16.5" customHeight="1">
      <c r="A418" s="40"/>
      <c r="B418" s="41"/>
      <c r="C418" s="266" t="s">
        <v>557</v>
      </c>
      <c r="D418" s="266" t="s">
        <v>272</v>
      </c>
      <c r="E418" s="267" t="s">
        <v>558</v>
      </c>
      <c r="F418" s="268" t="s">
        <v>559</v>
      </c>
      <c r="G418" s="269" t="s">
        <v>217</v>
      </c>
      <c r="H418" s="270">
        <v>1.2929999999999999</v>
      </c>
      <c r="I418" s="271"/>
      <c r="J418" s="272">
        <f>ROUND(I418*H418,2)</f>
        <v>0</v>
      </c>
      <c r="K418" s="268" t="s">
        <v>150</v>
      </c>
      <c r="L418" s="273"/>
      <c r="M418" s="274" t="s">
        <v>20</v>
      </c>
      <c r="N418" s="275" t="s">
        <v>45</v>
      </c>
      <c r="O418" s="86"/>
      <c r="P418" s="224">
        <f>O418*H418</f>
        <v>0</v>
      </c>
      <c r="Q418" s="224">
        <v>1</v>
      </c>
      <c r="R418" s="224">
        <f>Q418*H418</f>
        <v>1.2929999999999999</v>
      </c>
      <c r="S418" s="224">
        <v>0</v>
      </c>
      <c r="T418" s="225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6" t="s">
        <v>354</v>
      </c>
      <c r="AT418" s="226" t="s">
        <v>272</v>
      </c>
      <c r="AU418" s="226" t="s">
        <v>83</v>
      </c>
      <c r="AY418" s="19" t="s">
        <v>144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9" t="s">
        <v>22</v>
      </c>
      <c r="BK418" s="227">
        <f>ROUND(I418*H418,2)</f>
        <v>0</v>
      </c>
      <c r="BL418" s="19" t="s">
        <v>253</v>
      </c>
      <c r="BM418" s="226" t="s">
        <v>560</v>
      </c>
    </row>
    <row r="419" s="14" customFormat="1">
      <c r="A419" s="14"/>
      <c r="B419" s="244"/>
      <c r="C419" s="245"/>
      <c r="D419" s="235" t="s">
        <v>155</v>
      </c>
      <c r="E419" s="245"/>
      <c r="F419" s="247" t="s">
        <v>561</v>
      </c>
      <c r="G419" s="245"/>
      <c r="H419" s="248">
        <v>1.2929999999999999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155</v>
      </c>
      <c r="AU419" s="254" t="s">
        <v>83</v>
      </c>
      <c r="AV419" s="14" t="s">
        <v>83</v>
      </c>
      <c r="AW419" s="14" t="s">
        <v>4</v>
      </c>
      <c r="AX419" s="14" t="s">
        <v>22</v>
      </c>
      <c r="AY419" s="254" t="s">
        <v>144</v>
      </c>
    </row>
    <row r="420" s="12" customFormat="1" ht="22.8" customHeight="1">
      <c r="A420" s="12"/>
      <c r="B420" s="199"/>
      <c r="C420" s="200"/>
      <c r="D420" s="201" t="s">
        <v>73</v>
      </c>
      <c r="E420" s="213" t="s">
        <v>562</v>
      </c>
      <c r="F420" s="213" t="s">
        <v>563</v>
      </c>
      <c r="G420" s="200"/>
      <c r="H420" s="200"/>
      <c r="I420" s="203"/>
      <c r="J420" s="214">
        <f>BK420</f>
        <v>0</v>
      </c>
      <c r="K420" s="200"/>
      <c r="L420" s="205"/>
      <c r="M420" s="206"/>
      <c r="N420" s="207"/>
      <c r="O420" s="207"/>
      <c r="P420" s="208">
        <f>SUM(P421:P437)</f>
        <v>0</v>
      </c>
      <c r="Q420" s="207"/>
      <c r="R420" s="208">
        <f>SUM(R421:R437)</f>
        <v>22.149082099999998</v>
      </c>
      <c r="S420" s="207"/>
      <c r="T420" s="209">
        <f>SUM(T421:T437)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0" t="s">
        <v>83</v>
      </c>
      <c r="AT420" s="211" t="s">
        <v>73</v>
      </c>
      <c r="AU420" s="211" t="s">
        <v>22</v>
      </c>
      <c r="AY420" s="210" t="s">
        <v>144</v>
      </c>
      <c r="BK420" s="212">
        <f>SUM(BK421:BK437)</f>
        <v>0</v>
      </c>
    </row>
    <row r="421" s="2" customFormat="1" ht="24.15" customHeight="1">
      <c r="A421" s="40"/>
      <c r="B421" s="41"/>
      <c r="C421" s="215" t="s">
        <v>564</v>
      </c>
      <c r="D421" s="215" t="s">
        <v>146</v>
      </c>
      <c r="E421" s="216" t="s">
        <v>565</v>
      </c>
      <c r="F421" s="217" t="s">
        <v>566</v>
      </c>
      <c r="G421" s="218" t="s">
        <v>275</v>
      </c>
      <c r="H421" s="219">
        <v>70.030000000000001</v>
      </c>
      <c r="I421" s="220"/>
      <c r="J421" s="221">
        <f>ROUND(I421*H421,2)</f>
        <v>0</v>
      </c>
      <c r="K421" s="217" t="s">
        <v>150</v>
      </c>
      <c r="L421" s="46"/>
      <c r="M421" s="222" t="s">
        <v>20</v>
      </c>
      <c r="N421" s="223" t="s">
        <v>45</v>
      </c>
      <c r="O421" s="86"/>
      <c r="P421" s="224">
        <f>O421*H421</f>
        <v>0</v>
      </c>
      <c r="Q421" s="224">
        <v>6.9999999999999994E-05</v>
      </c>
      <c r="R421" s="224">
        <f>Q421*H421</f>
        <v>0.0049020999999999995</v>
      </c>
      <c r="S421" s="224">
        <v>0</v>
      </c>
      <c r="T421" s="22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6" t="s">
        <v>253</v>
      </c>
      <c r="AT421" s="226" t="s">
        <v>146</v>
      </c>
      <c r="AU421" s="226" t="s">
        <v>83</v>
      </c>
      <c r="AY421" s="19" t="s">
        <v>144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9" t="s">
        <v>22</v>
      </c>
      <c r="BK421" s="227">
        <f>ROUND(I421*H421,2)</f>
        <v>0</v>
      </c>
      <c r="BL421" s="19" t="s">
        <v>253</v>
      </c>
      <c r="BM421" s="226" t="s">
        <v>567</v>
      </c>
    </row>
    <row r="422" s="2" customFormat="1">
      <c r="A422" s="40"/>
      <c r="B422" s="41"/>
      <c r="C422" s="42"/>
      <c r="D422" s="228" t="s">
        <v>153</v>
      </c>
      <c r="E422" s="42"/>
      <c r="F422" s="229" t="s">
        <v>568</v>
      </c>
      <c r="G422" s="42"/>
      <c r="H422" s="42"/>
      <c r="I422" s="230"/>
      <c r="J422" s="42"/>
      <c r="K422" s="42"/>
      <c r="L422" s="46"/>
      <c r="M422" s="231"/>
      <c r="N422" s="232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153</v>
      </c>
      <c r="AU422" s="19" t="s">
        <v>83</v>
      </c>
    </row>
    <row r="423" s="13" customFormat="1">
      <c r="A423" s="13"/>
      <c r="B423" s="233"/>
      <c r="C423" s="234"/>
      <c r="D423" s="235" t="s">
        <v>155</v>
      </c>
      <c r="E423" s="236" t="s">
        <v>20</v>
      </c>
      <c r="F423" s="237" t="s">
        <v>569</v>
      </c>
      <c r="G423" s="234"/>
      <c r="H423" s="236" t="s">
        <v>20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155</v>
      </c>
      <c r="AU423" s="243" t="s">
        <v>83</v>
      </c>
      <c r="AV423" s="13" t="s">
        <v>22</v>
      </c>
      <c r="AW423" s="13" t="s">
        <v>33</v>
      </c>
      <c r="AX423" s="13" t="s">
        <v>74</v>
      </c>
      <c r="AY423" s="243" t="s">
        <v>144</v>
      </c>
    </row>
    <row r="424" s="14" customFormat="1">
      <c r="A424" s="14"/>
      <c r="B424" s="244"/>
      <c r="C424" s="245"/>
      <c r="D424" s="235" t="s">
        <v>155</v>
      </c>
      <c r="E424" s="246" t="s">
        <v>20</v>
      </c>
      <c r="F424" s="247" t="s">
        <v>570</v>
      </c>
      <c r="G424" s="245"/>
      <c r="H424" s="248">
        <v>70.030000000000001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155</v>
      </c>
      <c r="AU424" s="254" t="s">
        <v>83</v>
      </c>
      <c r="AV424" s="14" t="s">
        <v>83</v>
      </c>
      <c r="AW424" s="14" t="s">
        <v>33</v>
      </c>
      <c r="AX424" s="14" t="s">
        <v>22</v>
      </c>
      <c r="AY424" s="254" t="s">
        <v>144</v>
      </c>
    </row>
    <row r="425" s="2" customFormat="1" ht="24.15" customHeight="1">
      <c r="A425" s="40"/>
      <c r="B425" s="41"/>
      <c r="C425" s="266" t="s">
        <v>571</v>
      </c>
      <c r="D425" s="266" t="s">
        <v>272</v>
      </c>
      <c r="E425" s="267" t="s">
        <v>572</v>
      </c>
      <c r="F425" s="268" t="s">
        <v>573</v>
      </c>
      <c r="G425" s="269" t="s">
        <v>275</v>
      </c>
      <c r="H425" s="270">
        <v>70.030000000000001</v>
      </c>
      <c r="I425" s="271"/>
      <c r="J425" s="272">
        <f>ROUND(I425*H425,2)</f>
        <v>0</v>
      </c>
      <c r="K425" s="268" t="s">
        <v>20</v>
      </c>
      <c r="L425" s="273"/>
      <c r="M425" s="274" t="s">
        <v>20</v>
      </c>
      <c r="N425" s="275" t="s">
        <v>45</v>
      </c>
      <c r="O425" s="86"/>
      <c r="P425" s="224">
        <f>O425*H425</f>
        <v>0</v>
      </c>
      <c r="Q425" s="224">
        <v>0.001</v>
      </c>
      <c r="R425" s="224">
        <f>Q425*H425</f>
        <v>0.070030000000000009</v>
      </c>
      <c r="S425" s="224">
        <v>0</v>
      </c>
      <c r="T425" s="225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6" t="s">
        <v>199</v>
      </c>
      <c r="AT425" s="226" t="s">
        <v>272</v>
      </c>
      <c r="AU425" s="226" t="s">
        <v>83</v>
      </c>
      <c r="AY425" s="19" t="s">
        <v>144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9" t="s">
        <v>22</v>
      </c>
      <c r="BK425" s="227">
        <f>ROUND(I425*H425,2)</f>
        <v>0</v>
      </c>
      <c r="BL425" s="19" t="s">
        <v>151</v>
      </c>
      <c r="BM425" s="226" t="s">
        <v>574</v>
      </c>
    </row>
    <row r="426" s="13" customFormat="1">
      <c r="A426" s="13"/>
      <c r="B426" s="233"/>
      <c r="C426" s="234"/>
      <c r="D426" s="235" t="s">
        <v>155</v>
      </c>
      <c r="E426" s="236" t="s">
        <v>20</v>
      </c>
      <c r="F426" s="237" t="s">
        <v>378</v>
      </c>
      <c r="G426" s="234"/>
      <c r="H426" s="236" t="s">
        <v>20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155</v>
      </c>
      <c r="AU426" s="243" t="s">
        <v>83</v>
      </c>
      <c r="AV426" s="13" t="s">
        <v>22</v>
      </c>
      <c r="AW426" s="13" t="s">
        <v>33</v>
      </c>
      <c r="AX426" s="13" t="s">
        <v>74</v>
      </c>
      <c r="AY426" s="243" t="s">
        <v>144</v>
      </c>
    </row>
    <row r="427" s="14" customFormat="1">
      <c r="A427" s="14"/>
      <c r="B427" s="244"/>
      <c r="C427" s="245"/>
      <c r="D427" s="235" t="s">
        <v>155</v>
      </c>
      <c r="E427" s="246" t="s">
        <v>20</v>
      </c>
      <c r="F427" s="247" t="s">
        <v>570</v>
      </c>
      <c r="G427" s="245"/>
      <c r="H427" s="248">
        <v>70.030000000000001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155</v>
      </c>
      <c r="AU427" s="254" t="s">
        <v>83</v>
      </c>
      <c r="AV427" s="14" t="s">
        <v>83</v>
      </c>
      <c r="AW427" s="14" t="s">
        <v>33</v>
      </c>
      <c r="AX427" s="14" t="s">
        <v>22</v>
      </c>
      <c r="AY427" s="254" t="s">
        <v>144</v>
      </c>
    </row>
    <row r="428" s="2" customFormat="1" ht="24.15" customHeight="1">
      <c r="A428" s="40"/>
      <c r="B428" s="41"/>
      <c r="C428" s="215" t="s">
        <v>575</v>
      </c>
      <c r="D428" s="215" t="s">
        <v>146</v>
      </c>
      <c r="E428" s="216" t="s">
        <v>576</v>
      </c>
      <c r="F428" s="217" t="s">
        <v>577</v>
      </c>
      <c r="G428" s="218" t="s">
        <v>275</v>
      </c>
      <c r="H428" s="219">
        <v>21023</v>
      </c>
      <c r="I428" s="220"/>
      <c r="J428" s="221">
        <f>ROUND(I428*H428,2)</f>
        <v>0</v>
      </c>
      <c r="K428" s="217" t="s">
        <v>150</v>
      </c>
      <c r="L428" s="46"/>
      <c r="M428" s="222" t="s">
        <v>20</v>
      </c>
      <c r="N428" s="223" t="s">
        <v>45</v>
      </c>
      <c r="O428" s="86"/>
      <c r="P428" s="224">
        <f>O428*H428</f>
        <v>0</v>
      </c>
      <c r="Q428" s="224">
        <v>5.0000000000000002E-05</v>
      </c>
      <c r="R428" s="224">
        <f>Q428*H428</f>
        <v>1.05115</v>
      </c>
      <c r="S428" s="224">
        <v>0</v>
      </c>
      <c r="T428" s="225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6" t="s">
        <v>253</v>
      </c>
      <c r="AT428" s="226" t="s">
        <v>146</v>
      </c>
      <c r="AU428" s="226" t="s">
        <v>83</v>
      </c>
      <c r="AY428" s="19" t="s">
        <v>144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9" t="s">
        <v>22</v>
      </c>
      <c r="BK428" s="227">
        <f>ROUND(I428*H428,2)</f>
        <v>0</v>
      </c>
      <c r="BL428" s="19" t="s">
        <v>253</v>
      </c>
      <c r="BM428" s="226" t="s">
        <v>578</v>
      </c>
    </row>
    <row r="429" s="2" customFormat="1">
      <c r="A429" s="40"/>
      <c r="B429" s="41"/>
      <c r="C429" s="42"/>
      <c r="D429" s="228" t="s">
        <v>153</v>
      </c>
      <c r="E429" s="42"/>
      <c r="F429" s="229" t="s">
        <v>579</v>
      </c>
      <c r="G429" s="42"/>
      <c r="H429" s="42"/>
      <c r="I429" s="230"/>
      <c r="J429" s="42"/>
      <c r="K429" s="42"/>
      <c r="L429" s="46"/>
      <c r="M429" s="231"/>
      <c r="N429" s="232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153</v>
      </c>
      <c r="AU429" s="19" t="s">
        <v>83</v>
      </c>
    </row>
    <row r="430" s="13" customFormat="1">
      <c r="A430" s="13"/>
      <c r="B430" s="233"/>
      <c r="C430" s="234"/>
      <c r="D430" s="235" t="s">
        <v>155</v>
      </c>
      <c r="E430" s="236" t="s">
        <v>20</v>
      </c>
      <c r="F430" s="237" t="s">
        <v>580</v>
      </c>
      <c r="G430" s="234"/>
      <c r="H430" s="236" t="s">
        <v>20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155</v>
      </c>
      <c r="AU430" s="243" t="s">
        <v>83</v>
      </c>
      <c r="AV430" s="13" t="s">
        <v>22</v>
      </c>
      <c r="AW430" s="13" t="s">
        <v>33</v>
      </c>
      <c r="AX430" s="13" t="s">
        <v>74</v>
      </c>
      <c r="AY430" s="243" t="s">
        <v>144</v>
      </c>
    </row>
    <row r="431" s="14" customFormat="1">
      <c r="A431" s="14"/>
      <c r="B431" s="244"/>
      <c r="C431" s="245"/>
      <c r="D431" s="235" t="s">
        <v>155</v>
      </c>
      <c r="E431" s="246" t="s">
        <v>20</v>
      </c>
      <c r="F431" s="247" t="s">
        <v>581</v>
      </c>
      <c r="G431" s="245"/>
      <c r="H431" s="248">
        <v>21023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155</v>
      </c>
      <c r="AU431" s="254" t="s">
        <v>83</v>
      </c>
      <c r="AV431" s="14" t="s">
        <v>83</v>
      </c>
      <c r="AW431" s="14" t="s">
        <v>33</v>
      </c>
      <c r="AX431" s="14" t="s">
        <v>22</v>
      </c>
      <c r="AY431" s="254" t="s">
        <v>144</v>
      </c>
    </row>
    <row r="432" s="2" customFormat="1" ht="37.8" customHeight="1">
      <c r="A432" s="40"/>
      <c r="B432" s="41"/>
      <c r="C432" s="266" t="s">
        <v>582</v>
      </c>
      <c r="D432" s="266" t="s">
        <v>272</v>
      </c>
      <c r="E432" s="267" t="s">
        <v>583</v>
      </c>
      <c r="F432" s="268" t="s">
        <v>584</v>
      </c>
      <c r="G432" s="269" t="s">
        <v>275</v>
      </c>
      <c r="H432" s="270">
        <v>21023</v>
      </c>
      <c r="I432" s="271"/>
      <c r="J432" s="272">
        <f>ROUND(I432*H432,2)</f>
        <v>0</v>
      </c>
      <c r="K432" s="268" t="s">
        <v>20</v>
      </c>
      <c r="L432" s="273"/>
      <c r="M432" s="274" t="s">
        <v>20</v>
      </c>
      <c r="N432" s="275" t="s">
        <v>45</v>
      </c>
      <c r="O432" s="86"/>
      <c r="P432" s="224">
        <f>O432*H432</f>
        <v>0</v>
      </c>
      <c r="Q432" s="224">
        <v>0.001</v>
      </c>
      <c r="R432" s="224">
        <f>Q432*H432</f>
        <v>21.023</v>
      </c>
      <c r="S432" s="224">
        <v>0</v>
      </c>
      <c r="T432" s="225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6" t="s">
        <v>199</v>
      </c>
      <c r="AT432" s="226" t="s">
        <v>272</v>
      </c>
      <c r="AU432" s="226" t="s">
        <v>83</v>
      </c>
      <c r="AY432" s="19" t="s">
        <v>144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22</v>
      </c>
      <c r="BK432" s="227">
        <f>ROUND(I432*H432,2)</f>
        <v>0</v>
      </c>
      <c r="BL432" s="19" t="s">
        <v>151</v>
      </c>
      <c r="BM432" s="226" t="s">
        <v>585</v>
      </c>
    </row>
    <row r="433" s="13" customFormat="1">
      <c r="A433" s="13"/>
      <c r="B433" s="233"/>
      <c r="C433" s="234"/>
      <c r="D433" s="235" t="s">
        <v>155</v>
      </c>
      <c r="E433" s="236" t="s">
        <v>20</v>
      </c>
      <c r="F433" s="237" t="s">
        <v>378</v>
      </c>
      <c r="G433" s="234"/>
      <c r="H433" s="236" t="s">
        <v>20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155</v>
      </c>
      <c r="AU433" s="243" t="s">
        <v>83</v>
      </c>
      <c r="AV433" s="13" t="s">
        <v>22</v>
      </c>
      <c r="AW433" s="13" t="s">
        <v>33</v>
      </c>
      <c r="AX433" s="13" t="s">
        <v>74</v>
      </c>
      <c r="AY433" s="243" t="s">
        <v>144</v>
      </c>
    </row>
    <row r="434" s="14" customFormat="1">
      <c r="A434" s="14"/>
      <c r="B434" s="244"/>
      <c r="C434" s="245"/>
      <c r="D434" s="235" t="s">
        <v>155</v>
      </c>
      <c r="E434" s="246" t="s">
        <v>20</v>
      </c>
      <c r="F434" s="247" t="s">
        <v>581</v>
      </c>
      <c r="G434" s="245"/>
      <c r="H434" s="248">
        <v>21023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155</v>
      </c>
      <c r="AU434" s="254" t="s">
        <v>83</v>
      </c>
      <c r="AV434" s="14" t="s">
        <v>83</v>
      </c>
      <c r="AW434" s="14" t="s">
        <v>33</v>
      </c>
      <c r="AX434" s="14" t="s">
        <v>22</v>
      </c>
      <c r="AY434" s="254" t="s">
        <v>144</v>
      </c>
    </row>
    <row r="435" s="2" customFormat="1" ht="49.05" customHeight="1">
      <c r="A435" s="40"/>
      <c r="B435" s="41"/>
      <c r="C435" s="215" t="s">
        <v>586</v>
      </c>
      <c r="D435" s="215" t="s">
        <v>146</v>
      </c>
      <c r="E435" s="216" t="s">
        <v>587</v>
      </c>
      <c r="F435" s="217" t="s">
        <v>588</v>
      </c>
      <c r="G435" s="218" t="s">
        <v>217</v>
      </c>
      <c r="H435" s="219">
        <v>22.149000000000001</v>
      </c>
      <c r="I435" s="220"/>
      <c r="J435" s="221">
        <f>ROUND(I435*H435,2)</f>
        <v>0</v>
      </c>
      <c r="K435" s="217" t="s">
        <v>150</v>
      </c>
      <c r="L435" s="46"/>
      <c r="M435" s="222" t="s">
        <v>20</v>
      </c>
      <c r="N435" s="223" t="s">
        <v>45</v>
      </c>
      <c r="O435" s="86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6" t="s">
        <v>253</v>
      </c>
      <c r="AT435" s="226" t="s">
        <v>146</v>
      </c>
      <c r="AU435" s="226" t="s">
        <v>83</v>
      </c>
      <c r="AY435" s="19" t="s">
        <v>144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9" t="s">
        <v>22</v>
      </c>
      <c r="BK435" s="227">
        <f>ROUND(I435*H435,2)</f>
        <v>0</v>
      </c>
      <c r="BL435" s="19" t="s">
        <v>253</v>
      </c>
      <c r="BM435" s="226" t="s">
        <v>589</v>
      </c>
    </row>
    <row r="436" s="2" customFormat="1">
      <c r="A436" s="40"/>
      <c r="B436" s="41"/>
      <c r="C436" s="42"/>
      <c r="D436" s="228" t="s">
        <v>153</v>
      </c>
      <c r="E436" s="42"/>
      <c r="F436" s="229" t="s">
        <v>590</v>
      </c>
      <c r="G436" s="42"/>
      <c r="H436" s="42"/>
      <c r="I436" s="230"/>
      <c r="J436" s="42"/>
      <c r="K436" s="42"/>
      <c r="L436" s="46"/>
      <c r="M436" s="231"/>
      <c r="N436" s="232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153</v>
      </c>
      <c r="AU436" s="19" t="s">
        <v>83</v>
      </c>
    </row>
    <row r="437" s="14" customFormat="1">
      <c r="A437" s="14"/>
      <c r="B437" s="244"/>
      <c r="C437" s="245"/>
      <c r="D437" s="235" t="s">
        <v>155</v>
      </c>
      <c r="E437" s="246" t="s">
        <v>20</v>
      </c>
      <c r="F437" s="247" t="s">
        <v>591</v>
      </c>
      <c r="G437" s="245"/>
      <c r="H437" s="248">
        <v>22.149000000000001</v>
      </c>
      <c r="I437" s="249"/>
      <c r="J437" s="245"/>
      <c r="K437" s="245"/>
      <c r="L437" s="250"/>
      <c r="M437" s="276"/>
      <c r="N437" s="277"/>
      <c r="O437" s="277"/>
      <c r="P437" s="277"/>
      <c r="Q437" s="277"/>
      <c r="R437" s="277"/>
      <c r="S437" s="277"/>
      <c r="T437" s="27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155</v>
      </c>
      <c r="AU437" s="254" t="s">
        <v>83</v>
      </c>
      <c r="AV437" s="14" t="s">
        <v>83</v>
      </c>
      <c r="AW437" s="14" t="s">
        <v>33</v>
      </c>
      <c r="AX437" s="14" t="s">
        <v>22</v>
      </c>
      <c r="AY437" s="254" t="s">
        <v>144</v>
      </c>
    </row>
    <row r="438" s="2" customFormat="1" ht="6.96" customHeight="1">
      <c r="A438" s="40"/>
      <c r="B438" s="61"/>
      <c r="C438" s="62"/>
      <c r="D438" s="62"/>
      <c r="E438" s="62"/>
      <c r="F438" s="62"/>
      <c r="G438" s="62"/>
      <c r="H438" s="62"/>
      <c r="I438" s="62"/>
      <c r="J438" s="62"/>
      <c r="K438" s="62"/>
      <c r="L438" s="46"/>
      <c r="M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</row>
  </sheetData>
  <sheetProtection sheet="1" autoFilter="0" formatColumns="0" formatRows="0" objects="1" scenarios="1" spinCount="100000" saltValue="FrfqBwV9jjI2ZT+UCjmVarB27lK01kd7ga5xqt8Fnoh47fuzY93PrT8bQpsOUO5qUc1NqkjB5Hdx/AUICLrv0A==" hashValue="g0ZZ/znoRclaf3MP1+X1Clxd4t9tflEPIl4F4uh3fhsX6Fcwi+QG0vCKNs1vBRMhGUyBL384A6CjJb9XtqJquw==" algorithmName="SHA-512" password="CC35"/>
  <autoFilter ref="C95:K4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2/121151125"/>
    <hyperlink ref="F105" r:id="rId2" display="https://podminky.urs.cz/item/CS_URS_2022_02/124253104"/>
    <hyperlink ref="F111" r:id="rId3" display="https://podminky.urs.cz/item/CS_URS_2022_02/151101201"/>
    <hyperlink ref="F115" r:id="rId4" display="https://podminky.urs.cz/item/CS_URS_2022_02/151101211"/>
    <hyperlink ref="F119" r:id="rId5" display="https://podminky.urs.cz/item/CS_URS_2022_02/151101401"/>
    <hyperlink ref="F123" r:id="rId6" display="https://podminky.urs.cz/item/CS_URS_2022_02/151101411"/>
    <hyperlink ref="F127" r:id="rId7" display="https://podminky.urs.cz/item/CS_URS_2022_02/162351103"/>
    <hyperlink ref="F136" r:id="rId8" display="https://podminky.urs.cz/item/CS_URS_2022_02/162751116"/>
    <hyperlink ref="F141" r:id="rId9" display="https://podminky.urs.cz/item/CS_URS_2022_02/167151111"/>
    <hyperlink ref="F148" r:id="rId10" display="https://podminky.urs.cz/item/CS_URS_2022_02/171201221"/>
    <hyperlink ref="F152" r:id="rId11" display="https://podminky.urs.cz/item/CS_URS_2022_02/171251201"/>
    <hyperlink ref="F159" r:id="rId12" display="https://podminky.urs.cz/item/CS_URS_2022_02/174151101"/>
    <hyperlink ref="F165" r:id="rId13" display="https://podminky.urs.cz/item/CS_URS_2022_02/182151111"/>
    <hyperlink ref="F172" r:id="rId14" display="https://podminky.urs.cz/item/CS_URS_2022_02/182251101"/>
    <hyperlink ref="F177" r:id="rId15" display="https://podminky.urs.cz/item/CS_URS_2022_02/181951112"/>
    <hyperlink ref="F184" r:id="rId16" display="https://podminky.urs.cz/item/CS_URS_2022_02/181111122"/>
    <hyperlink ref="F188" r:id="rId17" display="https://podminky.urs.cz/item/CS_URS_2022_02/182351123"/>
    <hyperlink ref="F192" r:id="rId18" display="https://podminky.urs.cz/item/CS_URS_2022_02/181411122"/>
    <hyperlink ref="F199" r:id="rId19" display="https://podminky.urs.cz/item/CS_URS_2022_02/181351113"/>
    <hyperlink ref="F204" r:id="rId20" display="https://podminky.urs.cz/item/CS_URS_2022_02/213311113"/>
    <hyperlink ref="F210" r:id="rId21" display="https://podminky.urs.cz/item/CS_URS_2022_02/321311115"/>
    <hyperlink ref="F215" r:id="rId22" display="https://podminky.urs.cz/item/CS_URS_2022_02/321321116"/>
    <hyperlink ref="F222" r:id="rId23" display="https://podminky.urs.cz/item/CS_URS_2022_02/321351010"/>
    <hyperlink ref="F227" r:id="rId24" display="https://podminky.urs.cz/item/CS_URS_2022_02/321352010"/>
    <hyperlink ref="F231" r:id="rId25" display="https://podminky.urs.cz/item/CS_URS_2022_02/321351020"/>
    <hyperlink ref="F236" r:id="rId26" display="https://podminky.urs.cz/item/CS_URS_2022_02/321352020"/>
    <hyperlink ref="F240" r:id="rId27" display="https://podminky.urs.cz/item/CS_URS_2022_02/321366112"/>
    <hyperlink ref="F245" r:id="rId28" display="https://podminky.urs.cz/item/CS_URS_2022_02/321368211"/>
    <hyperlink ref="F251" r:id="rId29" display="https://podminky.urs.cz/item/CS_URS_2022_02/321213345"/>
    <hyperlink ref="F270" r:id="rId30" display="https://podminky.urs.cz/item/CS_URS_2022_02/454811111"/>
    <hyperlink ref="F277" r:id="rId31" display="https://podminky.urs.cz/item/CS_URS_2022_02/462511370"/>
    <hyperlink ref="F282" r:id="rId32" display="https://podminky.urs.cz/item/CS_URS_2022_02/462519003"/>
    <hyperlink ref="F294" r:id="rId33" display="https://podminky.urs.cz/item/CS_URS_2022_02/463212111"/>
    <hyperlink ref="F299" r:id="rId34" display="https://podminky.urs.cz/item/CS_URS_2022_02/463212191"/>
    <hyperlink ref="F304" r:id="rId35" display="https://podminky.urs.cz/item/CS_URS_2022_02/451571112"/>
    <hyperlink ref="F309" r:id="rId36" display="https://podminky.urs.cz/item/CS_URS_2022_02/451314211"/>
    <hyperlink ref="F315" r:id="rId37" display="https://podminky.urs.cz/item/CS_URS_2022_02/451316123"/>
    <hyperlink ref="F321" r:id="rId38" display="https://podminky.urs.cz/item/CS_URS_2022_02/465513327"/>
    <hyperlink ref="F328" r:id="rId39" display="https://podminky.urs.cz/item/CS_URS_2022_02/628641111"/>
    <hyperlink ref="F336" r:id="rId40" display="https://podminky.urs.cz/item/CS_URS_2022_02/634911113"/>
    <hyperlink ref="F340" r:id="rId41" display="https://podminky.urs.cz/item/CS_URS_2022_02/634661111"/>
    <hyperlink ref="F355" r:id="rId42" display="https://podminky.urs.cz/item/CS_URS_2022_02/931991112"/>
    <hyperlink ref="F359" r:id="rId43" display="https://podminky.urs.cz/item/CS_URS_2022_02/931994132"/>
    <hyperlink ref="F363" r:id="rId44" display="https://podminky.urs.cz/item/CS_URS_2022_02/931994151"/>
    <hyperlink ref="F367" r:id="rId45" display="https://podminky.urs.cz/item/CS_URS_2022_02/931994111"/>
    <hyperlink ref="F373" r:id="rId46" display="https://podminky.urs.cz/item/CS_URS_2022_02/953312122"/>
    <hyperlink ref="F377" r:id="rId47" display="https://podminky.urs.cz/item/CS_URS_2022_02/985131111"/>
    <hyperlink ref="F390" r:id="rId48" display="https://podminky.urs.cz/item/CS_URS_2022_02/941121111"/>
    <hyperlink ref="F395" r:id="rId49" display="https://podminky.urs.cz/item/CS_URS_2022_02/941121211"/>
    <hyperlink ref="F399" r:id="rId50" display="https://podminky.urs.cz/item/CS_URS_2022_02/941121811"/>
    <hyperlink ref="F403" r:id="rId51" display="https://podminky.urs.cz/item/CS_URS_2022_02/949101112"/>
    <hyperlink ref="F409" r:id="rId52" display="https://podminky.urs.cz/item/CS_URS_2022_02/998322011"/>
    <hyperlink ref="F413" r:id="rId53" display="https://podminky.urs.cz/item/CS_URS_2022_02/711111011"/>
    <hyperlink ref="F422" r:id="rId54" display="https://podminky.urs.cz/item/CS_URS_2022_02/767995111"/>
    <hyperlink ref="F429" r:id="rId55" display="https://podminky.urs.cz/item/CS_URS_2022_02/767995117"/>
    <hyperlink ref="F436" r:id="rId56" display="https://podminky.urs.cz/item/CS_URS_2022_02/998767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 s="1" customFormat="1" ht="12" customHeight="1">
      <c r="B8" s="22"/>
      <c r="D8" s="145" t="s">
        <v>109</v>
      </c>
      <c r="L8" s="22"/>
    </row>
    <row r="9" s="2" customFormat="1" ht="16.5" customHeight="1">
      <c r="A9" s="40"/>
      <c r="B9" s="46"/>
      <c r="C9" s="40"/>
      <c r="D9" s="40"/>
      <c r="E9" s="146" t="s">
        <v>110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592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11. 2. 2025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27</v>
      </c>
      <c r="E16" s="40"/>
      <c r="F16" s="40"/>
      <c r="G16" s="40"/>
      <c r="H16" s="40"/>
      <c r="I16" s="145" t="s">
        <v>28</v>
      </c>
      <c r="J16" s="135" t="s">
        <v>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28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28</v>
      </c>
      <c r="J22" s="135" t="s">
        <v>20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30</v>
      </c>
      <c r="J23" s="135" t="s">
        <v>20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28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20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0"/>
      <c r="B29" s="151"/>
      <c r="C29" s="150"/>
      <c r="D29" s="150"/>
      <c r="E29" s="152" t="s">
        <v>113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ROUND(J91,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ROUND((SUM(BE91:BE586)),  2)</f>
        <v>0</v>
      </c>
      <c r="G35" s="40"/>
      <c r="H35" s="40"/>
      <c r="I35" s="160">
        <v>0.20999999999999999</v>
      </c>
      <c r="J35" s="159">
        <f>ROUND(((SUM(BE91:BE586))*I35),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ROUND((SUM(BF91:BF586)),  2)</f>
        <v>0</v>
      </c>
      <c r="G36" s="40"/>
      <c r="H36" s="40"/>
      <c r="I36" s="160">
        <v>0.14999999999999999</v>
      </c>
      <c r="J36" s="159">
        <f>ROUND(((SUM(BF91:BF586))*I36),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ROUND((SUM(BG91:BG586)),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ROUND((SUM(BH91:BH586)),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ROUND((SUM(BI91:BI586)),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Bečva, Přerov - PPO města nad jezem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110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09 - Kácení a náhradní výsadba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 xml:space="preserve"> </v>
      </c>
      <c r="G56" s="42"/>
      <c r="H56" s="42"/>
      <c r="I56" s="34" t="s">
        <v>25</v>
      </c>
      <c r="J56" s="74" t="str">
        <f>IF(J14="","",J14)</f>
        <v>11. 2. 2025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27</v>
      </c>
      <c r="D58" s="42"/>
      <c r="E58" s="42"/>
      <c r="F58" s="29" t="str">
        <f>E17</f>
        <v>Povodí Moravy, s.p.</v>
      </c>
      <c r="G58" s="42"/>
      <c r="H58" s="42"/>
      <c r="I58" s="34" t="s">
        <v>34</v>
      </c>
      <c r="J58" s="38" t="str">
        <f>E23</f>
        <v>VRV Brno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Kucek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593</v>
      </c>
      <c r="E65" s="185"/>
      <c r="F65" s="185"/>
      <c r="G65" s="185"/>
      <c r="H65" s="185"/>
      <c r="I65" s="185"/>
      <c r="J65" s="186">
        <f>J93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594</v>
      </c>
      <c r="E66" s="185"/>
      <c r="F66" s="185"/>
      <c r="G66" s="185"/>
      <c r="H66" s="185"/>
      <c r="I66" s="185"/>
      <c r="J66" s="186">
        <f>J334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125</v>
      </c>
      <c r="E67" s="185"/>
      <c r="F67" s="185"/>
      <c r="G67" s="185"/>
      <c r="H67" s="185"/>
      <c r="I67" s="185"/>
      <c r="J67" s="186">
        <f>J574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126</v>
      </c>
      <c r="E68" s="180"/>
      <c r="F68" s="180"/>
      <c r="G68" s="180"/>
      <c r="H68" s="180"/>
      <c r="I68" s="180"/>
      <c r="J68" s="181">
        <f>J578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595</v>
      </c>
      <c r="E69" s="185"/>
      <c r="F69" s="185"/>
      <c r="G69" s="185"/>
      <c r="H69" s="185"/>
      <c r="I69" s="185"/>
      <c r="J69" s="186">
        <f>J579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129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Bečva, Přerov - PPO města nad jezem II.etapa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2" t="s">
        <v>110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111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09 - Kácení a náhradní výsadba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23</v>
      </c>
      <c r="D85" s="42"/>
      <c r="E85" s="42"/>
      <c r="F85" s="29" t="str">
        <f>F14</f>
        <v xml:space="preserve"> </v>
      </c>
      <c r="G85" s="42"/>
      <c r="H85" s="42"/>
      <c r="I85" s="34" t="s">
        <v>25</v>
      </c>
      <c r="J85" s="74" t="str">
        <f>IF(J14="","",J14)</f>
        <v>11. 2. 2025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27</v>
      </c>
      <c r="D87" s="42"/>
      <c r="E87" s="42"/>
      <c r="F87" s="29" t="str">
        <f>E17</f>
        <v>Povodí Moravy, s.p.</v>
      </c>
      <c r="G87" s="42"/>
      <c r="H87" s="42"/>
      <c r="I87" s="34" t="s">
        <v>34</v>
      </c>
      <c r="J87" s="38" t="str">
        <f>E23</f>
        <v>VRV Brno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36</v>
      </c>
      <c r="J88" s="38" t="str">
        <f>E26</f>
        <v>Kucek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130</v>
      </c>
      <c r="D90" s="191" t="s">
        <v>59</v>
      </c>
      <c r="E90" s="191" t="s">
        <v>55</v>
      </c>
      <c r="F90" s="191" t="s">
        <v>56</v>
      </c>
      <c r="G90" s="191" t="s">
        <v>131</v>
      </c>
      <c r="H90" s="191" t="s">
        <v>132</v>
      </c>
      <c r="I90" s="191" t="s">
        <v>133</v>
      </c>
      <c r="J90" s="191" t="s">
        <v>116</v>
      </c>
      <c r="K90" s="192" t="s">
        <v>134</v>
      </c>
      <c r="L90" s="193"/>
      <c r="M90" s="94" t="s">
        <v>20</v>
      </c>
      <c r="N90" s="95" t="s">
        <v>44</v>
      </c>
      <c r="O90" s="95" t="s">
        <v>135</v>
      </c>
      <c r="P90" s="95" t="s">
        <v>136</v>
      </c>
      <c r="Q90" s="95" t="s">
        <v>137</v>
      </c>
      <c r="R90" s="95" t="s">
        <v>138</v>
      </c>
      <c r="S90" s="95" t="s">
        <v>139</v>
      </c>
      <c r="T90" s="96" t="s">
        <v>140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1" t="s">
        <v>141</v>
      </c>
      <c r="D91" s="42"/>
      <c r="E91" s="42"/>
      <c r="F91" s="42"/>
      <c r="G91" s="42"/>
      <c r="H91" s="42"/>
      <c r="I91" s="42"/>
      <c r="J91" s="194">
        <f>BK91</f>
        <v>0</v>
      </c>
      <c r="K91" s="42"/>
      <c r="L91" s="46"/>
      <c r="M91" s="97"/>
      <c r="N91" s="195"/>
      <c r="O91" s="98"/>
      <c r="P91" s="196">
        <f>P92+P578</f>
        <v>0</v>
      </c>
      <c r="Q91" s="98"/>
      <c r="R91" s="196">
        <f>R92+R578</f>
        <v>13.073353589999998</v>
      </c>
      <c r="S91" s="98"/>
      <c r="T91" s="197">
        <f>T92+T578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117</v>
      </c>
      <c r="BK91" s="198">
        <f>BK92+BK578</f>
        <v>0</v>
      </c>
    </row>
    <row r="92" s="12" customFormat="1" ht="25.92" customHeight="1">
      <c r="A92" s="12"/>
      <c r="B92" s="199"/>
      <c r="C92" s="200"/>
      <c r="D92" s="201" t="s">
        <v>73</v>
      </c>
      <c r="E92" s="202" t="s">
        <v>142</v>
      </c>
      <c r="F92" s="202" t="s">
        <v>143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P93+P334+P574</f>
        <v>0</v>
      </c>
      <c r="Q92" s="207"/>
      <c r="R92" s="208">
        <f>R93+R334+R574</f>
        <v>12.569353589999999</v>
      </c>
      <c r="S92" s="207"/>
      <c r="T92" s="209">
        <f>T93+T334+T574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22</v>
      </c>
      <c r="AT92" s="211" t="s">
        <v>73</v>
      </c>
      <c r="AU92" s="211" t="s">
        <v>74</v>
      </c>
      <c r="AY92" s="210" t="s">
        <v>144</v>
      </c>
      <c r="BK92" s="212">
        <f>BK93+BK334+BK574</f>
        <v>0</v>
      </c>
    </row>
    <row r="93" s="12" customFormat="1" ht="22.8" customHeight="1">
      <c r="A93" s="12"/>
      <c r="B93" s="199"/>
      <c r="C93" s="200"/>
      <c r="D93" s="201" t="s">
        <v>73</v>
      </c>
      <c r="E93" s="213" t="s">
        <v>222</v>
      </c>
      <c r="F93" s="213" t="s">
        <v>596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SUM(P94:P333)</f>
        <v>0</v>
      </c>
      <c r="Q93" s="207"/>
      <c r="R93" s="208">
        <f>SUM(R94:R333)</f>
        <v>0</v>
      </c>
      <c r="S93" s="207"/>
      <c r="T93" s="209">
        <f>SUM(T94:T333)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22</v>
      </c>
      <c r="AT93" s="211" t="s">
        <v>73</v>
      </c>
      <c r="AU93" s="211" t="s">
        <v>22</v>
      </c>
      <c r="AY93" s="210" t="s">
        <v>144</v>
      </c>
      <c r="BK93" s="212">
        <f>SUM(BK94:BK333)</f>
        <v>0</v>
      </c>
    </row>
    <row r="94" s="2" customFormat="1" ht="33" customHeight="1">
      <c r="A94" s="40"/>
      <c r="B94" s="41"/>
      <c r="C94" s="215" t="s">
        <v>22</v>
      </c>
      <c r="D94" s="215" t="s">
        <v>146</v>
      </c>
      <c r="E94" s="216" t="s">
        <v>597</v>
      </c>
      <c r="F94" s="217" t="s">
        <v>598</v>
      </c>
      <c r="G94" s="218" t="s">
        <v>149</v>
      </c>
      <c r="H94" s="219">
        <v>995</v>
      </c>
      <c r="I94" s="220"/>
      <c r="J94" s="221">
        <f>ROUND(I94*H94,2)</f>
        <v>0</v>
      </c>
      <c r="K94" s="217" t="s">
        <v>150</v>
      </c>
      <c r="L94" s="46"/>
      <c r="M94" s="222" t="s">
        <v>20</v>
      </c>
      <c r="N94" s="223" t="s">
        <v>45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151</v>
      </c>
      <c r="AT94" s="226" t="s">
        <v>146</v>
      </c>
      <c r="AU94" s="226" t="s">
        <v>83</v>
      </c>
      <c r="AY94" s="19" t="s">
        <v>144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22</v>
      </c>
      <c r="BK94" s="227">
        <f>ROUND(I94*H94,2)</f>
        <v>0</v>
      </c>
      <c r="BL94" s="19" t="s">
        <v>151</v>
      </c>
      <c r="BM94" s="226" t="s">
        <v>599</v>
      </c>
    </row>
    <row r="95" s="2" customFormat="1">
      <c r="A95" s="40"/>
      <c r="B95" s="41"/>
      <c r="C95" s="42"/>
      <c r="D95" s="228" t="s">
        <v>153</v>
      </c>
      <c r="E95" s="42"/>
      <c r="F95" s="229" t="s">
        <v>600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153</v>
      </c>
      <c r="AU95" s="19" t="s">
        <v>83</v>
      </c>
    </row>
    <row r="96" s="13" customFormat="1">
      <c r="A96" s="13"/>
      <c r="B96" s="233"/>
      <c r="C96" s="234"/>
      <c r="D96" s="235" t="s">
        <v>155</v>
      </c>
      <c r="E96" s="236" t="s">
        <v>20</v>
      </c>
      <c r="F96" s="237" t="s">
        <v>601</v>
      </c>
      <c r="G96" s="234"/>
      <c r="H96" s="236" t="s">
        <v>20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155</v>
      </c>
      <c r="AU96" s="243" t="s">
        <v>83</v>
      </c>
      <c r="AV96" s="13" t="s">
        <v>22</v>
      </c>
      <c r="AW96" s="13" t="s">
        <v>33</v>
      </c>
      <c r="AX96" s="13" t="s">
        <v>74</v>
      </c>
      <c r="AY96" s="243" t="s">
        <v>144</v>
      </c>
    </row>
    <row r="97" s="14" customFormat="1">
      <c r="A97" s="14"/>
      <c r="B97" s="244"/>
      <c r="C97" s="245"/>
      <c r="D97" s="235" t="s">
        <v>155</v>
      </c>
      <c r="E97" s="246" t="s">
        <v>20</v>
      </c>
      <c r="F97" s="247" t="s">
        <v>602</v>
      </c>
      <c r="G97" s="245"/>
      <c r="H97" s="248">
        <v>995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155</v>
      </c>
      <c r="AU97" s="254" t="s">
        <v>83</v>
      </c>
      <c r="AV97" s="14" t="s">
        <v>83</v>
      </c>
      <c r="AW97" s="14" t="s">
        <v>33</v>
      </c>
      <c r="AX97" s="14" t="s">
        <v>22</v>
      </c>
      <c r="AY97" s="254" t="s">
        <v>144</v>
      </c>
    </row>
    <row r="98" s="2" customFormat="1" ht="33" customHeight="1">
      <c r="A98" s="40"/>
      <c r="B98" s="41"/>
      <c r="C98" s="215" t="s">
        <v>83</v>
      </c>
      <c r="D98" s="215" t="s">
        <v>146</v>
      </c>
      <c r="E98" s="216" t="s">
        <v>603</v>
      </c>
      <c r="F98" s="217" t="s">
        <v>604</v>
      </c>
      <c r="G98" s="218" t="s">
        <v>149</v>
      </c>
      <c r="H98" s="219">
        <v>3980</v>
      </c>
      <c r="I98" s="220"/>
      <c r="J98" s="221">
        <f>ROUND(I98*H98,2)</f>
        <v>0</v>
      </c>
      <c r="K98" s="217" t="s">
        <v>150</v>
      </c>
      <c r="L98" s="46"/>
      <c r="M98" s="222" t="s">
        <v>20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151</v>
      </c>
      <c r="AT98" s="226" t="s">
        <v>146</v>
      </c>
      <c r="AU98" s="226" t="s">
        <v>83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151</v>
      </c>
      <c r="BM98" s="226" t="s">
        <v>605</v>
      </c>
    </row>
    <row r="99" s="2" customFormat="1">
      <c r="A99" s="40"/>
      <c r="B99" s="41"/>
      <c r="C99" s="42"/>
      <c r="D99" s="228" t="s">
        <v>153</v>
      </c>
      <c r="E99" s="42"/>
      <c r="F99" s="229" t="s">
        <v>606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153</v>
      </c>
      <c r="AU99" s="19" t="s">
        <v>83</v>
      </c>
    </row>
    <row r="100" s="13" customFormat="1">
      <c r="A100" s="13"/>
      <c r="B100" s="233"/>
      <c r="C100" s="234"/>
      <c r="D100" s="235" t="s">
        <v>155</v>
      </c>
      <c r="E100" s="236" t="s">
        <v>20</v>
      </c>
      <c r="F100" s="237" t="s">
        <v>601</v>
      </c>
      <c r="G100" s="234"/>
      <c r="H100" s="236" t="s">
        <v>20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155</v>
      </c>
      <c r="AU100" s="243" t="s">
        <v>83</v>
      </c>
      <c r="AV100" s="13" t="s">
        <v>22</v>
      </c>
      <c r="AW100" s="13" t="s">
        <v>33</v>
      </c>
      <c r="AX100" s="13" t="s">
        <v>74</v>
      </c>
      <c r="AY100" s="243" t="s">
        <v>144</v>
      </c>
    </row>
    <row r="101" s="14" customFormat="1">
      <c r="A101" s="14"/>
      <c r="B101" s="244"/>
      <c r="C101" s="245"/>
      <c r="D101" s="235" t="s">
        <v>155</v>
      </c>
      <c r="E101" s="246" t="s">
        <v>20</v>
      </c>
      <c r="F101" s="247" t="s">
        <v>607</v>
      </c>
      <c r="G101" s="245"/>
      <c r="H101" s="248">
        <v>3980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155</v>
      </c>
      <c r="AU101" s="254" t="s">
        <v>83</v>
      </c>
      <c r="AV101" s="14" t="s">
        <v>83</v>
      </c>
      <c r="AW101" s="14" t="s">
        <v>33</v>
      </c>
      <c r="AX101" s="14" t="s">
        <v>22</v>
      </c>
      <c r="AY101" s="254" t="s">
        <v>144</v>
      </c>
    </row>
    <row r="102" s="2" customFormat="1" ht="49.05" customHeight="1">
      <c r="A102" s="40"/>
      <c r="B102" s="41"/>
      <c r="C102" s="215" t="s">
        <v>92</v>
      </c>
      <c r="D102" s="215" t="s">
        <v>146</v>
      </c>
      <c r="E102" s="216" t="s">
        <v>608</v>
      </c>
      <c r="F102" s="217" t="s">
        <v>609</v>
      </c>
      <c r="G102" s="218" t="s">
        <v>149</v>
      </c>
      <c r="H102" s="219">
        <v>995</v>
      </c>
      <c r="I102" s="220"/>
      <c r="J102" s="221">
        <f>ROUND(I102*H102,2)</f>
        <v>0</v>
      </c>
      <c r="K102" s="217" t="s">
        <v>150</v>
      </c>
      <c r="L102" s="46"/>
      <c r="M102" s="222" t="s">
        <v>20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151</v>
      </c>
      <c r="AT102" s="226" t="s">
        <v>146</v>
      </c>
      <c r="AU102" s="226" t="s">
        <v>83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151</v>
      </c>
      <c r="BM102" s="226" t="s">
        <v>610</v>
      </c>
    </row>
    <row r="103" s="2" customFormat="1">
      <c r="A103" s="40"/>
      <c r="B103" s="41"/>
      <c r="C103" s="42"/>
      <c r="D103" s="228" t="s">
        <v>153</v>
      </c>
      <c r="E103" s="42"/>
      <c r="F103" s="229" t="s">
        <v>611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153</v>
      </c>
      <c r="AU103" s="19" t="s">
        <v>83</v>
      </c>
    </row>
    <row r="104" s="13" customFormat="1">
      <c r="A104" s="13"/>
      <c r="B104" s="233"/>
      <c r="C104" s="234"/>
      <c r="D104" s="235" t="s">
        <v>155</v>
      </c>
      <c r="E104" s="236" t="s">
        <v>20</v>
      </c>
      <c r="F104" s="237" t="s">
        <v>601</v>
      </c>
      <c r="G104" s="234"/>
      <c r="H104" s="236" t="s">
        <v>20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155</v>
      </c>
      <c r="AU104" s="243" t="s">
        <v>83</v>
      </c>
      <c r="AV104" s="13" t="s">
        <v>22</v>
      </c>
      <c r="AW104" s="13" t="s">
        <v>33</v>
      </c>
      <c r="AX104" s="13" t="s">
        <v>74</v>
      </c>
      <c r="AY104" s="243" t="s">
        <v>144</v>
      </c>
    </row>
    <row r="105" s="14" customFormat="1">
      <c r="A105" s="14"/>
      <c r="B105" s="244"/>
      <c r="C105" s="245"/>
      <c r="D105" s="235" t="s">
        <v>155</v>
      </c>
      <c r="E105" s="246" t="s">
        <v>20</v>
      </c>
      <c r="F105" s="247" t="s">
        <v>602</v>
      </c>
      <c r="G105" s="245"/>
      <c r="H105" s="248">
        <v>995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155</v>
      </c>
      <c r="AU105" s="254" t="s">
        <v>83</v>
      </c>
      <c r="AV105" s="14" t="s">
        <v>83</v>
      </c>
      <c r="AW105" s="14" t="s">
        <v>33</v>
      </c>
      <c r="AX105" s="14" t="s">
        <v>22</v>
      </c>
      <c r="AY105" s="254" t="s">
        <v>144</v>
      </c>
    </row>
    <row r="106" s="2" customFormat="1" ht="33" customHeight="1">
      <c r="A106" s="40"/>
      <c r="B106" s="41"/>
      <c r="C106" s="215" t="s">
        <v>151</v>
      </c>
      <c r="D106" s="215" t="s">
        <v>146</v>
      </c>
      <c r="E106" s="216" t="s">
        <v>612</v>
      </c>
      <c r="F106" s="217" t="s">
        <v>613</v>
      </c>
      <c r="G106" s="218" t="s">
        <v>357</v>
      </c>
      <c r="H106" s="219">
        <v>113</v>
      </c>
      <c r="I106" s="220"/>
      <c r="J106" s="221">
        <f>ROUND(I106*H106,2)</f>
        <v>0</v>
      </c>
      <c r="K106" s="217" t="s">
        <v>150</v>
      </c>
      <c r="L106" s="46"/>
      <c r="M106" s="222" t="s">
        <v>20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151</v>
      </c>
      <c r="AT106" s="226" t="s">
        <v>146</v>
      </c>
      <c r="AU106" s="226" t="s">
        <v>83</v>
      </c>
      <c r="AY106" s="19" t="s">
        <v>144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22</v>
      </c>
      <c r="BK106" s="227">
        <f>ROUND(I106*H106,2)</f>
        <v>0</v>
      </c>
      <c r="BL106" s="19" t="s">
        <v>151</v>
      </c>
      <c r="BM106" s="226" t="s">
        <v>614</v>
      </c>
    </row>
    <row r="107" s="2" customFormat="1">
      <c r="A107" s="40"/>
      <c r="B107" s="41"/>
      <c r="C107" s="42"/>
      <c r="D107" s="228" t="s">
        <v>153</v>
      </c>
      <c r="E107" s="42"/>
      <c r="F107" s="229" t="s">
        <v>615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153</v>
      </c>
      <c r="AU107" s="19" t="s">
        <v>83</v>
      </c>
    </row>
    <row r="108" s="13" customFormat="1">
      <c r="A108" s="13"/>
      <c r="B108" s="233"/>
      <c r="C108" s="234"/>
      <c r="D108" s="235" t="s">
        <v>155</v>
      </c>
      <c r="E108" s="236" t="s">
        <v>20</v>
      </c>
      <c r="F108" s="237" t="s">
        <v>616</v>
      </c>
      <c r="G108" s="234"/>
      <c r="H108" s="236" t="s">
        <v>20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155</v>
      </c>
      <c r="AU108" s="243" t="s">
        <v>83</v>
      </c>
      <c r="AV108" s="13" t="s">
        <v>22</v>
      </c>
      <c r="AW108" s="13" t="s">
        <v>33</v>
      </c>
      <c r="AX108" s="13" t="s">
        <v>74</v>
      </c>
      <c r="AY108" s="243" t="s">
        <v>144</v>
      </c>
    </row>
    <row r="109" s="14" customFormat="1">
      <c r="A109" s="14"/>
      <c r="B109" s="244"/>
      <c r="C109" s="245"/>
      <c r="D109" s="235" t="s">
        <v>155</v>
      </c>
      <c r="E109" s="246" t="s">
        <v>20</v>
      </c>
      <c r="F109" s="247" t="s">
        <v>617</v>
      </c>
      <c r="G109" s="245"/>
      <c r="H109" s="248">
        <v>113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155</v>
      </c>
      <c r="AU109" s="254" t="s">
        <v>83</v>
      </c>
      <c r="AV109" s="14" t="s">
        <v>83</v>
      </c>
      <c r="AW109" s="14" t="s">
        <v>33</v>
      </c>
      <c r="AX109" s="14" t="s">
        <v>22</v>
      </c>
      <c r="AY109" s="254" t="s">
        <v>144</v>
      </c>
    </row>
    <row r="110" s="2" customFormat="1" ht="33" customHeight="1">
      <c r="A110" s="40"/>
      <c r="B110" s="41"/>
      <c r="C110" s="215" t="s">
        <v>177</v>
      </c>
      <c r="D110" s="215" t="s">
        <v>146</v>
      </c>
      <c r="E110" s="216" t="s">
        <v>618</v>
      </c>
      <c r="F110" s="217" t="s">
        <v>619</v>
      </c>
      <c r="G110" s="218" t="s">
        <v>357</v>
      </c>
      <c r="H110" s="219">
        <v>11</v>
      </c>
      <c r="I110" s="220"/>
      <c r="J110" s="221">
        <f>ROUND(I110*H110,2)</f>
        <v>0</v>
      </c>
      <c r="K110" s="217" t="s">
        <v>150</v>
      </c>
      <c r="L110" s="46"/>
      <c r="M110" s="222" t="s">
        <v>20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151</v>
      </c>
      <c r="AT110" s="226" t="s">
        <v>146</v>
      </c>
      <c r="AU110" s="226" t="s">
        <v>83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22</v>
      </c>
      <c r="BK110" s="227">
        <f>ROUND(I110*H110,2)</f>
        <v>0</v>
      </c>
      <c r="BL110" s="19" t="s">
        <v>151</v>
      </c>
      <c r="BM110" s="226" t="s">
        <v>620</v>
      </c>
    </row>
    <row r="111" s="2" customFormat="1">
      <c r="A111" s="40"/>
      <c r="B111" s="41"/>
      <c r="C111" s="42"/>
      <c r="D111" s="228" t="s">
        <v>153</v>
      </c>
      <c r="E111" s="42"/>
      <c r="F111" s="229" t="s">
        <v>621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153</v>
      </c>
      <c r="AU111" s="19" t="s">
        <v>83</v>
      </c>
    </row>
    <row r="112" s="13" customFormat="1">
      <c r="A112" s="13"/>
      <c r="B112" s="233"/>
      <c r="C112" s="234"/>
      <c r="D112" s="235" t="s">
        <v>155</v>
      </c>
      <c r="E112" s="236" t="s">
        <v>20</v>
      </c>
      <c r="F112" s="237" t="s">
        <v>616</v>
      </c>
      <c r="G112" s="234"/>
      <c r="H112" s="236" t="s">
        <v>20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155</v>
      </c>
      <c r="AU112" s="243" t="s">
        <v>83</v>
      </c>
      <c r="AV112" s="13" t="s">
        <v>22</v>
      </c>
      <c r="AW112" s="13" t="s">
        <v>33</v>
      </c>
      <c r="AX112" s="13" t="s">
        <v>74</v>
      </c>
      <c r="AY112" s="243" t="s">
        <v>144</v>
      </c>
    </row>
    <row r="113" s="14" customFormat="1">
      <c r="A113" s="14"/>
      <c r="B113" s="244"/>
      <c r="C113" s="245"/>
      <c r="D113" s="235" t="s">
        <v>155</v>
      </c>
      <c r="E113" s="246" t="s">
        <v>20</v>
      </c>
      <c r="F113" s="247" t="s">
        <v>222</v>
      </c>
      <c r="G113" s="245"/>
      <c r="H113" s="248">
        <v>11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155</v>
      </c>
      <c r="AU113" s="254" t="s">
        <v>83</v>
      </c>
      <c r="AV113" s="14" t="s">
        <v>83</v>
      </c>
      <c r="AW113" s="14" t="s">
        <v>33</v>
      </c>
      <c r="AX113" s="14" t="s">
        <v>22</v>
      </c>
      <c r="AY113" s="254" t="s">
        <v>144</v>
      </c>
    </row>
    <row r="114" s="2" customFormat="1" ht="33" customHeight="1">
      <c r="A114" s="40"/>
      <c r="B114" s="41"/>
      <c r="C114" s="215" t="s">
        <v>182</v>
      </c>
      <c r="D114" s="215" t="s">
        <v>146</v>
      </c>
      <c r="E114" s="216" t="s">
        <v>622</v>
      </c>
      <c r="F114" s="217" t="s">
        <v>623</v>
      </c>
      <c r="G114" s="218" t="s">
        <v>357</v>
      </c>
      <c r="H114" s="219">
        <v>1</v>
      </c>
      <c r="I114" s="220"/>
      <c r="J114" s="221">
        <f>ROUND(I114*H114,2)</f>
        <v>0</v>
      </c>
      <c r="K114" s="217" t="s">
        <v>150</v>
      </c>
      <c r="L114" s="46"/>
      <c r="M114" s="222" t="s">
        <v>20</v>
      </c>
      <c r="N114" s="223" t="s">
        <v>45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151</v>
      </c>
      <c r="AT114" s="226" t="s">
        <v>146</v>
      </c>
      <c r="AU114" s="226" t="s">
        <v>83</v>
      </c>
      <c r="AY114" s="19" t="s">
        <v>144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22</v>
      </c>
      <c r="BK114" s="227">
        <f>ROUND(I114*H114,2)</f>
        <v>0</v>
      </c>
      <c r="BL114" s="19" t="s">
        <v>151</v>
      </c>
      <c r="BM114" s="226" t="s">
        <v>624</v>
      </c>
    </row>
    <row r="115" s="2" customFormat="1">
      <c r="A115" s="40"/>
      <c r="B115" s="41"/>
      <c r="C115" s="42"/>
      <c r="D115" s="228" t="s">
        <v>153</v>
      </c>
      <c r="E115" s="42"/>
      <c r="F115" s="229" t="s">
        <v>625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153</v>
      </c>
      <c r="AU115" s="19" t="s">
        <v>83</v>
      </c>
    </row>
    <row r="116" s="13" customFormat="1">
      <c r="A116" s="13"/>
      <c r="B116" s="233"/>
      <c r="C116" s="234"/>
      <c r="D116" s="235" t="s">
        <v>155</v>
      </c>
      <c r="E116" s="236" t="s">
        <v>20</v>
      </c>
      <c r="F116" s="237" t="s">
        <v>616</v>
      </c>
      <c r="G116" s="234"/>
      <c r="H116" s="236" t="s">
        <v>20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155</v>
      </c>
      <c r="AU116" s="243" t="s">
        <v>83</v>
      </c>
      <c r="AV116" s="13" t="s">
        <v>22</v>
      </c>
      <c r="AW116" s="13" t="s">
        <v>33</v>
      </c>
      <c r="AX116" s="13" t="s">
        <v>74</v>
      </c>
      <c r="AY116" s="243" t="s">
        <v>144</v>
      </c>
    </row>
    <row r="117" s="14" customFormat="1">
      <c r="A117" s="14"/>
      <c r="B117" s="244"/>
      <c r="C117" s="245"/>
      <c r="D117" s="235" t="s">
        <v>155</v>
      </c>
      <c r="E117" s="246" t="s">
        <v>20</v>
      </c>
      <c r="F117" s="247" t="s">
        <v>22</v>
      </c>
      <c r="G117" s="245"/>
      <c r="H117" s="248">
        <v>1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155</v>
      </c>
      <c r="AU117" s="254" t="s">
        <v>83</v>
      </c>
      <c r="AV117" s="14" t="s">
        <v>83</v>
      </c>
      <c r="AW117" s="14" t="s">
        <v>33</v>
      </c>
      <c r="AX117" s="14" t="s">
        <v>22</v>
      </c>
      <c r="AY117" s="254" t="s">
        <v>144</v>
      </c>
    </row>
    <row r="118" s="2" customFormat="1" ht="33" customHeight="1">
      <c r="A118" s="40"/>
      <c r="B118" s="41"/>
      <c r="C118" s="215" t="s">
        <v>187</v>
      </c>
      <c r="D118" s="215" t="s">
        <v>146</v>
      </c>
      <c r="E118" s="216" t="s">
        <v>626</v>
      </c>
      <c r="F118" s="217" t="s">
        <v>627</v>
      </c>
      <c r="G118" s="218" t="s">
        <v>357</v>
      </c>
      <c r="H118" s="219">
        <v>2</v>
      </c>
      <c r="I118" s="220"/>
      <c r="J118" s="221">
        <f>ROUND(I118*H118,2)</f>
        <v>0</v>
      </c>
      <c r="K118" s="217" t="s">
        <v>150</v>
      </c>
      <c r="L118" s="46"/>
      <c r="M118" s="222" t="s">
        <v>20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151</v>
      </c>
      <c r="AT118" s="226" t="s">
        <v>146</v>
      </c>
      <c r="AU118" s="226" t="s">
        <v>83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151</v>
      </c>
      <c r="BM118" s="226" t="s">
        <v>628</v>
      </c>
    </row>
    <row r="119" s="2" customFormat="1">
      <c r="A119" s="40"/>
      <c r="B119" s="41"/>
      <c r="C119" s="42"/>
      <c r="D119" s="228" t="s">
        <v>153</v>
      </c>
      <c r="E119" s="42"/>
      <c r="F119" s="229" t="s">
        <v>629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83</v>
      </c>
    </row>
    <row r="120" s="13" customFormat="1">
      <c r="A120" s="13"/>
      <c r="B120" s="233"/>
      <c r="C120" s="234"/>
      <c r="D120" s="235" t="s">
        <v>155</v>
      </c>
      <c r="E120" s="236" t="s">
        <v>20</v>
      </c>
      <c r="F120" s="237" t="s">
        <v>616</v>
      </c>
      <c r="G120" s="234"/>
      <c r="H120" s="236" t="s">
        <v>20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155</v>
      </c>
      <c r="AU120" s="243" t="s">
        <v>83</v>
      </c>
      <c r="AV120" s="13" t="s">
        <v>22</v>
      </c>
      <c r="AW120" s="13" t="s">
        <v>33</v>
      </c>
      <c r="AX120" s="13" t="s">
        <v>74</v>
      </c>
      <c r="AY120" s="243" t="s">
        <v>144</v>
      </c>
    </row>
    <row r="121" s="14" customFormat="1">
      <c r="A121" s="14"/>
      <c r="B121" s="244"/>
      <c r="C121" s="245"/>
      <c r="D121" s="235" t="s">
        <v>155</v>
      </c>
      <c r="E121" s="246" t="s">
        <v>20</v>
      </c>
      <c r="F121" s="247" t="s">
        <v>83</v>
      </c>
      <c r="G121" s="245"/>
      <c r="H121" s="248">
        <v>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155</v>
      </c>
      <c r="AU121" s="254" t="s">
        <v>83</v>
      </c>
      <c r="AV121" s="14" t="s">
        <v>83</v>
      </c>
      <c r="AW121" s="14" t="s">
        <v>33</v>
      </c>
      <c r="AX121" s="14" t="s">
        <v>22</v>
      </c>
      <c r="AY121" s="254" t="s">
        <v>144</v>
      </c>
    </row>
    <row r="122" s="2" customFormat="1" ht="33" customHeight="1">
      <c r="A122" s="40"/>
      <c r="B122" s="41"/>
      <c r="C122" s="215" t="s">
        <v>199</v>
      </c>
      <c r="D122" s="215" t="s">
        <v>146</v>
      </c>
      <c r="E122" s="216" t="s">
        <v>630</v>
      </c>
      <c r="F122" s="217" t="s">
        <v>631</v>
      </c>
      <c r="G122" s="218" t="s">
        <v>357</v>
      </c>
      <c r="H122" s="219">
        <v>2</v>
      </c>
      <c r="I122" s="220"/>
      <c r="J122" s="221">
        <f>ROUND(I122*H122,2)</f>
        <v>0</v>
      </c>
      <c r="K122" s="217" t="s">
        <v>150</v>
      </c>
      <c r="L122" s="46"/>
      <c r="M122" s="222" t="s">
        <v>20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151</v>
      </c>
      <c r="AT122" s="226" t="s">
        <v>146</v>
      </c>
      <c r="AU122" s="226" t="s">
        <v>83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151</v>
      </c>
      <c r="BM122" s="226" t="s">
        <v>632</v>
      </c>
    </row>
    <row r="123" s="2" customFormat="1">
      <c r="A123" s="40"/>
      <c r="B123" s="41"/>
      <c r="C123" s="42"/>
      <c r="D123" s="228" t="s">
        <v>153</v>
      </c>
      <c r="E123" s="42"/>
      <c r="F123" s="229" t="s">
        <v>633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83</v>
      </c>
    </row>
    <row r="124" s="13" customFormat="1">
      <c r="A124" s="13"/>
      <c r="B124" s="233"/>
      <c r="C124" s="234"/>
      <c r="D124" s="235" t="s">
        <v>155</v>
      </c>
      <c r="E124" s="236" t="s">
        <v>20</v>
      </c>
      <c r="F124" s="237" t="s">
        <v>616</v>
      </c>
      <c r="G124" s="234"/>
      <c r="H124" s="236" t="s">
        <v>20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155</v>
      </c>
      <c r="AU124" s="243" t="s">
        <v>83</v>
      </c>
      <c r="AV124" s="13" t="s">
        <v>22</v>
      </c>
      <c r="AW124" s="13" t="s">
        <v>33</v>
      </c>
      <c r="AX124" s="13" t="s">
        <v>74</v>
      </c>
      <c r="AY124" s="243" t="s">
        <v>144</v>
      </c>
    </row>
    <row r="125" s="14" customFormat="1">
      <c r="A125" s="14"/>
      <c r="B125" s="244"/>
      <c r="C125" s="245"/>
      <c r="D125" s="235" t="s">
        <v>155</v>
      </c>
      <c r="E125" s="246" t="s">
        <v>20</v>
      </c>
      <c r="F125" s="247" t="s">
        <v>83</v>
      </c>
      <c r="G125" s="245"/>
      <c r="H125" s="248">
        <v>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155</v>
      </c>
      <c r="AU125" s="254" t="s">
        <v>83</v>
      </c>
      <c r="AV125" s="14" t="s">
        <v>83</v>
      </c>
      <c r="AW125" s="14" t="s">
        <v>33</v>
      </c>
      <c r="AX125" s="14" t="s">
        <v>22</v>
      </c>
      <c r="AY125" s="254" t="s">
        <v>144</v>
      </c>
    </row>
    <row r="126" s="2" customFormat="1" ht="33" customHeight="1">
      <c r="A126" s="40"/>
      <c r="B126" s="41"/>
      <c r="C126" s="215" t="s">
        <v>206</v>
      </c>
      <c r="D126" s="215" t="s">
        <v>146</v>
      </c>
      <c r="E126" s="216" t="s">
        <v>634</v>
      </c>
      <c r="F126" s="217" t="s">
        <v>635</v>
      </c>
      <c r="G126" s="218" t="s">
        <v>357</v>
      </c>
      <c r="H126" s="219">
        <v>1</v>
      </c>
      <c r="I126" s="220"/>
      <c r="J126" s="221">
        <f>ROUND(I126*H126,2)</f>
        <v>0</v>
      </c>
      <c r="K126" s="217" t="s">
        <v>150</v>
      </c>
      <c r="L126" s="46"/>
      <c r="M126" s="222" t="s">
        <v>20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151</v>
      </c>
      <c r="AT126" s="226" t="s">
        <v>146</v>
      </c>
      <c r="AU126" s="226" t="s">
        <v>83</v>
      </c>
      <c r="AY126" s="19" t="s">
        <v>144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22</v>
      </c>
      <c r="BK126" s="227">
        <f>ROUND(I126*H126,2)</f>
        <v>0</v>
      </c>
      <c r="BL126" s="19" t="s">
        <v>151</v>
      </c>
      <c r="BM126" s="226" t="s">
        <v>636</v>
      </c>
    </row>
    <row r="127" s="2" customFormat="1">
      <c r="A127" s="40"/>
      <c r="B127" s="41"/>
      <c r="C127" s="42"/>
      <c r="D127" s="228" t="s">
        <v>153</v>
      </c>
      <c r="E127" s="42"/>
      <c r="F127" s="229" t="s">
        <v>637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83</v>
      </c>
    </row>
    <row r="128" s="13" customFormat="1">
      <c r="A128" s="13"/>
      <c r="B128" s="233"/>
      <c r="C128" s="234"/>
      <c r="D128" s="235" t="s">
        <v>155</v>
      </c>
      <c r="E128" s="236" t="s">
        <v>20</v>
      </c>
      <c r="F128" s="237" t="s">
        <v>616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83</v>
      </c>
      <c r="AV128" s="13" t="s">
        <v>22</v>
      </c>
      <c r="AW128" s="13" t="s">
        <v>33</v>
      </c>
      <c r="AX128" s="13" t="s">
        <v>74</v>
      </c>
      <c r="AY128" s="243" t="s">
        <v>144</v>
      </c>
    </row>
    <row r="129" s="14" customFormat="1">
      <c r="A129" s="14"/>
      <c r="B129" s="244"/>
      <c r="C129" s="245"/>
      <c r="D129" s="235" t="s">
        <v>155</v>
      </c>
      <c r="E129" s="246" t="s">
        <v>20</v>
      </c>
      <c r="F129" s="247" t="s">
        <v>22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155</v>
      </c>
      <c r="AU129" s="254" t="s">
        <v>83</v>
      </c>
      <c r="AV129" s="14" t="s">
        <v>83</v>
      </c>
      <c r="AW129" s="14" t="s">
        <v>33</v>
      </c>
      <c r="AX129" s="14" t="s">
        <v>22</v>
      </c>
      <c r="AY129" s="254" t="s">
        <v>144</v>
      </c>
    </row>
    <row r="130" s="2" customFormat="1" ht="49.05" customHeight="1">
      <c r="A130" s="40"/>
      <c r="B130" s="41"/>
      <c r="C130" s="215" t="s">
        <v>214</v>
      </c>
      <c r="D130" s="215" t="s">
        <v>146</v>
      </c>
      <c r="E130" s="216" t="s">
        <v>638</v>
      </c>
      <c r="F130" s="217" t="s">
        <v>639</v>
      </c>
      <c r="G130" s="218" t="s">
        <v>357</v>
      </c>
      <c r="H130" s="219">
        <v>113</v>
      </c>
      <c r="I130" s="220"/>
      <c r="J130" s="221">
        <f>ROUND(I130*H130,2)</f>
        <v>0</v>
      </c>
      <c r="K130" s="217" t="s">
        <v>150</v>
      </c>
      <c r="L130" s="46"/>
      <c r="M130" s="222" t="s">
        <v>20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151</v>
      </c>
      <c r="AT130" s="226" t="s">
        <v>146</v>
      </c>
      <c r="AU130" s="226" t="s">
        <v>83</v>
      </c>
      <c r="AY130" s="19" t="s">
        <v>144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22</v>
      </c>
      <c r="BK130" s="227">
        <f>ROUND(I130*H130,2)</f>
        <v>0</v>
      </c>
      <c r="BL130" s="19" t="s">
        <v>151</v>
      </c>
      <c r="BM130" s="226" t="s">
        <v>640</v>
      </c>
    </row>
    <row r="131" s="2" customFormat="1">
      <c r="A131" s="40"/>
      <c r="B131" s="41"/>
      <c r="C131" s="42"/>
      <c r="D131" s="228" t="s">
        <v>153</v>
      </c>
      <c r="E131" s="42"/>
      <c r="F131" s="229" t="s">
        <v>641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153</v>
      </c>
      <c r="AU131" s="19" t="s">
        <v>83</v>
      </c>
    </row>
    <row r="132" s="13" customFormat="1">
      <c r="A132" s="13"/>
      <c r="B132" s="233"/>
      <c r="C132" s="234"/>
      <c r="D132" s="235" t="s">
        <v>155</v>
      </c>
      <c r="E132" s="236" t="s">
        <v>20</v>
      </c>
      <c r="F132" s="237" t="s">
        <v>642</v>
      </c>
      <c r="G132" s="234"/>
      <c r="H132" s="236" t="s">
        <v>20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155</v>
      </c>
      <c r="AU132" s="243" t="s">
        <v>83</v>
      </c>
      <c r="AV132" s="13" t="s">
        <v>22</v>
      </c>
      <c r="AW132" s="13" t="s">
        <v>33</v>
      </c>
      <c r="AX132" s="13" t="s">
        <v>74</v>
      </c>
      <c r="AY132" s="243" t="s">
        <v>144</v>
      </c>
    </row>
    <row r="133" s="14" customFormat="1">
      <c r="A133" s="14"/>
      <c r="B133" s="244"/>
      <c r="C133" s="245"/>
      <c r="D133" s="235" t="s">
        <v>155</v>
      </c>
      <c r="E133" s="246" t="s">
        <v>20</v>
      </c>
      <c r="F133" s="247" t="s">
        <v>617</v>
      </c>
      <c r="G133" s="245"/>
      <c r="H133" s="248">
        <v>113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155</v>
      </c>
      <c r="AU133" s="254" t="s">
        <v>83</v>
      </c>
      <c r="AV133" s="14" t="s">
        <v>83</v>
      </c>
      <c r="AW133" s="14" t="s">
        <v>33</v>
      </c>
      <c r="AX133" s="14" t="s">
        <v>22</v>
      </c>
      <c r="AY133" s="254" t="s">
        <v>144</v>
      </c>
    </row>
    <row r="134" s="2" customFormat="1" ht="49.05" customHeight="1">
      <c r="A134" s="40"/>
      <c r="B134" s="41"/>
      <c r="C134" s="215" t="s">
        <v>222</v>
      </c>
      <c r="D134" s="215" t="s">
        <v>146</v>
      </c>
      <c r="E134" s="216" t="s">
        <v>643</v>
      </c>
      <c r="F134" s="217" t="s">
        <v>644</v>
      </c>
      <c r="G134" s="218" t="s">
        <v>357</v>
      </c>
      <c r="H134" s="219">
        <v>11</v>
      </c>
      <c r="I134" s="220"/>
      <c r="J134" s="221">
        <f>ROUND(I134*H134,2)</f>
        <v>0</v>
      </c>
      <c r="K134" s="217" t="s">
        <v>150</v>
      </c>
      <c r="L134" s="46"/>
      <c r="M134" s="222" t="s">
        <v>20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151</v>
      </c>
      <c r="AT134" s="226" t="s">
        <v>146</v>
      </c>
      <c r="AU134" s="226" t="s">
        <v>83</v>
      </c>
      <c r="AY134" s="19" t="s">
        <v>144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151</v>
      </c>
      <c r="BM134" s="226" t="s">
        <v>645</v>
      </c>
    </row>
    <row r="135" s="2" customFormat="1">
      <c r="A135" s="40"/>
      <c r="B135" s="41"/>
      <c r="C135" s="42"/>
      <c r="D135" s="228" t="s">
        <v>153</v>
      </c>
      <c r="E135" s="42"/>
      <c r="F135" s="229" t="s">
        <v>646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153</v>
      </c>
      <c r="AU135" s="19" t="s">
        <v>83</v>
      </c>
    </row>
    <row r="136" s="13" customFormat="1">
      <c r="A136" s="13"/>
      <c r="B136" s="233"/>
      <c r="C136" s="234"/>
      <c r="D136" s="235" t="s">
        <v>155</v>
      </c>
      <c r="E136" s="236" t="s">
        <v>20</v>
      </c>
      <c r="F136" s="237" t="s">
        <v>616</v>
      </c>
      <c r="G136" s="234"/>
      <c r="H136" s="236" t="s">
        <v>20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155</v>
      </c>
      <c r="AU136" s="243" t="s">
        <v>83</v>
      </c>
      <c r="AV136" s="13" t="s">
        <v>22</v>
      </c>
      <c r="AW136" s="13" t="s">
        <v>33</v>
      </c>
      <c r="AX136" s="13" t="s">
        <v>74</v>
      </c>
      <c r="AY136" s="243" t="s">
        <v>144</v>
      </c>
    </row>
    <row r="137" s="14" customFormat="1">
      <c r="A137" s="14"/>
      <c r="B137" s="244"/>
      <c r="C137" s="245"/>
      <c r="D137" s="235" t="s">
        <v>155</v>
      </c>
      <c r="E137" s="246" t="s">
        <v>20</v>
      </c>
      <c r="F137" s="247" t="s">
        <v>222</v>
      </c>
      <c r="G137" s="245"/>
      <c r="H137" s="248">
        <v>11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155</v>
      </c>
      <c r="AU137" s="254" t="s">
        <v>83</v>
      </c>
      <c r="AV137" s="14" t="s">
        <v>83</v>
      </c>
      <c r="AW137" s="14" t="s">
        <v>33</v>
      </c>
      <c r="AX137" s="14" t="s">
        <v>22</v>
      </c>
      <c r="AY137" s="254" t="s">
        <v>144</v>
      </c>
    </row>
    <row r="138" s="2" customFormat="1" ht="49.05" customHeight="1">
      <c r="A138" s="40"/>
      <c r="B138" s="41"/>
      <c r="C138" s="215" t="s">
        <v>228</v>
      </c>
      <c r="D138" s="215" t="s">
        <v>146</v>
      </c>
      <c r="E138" s="216" t="s">
        <v>647</v>
      </c>
      <c r="F138" s="217" t="s">
        <v>648</v>
      </c>
      <c r="G138" s="218" t="s">
        <v>357</v>
      </c>
      <c r="H138" s="219">
        <v>1</v>
      </c>
      <c r="I138" s="220"/>
      <c r="J138" s="221">
        <f>ROUND(I138*H138,2)</f>
        <v>0</v>
      </c>
      <c r="K138" s="217" t="s">
        <v>150</v>
      </c>
      <c r="L138" s="46"/>
      <c r="M138" s="222" t="s">
        <v>20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151</v>
      </c>
      <c r="AT138" s="226" t="s">
        <v>146</v>
      </c>
      <c r="AU138" s="226" t="s">
        <v>83</v>
      </c>
      <c r="AY138" s="19" t="s">
        <v>144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151</v>
      </c>
      <c r="BM138" s="226" t="s">
        <v>649</v>
      </c>
    </row>
    <row r="139" s="2" customFormat="1">
      <c r="A139" s="40"/>
      <c r="B139" s="41"/>
      <c r="C139" s="42"/>
      <c r="D139" s="228" t="s">
        <v>153</v>
      </c>
      <c r="E139" s="42"/>
      <c r="F139" s="229" t="s">
        <v>650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153</v>
      </c>
      <c r="AU139" s="19" t="s">
        <v>83</v>
      </c>
    </row>
    <row r="140" s="13" customFormat="1">
      <c r="A140" s="13"/>
      <c r="B140" s="233"/>
      <c r="C140" s="234"/>
      <c r="D140" s="235" t="s">
        <v>155</v>
      </c>
      <c r="E140" s="236" t="s">
        <v>20</v>
      </c>
      <c r="F140" s="237" t="s">
        <v>642</v>
      </c>
      <c r="G140" s="234"/>
      <c r="H140" s="236" t="s">
        <v>20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155</v>
      </c>
      <c r="AU140" s="243" t="s">
        <v>83</v>
      </c>
      <c r="AV140" s="13" t="s">
        <v>22</v>
      </c>
      <c r="AW140" s="13" t="s">
        <v>33</v>
      </c>
      <c r="AX140" s="13" t="s">
        <v>74</v>
      </c>
      <c r="AY140" s="243" t="s">
        <v>144</v>
      </c>
    </row>
    <row r="141" s="14" customFormat="1">
      <c r="A141" s="14"/>
      <c r="B141" s="244"/>
      <c r="C141" s="245"/>
      <c r="D141" s="235" t="s">
        <v>155</v>
      </c>
      <c r="E141" s="246" t="s">
        <v>20</v>
      </c>
      <c r="F141" s="247" t="s">
        <v>22</v>
      </c>
      <c r="G141" s="245"/>
      <c r="H141" s="248">
        <v>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155</v>
      </c>
      <c r="AU141" s="254" t="s">
        <v>83</v>
      </c>
      <c r="AV141" s="14" t="s">
        <v>83</v>
      </c>
      <c r="AW141" s="14" t="s">
        <v>33</v>
      </c>
      <c r="AX141" s="14" t="s">
        <v>22</v>
      </c>
      <c r="AY141" s="254" t="s">
        <v>144</v>
      </c>
    </row>
    <row r="142" s="2" customFormat="1" ht="49.05" customHeight="1">
      <c r="A142" s="40"/>
      <c r="B142" s="41"/>
      <c r="C142" s="215" t="s">
        <v>233</v>
      </c>
      <c r="D142" s="215" t="s">
        <v>146</v>
      </c>
      <c r="E142" s="216" t="s">
        <v>651</v>
      </c>
      <c r="F142" s="217" t="s">
        <v>652</v>
      </c>
      <c r="G142" s="218" t="s">
        <v>357</v>
      </c>
      <c r="H142" s="219">
        <v>2</v>
      </c>
      <c r="I142" s="220"/>
      <c r="J142" s="221">
        <f>ROUND(I142*H142,2)</f>
        <v>0</v>
      </c>
      <c r="K142" s="217" t="s">
        <v>150</v>
      </c>
      <c r="L142" s="46"/>
      <c r="M142" s="222" t="s">
        <v>20</v>
      </c>
      <c r="N142" s="223" t="s">
        <v>45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151</v>
      </c>
      <c r="AT142" s="226" t="s">
        <v>146</v>
      </c>
      <c r="AU142" s="226" t="s">
        <v>83</v>
      </c>
      <c r="AY142" s="19" t="s">
        <v>144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151</v>
      </c>
      <c r="BM142" s="226" t="s">
        <v>653</v>
      </c>
    </row>
    <row r="143" s="2" customFormat="1">
      <c r="A143" s="40"/>
      <c r="B143" s="41"/>
      <c r="C143" s="42"/>
      <c r="D143" s="228" t="s">
        <v>153</v>
      </c>
      <c r="E143" s="42"/>
      <c r="F143" s="229" t="s">
        <v>654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153</v>
      </c>
      <c r="AU143" s="19" t="s">
        <v>83</v>
      </c>
    </row>
    <row r="144" s="13" customFormat="1">
      <c r="A144" s="13"/>
      <c r="B144" s="233"/>
      <c r="C144" s="234"/>
      <c r="D144" s="235" t="s">
        <v>155</v>
      </c>
      <c r="E144" s="236" t="s">
        <v>20</v>
      </c>
      <c r="F144" s="237" t="s">
        <v>642</v>
      </c>
      <c r="G144" s="234"/>
      <c r="H144" s="236" t="s">
        <v>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83</v>
      </c>
      <c r="AV144" s="13" t="s">
        <v>22</v>
      </c>
      <c r="AW144" s="13" t="s">
        <v>33</v>
      </c>
      <c r="AX144" s="13" t="s">
        <v>74</v>
      </c>
      <c r="AY144" s="243" t="s">
        <v>144</v>
      </c>
    </row>
    <row r="145" s="14" customFormat="1">
      <c r="A145" s="14"/>
      <c r="B145" s="244"/>
      <c r="C145" s="245"/>
      <c r="D145" s="235" t="s">
        <v>155</v>
      </c>
      <c r="E145" s="246" t="s">
        <v>20</v>
      </c>
      <c r="F145" s="247" t="s">
        <v>83</v>
      </c>
      <c r="G145" s="245"/>
      <c r="H145" s="248">
        <v>2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155</v>
      </c>
      <c r="AU145" s="254" t="s">
        <v>83</v>
      </c>
      <c r="AV145" s="14" t="s">
        <v>83</v>
      </c>
      <c r="AW145" s="14" t="s">
        <v>33</v>
      </c>
      <c r="AX145" s="14" t="s">
        <v>22</v>
      </c>
      <c r="AY145" s="254" t="s">
        <v>144</v>
      </c>
    </row>
    <row r="146" s="2" customFormat="1" ht="49.05" customHeight="1">
      <c r="A146" s="40"/>
      <c r="B146" s="41"/>
      <c r="C146" s="215" t="s">
        <v>242</v>
      </c>
      <c r="D146" s="215" t="s">
        <v>146</v>
      </c>
      <c r="E146" s="216" t="s">
        <v>655</v>
      </c>
      <c r="F146" s="217" t="s">
        <v>656</v>
      </c>
      <c r="G146" s="218" t="s">
        <v>357</v>
      </c>
      <c r="H146" s="219">
        <v>2</v>
      </c>
      <c r="I146" s="220"/>
      <c r="J146" s="221">
        <f>ROUND(I146*H146,2)</f>
        <v>0</v>
      </c>
      <c r="K146" s="217" t="s">
        <v>150</v>
      </c>
      <c r="L146" s="46"/>
      <c r="M146" s="222" t="s">
        <v>20</v>
      </c>
      <c r="N146" s="223" t="s">
        <v>45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151</v>
      </c>
      <c r="AT146" s="226" t="s">
        <v>146</v>
      </c>
      <c r="AU146" s="226" t="s">
        <v>83</v>
      </c>
      <c r="AY146" s="19" t="s">
        <v>144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22</v>
      </c>
      <c r="BK146" s="227">
        <f>ROUND(I146*H146,2)</f>
        <v>0</v>
      </c>
      <c r="BL146" s="19" t="s">
        <v>151</v>
      </c>
      <c r="BM146" s="226" t="s">
        <v>657</v>
      </c>
    </row>
    <row r="147" s="2" customFormat="1">
      <c r="A147" s="40"/>
      <c r="B147" s="41"/>
      <c r="C147" s="42"/>
      <c r="D147" s="228" t="s">
        <v>153</v>
      </c>
      <c r="E147" s="42"/>
      <c r="F147" s="229" t="s">
        <v>658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153</v>
      </c>
      <c r="AU147" s="19" t="s">
        <v>83</v>
      </c>
    </row>
    <row r="148" s="13" customFormat="1">
      <c r="A148" s="13"/>
      <c r="B148" s="233"/>
      <c r="C148" s="234"/>
      <c r="D148" s="235" t="s">
        <v>155</v>
      </c>
      <c r="E148" s="236" t="s">
        <v>20</v>
      </c>
      <c r="F148" s="237" t="s">
        <v>642</v>
      </c>
      <c r="G148" s="234"/>
      <c r="H148" s="236" t="s">
        <v>20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155</v>
      </c>
      <c r="AU148" s="243" t="s">
        <v>83</v>
      </c>
      <c r="AV148" s="13" t="s">
        <v>22</v>
      </c>
      <c r="AW148" s="13" t="s">
        <v>33</v>
      </c>
      <c r="AX148" s="13" t="s">
        <v>74</v>
      </c>
      <c r="AY148" s="243" t="s">
        <v>144</v>
      </c>
    </row>
    <row r="149" s="14" customFormat="1">
      <c r="A149" s="14"/>
      <c r="B149" s="244"/>
      <c r="C149" s="245"/>
      <c r="D149" s="235" t="s">
        <v>155</v>
      </c>
      <c r="E149" s="246" t="s">
        <v>20</v>
      </c>
      <c r="F149" s="247" t="s">
        <v>83</v>
      </c>
      <c r="G149" s="245"/>
      <c r="H149" s="248">
        <v>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155</v>
      </c>
      <c r="AU149" s="254" t="s">
        <v>83</v>
      </c>
      <c r="AV149" s="14" t="s">
        <v>83</v>
      </c>
      <c r="AW149" s="14" t="s">
        <v>33</v>
      </c>
      <c r="AX149" s="14" t="s">
        <v>22</v>
      </c>
      <c r="AY149" s="254" t="s">
        <v>144</v>
      </c>
    </row>
    <row r="150" s="2" customFormat="1" ht="49.05" customHeight="1">
      <c r="A150" s="40"/>
      <c r="B150" s="41"/>
      <c r="C150" s="215" t="s">
        <v>8</v>
      </c>
      <c r="D150" s="215" t="s">
        <v>146</v>
      </c>
      <c r="E150" s="216" t="s">
        <v>659</v>
      </c>
      <c r="F150" s="217" t="s">
        <v>660</v>
      </c>
      <c r="G150" s="218" t="s">
        <v>357</v>
      </c>
      <c r="H150" s="219">
        <v>1</v>
      </c>
      <c r="I150" s="220"/>
      <c r="J150" s="221">
        <f>ROUND(I150*H150,2)</f>
        <v>0</v>
      </c>
      <c r="K150" s="217" t="s">
        <v>150</v>
      </c>
      <c r="L150" s="46"/>
      <c r="M150" s="222" t="s">
        <v>20</v>
      </c>
      <c r="N150" s="223" t="s">
        <v>45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151</v>
      </c>
      <c r="AT150" s="226" t="s">
        <v>146</v>
      </c>
      <c r="AU150" s="226" t="s">
        <v>83</v>
      </c>
      <c r="AY150" s="19" t="s">
        <v>144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22</v>
      </c>
      <c r="BK150" s="227">
        <f>ROUND(I150*H150,2)</f>
        <v>0</v>
      </c>
      <c r="BL150" s="19" t="s">
        <v>151</v>
      </c>
      <c r="BM150" s="226" t="s">
        <v>661</v>
      </c>
    </row>
    <row r="151" s="2" customFormat="1">
      <c r="A151" s="40"/>
      <c r="B151" s="41"/>
      <c r="C151" s="42"/>
      <c r="D151" s="228" t="s">
        <v>153</v>
      </c>
      <c r="E151" s="42"/>
      <c r="F151" s="229" t="s">
        <v>662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153</v>
      </c>
      <c r="AU151" s="19" t="s">
        <v>83</v>
      </c>
    </row>
    <row r="152" s="13" customFormat="1">
      <c r="A152" s="13"/>
      <c r="B152" s="233"/>
      <c r="C152" s="234"/>
      <c r="D152" s="235" t="s">
        <v>155</v>
      </c>
      <c r="E152" s="236" t="s">
        <v>20</v>
      </c>
      <c r="F152" s="237" t="s">
        <v>642</v>
      </c>
      <c r="G152" s="234"/>
      <c r="H152" s="236" t="s">
        <v>20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155</v>
      </c>
      <c r="AU152" s="243" t="s">
        <v>83</v>
      </c>
      <c r="AV152" s="13" t="s">
        <v>22</v>
      </c>
      <c r="AW152" s="13" t="s">
        <v>33</v>
      </c>
      <c r="AX152" s="13" t="s">
        <v>74</v>
      </c>
      <c r="AY152" s="243" t="s">
        <v>144</v>
      </c>
    </row>
    <row r="153" s="14" customFormat="1">
      <c r="A153" s="14"/>
      <c r="B153" s="244"/>
      <c r="C153" s="245"/>
      <c r="D153" s="235" t="s">
        <v>155</v>
      </c>
      <c r="E153" s="246" t="s">
        <v>20</v>
      </c>
      <c r="F153" s="247" t="s">
        <v>22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155</v>
      </c>
      <c r="AU153" s="254" t="s">
        <v>83</v>
      </c>
      <c r="AV153" s="14" t="s">
        <v>83</v>
      </c>
      <c r="AW153" s="14" t="s">
        <v>33</v>
      </c>
      <c r="AX153" s="14" t="s">
        <v>22</v>
      </c>
      <c r="AY153" s="254" t="s">
        <v>144</v>
      </c>
    </row>
    <row r="154" s="2" customFormat="1" ht="44.25" customHeight="1">
      <c r="A154" s="40"/>
      <c r="B154" s="41"/>
      <c r="C154" s="215" t="s">
        <v>253</v>
      </c>
      <c r="D154" s="215" t="s">
        <v>146</v>
      </c>
      <c r="E154" s="216" t="s">
        <v>663</v>
      </c>
      <c r="F154" s="217" t="s">
        <v>664</v>
      </c>
      <c r="G154" s="218" t="s">
        <v>357</v>
      </c>
      <c r="H154" s="219">
        <v>113</v>
      </c>
      <c r="I154" s="220"/>
      <c r="J154" s="221">
        <f>ROUND(I154*H154,2)</f>
        <v>0</v>
      </c>
      <c r="K154" s="217" t="s">
        <v>150</v>
      </c>
      <c r="L154" s="46"/>
      <c r="M154" s="222" t="s">
        <v>20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151</v>
      </c>
      <c r="AT154" s="226" t="s">
        <v>146</v>
      </c>
      <c r="AU154" s="226" t="s">
        <v>83</v>
      </c>
      <c r="AY154" s="19" t="s">
        <v>144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22</v>
      </c>
      <c r="BK154" s="227">
        <f>ROUND(I154*H154,2)</f>
        <v>0</v>
      </c>
      <c r="BL154" s="19" t="s">
        <v>151</v>
      </c>
      <c r="BM154" s="226" t="s">
        <v>665</v>
      </c>
    </row>
    <row r="155" s="2" customFormat="1">
      <c r="A155" s="40"/>
      <c r="B155" s="41"/>
      <c r="C155" s="42"/>
      <c r="D155" s="228" t="s">
        <v>153</v>
      </c>
      <c r="E155" s="42"/>
      <c r="F155" s="229" t="s">
        <v>666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153</v>
      </c>
      <c r="AU155" s="19" t="s">
        <v>83</v>
      </c>
    </row>
    <row r="156" s="13" customFormat="1">
      <c r="A156" s="13"/>
      <c r="B156" s="233"/>
      <c r="C156" s="234"/>
      <c r="D156" s="235" t="s">
        <v>155</v>
      </c>
      <c r="E156" s="236" t="s">
        <v>20</v>
      </c>
      <c r="F156" s="237" t="s">
        <v>642</v>
      </c>
      <c r="G156" s="234"/>
      <c r="H156" s="236" t="s">
        <v>20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155</v>
      </c>
      <c r="AU156" s="243" t="s">
        <v>83</v>
      </c>
      <c r="AV156" s="13" t="s">
        <v>22</v>
      </c>
      <c r="AW156" s="13" t="s">
        <v>33</v>
      </c>
      <c r="AX156" s="13" t="s">
        <v>74</v>
      </c>
      <c r="AY156" s="243" t="s">
        <v>144</v>
      </c>
    </row>
    <row r="157" s="14" customFormat="1">
      <c r="A157" s="14"/>
      <c r="B157" s="244"/>
      <c r="C157" s="245"/>
      <c r="D157" s="235" t="s">
        <v>155</v>
      </c>
      <c r="E157" s="246" t="s">
        <v>20</v>
      </c>
      <c r="F157" s="247" t="s">
        <v>617</v>
      </c>
      <c r="G157" s="245"/>
      <c r="H157" s="248">
        <v>113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155</v>
      </c>
      <c r="AU157" s="254" t="s">
        <v>83</v>
      </c>
      <c r="AV157" s="14" t="s">
        <v>83</v>
      </c>
      <c r="AW157" s="14" t="s">
        <v>33</v>
      </c>
      <c r="AX157" s="14" t="s">
        <v>22</v>
      </c>
      <c r="AY157" s="254" t="s">
        <v>144</v>
      </c>
    </row>
    <row r="158" s="2" customFormat="1" ht="44.25" customHeight="1">
      <c r="A158" s="40"/>
      <c r="B158" s="41"/>
      <c r="C158" s="215" t="s">
        <v>260</v>
      </c>
      <c r="D158" s="215" t="s">
        <v>146</v>
      </c>
      <c r="E158" s="216" t="s">
        <v>667</v>
      </c>
      <c r="F158" s="217" t="s">
        <v>668</v>
      </c>
      <c r="G158" s="218" t="s">
        <v>357</v>
      </c>
      <c r="H158" s="219">
        <v>11</v>
      </c>
      <c r="I158" s="220"/>
      <c r="J158" s="221">
        <f>ROUND(I158*H158,2)</f>
        <v>0</v>
      </c>
      <c r="K158" s="217" t="s">
        <v>150</v>
      </c>
      <c r="L158" s="46"/>
      <c r="M158" s="222" t="s">
        <v>20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151</v>
      </c>
      <c r="AT158" s="226" t="s">
        <v>146</v>
      </c>
      <c r="AU158" s="226" t="s">
        <v>83</v>
      </c>
      <c r="AY158" s="19" t="s">
        <v>144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22</v>
      </c>
      <c r="BK158" s="227">
        <f>ROUND(I158*H158,2)</f>
        <v>0</v>
      </c>
      <c r="BL158" s="19" t="s">
        <v>151</v>
      </c>
      <c r="BM158" s="226" t="s">
        <v>669</v>
      </c>
    </row>
    <row r="159" s="2" customFormat="1">
      <c r="A159" s="40"/>
      <c r="B159" s="41"/>
      <c r="C159" s="42"/>
      <c r="D159" s="228" t="s">
        <v>153</v>
      </c>
      <c r="E159" s="42"/>
      <c r="F159" s="229" t="s">
        <v>670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153</v>
      </c>
      <c r="AU159" s="19" t="s">
        <v>83</v>
      </c>
    </row>
    <row r="160" s="13" customFormat="1">
      <c r="A160" s="13"/>
      <c r="B160" s="233"/>
      <c r="C160" s="234"/>
      <c r="D160" s="235" t="s">
        <v>155</v>
      </c>
      <c r="E160" s="236" t="s">
        <v>20</v>
      </c>
      <c r="F160" s="237" t="s">
        <v>642</v>
      </c>
      <c r="G160" s="234"/>
      <c r="H160" s="236" t="s">
        <v>20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83</v>
      </c>
      <c r="AV160" s="13" t="s">
        <v>22</v>
      </c>
      <c r="AW160" s="13" t="s">
        <v>33</v>
      </c>
      <c r="AX160" s="13" t="s">
        <v>74</v>
      </c>
      <c r="AY160" s="243" t="s">
        <v>144</v>
      </c>
    </row>
    <row r="161" s="14" customFormat="1">
      <c r="A161" s="14"/>
      <c r="B161" s="244"/>
      <c r="C161" s="245"/>
      <c r="D161" s="235" t="s">
        <v>155</v>
      </c>
      <c r="E161" s="246" t="s">
        <v>20</v>
      </c>
      <c r="F161" s="247" t="s">
        <v>222</v>
      </c>
      <c r="G161" s="245"/>
      <c r="H161" s="248">
        <v>11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155</v>
      </c>
      <c r="AU161" s="254" t="s">
        <v>83</v>
      </c>
      <c r="AV161" s="14" t="s">
        <v>83</v>
      </c>
      <c r="AW161" s="14" t="s">
        <v>33</v>
      </c>
      <c r="AX161" s="14" t="s">
        <v>22</v>
      </c>
      <c r="AY161" s="254" t="s">
        <v>144</v>
      </c>
    </row>
    <row r="162" s="2" customFormat="1" ht="44.25" customHeight="1">
      <c r="A162" s="40"/>
      <c r="B162" s="41"/>
      <c r="C162" s="215" t="s">
        <v>265</v>
      </c>
      <c r="D162" s="215" t="s">
        <v>146</v>
      </c>
      <c r="E162" s="216" t="s">
        <v>671</v>
      </c>
      <c r="F162" s="217" t="s">
        <v>672</v>
      </c>
      <c r="G162" s="218" t="s">
        <v>357</v>
      </c>
      <c r="H162" s="219">
        <v>1</v>
      </c>
      <c r="I162" s="220"/>
      <c r="J162" s="221">
        <f>ROUND(I162*H162,2)</f>
        <v>0</v>
      </c>
      <c r="K162" s="217" t="s">
        <v>150</v>
      </c>
      <c r="L162" s="46"/>
      <c r="M162" s="222" t="s">
        <v>20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151</v>
      </c>
      <c r="AT162" s="226" t="s">
        <v>146</v>
      </c>
      <c r="AU162" s="226" t="s">
        <v>83</v>
      </c>
      <c r="AY162" s="19" t="s">
        <v>144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22</v>
      </c>
      <c r="BK162" s="227">
        <f>ROUND(I162*H162,2)</f>
        <v>0</v>
      </c>
      <c r="BL162" s="19" t="s">
        <v>151</v>
      </c>
      <c r="BM162" s="226" t="s">
        <v>673</v>
      </c>
    </row>
    <row r="163" s="2" customFormat="1">
      <c r="A163" s="40"/>
      <c r="B163" s="41"/>
      <c r="C163" s="42"/>
      <c r="D163" s="228" t="s">
        <v>153</v>
      </c>
      <c r="E163" s="42"/>
      <c r="F163" s="229" t="s">
        <v>674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153</v>
      </c>
      <c r="AU163" s="19" t="s">
        <v>83</v>
      </c>
    </row>
    <row r="164" s="13" customFormat="1">
      <c r="A164" s="13"/>
      <c r="B164" s="233"/>
      <c r="C164" s="234"/>
      <c r="D164" s="235" t="s">
        <v>155</v>
      </c>
      <c r="E164" s="236" t="s">
        <v>20</v>
      </c>
      <c r="F164" s="237" t="s">
        <v>642</v>
      </c>
      <c r="G164" s="234"/>
      <c r="H164" s="236" t="s">
        <v>20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83</v>
      </c>
      <c r="AV164" s="13" t="s">
        <v>22</v>
      </c>
      <c r="AW164" s="13" t="s">
        <v>33</v>
      </c>
      <c r="AX164" s="13" t="s">
        <v>74</v>
      </c>
      <c r="AY164" s="243" t="s">
        <v>144</v>
      </c>
    </row>
    <row r="165" s="14" customFormat="1">
      <c r="A165" s="14"/>
      <c r="B165" s="244"/>
      <c r="C165" s="245"/>
      <c r="D165" s="235" t="s">
        <v>155</v>
      </c>
      <c r="E165" s="246" t="s">
        <v>20</v>
      </c>
      <c r="F165" s="247" t="s">
        <v>22</v>
      </c>
      <c r="G165" s="245"/>
      <c r="H165" s="248">
        <v>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155</v>
      </c>
      <c r="AU165" s="254" t="s">
        <v>83</v>
      </c>
      <c r="AV165" s="14" t="s">
        <v>83</v>
      </c>
      <c r="AW165" s="14" t="s">
        <v>33</v>
      </c>
      <c r="AX165" s="14" t="s">
        <v>22</v>
      </c>
      <c r="AY165" s="254" t="s">
        <v>144</v>
      </c>
    </row>
    <row r="166" s="2" customFormat="1" ht="44.25" customHeight="1">
      <c r="A166" s="40"/>
      <c r="B166" s="41"/>
      <c r="C166" s="215" t="s">
        <v>271</v>
      </c>
      <c r="D166" s="215" t="s">
        <v>146</v>
      </c>
      <c r="E166" s="216" t="s">
        <v>675</v>
      </c>
      <c r="F166" s="217" t="s">
        <v>676</v>
      </c>
      <c r="G166" s="218" t="s">
        <v>357</v>
      </c>
      <c r="H166" s="219">
        <v>2</v>
      </c>
      <c r="I166" s="220"/>
      <c r="J166" s="221">
        <f>ROUND(I166*H166,2)</f>
        <v>0</v>
      </c>
      <c r="K166" s="217" t="s">
        <v>150</v>
      </c>
      <c r="L166" s="46"/>
      <c r="M166" s="222" t="s">
        <v>20</v>
      </c>
      <c r="N166" s="223" t="s">
        <v>45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151</v>
      </c>
      <c r="AT166" s="226" t="s">
        <v>146</v>
      </c>
      <c r="AU166" s="226" t="s">
        <v>83</v>
      </c>
      <c r="AY166" s="19" t="s">
        <v>144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22</v>
      </c>
      <c r="BK166" s="227">
        <f>ROUND(I166*H166,2)</f>
        <v>0</v>
      </c>
      <c r="BL166" s="19" t="s">
        <v>151</v>
      </c>
      <c r="BM166" s="226" t="s">
        <v>677</v>
      </c>
    </row>
    <row r="167" s="2" customFormat="1">
      <c r="A167" s="40"/>
      <c r="B167" s="41"/>
      <c r="C167" s="42"/>
      <c r="D167" s="228" t="s">
        <v>153</v>
      </c>
      <c r="E167" s="42"/>
      <c r="F167" s="229" t="s">
        <v>678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83</v>
      </c>
    </row>
    <row r="168" s="13" customFormat="1">
      <c r="A168" s="13"/>
      <c r="B168" s="233"/>
      <c r="C168" s="234"/>
      <c r="D168" s="235" t="s">
        <v>155</v>
      </c>
      <c r="E168" s="236" t="s">
        <v>20</v>
      </c>
      <c r="F168" s="237" t="s">
        <v>642</v>
      </c>
      <c r="G168" s="234"/>
      <c r="H168" s="236" t="s">
        <v>20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83</v>
      </c>
      <c r="AV168" s="13" t="s">
        <v>22</v>
      </c>
      <c r="AW168" s="13" t="s">
        <v>33</v>
      </c>
      <c r="AX168" s="13" t="s">
        <v>74</v>
      </c>
      <c r="AY168" s="243" t="s">
        <v>144</v>
      </c>
    </row>
    <row r="169" s="14" customFormat="1">
      <c r="A169" s="14"/>
      <c r="B169" s="244"/>
      <c r="C169" s="245"/>
      <c r="D169" s="235" t="s">
        <v>155</v>
      </c>
      <c r="E169" s="246" t="s">
        <v>20</v>
      </c>
      <c r="F169" s="247" t="s">
        <v>83</v>
      </c>
      <c r="G169" s="245"/>
      <c r="H169" s="248">
        <v>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83</v>
      </c>
      <c r="AV169" s="14" t="s">
        <v>83</v>
      </c>
      <c r="AW169" s="14" t="s">
        <v>33</v>
      </c>
      <c r="AX169" s="14" t="s">
        <v>22</v>
      </c>
      <c r="AY169" s="254" t="s">
        <v>144</v>
      </c>
    </row>
    <row r="170" s="2" customFormat="1" ht="44.25" customHeight="1">
      <c r="A170" s="40"/>
      <c r="B170" s="41"/>
      <c r="C170" s="215" t="s">
        <v>279</v>
      </c>
      <c r="D170" s="215" t="s">
        <v>146</v>
      </c>
      <c r="E170" s="216" t="s">
        <v>679</v>
      </c>
      <c r="F170" s="217" t="s">
        <v>680</v>
      </c>
      <c r="G170" s="218" t="s">
        <v>357</v>
      </c>
      <c r="H170" s="219">
        <v>2</v>
      </c>
      <c r="I170" s="220"/>
      <c r="J170" s="221">
        <f>ROUND(I170*H170,2)</f>
        <v>0</v>
      </c>
      <c r="K170" s="217" t="s">
        <v>150</v>
      </c>
      <c r="L170" s="46"/>
      <c r="M170" s="222" t="s">
        <v>20</v>
      </c>
      <c r="N170" s="223" t="s">
        <v>45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151</v>
      </c>
      <c r="AT170" s="226" t="s">
        <v>146</v>
      </c>
      <c r="AU170" s="226" t="s">
        <v>83</v>
      </c>
      <c r="AY170" s="19" t="s">
        <v>144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22</v>
      </c>
      <c r="BK170" s="227">
        <f>ROUND(I170*H170,2)</f>
        <v>0</v>
      </c>
      <c r="BL170" s="19" t="s">
        <v>151</v>
      </c>
      <c r="BM170" s="226" t="s">
        <v>681</v>
      </c>
    </row>
    <row r="171" s="2" customFormat="1">
      <c r="A171" s="40"/>
      <c r="B171" s="41"/>
      <c r="C171" s="42"/>
      <c r="D171" s="228" t="s">
        <v>153</v>
      </c>
      <c r="E171" s="42"/>
      <c r="F171" s="229" t="s">
        <v>682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153</v>
      </c>
      <c r="AU171" s="19" t="s">
        <v>83</v>
      </c>
    </row>
    <row r="172" s="13" customFormat="1">
      <c r="A172" s="13"/>
      <c r="B172" s="233"/>
      <c r="C172" s="234"/>
      <c r="D172" s="235" t="s">
        <v>155</v>
      </c>
      <c r="E172" s="236" t="s">
        <v>20</v>
      </c>
      <c r="F172" s="237" t="s">
        <v>642</v>
      </c>
      <c r="G172" s="234"/>
      <c r="H172" s="236" t="s">
        <v>20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155</v>
      </c>
      <c r="AU172" s="243" t="s">
        <v>83</v>
      </c>
      <c r="AV172" s="13" t="s">
        <v>22</v>
      </c>
      <c r="AW172" s="13" t="s">
        <v>33</v>
      </c>
      <c r="AX172" s="13" t="s">
        <v>74</v>
      </c>
      <c r="AY172" s="243" t="s">
        <v>144</v>
      </c>
    </row>
    <row r="173" s="14" customFormat="1">
      <c r="A173" s="14"/>
      <c r="B173" s="244"/>
      <c r="C173" s="245"/>
      <c r="D173" s="235" t="s">
        <v>155</v>
      </c>
      <c r="E173" s="246" t="s">
        <v>20</v>
      </c>
      <c r="F173" s="247" t="s">
        <v>83</v>
      </c>
      <c r="G173" s="245"/>
      <c r="H173" s="248">
        <v>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155</v>
      </c>
      <c r="AU173" s="254" t="s">
        <v>83</v>
      </c>
      <c r="AV173" s="14" t="s">
        <v>83</v>
      </c>
      <c r="AW173" s="14" t="s">
        <v>33</v>
      </c>
      <c r="AX173" s="14" t="s">
        <v>22</v>
      </c>
      <c r="AY173" s="254" t="s">
        <v>144</v>
      </c>
    </row>
    <row r="174" s="2" customFormat="1" ht="44.25" customHeight="1">
      <c r="A174" s="40"/>
      <c r="B174" s="41"/>
      <c r="C174" s="215" t="s">
        <v>7</v>
      </c>
      <c r="D174" s="215" t="s">
        <v>146</v>
      </c>
      <c r="E174" s="216" t="s">
        <v>683</v>
      </c>
      <c r="F174" s="217" t="s">
        <v>684</v>
      </c>
      <c r="G174" s="218" t="s">
        <v>357</v>
      </c>
      <c r="H174" s="219">
        <v>1</v>
      </c>
      <c r="I174" s="220"/>
      <c r="J174" s="221">
        <f>ROUND(I174*H174,2)</f>
        <v>0</v>
      </c>
      <c r="K174" s="217" t="s">
        <v>150</v>
      </c>
      <c r="L174" s="46"/>
      <c r="M174" s="222" t="s">
        <v>20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151</v>
      </c>
      <c r="AT174" s="226" t="s">
        <v>146</v>
      </c>
      <c r="AU174" s="226" t="s">
        <v>83</v>
      </c>
      <c r="AY174" s="19" t="s">
        <v>144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22</v>
      </c>
      <c r="BK174" s="227">
        <f>ROUND(I174*H174,2)</f>
        <v>0</v>
      </c>
      <c r="BL174" s="19" t="s">
        <v>151</v>
      </c>
      <c r="BM174" s="226" t="s">
        <v>685</v>
      </c>
    </row>
    <row r="175" s="2" customFormat="1">
      <c r="A175" s="40"/>
      <c r="B175" s="41"/>
      <c r="C175" s="42"/>
      <c r="D175" s="228" t="s">
        <v>153</v>
      </c>
      <c r="E175" s="42"/>
      <c r="F175" s="229" t="s">
        <v>686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83</v>
      </c>
    </row>
    <row r="176" s="13" customFormat="1">
      <c r="A176" s="13"/>
      <c r="B176" s="233"/>
      <c r="C176" s="234"/>
      <c r="D176" s="235" t="s">
        <v>155</v>
      </c>
      <c r="E176" s="236" t="s">
        <v>20</v>
      </c>
      <c r="F176" s="237" t="s">
        <v>642</v>
      </c>
      <c r="G176" s="234"/>
      <c r="H176" s="236" t="s">
        <v>20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155</v>
      </c>
      <c r="AU176" s="243" t="s">
        <v>83</v>
      </c>
      <c r="AV176" s="13" t="s">
        <v>22</v>
      </c>
      <c r="AW176" s="13" t="s">
        <v>33</v>
      </c>
      <c r="AX176" s="13" t="s">
        <v>74</v>
      </c>
      <c r="AY176" s="243" t="s">
        <v>144</v>
      </c>
    </row>
    <row r="177" s="14" customFormat="1">
      <c r="A177" s="14"/>
      <c r="B177" s="244"/>
      <c r="C177" s="245"/>
      <c r="D177" s="235" t="s">
        <v>155</v>
      </c>
      <c r="E177" s="246" t="s">
        <v>20</v>
      </c>
      <c r="F177" s="247" t="s">
        <v>22</v>
      </c>
      <c r="G177" s="245"/>
      <c r="H177" s="248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155</v>
      </c>
      <c r="AU177" s="254" t="s">
        <v>83</v>
      </c>
      <c r="AV177" s="14" t="s">
        <v>83</v>
      </c>
      <c r="AW177" s="14" t="s">
        <v>33</v>
      </c>
      <c r="AX177" s="14" t="s">
        <v>22</v>
      </c>
      <c r="AY177" s="254" t="s">
        <v>144</v>
      </c>
    </row>
    <row r="178" s="2" customFormat="1" ht="37.8" customHeight="1">
      <c r="A178" s="40"/>
      <c r="B178" s="41"/>
      <c r="C178" s="215" t="s">
        <v>294</v>
      </c>
      <c r="D178" s="215" t="s">
        <v>146</v>
      </c>
      <c r="E178" s="216" t="s">
        <v>687</v>
      </c>
      <c r="F178" s="217" t="s">
        <v>688</v>
      </c>
      <c r="G178" s="218" t="s">
        <v>357</v>
      </c>
      <c r="H178" s="219">
        <v>113</v>
      </c>
      <c r="I178" s="220"/>
      <c r="J178" s="221">
        <f>ROUND(I178*H178,2)</f>
        <v>0</v>
      </c>
      <c r="K178" s="217" t="s">
        <v>150</v>
      </c>
      <c r="L178" s="46"/>
      <c r="M178" s="222" t="s">
        <v>20</v>
      </c>
      <c r="N178" s="223" t="s">
        <v>45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151</v>
      </c>
      <c r="AT178" s="226" t="s">
        <v>146</v>
      </c>
      <c r="AU178" s="226" t="s">
        <v>83</v>
      </c>
      <c r="AY178" s="19" t="s">
        <v>144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22</v>
      </c>
      <c r="BK178" s="227">
        <f>ROUND(I178*H178,2)</f>
        <v>0</v>
      </c>
      <c r="BL178" s="19" t="s">
        <v>151</v>
      </c>
      <c r="BM178" s="226" t="s">
        <v>689</v>
      </c>
    </row>
    <row r="179" s="2" customFormat="1">
      <c r="A179" s="40"/>
      <c r="B179" s="41"/>
      <c r="C179" s="42"/>
      <c r="D179" s="228" t="s">
        <v>153</v>
      </c>
      <c r="E179" s="42"/>
      <c r="F179" s="229" t="s">
        <v>690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83</v>
      </c>
    </row>
    <row r="180" s="13" customFormat="1">
      <c r="A180" s="13"/>
      <c r="B180" s="233"/>
      <c r="C180" s="234"/>
      <c r="D180" s="235" t="s">
        <v>155</v>
      </c>
      <c r="E180" s="236" t="s">
        <v>20</v>
      </c>
      <c r="F180" s="237" t="s">
        <v>642</v>
      </c>
      <c r="G180" s="234"/>
      <c r="H180" s="236" t="s">
        <v>20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155</v>
      </c>
      <c r="AU180" s="243" t="s">
        <v>83</v>
      </c>
      <c r="AV180" s="13" t="s">
        <v>22</v>
      </c>
      <c r="AW180" s="13" t="s">
        <v>33</v>
      </c>
      <c r="AX180" s="13" t="s">
        <v>74</v>
      </c>
      <c r="AY180" s="243" t="s">
        <v>144</v>
      </c>
    </row>
    <row r="181" s="14" customFormat="1">
      <c r="A181" s="14"/>
      <c r="B181" s="244"/>
      <c r="C181" s="245"/>
      <c r="D181" s="235" t="s">
        <v>155</v>
      </c>
      <c r="E181" s="246" t="s">
        <v>20</v>
      </c>
      <c r="F181" s="247" t="s">
        <v>617</v>
      </c>
      <c r="G181" s="245"/>
      <c r="H181" s="248">
        <v>113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155</v>
      </c>
      <c r="AU181" s="254" t="s">
        <v>83</v>
      </c>
      <c r="AV181" s="14" t="s">
        <v>83</v>
      </c>
      <c r="AW181" s="14" t="s">
        <v>33</v>
      </c>
      <c r="AX181" s="14" t="s">
        <v>22</v>
      </c>
      <c r="AY181" s="254" t="s">
        <v>144</v>
      </c>
    </row>
    <row r="182" s="2" customFormat="1" ht="37.8" customHeight="1">
      <c r="A182" s="40"/>
      <c r="B182" s="41"/>
      <c r="C182" s="215" t="s">
        <v>300</v>
      </c>
      <c r="D182" s="215" t="s">
        <v>146</v>
      </c>
      <c r="E182" s="216" t="s">
        <v>691</v>
      </c>
      <c r="F182" s="217" t="s">
        <v>692</v>
      </c>
      <c r="G182" s="218" t="s">
        <v>357</v>
      </c>
      <c r="H182" s="219">
        <v>11</v>
      </c>
      <c r="I182" s="220"/>
      <c r="J182" s="221">
        <f>ROUND(I182*H182,2)</f>
        <v>0</v>
      </c>
      <c r="K182" s="217" t="s">
        <v>150</v>
      </c>
      <c r="L182" s="46"/>
      <c r="M182" s="222" t="s">
        <v>20</v>
      </c>
      <c r="N182" s="223" t="s">
        <v>45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151</v>
      </c>
      <c r="AT182" s="226" t="s">
        <v>146</v>
      </c>
      <c r="AU182" s="226" t="s">
        <v>83</v>
      </c>
      <c r="AY182" s="19" t="s">
        <v>144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22</v>
      </c>
      <c r="BK182" s="227">
        <f>ROUND(I182*H182,2)</f>
        <v>0</v>
      </c>
      <c r="BL182" s="19" t="s">
        <v>151</v>
      </c>
      <c r="BM182" s="226" t="s">
        <v>693</v>
      </c>
    </row>
    <row r="183" s="2" customFormat="1">
      <c r="A183" s="40"/>
      <c r="B183" s="41"/>
      <c r="C183" s="42"/>
      <c r="D183" s="228" t="s">
        <v>153</v>
      </c>
      <c r="E183" s="42"/>
      <c r="F183" s="229" t="s">
        <v>694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153</v>
      </c>
      <c r="AU183" s="19" t="s">
        <v>83</v>
      </c>
    </row>
    <row r="184" s="13" customFormat="1">
      <c r="A184" s="13"/>
      <c r="B184" s="233"/>
      <c r="C184" s="234"/>
      <c r="D184" s="235" t="s">
        <v>155</v>
      </c>
      <c r="E184" s="236" t="s">
        <v>20</v>
      </c>
      <c r="F184" s="237" t="s">
        <v>642</v>
      </c>
      <c r="G184" s="234"/>
      <c r="H184" s="236" t="s">
        <v>20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155</v>
      </c>
      <c r="AU184" s="243" t="s">
        <v>83</v>
      </c>
      <c r="AV184" s="13" t="s">
        <v>22</v>
      </c>
      <c r="AW184" s="13" t="s">
        <v>33</v>
      </c>
      <c r="AX184" s="13" t="s">
        <v>74</v>
      </c>
      <c r="AY184" s="243" t="s">
        <v>144</v>
      </c>
    </row>
    <row r="185" s="14" customFormat="1">
      <c r="A185" s="14"/>
      <c r="B185" s="244"/>
      <c r="C185" s="245"/>
      <c r="D185" s="235" t="s">
        <v>155</v>
      </c>
      <c r="E185" s="246" t="s">
        <v>20</v>
      </c>
      <c r="F185" s="247" t="s">
        <v>222</v>
      </c>
      <c r="G185" s="245"/>
      <c r="H185" s="248">
        <v>11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155</v>
      </c>
      <c r="AU185" s="254" t="s">
        <v>83</v>
      </c>
      <c r="AV185" s="14" t="s">
        <v>83</v>
      </c>
      <c r="AW185" s="14" t="s">
        <v>33</v>
      </c>
      <c r="AX185" s="14" t="s">
        <v>22</v>
      </c>
      <c r="AY185" s="254" t="s">
        <v>144</v>
      </c>
    </row>
    <row r="186" s="2" customFormat="1" ht="37.8" customHeight="1">
      <c r="A186" s="40"/>
      <c r="B186" s="41"/>
      <c r="C186" s="215" t="s">
        <v>308</v>
      </c>
      <c r="D186" s="215" t="s">
        <v>146</v>
      </c>
      <c r="E186" s="216" t="s">
        <v>695</v>
      </c>
      <c r="F186" s="217" t="s">
        <v>696</v>
      </c>
      <c r="G186" s="218" t="s">
        <v>357</v>
      </c>
      <c r="H186" s="219">
        <v>1</v>
      </c>
      <c r="I186" s="220"/>
      <c r="J186" s="221">
        <f>ROUND(I186*H186,2)</f>
        <v>0</v>
      </c>
      <c r="K186" s="217" t="s">
        <v>150</v>
      </c>
      <c r="L186" s="46"/>
      <c r="M186" s="222" t="s">
        <v>20</v>
      </c>
      <c r="N186" s="223" t="s">
        <v>45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151</v>
      </c>
      <c r="AT186" s="226" t="s">
        <v>146</v>
      </c>
      <c r="AU186" s="226" t="s">
        <v>83</v>
      </c>
      <c r="AY186" s="19" t="s">
        <v>144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22</v>
      </c>
      <c r="BK186" s="227">
        <f>ROUND(I186*H186,2)</f>
        <v>0</v>
      </c>
      <c r="BL186" s="19" t="s">
        <v>151</v>
      </c>
      <c r="BM186" s="226" t="s">
        <v>697</v>
      </c>
    </row>
    <row r="187" s="2" customFormat="1">
      <c r="A187" s="40"/>
      <c r="B187" s="41"/>
      <c r="C187" s="42"/>
      <c r="D187" s="228" t="s">
        <v>153</v>
      </c>
      <c r="E187" s="42"/>
      <c r="F187" s="229" t="s">
        <v>698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153</v>
      </c>
      <c r="AU187" s="19" t="s">
        <v>83</v>
      </c>
    </row>
    <row r="188" s="13" customFormat="1">
      <c r="A188" s="13"/>
      <c r="B188" s="233"/>
      <c r="C188" s="234"/>
      <c r="D188" s="235" t="s">
        <v>155</v>
      </c>
      <c r="E188" s="236" t="s">
        <v>20</v>
      </c>
      <c r="F188" s="237" t="s">
        <v>642</v>
      </c>
      <c r="G188" s="234"/>
      <c r="H188" s="236" t="s">
        <v>20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155</v>
      </c>
      <c r="AU188" s="243" t="s">
        <v>83</v>
      </c>
      <c r="AV188" s="13" t="s">
        <v>22</v>
      </c>
      <c r="AW188" s="13" t="s">
        <v>33</v>
      </c>
      <c r="AX188" s="13" t="s">
        <v>74</v>
      </c>
      <c r="AY188" s="243" t="s">
        <v>144</v>
      </c>
    </row>
    <row r="189" s="14" customFormat="1">
      <c r="A189" s="14"/>
      <c r="B189" s="244"/>
      <c r="C189" s="245"/>
      <c r="D189" s="235" t="s">
        <v>155</v>
      </c>
      <c r="E189" s="246" t="s">
        <v>20</v>
      </c>
      <c r="F189" s="247" t="s">
        <v>22</v>
      </c>
      <c r="G189" s="245"/>
      <c r="H189" s="248">
        <v>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155</v>
      </c>
      <c r="AU189" s="254" t="s">
        <v>83</v>
      </c>
      <c r="AV189" s="14" t="s">
        <v>83</v>
      </c>
      <c r="AW189" s="14" t="s">
        <v>33</v>
      </c>
      <c r="AX189" s="14" t="s">
        <v>22</v>
      </c>
      <c r="AY189" s="254" t="s">
        <v>144</v>
      </c>
    </row>
    <row r="190" s="2" customFormat="1" ht="37.8" customHeight="1">
      <c r="A190" s="40"/>
      <c r="B190" s="41"/>
      <c r="C190" s="215" t="s">
        <v>314</v>
      </c>
      <c r="D190" s="215" t="s">
        <v>146</v>
      </c>
      <c r="E190" s="216" t="s">
        <v>699</v>
      </c>
      <c r="F190" s="217" t="s">
        <v>700</v>
      </c>
      <c r="G190" s="218" t="s">
        <v>357</v>
      </c>
      <c r="H190" s="219">
        <v>2</v>
      </c>
      <c r="I190" s="220"/>
      <c r="J190" s="221">
        <f>ROUND(I190*H190,2)</f>
        <v>0</v>
      </c>
      <c r="K190" s="217" t="s">
        <v>150</v>
      </c>
      <c r="L190" s="46"/>
      <c r="M190" s="222" t="s">
        <v>20</v>
      </c>
      <c r="N190" s="223" t="s">
        <v>45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151</v>
      </c>
      <c r="AT190" s="226" t="s">
        <v>146</v>
      </c>
      <c r="AU190" s="226" t="s">
        <v>83</v>
      </c>
      <c r="AY190" s="19" t="s">
        <v>144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22</v>
      </c>
      <c r="BK190" s="227">
        <f>ROUND(I190*H190,2)</f>
        <v>0</v>
      </c>
      <c r="BL190" s="19" t="s">
        <v>151</v>
      </c>
      <c r="BM190" s="226" t="s">
        <v>701</v>
      </c>
    </row>
    <row r="191" s="2" customFormat="1">
      <c r="A191" s="40"/>
      <c r="B191" s="41"/>
      <c r="C191" s="42"/>
      <c r="D191" s="228" t="s">
        <v>153</v>
      </c>
      <c r="E191" s="42"/>
      <c r="F191" s="229" t="s">
        <v>702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83</v>
      </c>
    </row>
    <row r="192" s="13" customFormat="1">
      <c r="A192" s="13"/>
      <c r="B192" s="233"/>
      <c r="C192" s="234"/>
      <c r="D192" s="235" t="s">
        <v>155</v>
      </c>
      <c r="E192" s="236" t="s">
        <v>20</v>
      </c>
      <c r="F192" s="237" t="s">
        <v>642</v>
      </c>
      <c r="G192" s="234"/>
      <c r="H192" s="236" t="s">
        <v>20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155</v>
      </c>
      <c r="AU192" s="243" t="s">
        <v>83</v>
      </c>
      <c r="AV192" s="13" t="s">
        <v>22</v>
      </c>
      <c r="AW192" s="13" t="s">
        <v>33</v>
      </c>
      <c r="AX192" s="13" t="s">
        <v>74</v>
      </c>
      <c r="AY192" s="243" t="s">
        <v>144</v>
      </c>
    </row>
    <row r="193" s="14" customFormat="1">
      <c r="A193" s="14"/>
      <c r="B193" s="244"/>
      <c r="C193" s="245"/>
      <c r="D193" s="235" t="s">
        <v>155</v>
      </c>
      <c r="E193" s="246" t="s">
        <v>20</v>
      </c>
      <c r="F193" s="247" t="s">
        <v>83</v>
      </c>
      <c r="G193" s="245"/>
      <c r="H193" s="248">
        <v>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155</v>
      </c>
      <c r="AU193" s="254" t="s">
        <v>83</v>
      </c>
      <c r="AV193" s="14" t="s">
        <v>83</v>
      </c>
      <c r="AW193" s="14" t="s">
        <v>33</v>
      </c>
      <c r="AX193" s="14" t="s">
        <v>22</v>
      </c>
      <c r="AY193" s="254" t="s">
        <v>144</v>
      </c>
    </row>
    <row r="194" s="2" customFormat="1" ht="44.25" customHeight="1">
      <c r="A194" s="40"/>
      <c r="B194" s="41"/>
      <c r="C194" s="215" t="s">
        <v>320</v>
      </c>
      <c r="D194" s="215" t="s">
        <v>146</v>
      </c>
      <c r="E194" s="216" t="s">
        <v>703</v>
      </c>
      <c r="F194" s="217" t="s">
        <v>704</v>
      </c>
      <c r="G194" s="218" t="s">
        <v>357</v>
      </c>
      <c r="H194" s="219">
        <v>2</v>
      </c>
      <c r="I194" s="220"/>
      <c r="J194" s="221">
        <f>ROUND(I194*H194,2)</f>
        <v>0</v>
      </c>
      <c r="K194" s="217" t="s">
        <v>150</v>
      </c>
      <c r="L194" s="46"/>
      <c r="M194" s="222" t="s">
        <v>20</v>
      </c>
      <c r="N194" s="223" t="s">
        <v>45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151</v>
      </c>
      <c r="AT194" s="226" t="s">
        <v>146</v>
      </c>
      <c r="AU194" s="226" t="s">
        <v>83</v>
      </c>
      <c r="AY194" s="19" t="s">
        <v>144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22</v>
      </c>
      <c r="BK194" s="227">
        <f>ROUND(I194*H194,2)</f>
        <v>0</v>
      </c>
      <c r="BL194" s="19" t="s">
        <v>151</v>
      </c>
      <c r="BM194" s="226" t="s">
        <v>705</v>
      </c>
    </row>
    <row r="195" s="2" customFormat="1">
      <c r="A195" s="40"/>
      <c r="B195" s="41"/>
      <c r="C195" s="42"/>
      <c r="D195" s="228" t="s">
        <v>153</v>
      </c>
      <c r="E195" s="42"/>
      <c r="F195" s="229" t="s">
        <v>706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83</v>
      </c>
    </row>
    <row r="196" s="13" customFormat="1">
      <c r="A196" s="13"/>
      <c r="B196" s="233"/>
      <c r="C196" s="234"/>
      <c r="D196" s="235" t="s">
        <v>155</v>
      </c>
      <c r="E196" s="236" t="s">
        <v>20</v>
      </c>
      <c r="F196" s="237" t="s">
        <v>642</v>
      </c>
      <c r="G196" s="234"/>
      <c r="H196" s="236" t="s">
        <v>20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83</v>
      </c>
      <c r="AV196" s="13" t="s">
        <v>22</v>
      </c>
      <c r="AW196" s="13" t="s">
        <v>33</v>
      </c>
      <c r="AX196" s="13" t="s">
        <v>74</v>
      </c>
      <c r="AY196" s="243" t="s">
        <v>144</v>
      </c>
    </row>
    <row r="197" s="14" customFormat="1">
      <c r="A197" s="14"/>
      <c r="B197" s="244"/>
      <c r="C197" s="245"/>
      <c r="D197" s="235" t="s">
        <v>155</v>
      </c>
      <c r="E197" s="246" t="s">
        <v>20</v>
      </c>
      <c r="F197" s="247" t="s">
        <v>83</v>
      </c>
      <c r="G197" s="245"/>
      <c r="H197" s="248">
        <v>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83</v>
      </c>
      <c r="AV197" s="14" t="s">
        <v>83</v>
      </c>
      <c r="AW197" s="14" t="s">
        <v>33</v>
      </c>
      <c r="AX197" s="14" t="s">
        <v>22</v>
      </c>
      <c r="AY197" s="254" t="s">
        <v>144</v>
      </c>
    </row>
    <row r="198" s="2" customFormat="1" ht="44.25" customHeight="1">
      <c r="A198" s="40"/>
      <c r="B198" s="41"/>
      <c r="C198" s="215" t="s">
        <v>326</v>
      </c>
      <c r="D198" s="215" t="s">
        <v>146</v>
      </c>
      <c r="E198" s="216" t="s">
        <v>707</v>
      </c>
      <c r="F198" s="217" t="s">
        <v>708</v>
      </c>
      <c r="G198" s="218" t="s">
        <v>357</v>
      </c>
      <c r="H198" s="219">
        <v>1</v>
      </c>
      <c r="I198" s="220"/>
      <c r="J198" s="221">
        <f>ROUND(I198*H198,2)</f>
        <v>0</v>
      </c>
      <c r="K198" s="217" t="s">
        <v>150</v>
      </c>
      <c r="L198" s="46"/>
      <c r="M198" s="222" t="s">
        <v>20</v>
      </c>
      <c r="N198" s="223" t="s">
        <v>45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151</v>
      </c>
      <c r="AT198" s="226" t="s">
        <v>146</v>
      </c>
      <c r="AU198" s="226" t="s">
        <v>83</v>
      </c>
      <c r="AY198" s="19" t="s">
        <v>144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151</v>
      </c>
      <c r="BM198" s="226" t="s">
        <v>709</v>
      </c>
    </row>
    <row r="199" s="2" customFormat="1">
      <c r="A199" s="40"/>
      <c r="B199" s="41"/>
      <c r="C199" s="42"/>
      <c r="D199" s="228" t="s">
        <v>153</v>
      </c>
      <c r="E199" s="42"/>
      <c r="F199" s="229" t="s">
        <v>710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153</v>
      </c>
      <c r="AU199" s="19" t="s">
        <v>83</v>
      </c>
    </row>
    <row r="200" s="13" customFormat="1">
      <c r="A200" s="13"/>
      <c r="B200" s="233"/>
      <c r="C200" s="234"/>
      <c r="D200" s="235" t="s">
        <v>155</v>
      </c>
      <c r="E200" s="236" t="s">
        <v>20</v>
      </c>
      <c r="F200" s="237" t="s">
        <v>642</v>
      </c>
      <c r="G200" s="234"/>
      <c r="H200" s="236" t="s">
        <v>20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155</v>
      </c>
      <c r="AU200" s="243" t="s">
        <v>83</v>
      </c>
      <c r="AV200" s="13" t="s">
        <v>22</v>
      </c>
      <c r="AW200" s="13" t="s">
        <v>33</v>
      </c>
      <c r="AX200" s="13" t="s">
        <v>74</v>
      </c>
      <c r="AY200" s="243" t="s">
        <v>144</v>
      </c>
    </row>
    <row r="201" s="14" customFormat="1">
      <c r="A201" s="14"/>
      <c r="B201" s="244"/>
      <c r="C201" s="245"/>
      <c r="D201" s="235" t="s">
        <v>155</v>
      </c>
      <c r="E201" s="246" t="s">
        <v>20</v>
      </c>
      <c r="F201" s="247" t="s">
        <v>22</v>
      </c>
      <c r="G201" s="245"/>
      <c r="H201" s="248">
        <v>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155</v>
      </c>
      <c r="AU201" s="254" t="s">
        <v>83</v>
      </c>
      <c r="AV201" s="14" t="s">
        <v>83</v>
      </c>
      <c r="AW201" s="14" t="s">
        <v>33</v>
      </c>
      <c r="AX201" s="14" t="s">
        <v>22</v>
      </c>
      <c r="AY201" s="254" t="s">
        <v>144</v>
      </c>
    </row>
    <row r="202" s="2" customFormat="1" ht="62.7" customHeight="1">
      <c r="A202" s="40"/>
      <c r="B202" s="41"/>
      <c r="C202" s="215" t="s">
        <v>331</v>
      </c>
      <c r="D202" s="215" t="s">
        <v>146</v>
      </c>
      <c r="E202" s="216" t="s">
        <v>711</v>
      </c>
      <c r="F202" s="217" t="s">
        <v>712</v>
      </c>
      <c r="G202" s="218" t="s">
        <v>357</v>
      </c>
      <c r="H202" s="219">
        <v>904</v>
      </c>
      <c r="I202" s="220"/>
      <c r="J202" s="221">
        <f>ROUND(I202*H202,2)</f>
        <v>0</v>
      </c>
      <c r="K202" s="217" t="s">
        <v>150</v>
      </c>
      <c r="L202" s="46"/>
      <c r="M202" s="222" t="s">
        <v>20</v>
      </c>
      <c r="N202" s="223" t="s">
        <v>45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151</v>
      </c>
      <c r="AT202" s="226" t="s">
        <v>146</v>
      </c>
      <c r="AU202" s="226" t="s">
        <v>83</v>
      </c>
      <c r="AY202" s="19" t="s">
        <v>144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22</v>
      </c>
      <c r="BK202" s="227">
        <f>ROUND(I202*H202,2)</f>
        <v>0</v>
      </c>
      <c r="BL202" s="19" t="s">
        <v>151</v>
      </c>
      <c r="BM202" s="226" t="s">
        <v>713</v>
      </c>
    </row>
    <row r="203" s="2" customFormat="1">
      <c r="A203" s="40"/>
      <c r="B203" s="41"/>
      <c r="C203" s="42"/>
      <c r="D203" s="228" t="s">
        <v>153</v>
      </c>
      <c r="E203" s="42"/>
      <c r="F203" s="229" t="s">
        <v>714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153</v>
      </c>
      <c r="AU203" s="19" t="s">
        <v>83</v>
      </c>
    </row>
    <row r="204" s="13" customFormat="1">
      <c r="A204" s="13"/>
      <c r="B204" s="233"/>
      <c r="C204" s="234"/>
      <c r="D204" s="235" t="s">
        <v>155</v>
      </c>
      <c r="E204" s="236" t="s">
        <v>20</v>
      </c>
      <c r="F204" s="237" t="s">
        <v>642</v>
      </c>
      <c r="G204" s="234"/>
      <c r="H204" s="236" t="s">
        <v>20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155</v>
      </c>
      <c r="AU204" s="243" t="s">
        <v>83</v>
      </c>
      <c r="AV204" s="13" t="s">
        <v>22</v>
      </c>
      <c r="AW204" s="13" t="s">
        <v>33</v>
      </c>
      <c r="AX204" s="13" t="s">
        <v>74</v>
      </c>
      <c r="AY204" s="243" t="s">
        <v>144</v>
      </c>
    </row>
    <row r="205" s="14" customFormat="1">
      <c r="A205" s="14"/>
      <c r="B205" s="244"/>
      <c r="C205" s="245"/>
      <c r="D205" s="235" t="s">
        <v>155</v>
      </c>
      <c r="E205" s="246" t="s">
        <v>20</v>
      </c>
      <c r="F205" s="247" t="s">
        <v>715</v>
      </c>
      <c r="G205" s="245"/>
      <c r="H205" s="248">
        <v>904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155</v>
      </c>
      <c r="AU205" s="254" t="s">
        <v>83</v>
      </c>
      <c r="AV205" s="14" t="s">
        <v>83</v>
      </c>
      <c r="AW205" s="14" t="s">
        <v>33</v>
      </c>
      <c r="AX205" s="14" t="s">
        <v>22</v>
      </c>
      <c r="AY205" s="254" t="s">
        <v>144</v>
      </c>
    </row>
    <row r="206" s="2" customFormat="1" ht="62.7" customHeight="1">
      <c r="A206" s="40"/>
      <c r="B206" s="41"/>
      <c r="C206" s="215" t="s">
        <v>337</v>
      </c>
      <c r="D206" s="215" t="s">
        <v>146</v>
      </c>
      <c r="E206" s="216" t="s">
        <v>716</v>
      </c>
      <c r="F206" s="217" t="s">
        <v>717</v>
      </c>
      <c r="G206" s="218" t="s">
        <v>357</v>
      </c>
      <c r="H206" s="219">
        <v>88</v>
      </c>
      <c r="I206" s="220"/>
      <c r="J206" s="221">
        <f>ROUND(I206*H206,2)</f>
        <v>0</v>
      </c>
      <c r="K206" s="217" t="s">
        <v>150</v>
      </c>
      <c r="L206" s="46"/>
      <c r="M206" s="222" t="s">
        <v>20</v>
      </c>
      <c r="N206" s="223" t="s">
        <v>45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151</v>
      </c>
      <c r="AT206" s="226" t="s">
        <v>146</v>
      </c>
      <c r="AU206" s="226" t="s">
        <v>83</v>
      </c>
      <c r="AY206" s="19" t="s">
        <v>144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22</v>
      </c>
      <c r="BK206" s="227">
        <f>ROUND(I206*H206,2)</f>
        <v>0</v>
      </c>
      <c r="BL206" s="19" t="s">
        <v>151</v>
      </c>
      <c r="BM206" s="226" t="s">
        <v>718</v>
      </c>
    </row>
    <row r="207" s="2" customFormat="1">
      <c r="A207" s="40"/>
      <c r="B207" s="41"/>
      <c r="C207" s="42"/>
      <c r="D207" s="228" t="s">
        <v>153</v>
      </c>
      <c r="E207" s="42"/>
      <c r="F207" s="229" t="s">
        <v>719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153</v>
      </c>
      <c r="AU207" s="19" t="s">
        <v>83</v>
      </c>
    </row>
    <row r="208" s="13" customFormat="1">
      <c r="A208" s="13"/>
      <c r="B208" s="233"/>
      <c r="C208" s="234"/>
      <c r="D208" s="235" t="s">
        <v>155</v>
      </c>
      <c r="E208" s="236" t="s">
        <v>20</v>
      </c>
      <c r="F208" s="237" t="s">
        <v>642</v>
      </c>
      <c r="G208" s="234"/>
      <c r="H208" s="236" t="s">
        <v>20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155</v>
      </c>
      <c r="AU208" s="243" t="s">
        <v>83</v>
      </c>
      <c r="AV208" s="13" t="s">
        <v>22</v>
      </c>
      <c r="AW208" s="13" t="s">
        <v>33</v>
      </c>
      <c r="AX208" s="13" t="s">
        <v>74</v>
      </c>
      <c r="AY208" s="243" t="s">
        <v>144</v>
      </c>
    </row>
    <row r="209" s="14" customFormat="1">
      <c r="A209" s="14"/>
      <c r="B209" s="244"/>
      <c r="C209" s="245"/>
      <c r="D209" s="235" t="s">
        <v>155</v>
      </c>
      <c r="E209" s="246" t="s">
        <v>20</v>
      </c>
      <c r="F209" s="247" t="s">
        <v>720</v>
      </c>
      <c r="G209" s="245"/>
      <c r="H209" s="248">
        <v>88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155</v>
      </c>
      <c r="AU209" s="254" t="s">
        <v>83</v>
      </c>
      <c r="AV209" s="14" t="s">
        <v>83</v>
      </c>
      <c r="AW209" s="14" t="s">
        <v>33</v>
      </c>
      <c r="AX209" s="14" t="s">
        <v>22</v>
      </c>
      <c r="AY209" s="254" t="s">
        <v>144</v>
      </c>
    </row>
    <row r="210" s="2" customFormat="1" ht="62.7" customHeight="1">
      <c r="A210" s="40"/>
      <c r="B210" s="41"/>
      <c r="C210" s="215" t="s">
        <v>344</v>
      </c>
      <c r="D210" s="215" t="s">
        <v>146</v>
      </c>
      <c r="E210" s="216" t="s">
        <v>721</v>
      </c>
      <c r="F210" s="217" t="s">
        <v>722</v>
      </c>
      <c r="G210" s="218" t="s">
        <v>357</v>
      </c>
      <c r="H210" s="219">
        <v>8</v>
      </c>
      <c r="I210" s="220"/>
      <c r="J210" s="221">
        <f>ROUND(I210*H210,2)</f>
        <v>0</v>
      </c>
      <c r="K210" s="217" t="s">
        <v>150</v>
      </c>
      <c r="L210" s="46"/>
      <c r="M210" s="222" t="s">
        <v>20</v>
      </c>
      <c r="N210" s="223" t="s">
        <v>45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151</v>
      </c>
      <c r="AT210" s="226" t="s">
        <v>146</v>
      </c>
      <c r="AU210" s="226" t="s">
        <v>83</v>
      </c>
      <c r="AY210" s="19" t="s">
        <v>144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22</v>
      </c>
      <c r="BK210" s="227">
        <f>ROUND(I210*H210,2)</f>
        <v>0</v>
      </c>
      <c r="BL210" s="19" t="s">
        <v>151</v>
      </c>
      <c r="BM210" s="226" t="s">
        <v>723</v>
      </c>
    </row>
    <row r="211" s="2" customFormat="1">
      <c r="A211" s="40"/>
      <c r="B211" s="41"/>
      <c r="C211" s="42"/>
      <c r="D211" s="228" t="s">
        <v>153</v>
      </c>
      <c r="E211" s="42"/>
      <c r="F211" s="229" t="s">
        <v>724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153</v>
      </c>
      <c r="AU211" s="19" t="s">
        <v>83</v>
      </c>
    </row>
    <row r="212" s="13" customFormat="1">
      <c r="A212" s="13"/>
      <c r="B212" s="233"/>
      <c r="C212" s="234"/>
      <c r="D212" s="235" t="s">
        <v>155</v>
      </c>
      <c r="E212" s="236" t="s">
        <v>20</v>
      </c>
      <c r="F212" s="237" t="s">
        <v>642</v>
      </c>
      <c r="G212" s="234"/>
      <c r="H212" s="236" t="s">
        <v>20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155</v>
      </c>
      <c r="AU212" s="243" t="s">
        <v>83</v>
      </c>
      <c r="AV212" s="13" t="s">
        <v>22</v>
      </c>
      <c r="AW212" s="13" t="s">
        <v>33</v>
      </c>
      <c r="AX212" s="13" t="s">
        <v>74</v>
      </c>
      <c r="AY212" s="243" t="s">
        <v>144</v>
      </c>
    </row>
    <row r="213" s="14" customFormat="1">
      <c r="A213" s="14"/>
      <c r="B213" s="244"/>
      <c r="C213" s="245"/>
      <c r="D213" s="235" t="s">
        <v>155</v>
      </c>
      <c r="E213" s="246" t="s">
        <v>20</v>
      </c>
      <c r="F213" s="247" t="s">
        <v>725</v>
      </c>
      <c r="G213" s="245"/>
      <c r="H213" s="248">
        <v>8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155</v>
      </c>
      <c r="AU213" s="254" t="s">
        <v>83</v>
      </c>
      <c r="AV213" s="14" t="s">
        <v>83</v>
      </c>
      <c r="AW213" s="14" t="s">
        <v>33</v>
      </c>
      <c r="AX213" s="14" t="s">
        <v>22</v>
      </c>
      <c r="AY213" s="254" t="s">
        <v>144</v>
      </c>
    </row>
    <row r="214" s="2" customFormat="1" ht="62.7" customHeight="1">
      <c r="A214" s="40"/>
      <c r="B214" s="41"/>
      <c r="C214" s="215" t="s">
        <v>350</v>
      </c>
      <c r="D214" s="215" t="s">
        <v>146</v>
      </c>
      <c r="E214" s="216" t="s">
        <v>726</v>
      </c>
      <c r="F214" s="217" t="s">
        <v>727</v>
      </c>
      <c r="G214" s="218" t="s">
        <v>357</v>
      </c>
      <c r="H214" s="219">
        <v>16</v>
      </c>
      <c r="I214" s="220"/>
      <c r="J214" s="221">
        <f>ROUND(I214*H214,2)</f>
        <v>0</v>
      </c>
      <c r="K214" s="217" t="s">
        <v>150</v>
      </c>
      <c r="L214" s="46"/>
      <c r="M214" s="222" t="s">
        <v>20</v>
      </c>
      <c r="N214" s="223" t="s">
        <v>45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151</v>
      </c>
      <c r="AT214" s="226" t="s">
        <v>146</v>
      </c>
      <c r="AU214" s="226" t="s">
        <v>83</v>
      </c>
      <c r="AY214" s="19" t="s">
        <v>144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22</v>
      </c>
      <c r="BK214" s="227">
        <f>ROUND(I214*H214,2)</f>
        <v>0</v>
      </c>
      <c r="BL214" s="19" t="s">
        <v>151</v>
      </c>
      <c r="BM214" s="226" t="s">
        <v>728</v>
      </c>
    </row>
    <row r="215" s="2" customFormat="1">
      <c r="A215" s="40"/>
      <c r="B215" s="41"/>
      <c r="C215" s="42"/>
      <c r="D215" s="228" t="s">
        <v>153</v>
      </c>
      <c r="E215" s="42"/>
      <c r="F215" s="229" t="s">
        <v>729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153</v>
      </c>
      <c r="AU215" s="19" t="s">
        <v>83</v>
      </c>
    </row>
    <row r="216" s="13" customFormat="1">
      <c r="A216" s="13"/>
      <c r="B216" s="233"/>
      <c r="C216" s="234"/>
      <c r="D216" s="235" t="s">
        <v>155</v>
      </c>
      <c r="E216" s="236" t="s">
        <v>20</v>
      </c>
      <c r="F216" s="237" t="s">
        <v>642</v>
      </c>
      <c r="G216" s="234"/>
      <c r="H216" s="236" t="s">
        <v>20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83</v>
      </c>
      <c r="AV216" s="13" t="s">
        <v>22</v>
      </c>
      <c r="AW216" s="13" t="s">
        <v>33</v>
      </c>
      <c r="AX216" s="13" t="s">
        <v>74</v>
      </c>
      <c r="AY216" s="243" t="s">
        <v>144</v>
      </c>
    </row>
    <row r="217" s="14" customFormat="1">
      <c r="A217" s="14"/>
      <c r="B217" s="244"/>
      <c r="C217" s="245"/>
      <c r="D217" s="235" t="s">
        <v>155</v>
      </c>
      <c r="E217" s="246" t="s">
        <v>20</v>
      </c>
      <c r="F217" s="247" t="s">
        <v>730</v>
      </c>
      <c r="G217" s="245"/>
      <c r="H217" s="248">
        <v>16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83</v>
      </c>
      <c r="AV217" s="14" t="s">
        <v>83</v>
      </c>
      <c r="AW217" s="14" t="s">
        <v>33</v>
      </c>
      <c r="AX217" s="14" t="s">
        <v>22</v>
      </c>
      <c r="AY217" s="254" t="s">
        <v>144</v>
      </c>
    </row>
    <row r="218" s="2" customFormat="1" ht="62.7" customHeight="1">
      <c r="A218" s="40"/>
      <c r="B218" s="41"/>
      <c r="C218" s="215" t="s">
        <v>354</v>
      </c>
      <c r="D218" s="215" t="s">
        <v>146</v>
      </c>
      <c r="E218" s="216" t="s">
        <v>731</v>
      </c>
      <c r="F218" s="217" t="s">
        <v>732</v>
      </c>
      <c r="G218" s="218" t="s">
        <v>357</v>
      </c>
      <c r="H218" s="219">
        <v>16</v>
      </c>
      <c r="I218" s="220"/>
      <c r="J218" s="221">
        <f>ROUND(I218*H218,2)</f>
        <v>0</v>
      </c>
      <c r="K218" s="217" t="s">
        <v>150</v>
      </c>
      <c r="L218" s="46"/>
      <c r="M218" s="222" t="s">
        <v>20</v>
      </c>
      <c r="N218" s="223" t="s">
        <v>45</v>
      </c>
      <c r="O218" s="86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151</v>
      </c>
      <c r="AT218" s="226" t="s">
        <v>146</v>
      </c>
      <c r="AU218" s="226" t="s">
        <v>83</v>
      </c>
      <c r="AY218" s="19" t="s">
        <v>144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22</v>
      </c>
      <c r="BK218" s="227">
        <f>ROUND(I218*H218,2)</f>
        <v>0</v>
      </c>
      <c r="BL218" s="19" t="s">
        <v>151</v>
      </c>
      <c r="BM218" s="226" t="s">
        <v>733</v>
      </c>
    </row>
    <row r="219" s="2" customFormat="1">
      <c r="A219" s="40"/>
      <c r="B219" s="41"/>
      <c r="C219" s="42"/>
      <c r="D219" s="228" t="s">
        <v>153</v>
      </c>
      <c r="E219" s="42"/>
      <c r="F219" s="229" t="s">
        <v>734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153</v>
      </c>
      <c r="AU219" s="19" t="s">
        <v>83</v>
      </c>
    </row>
    <row r="220" s="13" customFormat="1">
      <c r="A220" s="13"/>
      <c r="B220" s="233"/>
      <c r="C220" s="234"/>
      <c r="D220" s="235" t="s">
        <v>155</v>
      </c>
      <c r="E220" s="236" t="s">
        <v>20</v>
      </c>
      <c r="F220" s="237" t="s">
        <v>642</v>
      </c>
      <c r="G220" s="234"/>
      <c r="H220" s="236" t="s">
        <v>20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155</v>
      </c>
      <c r="AU220" s="243" t="s">
        <v>83</v>
      </c>
      <c r="AV220" s="13" t="s">
        <v>22</v>
      </c>
      <c r="AW220" s="13" t="s">
        <v>33</v>
      </c>
      <c r="AX220" s="13" t="s">
        <v>74</v>
      </c>
      <c r="AY220" s="243" t="s">
        <v>144</v>
      </c>
    </row>
    <row r="221" s="14" customFormat="1">
      <c r="A221" s="14"/>
      <c r="B221" s="244"/>
      <c r="C221" s="245"/>
      <c r="D221" s="235" t="s">
        <v>155</v>
      </c>
      <c r="E221" s="246" t="s">
        <v>20</v>
      </c>
      <c r="F221" s="247" t="s">
        <v>730</v>
      </c>
      <c r="G221" s="245"/>
      <c r="H221" s="248">
        <v>16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155</v>
      </c>
      <c r="AU221" s="254" t="s">
        <v>83</v>
      </c>
      <c r="AV221" s="14" t="s">
        <v>83</v>
      </c>
      <c r="AW221" s="14" t="s">
        <v>33</v>
      </c>
      <c r="AX221" s="14" t="s">
        <v>22</v>
      </c>
      <c r="AY221" s="254" t="s">
        <v>144</v>
      </c>
    </row>
    <row r="222" s="2" customFormat="1" ht="62.7" customHeight="1">
      <c r="A222" s="40"/>
      <c r="B222" s="41"/>
      <c r="C222" s="215" t="s">
        <v>361</v>
      </c>
      <c r="D222" s="215" t="s">
        <v>146</v>
      </c>
      <c r="E222" s="216" t="s">
        <v>735</v>
      </c>
      <c r="F222" s="217" t="s">
        <v>736</v>
      </c>
      <c r="G222" s="218" t="s">
        <v>357</v>
      </c>
      <c r="H222" s="219">
        <v>8</v>
      </c>
      <c r="I222" s="220"/>
      <c r="J222" s="221">
        <f>ROUND(I222*H222,2)</f>
        <v>0</v>
      </c>
      <c r="K222" s="217" t="s">
        <v>150</v>
      </c>
      <c r="L222" s="46"/>
      <c r="M222" s="222" t="s">
        <v>20</v>
      </c>
      <c r="N222" s="223" t="s">
        <v>45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151</v>
      </c>
      <c r="AT222" s="226" t="s">
        <v>146</v>
      </c>
      <c r="AU222" s="226" t="s">
        <v>83</v>
      </c>
      <c r="AY222" s="19" t="s">
        <v>144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22</v>
      </c>
      <c r="BK222" s="227">
        <f>ROUND(I222*H222,2)</f>
        <v>0</v>
      </c>
      <c r="BL222" s="19" t="s">
        <v>151</v>
      </c>
      <c r="BM222" s="226" t="s">
        <v>737</v>
      </c>
    </row>
    <row r="223" s="2" customFormat="1">
      <c r="A223" s="40"/>
      <c r="B223" s="41"/>
      <c r="C223" s="42"/>
      <c r="D223" s="228" t="s">
        <v>153</v>
      </c>
      <c r="E223" s="42"/>
      <c r="F223" s="229" t="s">
        <v>738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153</v>
      </c>
      <c r="AU223" s="19" t="s">
        <v>83</v>
      </c>
    </row>
    <row r="224" s="13" customFormat="1">
      <c r="A224" s="13"/>
      <c r="B224" s="233"/>
      <c r="C224" s="234"/>
      <c r="D224" s="235" t="s">
        <v>155</v>
      </c>
      <c r="E224" s="236" t="s">
        <v>20</v>
      </c>
      <c r="F224" s="237" t="s">
        <v>642</v>
      </c>
      <c r="G224" s="234"/>
      <c r="H224" s="236" t="s">
        <v>20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155</v>
      </c>
      <c r="AU224" s="243" t="s">
        <v>83</v>
      </c>
      <c r="AV224" s="13" t="s">
        <v>22</v>
      </c>
      <c r="AW224" s="13" t="s">
        <v>33</v>
      </c>
      <c r="AX224" s="13" t="s">
        <v>74</v>
      </c>
      <c r="AY224" s="243" t="s">
        <v>144</v>
      </c>
    </row>
    <row r="225" s="14" customFormat="1">
      <c r="A225" s="14"/>
      <c r="B225" s="244"/>
      <c r="C225" s="245"/>
      <c r="D225" s="235" t="s">
        <v>155</v>
      </c>
      <c r="E225" s="246" t="s">
        <v>20</v>
      </c>
      <c r="F225" s="247" t="s">
        <v>725</v>
      </c>
      <c r="G225" s="245"/>
      <c r="H225" s="248">
        <v>8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155</v>
      </c>
      <c r="AU225" s="254" t="s">
        <v>83</v>
      </c>
      <c r="AV225" s="14" t="s">
        <v>83</v>
      </c>
      <c r="AW225" s="14" t="s">
        <v>33</v>
      </c>
      <c r="AX225" s="14" t="s">
        <v>22</v>
      </c>
      <c r="AY225" s="254" t="s">
        <v>144</v>
      </c>
    </row>
    <row r="226" s="2" customFormat="1" ht="62.7" customHeight="1">
      <c r="A226" s="40"/>
      <c r="B226" s="41"/>
      <c r="C226" s="215" t="s">
        <v>367</v>
      </c>
      <c r="D226" s="215" t="s">
        <v>146</v>
      </c>
      <c r="E226" s="216" t="s">
        <v>739</v>
      </c>
      <c r="F226" s="217" t="s">
        <v>740</v>
      </c>
      <c r="G226" s="218" t="s">
        <v>357</v>
      </c>
      <c r="H226" s="219">
        <v>904</v>
      </c>
      <c r="I226" s="220"/>
      <c r="J226" s="221">
        <f>ROUND(I226*H226,2)</f>
        <v>0</v>
      </c>
      <c r="K226" s="217" t="s">
        <v>150</v>
      </c>
      <c r="L226" s="46"/>
      <c r="M226" s="222" t="s">
        <v>20</v>
      </c>
      <c r="N226" s="223" t="s">
        <v>45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151</v>
      </c>
      <c r="AT226" s="226" t="s">
        <v>146</v>
      </c>
      <c r="AU226" s="226" t="s">
        <v>83</v>
      </c>
      <c r="AY226" s="19" t="s">
        <v>144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22</v>
      </c>
      <c r="BK226" s="227">
        <f>ROUND(I226*H226,2)</f>
        <v>0</v>
      </c>
      <c r="BL226" s="19" t="s">
        <v>151</v>
      </c>
      <c r="BM226" s="226" t="s">
        <v>741</v>
      </c>
    </row>
    <row r="227" s="2" customFormat="1">
      <c r="A227" s="40"/>
      <c r="B227" s="41"/>
      <c r="C227" s="42"/>
      <c r="D227" s="228" t="s">
        <v>153</v>
      </c>
      <c r="E227" s="42"/>
      <c r="F227" s="229" t="s">
        <v>742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153</v>
      </c>
      <c r="AU227" s="19" t="s">
        <v>83</v>
      </c>
    </row>
    <row r="228" s="13" customFormat="1">
      <c r="A228" s="13"/>
      <c r="B228" s="233"/>
      <c r="C228" s="234"/>
      <c r="D228" s="235" t="s">
        <v>155</v>
      </c>
      <c r="E228" s="236" t="s">
        <v>20</v>
      </c>
      <c r="F228" s="237" t="s">
        <v>642</v>
      </c>
      <c r="G228" s="234"/>
      <c r="H228" s="236" t="s">
        <v>20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83</v>
      </c>
      <c r="AV228" s="13" t="s">
        <v>22</v>
      </c>
      <c r="AW228" s="13" t="s">
        <v>33</v>
      </c>
      <c r="AX228" s="13" t="s">
        <v>74</v>
      </c>
      <c r="AY228" s="243" t="s">
        <v>144</v>
      </c>
    </row>
    <row r="229" s="14" customFormat="1">
      <c r="A229" s="14"/>
      <c r="B229" s="244"/>
      <c r="C229" s="245"/>
      <c r="D229" s="235" t="s">
        <v>155</v>
      </c>
      <c r="E229" s="246" t="s">
        <v>20</v>
      </c>
      <c r="F229" s="247" t="s">
        <v>715</v>
      </c>
      <c r="G229" s="245"/>
      <c r="H229" s="248">
        <v>904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155</v>
      </c>
      <c r="AU229" s="254" t="s">
        <v>83</v>
      </c>
      <c r="AV229" s="14" t="s">
        <v>83</v>
      </c>
      <c r="AW229" s="14" t="s">
        <v>33</v>
      </c>
      <c r="AX229" s="14" t="s">
        <v>22</v>
      </c>
      <c r="AY229" s="254" t="s">
        <v>144</v>
      </c>
    </row>
    <row r="230" s="2" customFormat="1" ht="62.7" customHeight="1">
      <c r="A230" s="40"/>
      <c r="B230" s="41"/>
      <c r="C230" s="215" t="s">
        <v>374</v>
      </c>
      <c r="D230" s="215" t="s">
        <v>146</v>
      </c>
      <c r="E230" s="216" t="s">
        <v>743</v>
      </c>
      <c r="F230" s="217" t="s">
        <v>744</v>
      </c>
      <c r="G230" s="218" t="s">
        <v>357</v>
      </c>
      <c r="H230" s="219">
        <v>88</v>
      </c>
      <c r="I230" s="220"/>
      <c r="J230" s="221">
        <f>ROUND(I230*H230,2)</f>
        <v>0</v>
      </c>
      <c r="K230" s="217" t="s">
        <v>150</v>
      </c>
      <c r="L230" s="46"/>
      <c r="M230" s="222" t="s">
        <v>20</v>
      </c>
      <c r="N230" s="223" t="s">
        <v>45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151</v>
      </c>
      <c r="AT230" s="226" t="s">
        <v>146</v>
      </c>
      <c r="AU230" s="226" t="s">
        <v>83</v>
      </c>
      <c r="AY230" s="19" t="s">
        <v>144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22</v>
      </c>
      <c r="BK230" s="227">
        <f>ROUND(I230*H230,2)</f>
        <v>0</v>
      </c>
      <c r="BL230" s="19" t="s">
        <v>151</v>
      </c>
      <c r="BM230" s="226" t="s">
        <v>745</v>
      </c>
    </row>
    <row r="231" s="2" customFormat="1">
      <c r="A231" s="40"/>
      <c r="B231" s="41"/>
      <c r="C231" s="42"/>
      <c r="D231" s="228" t="s">
        <v>153</v>
      </c>
      <c r="E231" s="42"/>
      <c r="F231" s="229" t="s">
        <v>746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153</v>
      </c>
      <c r="AU231" s="19" t="s">
        <v>83</v>
      </c>
    </row>
    <row r="232" s="13" customFormat="1">
      <c r="A232" s="13"/>
      <c r="B232" s="233"/>
      <c r="C232" s="234"/>
      <c r="D232" s="235" t="s">
        <v>155</v>
      </c>
      <c r="E232" s="236" t="s">
        <v>20</v>
      </c>
      <c r="F232" s="237" t="s">
        <v>642</v>
      </c>
      <c r="G232" s="234"/>
      <c r="H232" s="236" t="s">
        <v>20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155</v>
      </c>
      <c r="AU232" s="243" t="s">
        <v>83</v>
      </c>
      <c r="AV232" s="13" t="s">
        <v>22</v>
      </c>
      <c r="AW232" s="13" t="s">
        <v>33</v>
      </c>
      <c r="AX232" s="13" t="s">
        <v>74</v>
      </c>
      <c r="AY232" s="243" t="s">
        <v>144</v>
      </c>
    </row>
    <row r="233" s="14" customFormat="1">
      <c r="A233" s="14"/>
      <c r="B233" s="244"/>
      <c r="C233" s="245"/>
      <c r="D233" s="235" t="s">
        <v>155</v>
      </c>
      <c r="E233" s="246" t="s">
        <v>20</v>
      </c>
      <c r="F233" s="247" t="s">
        <v>720</v>
      </c>
      <c r="G233" s="245"/>
      <c r="H233" s="248">
        <v>88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155</v>
      </c>
      <c r="AU233" s="254" t="s">
        <v>83</v>
      </c>
      <c r="AV233" s="14" t="s">
        <v>83</v>
      </c>
      <c r="AW233" s="14" t="s">
        <v>33</v>
      </c>
      <c r="AX233" s="14" t="s">
        <v>22</v>
      </c>
      <c r="AY233" s="254" t="s">
        <v>144</v>
      </c>
    </row>
    <row r="234" s="2" customFormat="1" ht="62.7" customHeight="1">
      <c r="A234" s="40"/>
      <c r="B234" s="41"/>
      <c r="C234" s="215" t="s">
        <v>380</v>
      </c>
      <c r="D234" s="215" t="s">
        <v>146</v>
      </c>
      <c r="E234" s="216" t="s">
        <v>747</v>
      </c>
      <c r="F234" s="217" t="s">
        <v>748</v>
      </c>
      <c r="G234" s="218" t="s">
        <v>357</v>
      </c>
      <c r="H234" s="219">
        <v>8</v>
      </c>
      <c r="I234" s="220"/>
      <c r="J234" s="221">
        <f>ROUND(I234*H234,2)</f>
        <v>0</v>
      </c>
      <c r="K234" s="217" t="s">
        <v>150</v>
      </c>
      <c r="L234" s="46"/>
      <c r="M234" s="222" t="s">
        <v>20</v>
      </c>
      <c r="N234" s="223" t="s">
        <v>45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151</v>
      </c>
      <c r="AT234" s="226" t="s">
        <v>146</v>
      </c>
      <c r="AU234" s="226" t="s">
        <v>83</v>
      </c>
      <c r="AY234" s="19" t="s">
        <v>144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22</v>
      </c>
      <c r="BK234" s="227">
        <f>ROUND(I234*H234,2)</f>
        <v>0</v>
      </c>
      <c r="BL234" s="19" t="s">
        <v>151</v>
      </c>
      <c r="BM234" s="226" t="s">
        <v>749</v>
      </c>
    </row>
    <row r="235" s="2" customFormat="1">
      <c r="A235" s="40"/>
      <c r="B235" s="41"/>
      <c r="C235" s="42"/>
      <c r="D235" s="228" t="s">
        <v>153</v>
      </c>
      <c r="E235" s="42"/>
      <c r="F235" s="229" t="s">
        <v>750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153</v>
      </c>
      <c r="AU235" s="19" t="s">
        <v>83</v>
      </c>
    </row>
    <row r="236" s="13" customFormat="1">
      <c r="A236" s="13"/>
      <c r="B236" s="233"/>
      <c r="C236" s="234"/>
      <c r="D236" s="235" t="s">
        <v>155</v>
      </c>
      <c r="E236" s="236" t="s">
        <v>20</v>
      </c>
      <c r="F236" s="237" t="s">
        <v>642</v>
      </c>
      <c r="G236" s="234"/>
      <c r="H236" s="236" t="s">
        <v>20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155</v>
      </c>
      <c r="AU236" s="243" t="s">
        <v>83</v>
      </c>
      <c r="AV236" s="13" t="s">
        <v>22</v>
      </c>
      <c r="AW236" s="13" t="s">
        <v>33</v>
      </c>
      <c r="AX236" s="13" t="s">
        <v>74</v>
      </c>
      <c r="AY236" s="243" t="s">
        <v>144</v>
      </c>
    </row>
    <row r="237" s="14" customFormat="1">
      <c r="A237" s="14"/>
      <c r="B237" s="244"/>
      <c r="C237" s="245"/>
      <c r="D237" s="235" t="s">
        <v>155</v>
      </c>
      <c r="E237" s="246" t="s">
        <v>20</v>
      </c>
      <c r="F237" s="247" t="s">
        <v>725</v>
      </c>
      <c r="G237" s="245"/>
      <c r="H237" s="248">
        <v>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155</v>
      </c>
      <c r="AU237" s="254" t="s">
        <v>83</v>
      </c>
      <c r="AV237" s="14" t="s">
        <v>83</v>
      </c>
      <c r="AW237" s="14" t="s">
        <v>33</v>
      </c>
      <c r="AX237" s="14" t="s">
        <v>22</v>
      </c>
      <c r="AY237" s="254" t="s">
        <v>144</v>
      </c>
    </row>
    <row r="238" s="2" customFormat="1" ht="62.7" customHeight="1">
      <c r="A238" s="40"/>
      <c r="B238" s="41"/>
      <c r="C238" s="215" t="s">
        <v>386</v>
      </c>
      <c r="D238" s="215" t="s">
        <v>146</v>
      </c>
      <c r="E238" s="216" t="s">
        <v>751</v>
      </c>
      <c r="F238" s="217" t="s">
        <v>752</v>
      </c>
      <c r="G238" s="218" t="s">
        <v>357</v>
      </c>
      <c r="H238" s="219">
        <v>16</v>
      </c>
      <c r="I238" s="220"/>
      <c r="J238" s="221">
        <f>ROUND(I238*H238,2)</f>
        <v>0</v>
      </c>
      <c r="K238" s="217" t="s">
        <v>150</v>
      </c>
      <c r="L238" s="46"/>
      <c r="M238" s="222" t="s">
        <v>20</v>
      </c>
      <c r="N238" s="223" t="s">
        <v>45</v>
      </c>
      <c r="O238" s="86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151</v>
      </c>
      <c r="AT238" s="226" t="s">
        <v>146</v>
      </c>
      <c r="AU238" s="226" t="s">
        <v>83</v>
      </c>
      <c r="AY238" s="19" t="s">
        <v>144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22</v>
      </c>
      <c r="BK238" s="227">
        <f>ROUND(I238*H238,2)</f>
        <v>0</v>
      </c>
      <c r="BL238" s="19" t="s">
        <v>151</v>
      </c>
      <c r="BM238" s="226" t="s">
        <v>753</v>
      </c>
    </row>
    <row r="239" s="2" customFormat="1">
      <c r="A239" s="40"/>
      <c r="B239" s="41"/>
      <c r="C239" s="42"/>
      <c r="D239" s="228" t="s">
        <v>153</v>
      </c>
      <c r="E239" s="42"/>
      <c r="F239" s="229" t="s">
        <v>754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153</v>
      </c>
      <c r="AU239" s="19" t="s">
        <v>83</v>
      </c>
    </row>
    <row r="240" s="13" customFormat="1">
      <c r="A240" s="13"/>
      <c r="B240" s="233"/>
      <c r="C240" s="234"/>
      <c r="D240" s="235" t="s">
        <v>155</v>
      </c>
      <c r="E240" s="236" t="s">
        <v>20</v>
      </c>
      <c r="F240" s="237" t="s">
        <v>642</v>
      </c>
      <c r="G240" s="234"/>
      <c r="H240" s="236" t="s">
        <v>20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155</v>
      </c>
      <c r="AU240" s="243" t="s">
        <v>83</v>
      </c>
      <c r="AV240" s="13" t="s">
        <v>22</v>
      </c>
      <c r="AW240" s="13" t="s">
        <v>33</v>
      </c>
      <c r="AX240" s="13" t="s">
        <v>74</v>
      </c>
      <c r="AY240" s="243" t="s">
        <v>144</v>
      </c>
    </row>
    <row r="241" s="14" customFormat="1">
      <c r="A241" s="14"/>
      <c r="B241" s="244"/>
      <c r="C241" s="245"/>
      <c r="D241" s="235" t="s">
        <v>155</v>
      </c>
      <c r="E241" s="246" t="s">
        <v>20</v>
      </c>
      <c r="F241" s="247" t="s">
        <v>730</v>
      </c>
      <c r="G241" s="245"/>
      <c r="H241" s="248">
        <v>16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155</v>
      </c>
      <c r="AU241" s="254" t="s">
        <v>83</v>
      </c>
      <c r="AV241" s="14" t="s">
        <v>83</v>
      </c>
      <c r="AW241" s="14" t="s">
        <v>33</v>
      </c>
      <c r="AX241" s="14" t="s">
        <v>22</v>
      </c>
      <c r="AY241" s="254" t="s">
        <v>144</v>
      </c>
    </row>
    <row r="242" s="2" customFormat="1" ht="62.7" customHeight="1">
      <c r="A242" s="40"/>
      <c r="B242" s="41"/>
      <c r="C242" s="215" t="s">
        <v>393</v>
      </c>
      <c r="D242" s="215" t="s">
        <v>146</v>
      </c>
      <c r="E242" s="216" t="s">
        <v>755</v>
      </c>
      <c r="F242" s="217" t="s">
        <v>756</v>
      </c>
      <c r="G242" s="218" t="s">
        <v>357</v>
      </c>
      <c r="H242" s="219">
        <v>16</v>
      </c>
      <c r="I242" s="220"/>
      <c r="J242" s="221">
        <f>ROUND(I242*H242,2)</f>
        <v>0</v>
      </c>
      <c r="K242" s="217" t="s">
        <v>150</v>
      </c>
      <c r="L242" s="46"/>
      <c r="M242" s="222" t="s">
        <v>20</v>
      </c>
      <c r="N242" s="223" t="s">
        <v>45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151</v>
      </c>
      <c r="AT242" s="226" t="s">
        <v>146</v>
      </c>
      <c r="AU242" s="226" t="s">
        <v>83</v>
      </c>
      <c r="AY242" s="19" t="s">
        <v>144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22</v>
      </c>
      <c r="BK242" s="227">
        <f>ROUND(I242*H242,2)</f>
        <v>0</v>
      </c>
      <c r="BL242" s="19" t="s">
        <v>151</v>
      </c>
      <c r="BM242" s="226" t="s">
        <v>757</v>
      </c>
    </row>
    <row r="243" s="2" customFormat="1">
      <c r="A243" s="40"/>
      <c r="B243" s="41"/>
      <c r="C243" s="42"/>
      <c r="D243" s="228" t="s">
        <v>153</v>
      </c>
      <c r="E243" s="42"/>
      <c r="F243" s="229" t="s">
        <v>758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153</v>
      </c>
      <c r="AU243" s="19" t="s">
        <v>83</v>
      </c>
    </row>
    <row r="244" s="13" customFormat="1">
      <c r="A244" s="13"/>
      <c r="B244" s="233"/>
      <c r="C244" s="234"/>
      <c r="D244" s="235" t="s">
        <v>155</v>
      </c>
      <c r="E244" s="236" t="s">
        <v>20</v>
      </c>
      <c r="F244" s="237" t="s">
        <v>642</v>
      </c>
      <c r="G244" s="234"/>
      <c r="H244" s="236" t="s">
        <v>20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155</v>
      </c>
      <c r="AU244" s="243" t="s">
        <v>83</v>
      </c>
      <c r="AV244" s="13" t="s">
        <v>22</v>
      </c>
      <c r="AW244" s="13" t="s">
        <v>33</v>
      </c>
      <c r="AX244" s="13" t="s">
        <v>74</v>
      </c>
      <c r="AY244" s="243" t="s">
        <v>144</v>
      </c>
    </row>
    <row r="245" s="14" customFormat="1">
      <c r="A245" s="14"/>
      <c r="B245" s="244"/>
      <c r="C245" s="245"/>
      <c r="D245" s="235" t="s">
        <v>155</v>
      </c>
      <c r="E245" s="246" t="s">
        <v>20</v>
      </c>
      <c r="F245" s="247" t="s">
        <v>730</v>
      </c>
      <c r="G245" s="245"/>
      <c r="H245" s="248">
        <v>16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155</v>
      </c>
      <c r="AU245" s="254" t="s">
        <v>83</v>
      </c>
      <c r="AV245" s="14" t="s">
        <v>83</v>
      </c>
      <c r="AW245" s="14" t="s">
        <v>33</v>
      </c>
      <c r="AX245" s="14" t="s">
        <v>22</v>
      </c>
      <c r="AY245" s="254" t="s">
        <v>144</v>
      </c>
    </row>
    <row r="246" s="2" customFormat="1" ht="62.7" customHeight="1">
      <c r="A246" s="40"/>
      <c r="B246" s="41"/>
      <c r="C246" s="215" t="s">
        <v>398</v>
      </c>
      <c r="D246" s="215" t="s">
        <v>146</v>
      </c>
      <c r="E246" s="216" t="s">
        <v>759</v>
      </c>
      <c r="F246" s="217" t="s">
        <v>760</v>
      </c>
      <c r="G246" s="218" t="s">
        <v>357</v>
      </c>
      <c r="H246" s="219">
        <v>8</v>
      </c>
      <c r="I246" s="220"/>
      <c r="J246" s="221">
        <f>ROUND(I246*H246,2)</f>
        <v>0</v>
      </c>
      <c r="K246" s="217" t="s">
        <v>150</v>
      </c>
      <c r="L246" s="46"/>
      <c r="M246" s="222" t="s">
        <v>20</v>
      </c>
      <c r="N246" s="223" t="s">
        <v>45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151</v>
      </c>
      <c r="AT246" s="226" t="s">
        <v>146</v>
      </c>
      <c r="AU246" s="226" t="s">
        <v>83</v>
      </c>
      <c r="AY246" s="19" t="s">
        <v>144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22</v>
      </c>
      <c r="BK246" s="227">
        <f>ROUND(I246*H246,2)</f>
        <v>0</v>
      </c>
      <c r="BL246" s="19" t="s">
        <v>151</v>
      </c>
      <c r="BM246" s="226" t="s">
        <v>761</v>
      </c>
    </row>
    <row r="247" s="2" customFormat="1">
      <c r="A247" s="40"/>
      <c r="B247" s="41"/>
      <c r="C247" s="42"/>
      <c r="D247" s="228" t="s">
        <v>153</v>
      </c>
      <c r="E247" s="42"/>
      <c r="F247" s="229" t="s">
        <v>762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153</v>
      </c>
      <c r="AU247" s="19" t="s">
        <v>83</v>
      </c>
    </row>
    <row r="248" s="13" customFormat="1">
      <c r="A248" s="13"/>
      <c r="B248" s="233"/>
      <c r="C248" s="234"/>
      <c r="D248" s="235" t="s">
        <v>155</v>
      </c>
      <c r="E248" s="236" t="s">
        <v>20</v>
      </c>
      <c r="F248" s="237" t="s">
        <v>642</v>
      </c>
      <c r="G248" s="234"/>
      <c r="H248" s="236" t="s">
        <v>20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155</v>
      </c>
      <c r="AU248" s="243" t="s">
        <v>83</v>
      </c>
      <c r="AV248" s="13" t="s">
        <v>22</v>
      </c>
      <c r="AW248" s="13" t="s">
        <v>33</v>
      </c>
      <c r="AX248" s="13" t="s">
        <v>74</v>
      </c>
      <c r="AY248" s="243" t="s">
        <v>144</v>
      </c>
    </row>
    <row r="249" s="14" customFormat="1">
      <c r="A249" s="14"/>
      <c r="B249" s="244"/>
      <c r="C249" s="245"/>
      <c r="D249" s="235" t="s">
        <v>155</v>
      </c>
      <c r="E249" s="246" t="s">
        <v>20</v>
      </c>
      <c r="F249" s="247" t="s">
        <v>725</v>
      </c>
      <c r="G249" s="245"/>
      <c r="H249" s="248">
        <v>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155</v>
      </c>
      <c r="AU249" s="254" t="s">
        <v>83</v>
      </c>
      <c r="AV249" s="14" t="s">
        <v>83</v>
      </c>
      <c r="AW249" s="14" t="s">
        <v>33</v>
      </c>
      <c r="AX249" s="14" t="s">
        <v>22</v>
      </c>
      <c r="AY249" s="254" t="s">
        <v>144</v>
      </c>
    </row>
    <row r="250" s="2" customFormat="1" ht="55.5" customHeight="1">
      <c r="A250" s="40"/>
      <c r="B250" s="41"/>
      <c r="C250" s="215" t="s">
        <v>405</v>
      </c>
      <c r="D250" s="215" t="s">
        <v>146</v>
      </c>
      <c r="E250" s="216" t="s">
        <v>763</v>
      </c>
      <c r="F250" s="217" t="s">
        <v>764</v>
      </c>
      <c r="G250" s="218" t="s">
        <v>357</v>
      </c>
      <c r="H250" s="219">
        <v>904</v>
      </c>
      <c r="I250" s="220"/>
      <c r="J250" s="221">
        <f>ROUND(I250*H250,2)</f>
        <v>0</v>
      </c>
      <c r="K250" s="217" t="s">
        <v>150</v>
      </c>
      <c r="L250" s="46"/>
      <c r="M250" s="222" t="s">
        <v>20</v>
      </c>
      <c r="N250" s="223" t="s">
        <v>45</v>
      </c>
      <c r="O250" s="86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151</v>
      </c>
      <c r="AT250" s="226" t="s">
        <v>146</v>
      </c>
      <c r="AU250" s="226" t="s">
        <v>83</v>
      </c>
      <c r="AY250" s="19" t="s">
        <v>144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22</v>
      </c>
      <c r="BK250" s="227">
        <f>ROUND(I250*H250,2)</f>
        <v>0</v>
      </c>
      <c r="BL250" s="19" t="s">
        <v>151</v>
      </c>
      <c r="BM250" s="226" t="s">
        <v>765</v>
      </c>
    </row>
    <row r="251" s="2" customFormat="1">
      <c r="A251" s="40"/>
      <c r="B251" s="41"/>
      <c r="C251" s="42"/>
      <c r="D251" s="228" t="s">
        <v>153</v>
      </c>
      <c r="E251" s="42"/>
      <c r="F251" s="229" t="s">
        <v>766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153</v>
      </c>
      <c r="AU251" s="19" t="s">
        <v>83</v>
      </c>
    </row>
    <row r="252" s="13" customFormat="1">
      <c r="A252" s="13"/>
      <c r="B252" s="233"/>
      <c r="C252" s="234"/>
      <c r="D252" s="235" t="s">
        <v>155</v>
      </c>
      <c r="E252" s="236" t="s">
        <v>20</v>
      </c>
      <c r="F252" s="237" t="s">
        <v>642</v>
      </c>
      <c r="G252" s="234"/>
      <c r="H252" s="236" t="s">
        <v>20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155</v>
      </c>
      <c r="AU252" s="243" t="s">
        <v>83</v>
      </c>
      <c r="AV252" s="13" t="s">
        <v>22</v>
      </c>
      <c r="AW252" s="13" t="s">
        <v>33</v>
      </c>
      <c r="AX252" s="13" t="s">
        <v>74</v>
      </c>
      <c r="AY252" s="243" t="s">
        <v>144</v>
      </c>
    </row>
    <row r="253" s="14" customFormat="1">
      <c r="A253" s="14"/>
      <c r="B253" s="244"/>
      <c r="C253" s="245"/>
      <c r="D253" s="235" t="s">
        <v>155</v>
      </c>
      <c r="E253" s="246" t="s">
        <v>20</v>
      </c>
      <c r="F253" s="247" t="s">
        <v>715</v>
      </c>
      <c r="G253" s="245"/>
      <c r="H253" s="248">
        <v>904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155</v>
      </c>
      <c r="AU253" s="254" t="s">
        <v>83</v>
      </c>
      <c r="AV253" s="14" t="s">
        <v>83</v>
      </c>
      <c r="AW253" s="14" t="s">
        <v>33</v>
      </c>
      <c r="AX253" s="14" t="s">
        <v>22</v>
      </c>
      <c r="AY253" s="254" t="s">
        <v>144</v>
      </c>
    </row>
    <row r="254" s="2" customFormat="1" ht="55.5" customHeight="1">
      <c r="A254" s="40"/>
      <c r="B254" s="41"/>
      <c r="C254" s="215" t="s">
        <v>411</v>
      </c>
      <c r="D254" s="215" t="s">
        <v>146</v>
      </c>
      <c r="E254" s="216" t="s">
        <v>767</v>
      </c>
      <c r="F254" s="217" t="s">
        <v>768</v>
      </c>
      <c r="G254" s="218" t="s">
        <v>357</v>
      </c>
      <c r="H254" s="219">
        <v>88</v>
      </c>
      <c r="I254" s="220"/>
      <c r="J254" s="221">
        <f>ROUND(I254*H254,2)</f>
        <v>0</v>
      </c>
      <c r="K254" s="217" t="s">
        <v>150</v>
      </c>
      <c r="L254" s="46"/>
      <c r="M254" s="222" t="s">
        <v>20</v>
      </c>
      <c r="N254" s="223" t="s">
        <v>45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151</v>
      </c>
      <c r="AT254" s="226" t="s">
        <v>146</v>
      </c>
      <c r="AU254" s="226" t="s">
        <v>83</v>
      </c>
      <c r="AY254" s="19" t="s">
        <v>144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22</v>
      </c>
      <c r="BK254" s="227">
        <f>ROUND(I254*H254,2)</f>
        <v>0</v>
      </c>
      <c r="BL254" s="19" t="s">
        <v>151</v>
      </c>
      <c r="BM254" s="226" t="s">
        <v>769</v>
      </c>
    </row>
    <row r="255" s="2" customFormat="1">
      <c r="A255" s="40"/>
      <c r="B255" s="41"/>
      <c r="C255" s="42"/>
      <c r="D255" s="228" t="s">
        <v>153</v>
      </c>
      <c r="E255" s="42"/>
      <c r="F255" s="229" t="s">
        <v>770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153</v>
      </c>
      <c r="AU255" s="19" t="s">
        <v>83</v>
      </c>
    </row>
    <row r="256" s="13" customFormat="1">
      <c r="A256" s="13"/>
      <c r="B256" s="233"/>
      <c r="C256" s="234"/>
      <c r="D256" s="235" t="s">
        <v>155</v>
      </c>
      <c r="E256" s="236" t="s">
        <v>20</v>
      </c>
      <c r="F256" s="237" t="s">
        <v>642</v>
      </c>
      <c r="G256" s="234"/>
      <c r="H256" s="236" t="s">
        <v>20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155</v>
      </c>
      <c r="AU256" s="243" t="s">
        <v>83</v>
      </c>
      <c r="AV256" s="13" t="s">
        <v>22</v>
      </c>
      <c r="AW256" s="13" t="s">
        <v>33</v>
      </c>
      <c r="AX256" s="13" t="s">
        <v>74</v>
      </c>
      <c r="AY256" s="243" t="s">
        <v>144</v>
      </c>
    </row>
    <row r="257" s="14" customFormat="1">
      <c r="A257" s="14"/>
      <c r="B257" s="244"/>
      <c r="C257" s="245"/>
      <c r="D257" s="235" t="s">
        <v>155</v>
      </c>
      <c r="E257" s="246" t="s">
        <v>20</v>
      </c>
      <c r="F257" s="247" t="s">
        <v>720</v>
      </c>
      <c r="G257" s="245"/>
      <c r="H257" s="248">
        <v>88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155</v>
      </c>
      <c r="AU257" s="254" t="s">
        <v>83</v>
      </c>
      <c r="AV257" s="14" t="s">
        <v>83</v>
      </c>
      <c r="AW257" s="14" t="s">
        <v>33</v>
      </c>
      <c r="AX257" s="14" t="s">
        <v>22</v>
      </c>
      <c r="AY257" s="254" t="s">
        <v>144</v>
      </c>
    </row>
    <row r="258" s="2" customFormat="1" ht="55.5" customHeight="1">
      <c r="A258" s="40"/>
      <c r="B258" s="41"/>
      <c r="C258" s="215" t="s">
        <v>417</v>
      </c>
      <c r="D258" s="215" t="s">
        <v>146</v>
      </c>
      <c r="E258" s="216" t="s">
        <v>771</v>
      </c>
      <c r="F258" s="217" t="s">
        <v>772</v>
      </c>
      <c r="G258" s="218" t="s">
        <v>357</v>
      </c>
      <c r="H258" s="219">
        <v>8</v>
      </c>
      <c r="I258" s="220"/>
      <c r="J258" s="221">
        <f>ROUND(I258*H258,2)</f>
        <v>0</v>
      </c>
      <c r="K258" s="217" t="s">
        <v>150</v>
      </c>
      <c r="L258" s="46"/>
      <c r="M258" s="222" t="s">
        <v>20</v>
      </c>
      <c r="N258" s="223" t="s">
        <v>45</v>
      </c>
      <c r="O258" s="86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151</v>
      </c>
      <c r="AT258" s="226" t="s">
        <v>146</v>
      </c>
      <c r="AU258" s="226" t="s">
        <v>83</v>
      </c>
      <c r="AY258" s="19" t="s">
        <v>144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22</v>
      </c>
      <c r="BK258" s="227">
        <f>ROUND(I258*H258,2)</f>
        <v>0</v>
      </c>
      <c r="BL258" s="19" t="s">
        <v>151</v>
      </c>
      <c r="BM258" s="226" t="s">
        <v>773</v>
      </c>
    </row>
    <row r="259" s="2" customFormat="1">
      <c r="A259" s="40"/>
      <c r="B259" s="41"/>
      <c r="C259" s="42"/>
      <c r="D259" s="228" t="s">
        <v>153</v>
      </c>
      <c r="E259" s="42"/>
      <c r="F259" s="229" t="s">
        <v>774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153</v>
      </c>
      <c r="AU259" s="19" t="s">
        <v>83</v>
      </c>
    </row>
    <row r="260" s="13" customFormat="1">
      <c r="A260" s="13"/>
      <c r="B260" s="233"/>
      <c r="C260" s="234"/>
      <c r="D260" s="235" t="s">
        <v>155</v>
      </c>
      <c r="E260" s="236" t="s">
        <v>20</v>
      </c>
      <c r="F260" s="237" t="s">
        <v>642</v>
      </c>
      <c r="G260" s="234"/>
      <c r="H260" s="236" t="s">
        <v>20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155</v>
      </c>
      <c r="AU260" s="243" t="s">
        <v>83</v>
      </c>
      <c r="AV260" s="13" t="s">
        <v>22</v>
      </c>
      <c r="AW260" s="13" t="s">
        <v>33</v>
      </c>
      <c r="AX260" s="13" t="s">
        <v>74</v>
      </c>
      <c r="AY260" s="243" t="s">
        <v>144</v>
      </c>
    </row>
    <row r="261" s="14" customFormat="1">
      <c r="A261" s="14"/>
      <c r="B261" s="244"/>
      <c r="C261" s="245"/>
      <c r="D261" s="235" t="s">
        <v>155</v>
      </c>
      <c r="E261" s="246" t="s">
        <v>20</v>
      </c>
      <c r="F261" s="247" t="s">
        <v>725</v>
      </c>
      <c r="G261" s="245"/>
      <c r="H261" s="248">
        <v>8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155</v>
      </c>
      <c r="AU261" s="254" t="s">
        <v>83</v>
      </c>
      <c r="AV261" s="14" t="s">
        <v>83</v>
      </c>
      <c r="AW261" s="14" t="s">
        <v>33</v>
      </c>
      <c r="AX261" s="14" t="s">
        <v>22</v>
      </c>
      <c r="AY261" s="254" t="s">
        <v>144</v>
      </c>
    </row>
    <row r="262" s="2" customFormat="1" ht="55.5" customHeight="1">
      <c r="A262" s="40"/>
      <c r="B262" s="41"/>
      <c r="C262" s="215" t="s">
        <v>423</v>
      </c>
      <c r="D262" s="215" t="s">
        <v>146</v>
      </c>
      <c r="E262" s="216" t="s">
        <v>775</v>
      </c>
      <c r="F262" s="217" t="s">
        <v>776</v>
      </c>
      <c r="G262" s="218" t="s">
        <v>357</v>
      </c>
      <c r="H262" s="219">
        <v>16</v>
      </c>
      <c r="I262" s="220"/>
      <c r="J262" s="221">
        <f>ROUND(I262*H262,2)</f>
        <v>0</v>
      </c>
      <c r="K262" s="217" t="s">
        <v>150</v>
      </c>
      <c r="L262" s="46"/>
      <c r="M262" s="222" t="s">
        <v>20</v>
      </c>
      <c r="N262" s="223" t="s">
        <v>45</v>
      </c>
      <c r="O262" s="86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151</v>
      </c>
      <c r="AT262" s="226" t="s">
        <v>146</v>
      </c>
      <c r="AU262" s="226" t="s">
        <v>83</v>
      </c>
      <c r="AY262" s="19" t="s">
        <v>144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22</v>
      </c>
      <c r="BK262" s="227">
        <f>ROUND(I262*H262,2)</f>
        <v>0</v>
      </c>
      <c r="BL262" s="19" t="s">
        <v>151</v>
      </c>
      <c r="BM262" s="226" t="s">
        <v>777</v>
      </c>
    </row>
    <row r="263" s="2" customFormat="1">
      <c r="A263" s="40"/>
      <c r="B263" s="41"/>
      <c r="C263" s="42"/>
      <c r="D263" s="228" t="s">
        <v>153</v>
      </c>
      <c r="E263" s="42"/>
      <c r="F263" s="229" t="s">
        <v>778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153</v>
      </c>
      <c r="AU263" s="19" t="s">
        <v>83</v>
      </c>
    </row>
    <row r="264" s="13" customFormat="1">
      <c r="A264" s="13"/>
      <c r="B264" s="233"/>
      <c r="C264" s="234"/>
      <c r="D264" s="235" t="s">
        <v>155</v>
      </c>
      <c r="E264" s="236" t="s">
        <v>20</v>
      </c>
      <c r="F264" s="237" t="s">
        <v>642</v>
      </c>
      <c r="G264" s="234"/>
      <c r="H264" s="236" t="s">
        <v>20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155</v>
      </c>
      <c r="AU264" s="243" t="s">
        <v>83</v>
      </c>
      <c r="AV264" s="13" t="s">
        <v>22</v>
      </c>
      <c r="AW264" s="13" t="s">
        <v>33</v>
      </c>
      <c r="AX264" s="13" t="s">
        <v>74</v>
      </c>
      <c r="AY264" s="243" t="s">
        <v>144</v>
      </c>
    </row>
    <row r="265" s="14" customFormat="1">
      <c r="A265" s="14"/>
      <c r="B265" s="244"/>
      <c r="C265" s="245"/>
      <c r="D265" s="235" t="s">
        <v>155</v>
      </c>
      <c r="E265" s="246" t="s">
        <v>20</v>
      </c>
      <c r="F265" s="247" t="s">
        <v>730</v>
      </c>
      <c r="G265" s="245"/>
      <c r="H265" s="248">
        <v>16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155</v>
      </c>
      <c r="AU265" s="254" t="s">
        <v>83</v>
      </c>
      <c r="AV265" s="14" t="s">
        <v>83</v>
      </c>
      <c r="AW265" s="14" t="s">
        <v>33</v>
      </c>
      <c r="AX265" s="14" t="s">
        <v>22</v>
      </c>
      <c r="AY265" s="254" t="s">
        <v>144</v>
      </c>
    </row>
    <row r="266" s="2" customFormat="1" ht="55.5" customHeight="1">
      <c r="A266" s="40"/>
      <c r="B266" s="41"/>
      <c r="C266" s="215" t="s">
        <v>430</v>
      </c>
      <c r="D266" s="215" t="s">
        <v>146</v>
      </c>
      <c r="E266" s="216" t="s">
        <v>779</v>
      </c>
      <c r="F266" s="217" t="s">
        <v>780</v>
      </c>
      <c r="G266" s="218" t="s">
        <v>357</v>
      </c>
      <c r="H266" s="219">
        <v>16</v>
      </c>
      <c r="I266" s="220"/>
      <c r="J266" s="221">
        <f>ROUND(I266*H266,2)</f>
        <v>0</v>
      </c>
      <c r="K266" s="217" t="s">
        <v>150</v>
      </c>
      <c r="L266" s="46"/>
      <c r="M266" s="222" t="s">
        <v>20</v>
      </c>
      <c r="N266" s="223" t="s">
        <v>45</v>
      </c>
      <c r="O266" s="86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151</v>
      </c>
      <c r="AT266" s="226" t="s">
        <v>146</v>
      </c>
      <c r="AU266" s="226" t="s">
        <v>83</v>
      </c>
      <c r="AY266" s="19" t="s">
        <v>144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22</v>
      </c>
      <c r="BK266" s="227">
        <f>ROUND(I266*H266,2)</f>
        <v>0</v>
      </c>
      <c r="BL266" s="19" t="s">
        <v>151</v>
      </c>
      <c r="BM266" s="226" t="s">
        <v>781</v>
      </c>
    </row>
    <row r="267" s="2" customFormat="1">
      <c r="A267" s="40"/>
      <c r="B267" s="41"/>
      <c r="C267" s="42"/>
      <c r="D267" s="228" t="s">
        <v>153</v>
      </c>
      <c r="E267" s="42"/>
      <c r="F267" s="229" t="s">
        <v>782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153</v>
      </c>
      <c r="AU267" s="19" t="s">
        <v>83</v>
      </c>
    </row>
    <row r="268" s="13" customFormat="1">
      <c r="A268" s="13"/>
      <c r="B268" s="233"/>
      <c r="C268" s="234"/>
      <c r="D268" s="235" t="s">
        <v>155</v>
      </c>
      <c r="E268" s="236" t="s">
        <v>20</v>
      </c>
      <c r="F268" s="237" t="s">
        <v>642</v>
      </c>
      <c r="G268" s="234"/>
      <c r="H268" s="236" t="s">
        <v>20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155</v>
      </c>
      <c r="AU268" s="243" t="s">
        <v>83</v>
      </c>
      <c r="AV268" s="13" t="s">
        <v>22</v>
      </c>
      <c r="AW268" s="13" t="s">
        <v>33</v>
      </c>
      <c r="AX268" s="13" t="s">
        <v>74</v>
      </c>
      <c r="AY268" s="243" t="s">
        <v>144</v>
      </c>
    </row>
    <row r="269" s="14" customFormat="1">
      <c r="A269" s="14"/>
      <c r="B269" s="244"/>
      <c r="C269" s="245"/>
      <c r="D269" s="235" t="s">
        <v>155</v>
      </c>
      <c r="E269" s="246" t="s">
        <v>20</v>
      </c>
      <c r="F269" s="247" t="s">
        <v>730</v>
      </c>
      <c r="G269" s="245"/>
      <c r="H269" s="248">
        <v>16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155</v>
      </c>
      <c r="AU269" s="254" t="s">
        <v>83</v>
      </c>
      <c r="AV269" s="14" t="s">
        <v>83</v>
      </c>
      <c r="AW269" s="14" t="s">
        <v>33</v>
      </c>
      <c r="AX269" s="14" t="s">
        <v>22</v>
      </c>
      <c r="AY269" s="254" t="s">
        <v>144</v>
      </c>
    </row>
    <row r="270" s="2" customFormat="1" ht="55.5" customHeight="1">
      <c r="A270" s="40"/>
      <c r="B270" s="41"/>
      <c r="C270" s="215" t="s">
        <v>435</v>
      </c>
      <c r="D270" s="215" t="s">
        <v>146</v>
      </c>
      <c r="E270" s="216" t="s">
        <v>783</v>
      </c>
      <c r="F270" s="217" t="s">
        <v>784</v>
      </c>
      <c r="G270" s="218" t="s">
        <v>357</v>
      </c>
      <c r="H270" s="219">
        <v>8</v>
      </c>
      <c r="I270" s="220"/>
      <c r="J270" s="221">
        <f>ROUND(I270*H270,2)</f>
        <v>0</v>
      </c>
      <c r="K270" s="217" t="s">
        <v>150</v>
      </c>
      <c r="L270" s="46"/>
      <c r="M270" s="222" t="s">
        <v>20</v>
      </c>
      <c r="N270" s="223" t="s">
        <v>45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151</v>
      </c>
      <c r="AT270" s="226" t="s">
        <v>146</v>
      </c>
      <c r="AU270" s="226" t="s">
        <v>83</v>
      </c>
      <c r="AY270" s="19" t="s">
        <v>144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22</v>
      </c>
      <c r="BK270" s="227">
        <f>ROUND(I270*H270,2)</f>
        <v>0</v>
      </c>
      <c r="BL270" s="19" t="s">
        <v>151</v>
      </c>
      <c r="BM270" s="226" t="s">
        <v>785</v>
      </c>
    </row>
    <row r="271" s="2" customFormat="1">
      <c r="A271" s="40"/>
      <c r="B271" s="41"/>
      <c r="C271" s="42"/>
      <c r="D271" s="228" t="s">
        <v>153</v>
      </c>
      <c r="E271" s="42"/>
      <c r="F271" s="229" t="s">
        <v>786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153</v>
      </c>
      <c r="AU271" s="19" t="s">
        <v>83</v>
      </c>
    </row>
    <row r="272" s="13" customFormat="1">
      <c r="A272" s="13"/>
      <c r="B272" s="233"/>
      <c r="C272" s="234"/>
      <c r="D272" s="235" t="s">
        <v>155</v>
      </c>
      <c r="E272" s="236" t="s">
        <v>20</v>
      </c>
      <c r="F272" s="237" t="s">
        <v>642</v>
      </c>
      <c r="G272" s="234"/>
      <c r="H272" s="236" t="s">
        <v>20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155</v>
      </c>
      <c r="AU272" s="243" t="s">
        <v>83</v>
      </c>
      <c r="AV272" s="13" t="s">
        <v>22</v>
      </c>
      <c r="AW272" s="13" t="s">
        <v>33</v>
      </c>
      <c r="AX272" s="13" t="s">
        <v>74</v>
      </c>
      <c r="AY272" s="243" t="s">
        <v>144</v>
      </c>
    </row>
    <row r="273" s="14" customFormat="1">
      <c r="A273" s="14"/>
      <c r="B273" s="244"/>
      <c r="C273" s="245"/>
      <c r="D273" s="235" t="s">
        <v>155</v>
      </c>
      <c r="E273" s="246" t="s">
        <v>20</v>
      </c>
      <c r="F273" s="247" t="s">
        <v>725</v>
      </c>
      <c r="G273" s="245"/>
      <c r="H273" s="248">
        <v>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155</v>
      </c>
      <c r="AU273" s="254" t="s">
        <v>83</v>
      </c>
      <c r="AV273" s="14" t="s">
        <v>83</v>
      </c>
      <c r="AW273" s="14" t="s">
        <v>33</v>
      </c>
      <c r="AX273" s="14" t="s">
        <v>22</v>
      </c>
      <c r="AY273" s="254" t="s">
        <v>144</v>
      </c>
    </row>
    <row r="274" s="2" customFormat="1" ht="49.05" customHeight="1">
      <c r="A274" s="40"/>
      <c r="B274" s="41"/>
      <c r="C274" s="215" t="s">
        <v>441</v>
      </c>
      <c r="D274" s="215" t="s">
        <v>146</v>
      </c>
      <c r="E274" s="216" t="s">
        <v>787</v>
      </c>
      <c r="F274" s="217" t="s">
        <v>788</v>
      </c>
      <c r="G274" s="218" t="s">
        <v>357</v>
      </c>
      <c r="H274" s="219">
        <v>113</v>
      </c>
      <c r="I274" s="220"/>
      <c r="J274" s="221">
        <f>ROUND(I274*H274,2)</f>
        <v>0</v>
      </c>
      <c r="K274" s="217" t="s">
        <v>150</v>
      </c>
      <c r="L274" s="46"/>
      <c r="M274" s="222" t="s">
        <v>20</v>
      </c>
      <c r="N274" s="223" t="s">
        <v>45</v>
      </c>
      <c r="O274" s="86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151</v>
      </c>
      <c r="AT274" s="226" t="s">
        <v>146</v>
      </c>
      <c r="AU274" s="226" t="s">
        <v>83</v>
      </c>
      <c r="AY274" s="19" t="s">
        <v>144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22</v>
      </c>
      <c r="BK274" s="227">
        <f>ROUND(I274*H274,2)</f>
        <v>0</v>
      </c>
      <c r="BL274" s="19" t="s">
        <v>151</v>
      </c>
      <c r="BM274" s="226" t="s">
        <v>789</v>
      </c>
    </row>
    <row r="275" s="2" customFormat="1">
      <c r="A275" s="40"/>
      <c r="B275" s="41"/>
      <c r="C275" s="42"/>
      <c r="D275" s="228" t="s">
        <v>153</v>
      </c>
      <c r="E275" s="42"/>
      <c r="F275" s="229" t="s">
        <v>790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153</v>
      </c>
      <c r="AU275" s="19" t="s">
        <v>83</v>
      </c>
    </row>
    <row r="276" s="13" customFormat="1">
      <c r="A276" s="13"/>
      <c r="B276" s="233"/>
      <c r="C276" s="234"/>
      <c r="D276" s="235" t="s">
        <v>155</v>
      </c>
      <c r="E276" s="236" t="s">
        <v>20</v>
      </c>
      <c r="F276" s="237" t="s">
        <v>642</v>
      </c>
      <c r="G276" s="234"/>
      <c r="H276" s="236" t="s">
        <v>20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155</v>
      </c>
      <c r="AU276" s="243" t="s">
        <v>83</v>
      </c>
      <c r="AV276" s="13" t="s">
        <v>22</v>
      </c>
      <c r="AW276" s="13" t="s">
        <v>33</v>
      </c>
      <c r="AX276" s="13" t="s">
        <v>74</v>
      </c>
      <c r="AY276" s="243" t="s">
        <v>144</v>
      </c>
    </row>
    <row r="277" s="14" customFormat="1">
      <c r="A277" s="14"/>
      <c r="B277" s="244"/>
      <c r="C277" s="245"/>
      <c r="D277" s="235" t="s">
        <v>155</v>
      </c>
      <c r="E277" s="246" t="s">
        <v>20</v>
      </c>
      <c r="F277" s="247" t="s">
        <v>617</v>
      </c>
      <c r="G277" s="245"/>
      <c r="H277" s="248">
        <v>113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155</v>
      </c>
      <c r="AU277" s="254" t="s">
        <v>83</v>
      </c>
      <c r="AV277" s="14" t="s">
        <v>83</v>
      </c>
      <c r="AW277" s="14" t="s">
        <v>33</v>
      </c>
      <c r="AX277" s="14" t="s">
        <v>22</v>
      </c>
      <c r="AY277" s="254" t="s">
        <v>144</v>
      </c>
    </row>
    <row r="278" s="2" customFormat="1" ht="49.05" customHeight="1">
      <c r="A278" s="40"/>
      <c r="B278" s="41"/>
      <c r="C278" s="215" t="s">
        <v>451</v>
      </c>
      <c r="D278" s="215" t="s">
        <v>146</v>
      </c>
      <c r="E278" s="216" t="s">
        <v>791</v>
      </c>
      <c r="F278" s="217" t="s">
        <v>792</v>
      </c>
      <c r="G278" s="218" t="s">
        <v>357</v>
      </c>
      <c r="H278" s="219">
        <v>11</v>
      </c>
      <c r="I278" s="220"/>
      <c r="J278" s="221">
        <f>ROUND(I278*H278,2)</f>
        <v>0</v>
      </c>
      <c r="K278" s="217" t="s">
        <v>150</v>
      </c>
      <c r="L278" s="46"/>
      <c r="M278" s="222" t="s">
        <v>20</v>
      </c>
      <c r="N278" s="223" t="s">
        <v>45</v>
      </c>
      <c r="O278" s="86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151</v>
      </c>
      <c r="AT278" s="226" t="s">
        <v>146</v>
      </c>
      <c r="AU278" s="226" t="s">
        <v>83</v>
      </c>
      <c r="AY278" s="19" t="s">
        <v>144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22</v>
      </c>
      <c r="BK278" s="227">
        <f>ROUND(I278*H278,2)</f>
        <v>0</v>
      </c>
      <c r="BL278" s="19" t="s">
        <v>151</v>
      </c>
      <c r="BM278" s="226" t="s">
        <v>793</v>
      </c>
    </row>
    <row r="279" s="2" customFormat="1">
      <c r="A279" s="40"/>
      <c r="B279" s="41"/>
      <c r="C279" s="42"/>
      <c r="D279" s="228" t="s">
        <v>153</v>
      </c>
      <c r="E279" s="42"/>
      <c r="F279" s="229" t="s">
        <v>794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153</v>
      </c>
      <c r="AU279" s="19" t="s">
        <v>83</v>
      </c>
    </row>
    <row r="280" s="13" customFormat="1">
      <c r="A280" s="13"/>
      <c r="B280" s="233"/>
      <c r="C280" s="234"/>
      <c r="D280" s="235" t="s">
        <v>155</v>
      </c>
      <c r="E280" s="236" t="s">
        <v>20</v>
      </c>
      <c r="F280" s="237" t="s">
        <v>642</v>
      </c>
      <c r="G280" s="234"/>
      <c r="H280" s="236" t="s">
        <v>20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155</v>
      </c>
      <c r="AU280" s="243" t="s">
        <v>83</v>
      </c>
      <c r="AV280" s="13" t="s">
        <v>22</v>
      </c>
      <c r="AW280" s="13" t="s">
        <v>33</v>
      </c>
      <c r="AX280" s="13" t="s">
        <v>74</v>
      </c>
      <c r="AY280" s="243" t="s">
        <v>144</v>
      </c>
    </row>
    <row r="281" s="14" customFormat="1">
      <c r="A281" s="14"/>
      <c r="B281" s="244"/>
      <c r="C281" s="245"/>
      <c r="D281" s="235" t="s">
        <v>155</v>
      </c>
      <c r="E281" s="246" t="s">
        <v>20</v>
      </c>
      <c r="F281" s="247" t="s">
        <v>222</v>
      </c>
      <c r="G281" s="245"/>
      <c r="H281" s="248">
        <v>11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155</v>
      </c>
      <c r="AU281" s="254" t="s">
        <v>83</v>
      </c>
      <c r="AV281" s="14" t="s">
        <v>83</v>
      </c>
      <c r="AW281" s="14" t="s">
        <v>33</v>
      </c>
      <c r="AX281" s="14" t="s">
        <v>22</v>
      </c>
      <c r="AY281" s="254" t="s">
        <v>144</v>
      </c>
    </row>
    <row r="282" s="2" customFormat="1" ht="49.05" customHeight="1">
      <c r="A282" s="40"/>
      <c r="B282" s="41"/>
      <c r="C282" s="215" t="s">
        <v>459</v>
      </c>
      <c r="D282" s="215" t="s">
        <v>146</v>
      </c>
      <c r="E282" s="216" t="s">
        <v>795</v>
      </c>
      <c r="F282" s="217" t="s">
        <v>796</v>
      </c>
      <c r="G282" s="218" t="s">
        <v>357</v>
      </c>
      <c r="H282" s="219">
        <v>1</v>
      </c>
      <c r="I282" s="220"/>
      <c r="J282" s="221">
        <f>ROUND(I282*H282,2)</f>
        <v>0</v>
      </c>
      <c r="K282" s="217" t="s">
        <v>150</v>
      </c>
      <c r="L282" s="46"/>
      <c r="M282" s="222" t="s">
        <v>20</v>
      </c>
      <c r="N282" s="223" t="s">
        <v>45</v>
      </c>
      <c r="O282" s="86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6" t="s">
        <v>151</v>
      </c>
      <c r="AT282" s="226" t="s">
        <v>146</v>
      </c>
      <c r="AU282" s="226" t="s">
        <v>83</v>
      </c>
      <c r="AY282" s="19" t="s">
        <v>144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22</v>
      </c>
      <c r="BK282" s="227">
        <f>ROUND(I282*H282,2)</f>
        <v>0</v>
      </c>
      <c r="BL282" s="19" t="s">
        <v>151</v>
      </c>
      <c r="BM282" s="226" t="s">
        <v>797</v>
      </c>
    </row>
    <row r="283" s="2" customFormat="1">
      <c r="A283" s="40"/>
      <c r="B283" s="41"/>
      <c r="C283" s="42"/>
      <c r="D283" s="228" t="s">
        <v>153</v>
      </c>
      <c r="E283" s="42"/>
      <c r="F283" s="229" t="s">
        <v>798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153</v>
      </c>
      <c r="AU283" s="19" t="s">
        <v>83</v>
      </c>
    </row>
    <row r="284" s="13" customFormat="1">
      <c r="A284" s="13"/>
      <c r="B284" s="233"/>
      <c r="C284" s="234"/>
      <c r="D284" s="235" t="s">
        <v>155</v>
      </c>
      <c r="E284" s="236" t="s">
        <v>20</v>
      </c>
      <c r="F284" s="237" t="s">
        <v>642</v>
      </c>
      <c r="G284" s="234"/>
      <c r="H284" s="236" t="s">
        <v>20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155</v>
      </c>
      <c r="AU284" s="243" t="s">
        <v>83</v>
      </c>
      <c r="AV284" s="13" t="s">
        <v>22</v>
      </c>
      <c r="AW284" s="13" t="s">
        <v>33</v>
      </c>
      <c r="AX284" s="13" t="s">
        <v>74</v>
      </c>
      <c r="AY284" s="243" t="s">
        <v>144</v>
      </c>
    </row>
    <row r="285" s="14" customFormat="1">
      <c r="A285" s="14"/>
      <c r="B285" s="244"/>
      <c r="C285" s="245"/>
      <c r="D285" s="235" t="s">
        <v>155</v>
      </c>
      <c r="E285" s="246" t="s">
        <v>20</v>
      </c>
      <c r="F285" s="247" t="s">
        <v>22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155</v>
      </c>
      <c r="AU285" s="254" t="s">
        <v>83</v>
      </c>
      <c r="AV285" s="14" t="s">
        <v>83</v>
      </c>
      <c r="AW285" s="14" t="s">
        <v>33</v>
      </c>
      <c r="AX285" s="14" t="s">
        <v>22</v>
      </c>
      <c r="AY285" s="254" t="s">
        <v>144</v>
      </c>
    </row>
    <row r="286" s="2" customFormat="1" ht="49.05" customHeight="1">
      <c r="A286" s="40"/>
      <c r="B286" s="41"/>
      <c r="C286" s="215" t="s">
        <v>466</v>
      </c>
      <c r="D286" s="215" t="s">
        <v>146</v>
      </c>
      <c r="E286" s="216" t="s">
        <v>799</v>
      </c>
      <c r="F286" s="217" t="s">
        <v>800</v>
      </c>
      <c r="G286" s="218" t="s">
        <v>357</v>
      </c>
      <c r="H286" s="219">
        <v>2</v>
      </c>
      <c r="I286" s="220"/>
      <c r="J286" s="221">
        <f>ROUND(I286*H286,2)</f>
        <v>0</v>
      </c>
      <c r="K286" s="217" t="s">
        <v>150</v>
      </c>
      <c r="L286" s="46"/>
      <c r="M286" s="222" t="s">
        <v>20</v>
      </c>
      <c r="N286" s="223" t="s">
        <v>45</v>
      </c>
      <c r="O286" s="86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151</v>
      </c>
      <c r="AT286" s="226" t="s">
        <v>146</v>
      </c>
      <c r="AU286" s="226" t="s">
        <v>83</v>
      </c>
      <c r="AY286" s="19" t="s">
        <v>144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22</v>
      </c>
      <c r="BK286" s="227">
        <f>ROUND(I286*H286,2)</f>
        <v>0</v>
      </c>
      <c r="BL286" s="19" t="s">
        <v>151</v>
      </c>
      <c r="BM286" s="226" t="s">
        <v>801</v>
      </c>
    </row>
    <row r="287" s="2" customFormat="1">
      <c r="A287" s="40"/>
      <c r="B287" s="41"/>
      <c r="C287" s="42"/>
      <c r="D287" s="228" t="s">
        <v>153</v>
      </c>
      <c r="E287" s="42"/>
      <c r="F287" s="229" t="s">
        <v>802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153</v>
      </c>
      <c r="AU287" s="19" t="s">
        <v>83</v>
      </c>
    </row>
    <row r="288" s="13" customFormat="1">
      <c r="A288" s="13"/>
      <c r="B288" s="233"/>
      <c r="C288" s="234"/>
      <c r="D288" s="235" t="s">
        <v>155</v>
      </c>
      <c r="E288" s="236" t="s">
        <v>20</v>
      </c>
      <c r="F288" s="237" t="s">
        <v>642</v>
      </c>
      <c r="G288" s="234"/>
      <c r="H288" s="236" t="s">
        <v>20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155</v>
      </c>
      <c r="AU288" s="243" t="s">
        <v>83</v>
      </c>
      <c r="AV288" s="13" t="s">
        <v>22</v>
      </c>
      <c r="AW288" s="13" t="s">
        <v>33</v>
      </c>
      <c r="AX288" s="13" t="s">
        <v>74</v>
      </c>
      <c r="AY288" s="243" t="s">
        <v>144</v>
      </c>
    </row>
    <row r="289" s="14" customFormat="1">
      <c r="A289" s="14"/>
      <c r="B289" s="244"/>
      <c r="C289" s="245"/>
      <c r="D289" s="235" t="s">
        <v>155</v>
      </c>
      <c r="E289" s="246" t="s">
        <v>20</v>
      </c>
      <c r="F289" s="247" t="s">
        <v>83</v>
      </c>
      <c r="G289" s="245"/>
      <c r="H289" s="248">
        <v>2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155</v>
      </c>
      <c r="AU289" s="254" t="s">
        <v>83</v>
      </c>
      <c r="AV289" s="14" t="s">
        <v>83</v>
      </c>
      <c r="AW289" s="14" t="s">
        <v>33</v>
      </c>
      <c r="AX289" s="14" t="s">
        <v>22</v>
      </c>
      <c r="AY289" s="254" t="s">
        <v>144</v>
      </c>
    </row>
    <row r="290" s="2" customFormat="1" ht="49.05" customHeight="1">
      <c r="A290" s="40"/>
      <c r="B290" s="41"/>
      <c r="C290" s="215" t="s">
        <v>473</v>
      </c>
      <c r="D290" s="215" t="s">
        <v>146</v>
      </c>
      <c r="E290" s="216" t="s">
        <v>803</v>
      </c>
      <c r="F290" s="217" t="s">
        <v>804</v>
      </c>
      <c r="G290" s="218" t="s">
        <v>357</v>
      </c>
      <c r="H290" s="219">
        <v>2</v>
      </c>
      <c r="I290" s="220"/>
      <c r="J290" s="221">
        <f>ROUND(I290*H290,2)</f>
        <v>0</v>
      </c>
      <c r="K290" s="217" t="s">
        <v>150</v>
      </c>
      <c r="L290" s="46"/>
      <c r="M290" s="222" t="s">
        <v>20</v>
      </c>
      <c r="N290" s="223" t="s">
        <v>45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151</v>
      </c>
      <c r="AT290" s="226" t="s">
        <v>146</v>
      </c>
      <c r="AU290" s="226" t="s">
        <v>83</v>
      </c>
      <c r="AY290" s="19" t="s">
        <v>144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22</v>
      </c>
      <c r="BK290" s="227">
        <f>ROUND(I290*H290,2)</f>
        <v>0</v>
      </c>
      <c r="BL290" s="19" t="s">
        <v>151</v>
      </c>
      <c r="BM290" s="226" t="s">
        <v>805</v>
      </c>
    </row>
    <row r="291" s="2" customFormat="1">
      <c r="A291" s="40"/>
      <c r="B291" s="41"/>
      <c r="C291" s="42"/>
      <c r="D291" s="228" t="s">
        <v>153</v>
      </c>
      <c r="E291" s="42"/>
      <c r="F291" s="229" t="s">
        <v>806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153</v>
      </c>
      <c r="AU291" s="19" t="s">
        <v>83</v>
      </c>
    </row>
    <row r="292" s="13" customFormat="1">
      <c r="A292" s="13"/>
      <c r="B292" s="233"/>
      <c r="C292" s="234"/>
      <c r="D292" s="235" t="s">
        <v>155</v>
      </c>
      <c r="E292" s="236" t="s">
        <v>20</v>
      </c>
      <c r="F292" s="237" t="s">
        <v>642</v>
      </c>
      <c r="G292" s="234"/>
      <c r="H292" s="236" t="s">
        <v>20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155</v>
      </c>
      <c r="AU292" s="243" t="s">
        <v>83</v>
      </c>
      <c r="AV292" s="13" t="s">
        <v>22</v>
      </c>
      <c r="AW292" s="13" t="s">
        <v>33</v>
      </c>
      <c r="AX292" s="13" t="s">
        <v>74</v>
      </c>
      <c r="AY292" s="243" t="s">
        <v>144</v>
      </c>
    </row>
    <row r="293" s="14" customFormat="1">
      <c r="A293" s="14"/>
      <c r="B293" s="244"/>
      <c r="C293" s="245"/>
      <c r="D293" s="235" t="s">
        <v>155</v>
      </c>
      <c r="E293" s="246" t="s">
        <v>20</v>
      </c>
      <c r="F293" s="247" t="s">
        <v>83</v>
      </c>
      <c r="G293" s="245"/>
      <c r="H293" s="248">
        <v>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155</v>
      </c>
      <c r="AU293" s="254" t="s">
        <v>83</v>
      </c>
      <c r="AV293" s="14" t="s">
        <v>83</v>
      </c>
      <c r="AW293" s="14" t="s">
        <v>33</v>
      </c>
      <c r="AX293" s="14" t="s">
        <v>22</v>
      </c>
      <c r="AY293" s="254" t="s">
        <v>144</v>
      </c>
    </row>
    <row r="294" s="2" customFormat="1" ht="49.05" customHeight="1">
      <c r="A294" s="40"/>
      <c r="B294" s="41"/>
      <c r="C294" s="215" t="s">
        <v>479</v>
      </c>
      <c r="D294" s="215" t="s">
        <v>146</v>
      </c>
      <c r="E294" s="216" t="s">
        <v>807</v>
      </c>
      <c r="F294" s="217" t="s">
        <v>808</v>
      </c>
      <c r="G294" s="218" t="s">
        <v>357</v>
      </c>
      <c r="H294" s="219">
        <v>1</v>
      </c>
      <c r="I294" s="220"/>
      <c r="J294" s="221">
        <f>ROUND(I294*H294,2)</f>
        <v>0</v>
      </c>
      <c r="K294" s="217" t="s">
        <v>150</v>
      </c>
      <c r="L294" s="46"/>
      <c r="M294" s="222" t="s">
        <v>20</v>
      </c>
      <c r="N294" s="223" t="s">
        <v>45</v>
      </c>
      <c r="O294" s="86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6" t="s">
        <v>151</v>
      </c>
      <c r="AT294" s="226" t="s">
        <v>146</v>
      </c>
      <c r="AU294" s="226" t="s">
        <v>83</v>
      </c>
      <c r="AY294" s="19" t="s">
        <v>144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9" t="s">
        <v>22</v>
      </c>
      <c r="BK294" s="227">
        <f>ROUND(I294*H294,2)</f>
        <v>0</v>
      </c>
      <c r="BL294" s="19" t="s">
        <v>151</v>
      </c>
      <c r="BM294" s="226" t="s">
        <v>809</v>
      </c>
    </row>
    <row r="295" s="2" customFormat="1">
      <c r="A295" s="40"/>
      <c r="B295" s="41"/>
      <c r="C295" s="42"/>
      <c r="D295" s="228" t="s">
        <v>153</v>
      </c>
      <c r="E295" s="42"/>
      <c r="F295" s="229" t="s">
        <v>810</v>
      </c>
      <c r="G295" s="42"/>
      <c r="H295" s="42"/>
      <c r="I295" s="230"/>
      <c r="J295" s="42"/>
      <c r="K295" s="42"/>
      <c r="L295" s="46"/>
      <c r="M295" s="231"/>
      <c r="N295" s="232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153</v>
      </c>
      <c r="AU295" s="19" t="s">
        <v>83</v>
      </c>
    </row>
    <row r="296" s="13" customFormat="1">
      <c r="A296" s="13"/>
      <c r="B296" s="233"/>
      <c r="C296" s="234"/>
      <c r="D296" s="235" t="s">
        <v>155</v>
      </c>
      <c r="E296" s="236" t="s">
        <v>20</v>
      </c>
      <c r="F296" s="237" t="s">
        <v>642</v>
      </c>
      <c r="G296" s="234"/>
      <c r="H296" s="236" t="s">
        <v>20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155</v>
      </c>
      <c r="AU296" s="243" t="s">
        <v>83</v>
      </c>
      <c r="AV296" s="13" t="s">
        <v>22</v>
      </c>
      <c r="AW296" s="13" t="s">
        <v>33</v>
      </c>
      <c r="AX296" s="13" t="s">
        <v>74</v>
      </c>
      <c r="AY296" s="243" t="s">
        <v>144</v>
      </c>
    </row>
    <row r="297" s="14" customFormat="1">
      <c r="A297" s="14"/>
      <c r="B297" s="244"/>
      <c r="C297" s="245"/>
      <c r="D297" s="235" t="s">
        <v>155</v>
      </c>
      <c r="E297" s="246" t="s">
        <v>20</v>
      </c>
      <c r="F297" s="247" t="s">
        <v>22</v>
      </c>
      <c r="G297" s="245"/>
      <c r="H297" s="248">
        <v>1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155</v>
      </c>
      <c r="AU297" s="254" t="s">
        <v>83</v>
      </c>
      <c r="AV297" s="14" t="s">
        <v>83</v>
      </c>
      <c r="AW297" s="14" t="s">
        <v>33</v>
      </c>
      <c r="AX297" s="14" t="s">
        <v>22</v>
      </c>
      <c r="AY297" s="254" t="s">
        <v>144</v>
      </c>
    </row>
    <row r="298" s="2" customFormat="1" ht="44.25" customHeight="1">
      <c r="A298" s="40"/>
      <c r="B298" s="41"/>
      <c r="C298" s="215" t="s">
        <v>485</v>
      </c>
      <c r="D298" s="215" t="s">
        <v>146</v>
      </c>
      <c r="E298" s="216" t="s">
        <v>811</v>
      </c>
      <c r="F298" s="217" t="s">
        <v>812</v>
      </c>
      <c r="G298" s="218" t="s">
        <v>217</v>
      </c>
      <c r="H298" s="219">
        <v>32.142000000000003</v>
      </c>
      <c r="I298" s="220"/>
      <c r="J298" s="221">
        <f>ROUND(I298*H298,2)</f>
        <v>0</v>
      </c>
      <c r="K298" s="217" t="s">
        <v>150</v>
      </c>
      <c r="L298" s="46"/>
      <c r="M298" s="222" t="s">
        <v>20</v>
      </c>
      <c r="N298" s="223" t="s">
        <v>45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151</v>
      </c>
      <c r="AT298" s="226" t="s">
        <v>146</v>
      </c>
      <c r="AU298" s="226" t="s">
        <v>83</v>
      </c>
      <c r="AY298" s="19" t="s">
        <v>144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22</v>
      </c>
      <c r="BK298" s="227">
        <f>ROUND(I298*H298,2)</f>
        <v>0</v>
      </c>
      <c r="BL298" s="19" t="s">
        <v>151</v>
      </c>
      <c r="BM298" s="226" t="s">
        <v>813</v>
      </c>
    </row>
    <row r="299" s="2" customFormat="1">
      <c r="A299" s="40"/>
      <c r="B299" s="41"/>
      <c r="C299" s="42"/>
      <c r="D299" s="228" t="s">
        <v>153</v>
      </c>
      <c r="E299" s="42"/>
      <c r="F299" s="229" t="s">
        <v>814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153</v>
      </c>
      <c r="AU299" s="19" t="s">
        <v>83</v>
      </c>
    </row>
    <row r="300" s="13" customFormat="1">
      <c r="A300" s="13"/>
      <c r="B300" s="233"/>
      <c r="C300" s="234"/>
      <c r="D300" s="235" t="s">
        <v>155</v>
      </c>
      <c r="E300" s="236" t="s">
        <v>20</v>
      </c>
      <c r="F300" s="237" t="s">
        <v>815</v>
      </c>
      <c r="G300" s="234"/>
      <c r="H300" s="236" t="s">
        <v>20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155</v>
      </c>
      <c r="AU300" s="243" t="s">
        <v>83</v>
      </c>
      <c r="AV300" s="13" t="s">
        <v>22</v>
      </c>
      <c r="AW300" s="13" t="s">
        <v>33</v>
      </c>
      <c r="AX300" s="13" t="s">
        <v>74</v>
      </c>
      <c r="AY300" s="243" t="s">
        <v>144</v>
      </c>
    </row>
    <row r="301" s="14" customFormat="1">
      <c r="A301" s="14"/>
      <c r="B301" s="244"/>
      <c r="C301" s="245"/>
      <c r="D301" s="235" t="s">
        <v>155</v>
      </c>
      <c r="E301" s="246" t="s">
        <v>20</v>
      </c>
      <c r="F301" s="247" t="s">
        <v>816</v>
      </c>
      <c r="G301" s="245"/>
      <c r="H301" s="248">
        <v>7.9100000000000001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155</v>
      </c>
      <c r="AU301" s="254" t="s">
        <v>83</v>
      </c>
      <c r="AV301" s="14" t="s">
        <v>83</v>
      </c>
      <c r="AW301" s="14" t="s">
        <v>33</v>
      </c>
      <c r="AX301" s="14" t="s">
        <v>74</v>
      </c>
      <c r="AY301" s="254" t="s">
        <v>144</v>
      </c>
    </row>
    <row r="302" s="14" customFormat="1">
      <c r="A302" s="14"/>
      <c r="B302" s="244"/>
      <c r="C302" s="245"/>
      <c r="D302" s="235" t="s">
        <v>155</v>
      </c>
      <c r="E302" s="246" t="s">
        <v>20</v>
      </c>
      <c r="F302" s="247" t="s">
        <v>817</v>
      </c>
      <c r="G302" s="245"/>
      <c r="H302" s="248">
        <v>2.5666666666666664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155</v>
      </c>
      <c r="AU302" s="254" t="s">
        <v>83</v>
      </c>
      <c r="AV302" s="14" t="s">
        <v>83</v>
      </c>
      <c r="AW302" s="14" t="s">
        <v>33</v>
      </c>
      <c r="AX302" s="14" t="s">
        <v>74</v>
      </c>
      <c r="AY302" s="254" t="s">
        <v>144</v>
      </c>
    </row>
    <row r="303" s="14" customFormat="1">
      <c r="A303" s="14"/>
      <c r="B303" s="244"/>
      <c r="C303" s="245"/>
      <c r="D303" s="235" t="s">
        <v>155</v>
      </c>
      <c r="E303" s="246" t="s">
        <v>20</v>
      </c>
      <c r="F303" s="247" t="s">
        <v>818</v>
      </c>
      <c r="G303" s="245"/>
      <c r="H303" s="248">
        <v>1.3999999999999999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155</v>
      </c>
      <c r="AU303" s="254" t="s">
        <v>83</v>
      </c>
      <c r="AV303" s="14" t="s">
        <v>83</v>
      </c>
      <c r="AW303" s="14" t="s">
        <v>33</v>
      </c>
      <c r="AX303" s="14" t="s">
        <v>74</v>
      </c>
      <c r="AY303" s="254" t="s">
        <v>144</v>
      </c>
    </row>
    <row r="304" s="14" customFormat="1">
      <c r="A304" s="14"/>
      <c r="B304" s="244"/>
      <c r="C304" s="245"/>
      <c r="D304" s="235" t="s">
        <v>155</v>
      </c>
      <c r="E304" s="246" t="s">
        <v>20</v>
      </c>
      <c r="F304" s="247" t="s">
        <v>819</v>
      </c>
      <c r="G304" s="245"/>
      <c r="H304" s="248">
        <v>4.1999999999999993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155</v>
      </c>
      <c r="AU304" s="254" t="s">
        <v>83</v>
      </c>
      <c r="AV304" s="14" t="s">
        <v>83</v>
      </c>
      <c r="AW304" s="14" t="s">
        <v>33</v>
      </c>
      <c r="AX304" s="14" t="s">
        <v>74</v>
      </c>
      <c r="AY304" s="254" t="s">
        <v>144</v>
      </c>
    </row>
    <row r="305" s="14" customFormat="1">
      <c r="A305" s="14"/>
      <c r="B305" s="244"/>
      <c r="C305" s="245"/>
      <c r="D305" s="235" t="s">
        <v>155</v>
      </c>
      <c r="E305" s="246" t="s">
        <v>20</v>
      </c>
      <c r="F305" s="247" t="s">
        <v>820</v>
      </c>
      <c r="G305" s="245"/>
      <c r="H305" s="248">
        <v>5.5999999999999996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155</v>
      </c>
      <c r="AU305" s="254" t="s">
        <v>83</v>
      </c>
      <c r="AV305" s="14" t="s">
        <v>83</v>
      </c>
      <c r="AW305" s="14" t="s">
        <v>33</v>
      </c>
      <c r="AX305" s="14" t="s">
        <v>74</v>
      </c>
      <c r="AY305" s="254" t="s">
        <v>144</v>
      </c>
    </row>
    <row r="306" s="14" customFormat="1">
      <c r="A306" s="14"/>
      <c r="B306" s="244"/>
      <c r="C306" s="245"/>
      <c r="D306" s="235" t="s">
        <v>155</v>
      </c>
      <c r="E306" s="246" t="s">
        <v>20</v>
      </c>
      <c r="F306" s="247" t="s">
        <v>821</v>
      </c>
      <c r="G306" s="245"/>
      <c r="H306" s="248">
        <v>3.5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155</v>
      </c>
      <c r="AU306" s="254" t="s">
        <v>83</v>
      </c>
      <c r="AV306" s="14" t="s">
        <v>83</v>
      </c>
      <c r="AW306" s="14" t="s">
        <v>33</v>
      </c>
      <c r="AX306" s="14" t="s">
        <v>74</v>
      </c>
      <c r="AY306" s="254" t="s">
        <v>144</v>
      </c>
    </row>
    <row r="307" s="13" customFormat="1">
      <c r="A307" s="13"/>
      <c r="B307" s="233"/>
      <c r="C307" s="234"/>
      <c r="D307" s="235" t="s">
        <v>155</v>
      </c>
      <c r="E307" s="236" t="s">
        <v>20</v>
      </c>
      <c r="F307" s="237" t="s">
        <v>822</v>
      </c>
      <c r="G307" s="234"/>
      <c r="H307" s="236" t="s">
        <v>20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155</v>
      </c>
      <c r="AU307" s="243" t="s">
        <v>83</v>
      </c>
      <c r="AV307" s="13" t="s">
        <v>22</v>
      </c>
      <c r="AW307" s="13" t="s">
        <v>33</v>
      </c>
      <c r="AX307" s="13" t="s">
        <v>74</v>
      </c>
      <c r="AY307" s="243" t="s">
        <v>144</v>
      </c>
    </row>
    <row r="308" s="14" customFormat="1">
      <c r="A308" s="14"/>
      <c r="B308" s="244"/>
      <c r="C308" s="245"/>
      <c r="D308" s="235" t="s">
        <v>155</v>
      </c>
      <c r="E308" s="246" t="s">
        <v>20</v>
      </c>
      <c r="F308" s="247" t="s">
        <v>823</v>
      </c>
      <c r="G308" s="245"/>
      <c r="H308" s="248">
        <v>6.964999999999999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155</v>
      </c>
      <c r="AU308" s="254" t="s">
        <v>83</v>
      </c>
      <c r="AV308" s="14" t="s">
        <v>83</v>
      </c>
      <c r="AW308" s="14" t="s">
        <v>33</v>
      </c>
      <c r="AX308" s="14" t="s">
        <v>74</v>
      </c>
      <c r="AY308" s="254" t="s">
        <v>144</v>
      </c>
    </row>
    <row r="309" s="15" customFormat="1">
      <c r="A309" s="15"/>
      <c r="B309" s="255"/>
      <c r="C309" s="256"/>
      <c r="D309" s="235" t="s">
        <v>155</v>
      </c>
      <c r="E309" s="257" t="s">
        <v>20</v>
      </c>
      <c r="F309" s="258" t="s">
        <v>198</v>
      </c>
      <c r="G309" s="256"/>
      <c r="H309" s="259">
        <v>32.141666666666666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155</v>
      </c>
      <c r="AU309" s="265" t="s">
        <v>83</v>
      </c>
      <c r="AV309" s="15" t="s">
        <v>151</v>
      </c>
      <c r="AW309" s="15" t="s">
        <v>33</v>
      </c>
      <c r="AX309" s="15" t="s">
        <v>22</v>
      </c>
      <c r="AY309" s="265" t="s">
        <v>144</v>
      </c>
    </row>
    <row r="310" s="2" customFormat="1" ht="37.8" customHeight="1">
      <c r="A310" s="40"/>
      <c r="B310" s="41"/>
      <c r="C310" s="215" t="s">
        <v>490</v>
      </c>
      <c r="D310" s="215" t="s">
        <v>146</v>
      </c>
      <c r="E310" s="216" t="s">
        <v>824</v>
      </c>
      <c r="F310" s="217" t="s">
        <v>825</v>
      </c>
      <c r="G310" s="218" t="s">
        <v>357</v>
      </c>
      <c r="H310" s="219">
        <v>113</v>
      </c>
      <c r="I310" s="220"/>
      <c r="J310" s="221">
        <f>ROUND(I310*H310,2)</f>
        <v>0</v>
      </c>
      <c r="K310" s="217" t="s">
        <v>150</v>
      </c>
      <c r="L310" s="46"/>
      <c r="M310" s="222" t="s">
        <v>20</v>
      </c>
      <c r="N310" s="223" t="s">
        <v>45</v>
      </c>
      <c r="O310" s="86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151</v>
      </c>
      <c r="AT310" s="226" t="s">
        <v>146</v>
      </c>
      <c r="AU310" s="226" t="s">
        <v>83</v>
      </c>
      <c r="AY310" s="19" t="s">
        <v>144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22</v>
      </c>
      <c r="BK310" s="227">
        <f>ROUND(I310*H310,2)</f>
        <v>0</v>
      </c>
      <c r="BL310" s="19" t="s">
        <v>151</v>
      </c>
      <c r="BM310" s="226" t="s">
        <v>826</v>
      </c>
    </row>
    <row r="311" s="2" customFormat="1">
      <c r="A311" s="40"/>
      <c r="B311" s="41"/>
      <c r="C311" s="42"/>
      <c r="D311" s="228" t="s">
        <v>153</v>
      </c>
      <c r="E311" s="42"/>
      <c r="F311" s="229" t="s">
        <v>827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153</v>
      </c>
      <c r="AU311" s="19" t="s">
        <v>83</v>
      </c>
    </row>
    <row r="312" s="13" customFormat="1">
      <c r="A312" s="13"/>
      <c r="B312" s="233"/>
      <c r="C312" s="234"/>
      <c r="D312" s="235" t="s">
        <v>155</v>
      </c>
      <c r="E312" s="236" t="s">
        <v>20</v>
      </c>
      <c r="F312" s="237" t="s">
        <v>616</v>
      </c>
      <c r="G312" s="234"/>
      <c r="H312" s="236" t="s">
        <v>20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155</v>
      </c>
      <c r="AU312" s="243" t="s">
        <v>83</v>
      </c>
      <c r="AV312" s="13" t="s">
        <v>22</v>
      </c>
      <c r="AW312" s="13" t="s">
        <v>33</v>
      </c>
      <c r="AX312" s="13" t="s">
        <v>74</v>
      </c>
      <c r="AY312" s="243" t="s">
        <v>144</v>
      </c>
    </row>
    <row r="313" s="14" customFormat="1">
      <c r="A313" s="14"/>
      <c r="B313" s="244"/>
      <c r="C313" s="245"/>
      <c r="D313" s="235" t="s">
        <v>155</v>
      </c>
      <c r="E313" s="246" t="s">
        <v>20</v>
      </c>
      <c r="F313" s="247" t="s">
        <v>617</v>
      </c>
      <c r="G313" s="245"/>
      <c r="H313" s="248">
        <v>113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155</v>
      </c>
      <c r="AU313" s="254" t="s">
        <v>83</v>
      </c>
      <c r="AV313" s="14" t="s">
        <v>83</v>
      </c>
      <c r="AW313" s="14" t="s">
        <v>33</v>
      </c>
      <c r="AX313" s="14" t="s">
        <v>22</v>
      </c>
      <c r="AY313" s="254" t="s">
        <v>144</v>
      </c>
    </row>
    <row r="314" s="2" customFormat="1" ht="37.8" customHeight="1">
      <c r="A314" s="40"/>
      <c r="B314" s="41"/>
      <c r="C314" s="215" t="s">
        <v>498</v>
      </c>
      <c r="D314" s="215" t="s">
        <v>146</v>
      </c>
      <c r="E314" s="216" t="s">
        <v>828</v>
      </c>
      <c r="F314" s="217" t="s">
        <v>829</v>
      </c>
      <c r="G314" s="218" t="s">
        <v>357</v>
      </c>
      <c r="H314" s="219">
        <v>11</v>
      </c>
      <c r="I314" s="220"/>
      <c r="J314" s="221">
        <f>ROUND(I314*H314,2)</f>
        <v>0</v>
      </c>
      <c r="K314" s="217" t="s">
        <v>150</v>
      </c>
      <c r="L314" s="46"/>
      <c r="M314" s="222" t="s">
        <v>20</v>
      </c>
      <c r="N314" s="223" t="s">
        <v>45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151</v>
      </c>
      <c r="AT314" s="226" t="s">
        <v>146</v>
      </c>
      <c r="AU314" s="226" t="s">
        <v>83</v>
      </c>
      <c r="AY314" s="19" t="s">
        <v>144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22</v>
      </c>
      <c r="BK314" s="227">
        <f>ROUND(I314*H314,2)</f>
        <v>0</v>
      </c>
      <c r="BL314" s="19" t="s">
        <v>151</v>
      </c>
      <c r="BM314" s="226" t="s">
        <v>830</v>
      </c>
    </row>
    <row r="315" s="2" customFormat="1">
      <c r="A315" s="40"/>
      <c r="B315" s="41"/>
      <c r="C315" s="42"/>
      <c r="D315" s="228" t="s">
        <v>153</v>
      </c>
      <c r="E315" s="42"/>
      <c r="F315" s="229" t="s">
        <v>831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153</v>
      </c>
      <c r="AU315" s="19" t="s">
        <v>83</v>
      </c>
    </row>
    <row r="316" s="13" customFormat="1">
      <c r="A316" s="13"/>
      <c r="B316" s="233"/>
      <c r="C316" s="234"/>
      <c r="D316" s="235" t="s">
        <v>155</v>
      </c>
      <c r="E316" s="236" t="s">
        <v>20</v>
      </c>
      <c r="F316" s="237" t="s">
        <v>616</v>
      </c>
      <c r="G316" s="234"/>
      <c r="H316" s="236" t="s">
        <v>20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155</v>
      </c>
      <c r="AU316" s="243" t="s">
        <v>83</v>
      </c>
      <c r="AV316" s="13" t="s">
        <v>22</v>
      </c>
      <c r="AW316" s="13" t="s">
        <v>33</v>
      </c>
      <c r="AX316" s="13" t="s">
        <v>74</v>
      </c>
      <c r="AY316" s="243" t="s">
        <v>144</v>
      </c>
    </row>
    <row r="317" s="14" customFormat="1">
      <c r="A317" s="14"/>
      <c r="B317" s="244"/>
      <c r="C317" s="245"/>
      <c r="D317" s="235" t="s">
        <v>155</v>
      </c>
      <c r="E317" s="246" t="s">
        <v>20</v>
      </c>
      <c r="F317" s="247" t="s">
        <v>222</v>
      </c>
      <c r="G317" s="245"/>
      <c r="H317" s="248">
        <v>11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155</v>
      </c>
      <c r="AU317" s="254" t="s">
        <v>83</v>
      </c>
      <c r="AV317" s="14" t="s">
        <v>83</v>
      </c>
      <c r="AW317" s="14" t="s">
        <v>33</v>
      </c>
      <c r="AX317" s="14" t="s">
        <v>22</v>
      </c>
      <c r="AY317" s="254" t="s">
        <v>144</v>
      </c>
    </row>
    <row r="318" s="2" customFormat="1" ht="37.8" customHeight="1">
      <c r="A318" s="40"/>
      <c r="B318" s="41"/>
      <c r="C318" s="215" t="s">
        <v>504</v>
      </c>
      <c r="D318" s="215" t="s">
        <v>146</v>
      </c>
      <c r="E318" s="216" t="s">
        <v>832</v>
      </c>
      <c r="F318" s="217" t="s">
        <v>833</v>
      </c>
      <c r="G318" s="218" t="s">
        <v>357</v>
      </c>
      <c r="H318" s="219">
        <v>1</v>
      </c>
      <c r="I318" s="220"/>
      <c r="J318" s="221">
        <f>ROUND(I318*H318,2)</f>
        <v>0</v>
      </c>
      <c r="K318" s="217" t="s">
        <v>20</v>
      </c>
      <c r="L318" s="46"/>
      <c r="M318" s="222" t="s">
        <v>20</v>
      </c>
      <c r="N318" s="223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151</v>
      </c>
      <c r="AT318" s="226" t="s">
        <v>146</v>
      </c>
      <c r="AU318" s="226" t="s">
        <v>83</v>
      </c>
      <c r="AY318" s="19" t="s">
        <v>144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22</v>
      </c>
      <c r="BK318" s="227">
        <f>ROUND(I318*H318,2)</f>
        <v>0</v>
      </c>
      <c r="BL318" s="19" t="s">
        <v>151</v>
      </c>
      <c r="BM318" s="226" t="s">
        <v>834</v>
      </c>
    </row>
    <row r="319" s="13" customFormat="1">
      <c r="A319" s="13"/>
      <c r="B319" s="233"/>
      <c r="C319" s="234"/>
      <c r="D319" s="235" t="s">
        <v>155</v>
      </c>
      <c r="E319" s="236" t="s">
        <v>20</v>
      </c>
      <c r="F319" s="237" t="s">
        <v>616</v>
      </c>
      <c r="G319" s="234"/>
      <c r="H319" s="236" t="s">
        <v>20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155</v>
      </c>
      <c r="AU319" s="243" t="s">
        <v>83</v>
      </c>
      <c r="AV319" s="13" t="s">
        <v>22</v>
      </c>
      <c r="AW319" s="13" t="s">
        <v>33</v>
      </c>
      <c r="AX319" s="13" t="s">
        <v>74</v>
      </c>
      <c r="AY319" s="243" t="s">
        <v>144</v>
      </c>
    </row>
    <row r="320" s="14" customFormat="1">
      <c r="A320" s="14"/>
      <c r="B320" s="244"/>
      <c r="C320" s="245"/>
      <c r="D320" s="235" t="s">
        <v>155</v>
      </c>
      <c r="E320" s="246" t="s">
        <v>20</v>
      </c>
      <c r="F320" s="247" t="s">
        <v>22</v>
      </c>
      <c r="G320" s="245"/>
      <c r="H320" s="248">
        <v>1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155</v>
      </c>
      <c r="AU320" s="254" t="s">
        <v>83</v>
      </c>
      <c r="AV320" s="14" t="s">
        <v>83</v>
      </c>
      <c r="AW320" s="14" t="s">
        <v>33</v>
      </c>
      <c r="AX320" s="14" t="s">
        <v>22</v>
      </c>
      <c r="AY320" s="254" t="s">
        <v>144</v>
      </c>
    </row>
    <row r="321" s="2" customFormat="1" ht="37.8" customHeight="1">
      <c r="A321" s="40"/>
      <c r="B321" s="41"/>
      <c r="C321" s="215" t="s">
        <v>512</v>
      </c>
      <c r="D321" s="215" t="s">
        <v>146</v>
      </c>
      <c r="E321" s="216" t="s">
        <v>835</v>
      </c>
      <c r="F321" s="217" t="s">
        <v>836</v>
      </c>
      <c r="G321" s="218" t="s">
        <v>357</v>
      </c>
      <c r="H321" s="219">
        <v>2</v>
      </c>
      <c r="I321" s="220"/>
      <c r="J321" s="221">
        <f>ROUND(I321*H321,2)</f>
        <v>0</v>
      </c>
      <c r="K321" s="217" t="s">
        <v>20</v>
      </c>
      <c r="L321" s="46"/>
      <c r="M321" s="222" t="s">
        <v>20</v>
      </c>
      <c r="N321" s="223" t="s">
        <v>45</v>
      </c>
      <c r="O321" s="86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151</v>
      </c>
      <c r="AT321" s="226" t="s">
        <v>146</v>
      </c>
      <c r="AU321" s="226" t="s">
        <v>83</v>
      </c>
      <c r="AY321" s="19" t="s">
        <v>144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22</v>
      </c>
      <c r="BK321" s="227">
        <f>ROUND(I321*H321,2)</f>
        <v>0</v>
      </c>
      <c r="BL321" s="19" t="s">
        <v>151</v>
      </c>
      <c r="BM321" s="226" t="s">
        <v>837</v>
      </c>
    </row>
    <row r="322" s="13" customFormat="1">
      <c r="A322" s="13"/>
      <c r="B322" s="233"/>
      <c r="C322" s="234"/>
      <c r="D322" s="235" t="s">
        <v>155</v>
      </c>
      <c r="E322" s="236" t="s">
        <v>20</v>
      </c>
      <c r="F322" s="237" t="s">
        <v>616</v>
      </c>
      <c r="G322" s="234"/>
      <c r="H322" s="236" t="s">
        <v>20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155</v>
      </c>
      <c r="AU322" s="243" t="s">
        <v>83</v>
      </c>
      <c r="AV322" s="13" t="s">
        <v>22</v>
      </c>
      <c r="AW322" s="13" t="s">
        <v>33</v>
      </c>
      <c r="AX322" s="13" t="s">
        <v>74</v>
      </c>
      <c r="AY322" s="243" t="s">
        <v>144</v>
      </c>
    </row>
    <row r="323" s="14" customFormat="1">
      <c r="A323" s="14"/>
      <c r="B323" s="244"/>
      <c r="C323" s="245"/>
      <c r="D323" s="235" t="s">
        <v>155</v>
      </c>
      <c r="E323" s="246" t="s">
        <v>20</v>
      </c>
      <c r="F323" s="247" t="s">
        <v>83</v>
      </c>
      <c r="G323" s="245"/>
      <c r="H323" s="248">
        <v>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155</v>
      </c>
      <c r="AU323" s="254" t="s">
        <v>83</v>
      </c>
      <c r="AV323" s="14" t="s">
        <v>83</v>
      </c>
      <c r="AW323" s="14" t="s">
        <v>33</v>
      </c>
      <c r="AX323" s="14" t="s">
        <v>22</v>
      </c>
      <c r="AY323" s="254" t="s">
        <v>144</v>
      </c>
    </row>
    <row r="324" s="2" customFormat="1" ht="37.8" customHeight="1">
      <c r="A324" s="40"/>
      <c r="B324" s="41"/>
      <c r="C324" s="215" t="s">
        <v>520</v>
      </c>
      <c r="D324" s="215" t="s">
        <v>146</v>
      </c>
      <c r="E324" s="216" t="s">
        <v>838</v>
      </c>
      <c r="F324" s="217" t="s">
        <v>839</v>
      </c>
      <c r="G324" s="218" t="s">
        <v>357</v>
      </c>
      <c r="H324" s="219">
        <v>2</v>
      </c>
      <c r="I324" s="220"/>
      <c r="J324" s="221">
        <f>ROUND(I324*H324,2)</f>
        <v>0</v>
      </c>
      <c r="K324" s="217" t="s">
        <v>20</v>
      </c>
      <c r="L324" s="46"/>
      <c r="M324" s="222" t="s">
        <v>20</v>
      </c>
      <c r="N324" s="223" t="s">
        <v>45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151</v>
      </c>
      <c r="AT324" s="226" t="s">
        <v>146</v>
      </c>
      <c r="AU324" s="226" t="s">
        <v>83</v>
      </c>
      <c r="AY324" s="19" t="s">
        <v>144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22</v>
      </c>
      <c r="BK324" s="227">
        <f>ROUND(I324*H324,2)</f>
        <v>0</v>
      </c>
      <c r="BL324" s="19" t="s">
        <v>151</v>
      </c>
      <c r="BM324" s="226" t="s">
        <v>840</v>
      </c>
    </row>
    <row r="325" s="13" customFormat="1">
      <c r="A325" s="13"/>
      <c r="B325" s="233"/>
      <c r="C325" s="234"/>
      <c r="D325" s="235" t="s">
        <v>155</v>
      </c>
      <c r="E325" s="236" t="s">
        <v>20</v>
      </c>
      <c r="F325" s="237" t="s">
        <v>616</v>
      </c>
      <c r="G325" s="234"/>
      <c r="H325" s="236" t="s">
        <v>20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155</v>
      </c>
      <c r="AU325" s="243" t="s">
        <v>83</v>
      </c>
      <c r="AV325" s="13" t="s">
        <v>22</v>
      </c>
      <c r="AW325" s="13" t="s">
        <v>33</v>
      </c>
      <c r="AX325" s="13" t="s">
        <v>74</v>
      </c>
      <c r="AY325" s="243" t="s">
        <v>144</v>
      </c>
    </row>
    <row r="326" s="14" customFormat="1">
      <c r="A326" s="14"/>
      <c r="B326" s="244"/>
      <c r="C326" s="245"/>
      <c r="D326" s="235" t="s">
        <v>155</v>
      </c>
      <c r="E326" s="246" t="s">
        <v>20</v>
      </c>
      <c r="F326" s="247" t="s">
        <v>83</v>
      </c>
      <c r="G326" s="245"/>
      <c r="H326" s="248">
        <v>2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155</v>
      </c>
      <c r="AU326" s="254" t="s">
        <v>83</v>
      </c>
      <c r="AV326" s="14" t="s">
        <v>83</v>
      </c>
      <c r="AW326" s="14" t="s">
        <v>33</v>
      </c>
      <c r="AX326" s="14" t="s">
        <v>22</v>
      </c>
      <c r="AY326" s="254" t="s">
        <v>144</v>
      </c>
    </row>
    <row r="327" s="2" customFormat="1" ht="37.8" customHeight="1">
      <c r="A327" s="40"/>
      <c r="B327" s="41"/>
      <c r="C327" s="215" t="s">
        <v>527</v>
      </c>
      <c r="D327" s="215" t="s">
        <v>146</v>
      </c>
      <c r="E327" s="216" t="s">
        <v>841</v>
      </c>
      <c r="F327" s="217" t="s">
        <v>842</v>
      </c>
      <c r="G327" s="218" t="s">
        <v>357</v>
      </c>
      <c r="H327" s="219">
        <v>1</v>
      </c>
      <c r="I327" s="220"/>
      <c r="J327" s="221">
        <f>ROUND(I327*H327,2)</f>
        <v>0</v>
      </c>
      <c r="K327" s="217" t="s">
        <v>20</v>
      </c>
      <c r="L327" s="46"/>
      <c r="M327" s="222" t="s">
        <v>20</v>
      </c>
      <c r="N327" s="223" t="s">
        <v>45</v>
      </c>
      <c r="O327" s="86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151</v>
      </c>
      <c r="AT327" s="226" t="s">
        <v>146</v>
      </c>
      <c r="AU327" s="226" t="s">
        <v>83</v>
      </c>
      <c r="AY327" s="19" t="s">
        <v>144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22</v>
      </c>
      <c r="BK327" s="227">
        <f>ROUND(I327*H327,2)</f>
        <v>0</v>
      </c>
      <c r="BL327" s="19" t="s">
        <v>151</v>
      </c>
      <c r="BM327" s="226" t="s">
        <v>843</v>
      </c>
    </row>
    <row r="328" s="13" customFormat="1">
      <c r="A328" s="13"/>
      <c r="B328" s="233"/>
      <c r="C328" s="234"/>
      <c r="D328" s="235" t="s">
        <v>155</v>
      </c>
      <c r="E328" s="236" t="s">
        <v>20</v>
      </c>
      <c r="F328" s="237" t="s">
        <v>616</v>
      </c>
      <c r="G328" s="234"/>
      <c r="H328" s="236" t="s">
        <v>20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155</v>
      </c>
      <c r="AU328" s="243" t="s">
        <v>83</v>
      </c>
      <c r="AV328" s="13" t="s">
        <v>22</v>
      </c>
      <c r="AW328" s="13" t="s">
        <v>33</v>
      </c>
      <c r="AX328" s="13" t="s">
        <v>74</v>
      </c>
      <c r="AY328" s="243" t="s">
        <v>144</v>
      </c>
    </row>
    <row r="329" s="14" customFormat="1">
      <c r="A329" s="14"/>
      <c r="B329" s="244"/>
      <c r="C329" s="245"/>
      <c r="D329" s="235" t="s">
        <v>155</v>
      </c>
      <c r="E329" s="246" t="s">
        <v>20</v>
      </c>
      <c r="F329" s="247" t="s">
        <v>22</v>
      </c>
      <c r="G329" s="245"/>
      <c r="H329" s="248">
        <v>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155</v>
      </c>
      <c r="AU329" s="254" t="s">
        <v>83</v>
      </c>
      <c r="AV329" s="14" t="s">
        <v>83</v>
      </c>
      <c r="AW329" s="14" t="s">
        <v>33</v>
      </c>
      <c r="AX329" s="14" t="s">
        <v>22</v>
      </c>
      <c r="AY329" s="254" t="s">
        <v>144</v>
      </c>
    </row>
    <row r="330" s="2" customFormat="1" ht="24.15" customHeight="1">
      <c r="A330" s="40"/>
      <c r="B330" s="41"/>
      <c r="C330" s="215" t="s">
        <v>533</v>
      </c>
      <c r="D330" s="215" t="s">
        <v>146</v>
      </c>
      <c r="E330" s="216" t="s">
        <v>844</v>
      </c>
      <c r="F330" s="217" t="s">
        <v>845</v>
      </c>
      <c r="G330" s="218" t="s">
        <v>149</v>
      </c>
      <c r="H330" s="219">
        <v>995</v>
      </c>
      <c r="I330" s="220"/>
      <c r="J330" s="221">
        <f>ROUND(I330*H330,2)</f>
        <v>0</v>
      </c>
      <c r="K330" s="217" t="s">
        <v>150</v>
      </c>
      <c r="L330" s="46"/>
      <c r="M330" s="222" t="s">
        <v>20</v>
      </c>
      <c r="N330" s="223" t="s">
        <v>45</v>
      </c>
      <c r="O330" s="86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151</v>
      </c>
      <c r="AT330" s="226" t="s">
        <v>146</v>
      </c>
      <c r="AU330" s="226" t="s">
        <v>83</v>
      </c>
      <c r="AY330" s="19" t="s">
        <v>144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22</v>
      </c>
      <c r="BK330" s="227">
        <f>ROUND(I330*H330,2)</f>
        <v>0</v>
      </c>
      <c r="BL330" s="19" t="s">
        <v>151</v>
      </c>
      <c r="BM330" s="226" t="s">
        <v>846</v>
      </c>
    </row>
    <row r="331" s="2" customFormat="1">
      <c r="A331" s="40"/>
      <c r="B331" s="41"/>
      <c r="C331" s="42"/>
      <c r="D331" s="228" t="s">
        <v>153</v>
      </c>
      <c r="E331" s="42"/>
      <c r="F331" s="229" t="s">
        <v>847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153</v>
      </c>
      <c r="AU331" s="19" t="s">
        <v>83</v>
      </c>
    </row>
    <row r="332" s="13" customFormat="1">
      <c r="A332" s="13"/>
      <c r="B332" s="233"/>
      <c r="C332" s="234"/>
      <c r="D332" s="235" t="s">
        <v>155</v>
      </c>
      <c r="E332" s="236" t="s">
        <v>20</v>
      </c>
      <c r="F332" s="237" t="s">
        <v>601</v>
      </c>
      <c r="G332" s="234"/>
      <c r="H332" s="236" t="s">
        <v>20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83</v>
      </c>
      <c r="AV332" s="13" t="s">
        <v>22</v>
      </c>
      <c r="AW332" s="13" t="s">
        <v>33</v>
      </c>
      <c r="AX332" s="13" t="s">
        <v>74</v>
      </c>
      <c r="AY332" s="243" t="s">
        <v>144</v>
      </c>
    </row>
    <row r="333" s="14" customFormat="1">
      <c r="A333" s="14"/>
      <c r="B333" s="244"/>
      <c r="C333" s="245"/>
      <c r="D333" s="235" t="s">
        <v>155</v>
      </c>
      <c r="E333" s="246" t="s">
        <v>20</v>
      </c>
      <c r="F333" s="247" t="s">
        <v>602</v>
      </c>
      <c r="G333" s="245"/>
      <c r="H333" s="248">
        <v>995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155</v>
      </c>
      <c r="AU333" s="254" t="s">
        <v>83</v>
      </c>
      <c r="AV333" s="14" t="s">
        <v>83</v>
      </c>
      <c r="AW333" s="14" t="s">
        <v>33</v>
      </c>
      <c r="AX333" s="14" t="s">
        <v>22</v>
      </c>
      <c r="AY333" s="254" t="s">
        <v>144</v>
      </c>
    </row>
    <row r="334" s="12" customFormat="1" ht="22.8" customHeight="1">
      <c r="A334" s="12"/>
      <c r="B334" s="199"/>
      <c r="C334" s="200"/>
      <c r="D334" s="201" t="s">
        <v>73</v>
      </c>
      <c r="E334" s="213" t="s">
        <v>265</v>
      </c>
      <c r="F334" s="213" t="s">
        <v>848</v>
      </c>
      <c r="G334" s="200"/>
      <c r="H334" s="200"/>
      <c r="I334" s="203"/>
      <c r="J334" s="214">
        <f>BK334</f>
        <v>0</v>
      </c>
      <c r="K334" s="200"/>
      <c r="L334" s="205"/>
      <c r="M334" s="206"/>
      <c r="N334" s="207"/>
      <c r="O334" s="207"/>
      <c r="P334" s="208">
        <f>SUM(P335:P573)</f>
        <v>0</v>
      </c>
      <c r="Q334" s="207"/>
      <c r="R334" s="208">
        <f>SUM(R335:R573)</f>
        <v>12.569353589999999</v>
      </c>
      <c r="S334" s="207"/>
      <c r="T334" s="209">
        <f>SUM(T335:T573)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0" t="s">
        <v>22</v>
      </c>
      <c r="AT334" s="211" t="s">
        <v>73</v>
      </c>
      <c r="AU334" s="211" t="s">
        <v>22</v>
      </c>
      <c r="AY334" s="210" t="s">
        <v>144</v>
      </c>
      <c r="BK334" s="212">
        <f>SUM(BK335:BK573)</f>
        <v>0</v>
      </c>
    </row>
    <row r="335" s="2" customFormat="1" ht="24.15" customHeight="1">
      <c r="A335" s="40"/>
      <c r="B335" s="41"/>
      <c r="C335" s="215" t="s">
        <v>541</v>
      </c>
      <c r="D335" s="215" t="s">
        <v>146</v>
      </c>
      <c r="E335" s="216" t="s">
        <v>849</v>
      </c>
      <c r="F335" s="217" t="s">
        <v>850</v>
      </c>
      <c r="G335" s="218" t="s">
        <v>851</v>
      </c>
      <c r="H335" s="219">
        <v>0.54600000000000004</v>
      </c>
      <c r="I335" s="220"/>
      <c r="J335" s="221">
        <f>ROUND(I335*H335,2)</f>
        <v>0</v>
      </c>
      <c r="K335" s="217" t="s">
        <v>150</v>
      </c>
      <c r="L335" s="46"/>
      <c r="M335" s="222" t="s">
        <v>20</v>
      </c>
      <c r="N335" s="223" t="s">
        <v>45</v>
      </c>
      <c r="O335" s="86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151</v>
      </c>
      <c r="AT335" s="226" t="s">
        <v>146</v>
      </c>
      <c r="AU335" s="226" t="s">
        <v>83</v>
      </c>
      <c r="AY335" s="19" t="s">
        <v>144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22</v>
      </c>
      <c r="BK335" s="227">
        <f>ROUND(I335*H335,2)</f>
        <v>0</v>
      </c>
      <c r="BL335" s="19" t="s">
        <v>151</v>
      </c>
      <c r="BM335" s="226" t="s">
        <v>852</v>
      </c>
    </row>
    <row r="336" s="2" customFormat="1">
      <c r="A336" s="40"/>
      <c r="B336" s="41"/>
      <c r="C336" s="42"/>
      <c r="D336" s="228" t="s">
        <v>153</v>
      </c>
      <c r="E336" s="42"/>
      <c r="F336" s="229" t="s">
        <v>853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153</v>
      </c>
      <c r="AU336" s="19" t="s">
        <v>83</v>
      </c>
    </row>
    <row r="337" s="13" customFormat="1">
      <c r="A337" s="13"/>
      <c r="B337" s="233"/>
      <c r="C337" s="234"/>
      <c r="D337" s="235" t="s">
        <v>155</v>
      </c>
      <c r="E337" s="236" t="s">
        <v>20</v>
      </c>
      <c r="F337" s="237" t="s">
        <v>854</v>
      </c>
      <c r="G337" s="234"/>
      <c r="H337" s="236" t="s">
        <v>20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155</v>
      </c>
      <c r="AU337" s="243" t="s">
        <v>83</v>
      </c>
      <c r="AV337" s="13" t="s">
        <v>22</v>
      </c>
      <c r="AW337" s="13" t="s">
        <v>33</v>
      </c>
      <c r="AX337" s="13" t="s">
        <v>74</v>
      </c>
      <c r="AY337" s="243" t="s">
        <v>144</v>
      </c>
    </row>
    <row r="338" s="13" customFormat="1">
      <c r="A338" s="13"/>
      <c r="B338" s="233"/>
      <c r="C338" s="234"/>
      <c r="D338" s="235" t="s">
        <v>155</v>
      </c>
      <c r="E338" s="236" t="s">
        <v>20</v>
      </c>
      <c r="F338" s="237" t="s">
        <v>855</v>
      </c>
      <c r="G338" s="234"/>
      <c r="H338" s="236" t="s">
        <v>20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155</v>
      </c>
      <c r="AU338" s="243" t="s">
        <v>83</v>
      </c>
      <c r="AV338" s="13" t="s">
        <v>22</v>
      </c>
      <c r="AW338" s="13" t="s">
        <v>33</v>
      </c>
      <c r="AX338" s="13" t="s">
        <v>74</v>
      </c>
      <c r="AY338" s="243" t="s">
        <v>144</v>
      </c>
    </row>
    <row r="339" s="14" customFormat="1">
      <c r="A339" s="14"/>
      <c r="B339" s="244"/>
      <c r="C339" s="245"/>
      <c r="D339" s="235" t="s">
        <v>155</v>
      </c>
      <c r="E339" s="246" t="s">
        <v>20</v>
      </c>
      <c r="F339" s="247" t="s">
        <v>856</v>
      </c>
      <c r="G339" s="245"/>
      <c r="H339" s="248">
        <v>0.54633030000000005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155</v>
      </c>
      <c r="AU339" s="254" t="s">
        <v>83</v>
      </c>
      <c r="AV339" s="14" t="s">
        <v>83</v>
      </c>
      <c r="AW339" s="14" t="s">
        <v>33</v>
      </c>
      <c r="AX339" s="14" t="s">
        <v>22</v>
      </c>
      <c r="AY339" s="254" t="s">
        <v>144</v>
      </c>
    </row>
    <row r="340" s="2" customFormat="1" ht="33" customHeight="1">
      <c r="A340" s="40"/>
      <c r="B340" s="41"/>
      <c r="C340" s="215" t="s">
        <v>550</v>
      </c>
      <c r="D340" s="215" t="s">
        <v>146</v>
      </c>
      <c r="E340" s="216" t="s">
        <v>857</v>
      </c>
      <c r="F340" s="217" t="s">
        <v>858</v>
      </c>
      <c r="G340" s="218" t="s">
        <v>851</v>
      </c>
      <c r="H340" s="219">
        <v>0.54600000000000004</v>
      </c>
      <c r="I340" s="220"/>
      <c r="J340" s="221">
        <f>ROUND(I340*H340,2)</f>
        <v>0</v>
      </c>
      <c r="K340" s="217" t="s">
        <v>150</v>
      </c>
      <c r="L340" s="46"/>
      <c r="M340" s="222" t="s">
        <v>20</v>
      </c>
      <c r="N340" s="223" t="s">
        <v>45</v>
      </c>
      <c r="O340" s="86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6" t="s">
        <v>151</v>
      </c>
      <c r="AT340" s="226" t="s">
        <v>146</v>
      </c>
      <c r="AU340" s="226" t="s">
        <v>83</v>
      </c>
      <c r="AY340" s="19" t="s">
        <v>144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22</v>
      </c>
      <c r="BK340" s="227">
        <f>ROUND(I340*H340,2)</f>
        <v>0</v>
      </c>
      <c r="BL340" s="19" t="s">
        <v>151</v>
      </c>
      <c r="BM340" s="226" t="s">
        <v>859</v>
      </c>
    </row>
    <row r="341" s="2" customFormat="1">
      <c r="A341" s="40"/>
      <c r="B341" s="41"/>
      <c r="C341" s="42"/>
      <c r="D341" s="228" t="s">
        <v>153</v>
      </c>
      <c r="E341" s="42"/>
      <c r="F341" s="229" t="s">
        <v>860</v>
      </c>
      <c r="G341" s="42"/>
      <c r="H341" s="42"/>
      <c r="I341" s="230"/>
      <c r="J341" s="42"/>
      <c r="K341" s="42"/>
      <c r="L341" s="46"/>
      <c r="M341" s="231"/>
      <c r="N341" s="23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153</v>
      </c>
      <c r="AU341" s="19" t="s">
        <v>83</v>
      </c>
    </row>
    <row r="342" s="13" customFormat="1">
      <c r="A342" s="13"/>
      <c r="B342" s="233"/>
      <c r="C342" s="234"/>
      <c r="D342" s="235" t="s">
        <v>155</v>
      </c>
      <c r="E342" s="236" t="s">
        <v>20</v>
      </c>
      <c r="F342" s="237" t="s">
        <v>861</v>
      </c>
      <c r="G342" s="234"/>
      <c r="H342" s="236" t="s">
        <v>20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155</v>
      </c>
      <c r="AU342" s="243" t="s">
        <v>83</v>
      </c>
      <c r="AV342" s="13" t="s">
        <v>22</v>
      </c>
      <c r="AW342" s="13" t="s">
        <v>33</v>
      </c>
      <c r="AX342" s="13" t="s">
        <v>74</v>
      </c>
      <c r="AY342" s="243" t="s">
        <v>144</v>
      </c>
    </row>
    <row r="343" s="14" customFormat="1">
      <c r="A343" s="14"/>
      <c r="B343" s="244"/>
      <c r="C343" s="245"/>
      <c r="D343" s="235" t="s">
        <v>155</v>
      </c>
      <c r="E343" s="246" t="s">
        <v>20</v>
      </c>
      <c r="F343" s="247" t="s">
        <v>862</v>
      </c>
      <c r="G343" s="245"/>
      <c r="H343" s="248">
        <v>0.54600000000000004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155</v>
      </c>
      <c r="AU343" s="254" t="s">
        <v>83</v>
      </c>
      <c r="AV343" s="14" t="s">
        <v>83</v>
      </c>
      <c r="AW343" s="14" t="s">
        <v>33</v>
      </c>
      <c r="AX343" s="14" t="s">
        <v>22</v>
      </c>
      <c r="AY343" s="254" t="s">
        <v>144</v>
      </c>
    </row>
    <row r="344" s="2" customFormat="1" ht="44.25" customHeight="1">
      <c r="A344" s="40"/>
      <c r="B344" s="41"/>
      <c r="C344" s="215" t="s">
        <v>557</v>
      </c>
      <c r="D344" s="215" t="s">
        <v>146</v>
      </c>
      <c r="E344" s="216" t="s">
        <v>863</v>
      </c>
      <c r="F344" s="217" t="s">
        <v>864</v>
      </c>
      <c r="G344" s="218" t="s">
        <v>357</v>
      </c>
      <c r="H344" s="219">
        <v>112</v>
      </c>
      <c r="I344" s="220"/>
      <c r="J344" s="221">
        <f>ROUND(I344*H344,2)</f>
        <v>0</v>
      </c>
      <c r="K344" s="217" t="s">
        <v>150</v>
      </c>
      <c r="L344" s="46"/>
      <c r="M344" s="222" t="s">
        <v>20</v>
      </c>
      <c r="N344" s="223" t="s">
        <v>45</v>
      </c>
      <c r="O344" s="86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6" t="s">
        <v>151</v>
      </c>
      <c r="AT344" s="226" t="s">
        <v>146</v>
      </c>
      <c r="AU344" s="226" t="s">
        <v>83</v>
      </c>
      <c r="AY344" s="19" t="s">
        <v>144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9" t="s">
        <v>22</v>
      </c>
      <c r="BK344" s="227">
        <f>ROUND(I344*H344,2)</f>
        <v>0</v>
      </c>
      <c r="BL344" s="19" t="s">
        <v>151</v>
      </c>
      <c r="BM344" s="226" t="s">
        <v>865</v>
      </c>
    </row>
    <row r="345" s="2" customFormat="1">
      <c r="A345" s="40"/>
      <c r="B345" s="41"/>
      <c r="C345" s="42"/>
      <c r="D345" s="228" t="s">
        <v>153</v>
      </c>
      <c r="E345" s="42"/>
      <c r="F345" s="229" t="s">
        <v>866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153</v>
      </c>
      <c r="AU345" s="19" t="s">
        <v>83</v>
      </c>
    </row>
    <row r="346" s="13" customFormat="1">
      <c r="A346" s="13"/>
      <c r="B346" s="233"/>
      <c r="C346" s="234"/>
      <c r="D346" s="235" t="s">
        <v>155</v>
      </c>
      <c r="E346" s="236" t="s">
        <v>20</v>
      </c>
      <c r="F346" s="237" t="s">
        <v>867</v>
      </c>
      <c r="G346" s="234"/>
      <c r="H346" s="236" t="s">
        <v>20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155</v>
      </c>
      <c r="AU346" s="243" t="s">
        <v>83</v>
      </c>
      <c r="AV346" s="13" t="s">
        <v>22</v>
      </c>
      <c r="AW346" s="13" t="s">
        <v>33</v>
      </c>
      <c r="AX346" s="13" t="s">
        <v>74</v>
      </c>
      <c r="AY346" s="243" t="s">
        <v>144</v>
      </c>
    </row>
    <row r="347" s="13" customFormat="1">
      <c r="A347" s="13"/>
      <c r="B347" s="233"/>
      <c r="C347" s="234"/>
      <c r="D347" s="235" t="s">
        <v>155</v>
      </c>
      <c r="E347" s="236" t="s">
        <v>20</v>
      </c>
      <c r="F347" s="237" t="s">
        <v>868</v>
      </c>
      <c r="G347" s="234"/>
      <c r="H347" s="236" t="s">
        <v>20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155</v>
      </c>
      <c r="AU347" s="243" t="s">
        <v>83</v>
      </c>
      <c r="AV347" s="13" t="s">
        <v>22</v>
      </c>
      <c r="AW347" s="13" t="s">
        <v>33</v>
      </c>
      <c r="AX347" s="13" t="s">
        <v>74</v>
      </c>
      <c r="AY347" s="243" t="s">
        <v>144</v>
      </c>
    </row>
    <row r="348" s="14" customFormat="1">
      <c r="A348" s="14"/>
      <c r="B348" s="244"/>
      <c r="C348" s="245"/>
      <c r="D348" s="235" t="s">
        <v>155</v>
      </c>
      <c r="E348" s="246" t="s">
        <v>20</v>
      </c>
      <c r="F348" s="247" t="s">
        <v>242</v>
      </c>
      <c r="G348" s="245"/>
      <c r="H348" s="248">
        <v>14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155</v>
      </c>
      <c r="AU348" s="254" t="s">
        <v>83</v>
      </c>
      <c r="AV348" s="14" t="s">
        <v>83</v>
      </c>
      <c r="AW348" s="14" t="s">
        <v>33</v>
      </c>
      <c r="AX348" s="14" t="s">
        <v>74</v>
      </c>
      <c r="AY348" s="254" t="s">
        <v>144</v>
      </c>
    </row>
    <row r="349" s="13" customFormat="1">
      <c r="A349" s="13"/>
      <c r="B349" s="233"/>
      <c r="C349" s="234"/>
      <c r="D349" s="235" t="s">
        <v>155</v>
      </c>
      <c r="E349" s="236" t="s">
        <v>20</v>
      </c>
      <c r="F349" s="237" t="s">
        <v>869</v>
      </c>
      <c r="G349" s="234"/>
      <c r="H349" s="236" t="s">
        <v>20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155</v>
      </c>
      <c r="AU349" s="243" t="s">
        <v>83</v>
      </c>
      <c r="AV349" s="13" t="s">
        <v>22</v>
      </c>
      <c r="AW349" s="13" t="s">
        <v>33</v>
      </c>
      <c r="AX349" s="13" t="s">
        <v>74</v>
      </c>
      <c r="AY349" s="243" t="s">
        <v>144</v>
      </c>
    </row>
    <row r="350" s="14" customFormat="1">
      <c r="A350" s="14"/>
      <c r="B350" s="244"/>
      <c r="C350" s="245"/>
      <c r="D350" s="235" t="s">
        <v>155</v>
      </c>
      <c r="E350" s="246" t="s">
        <v>20</v>
      </c>
      <c r="F350" s="247" t="s">
        <v>8</v>
      </c>
      <c r="G350" s="245"/>
      <c r="H350" s="248">
        <v>15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155</v>
      </c>
      <c r="AU350" s="254" t="s">
        <v>83</v>
      </c>
      <c r="AV350" s="14" t="s">
        <v>83</v>
      </c>
      <c r="AW350" s="14" t="s">
        <v>33</v>
      </c>
      <c r="AX350" s="14" t="s">
        <v>74</v>
      </c>
      <c r="AY350" s="254" t="s">
        <v>144</v>
      </c>
    </row>
    <row r="351" s="13" customFormat="1">
      <c r="A351" s="13"/>
      <c r="B351" s="233"/>
      <c r="C351" s="234"/>
      <c r="D351" s="235" t="s">
        <v>155</v>
      </c>
      <c r="E351" s="236" t="s">
        <v>20</v>
      </c>
      <c r="F351" s="237" t="s">
        <v>870</v>
      </c>
      <c r="G351" s="234"/>
      <c r="H351" s="236" t="s">
        <v>20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155</v>
      </c>
      <c r="AU351" s="243" t="s">
        <v>83</v>
      </c>
      <c r="AV351" s="13" t="s">
        <v>22</v>
      </c>
      <c r="AW351" s="13" t="s">
        <v>33</v>
      </c>
      <c r="AX351" s="13" t="s">
        <v>74</v>
      </c>
      <c r="AY351" s="243" t="s">
        <v>144</v>
      </c>
    </row>
    <row r="352" s="14" customFormat="1">
      <c r="A352" s="14"/>
      <c r="B352" s="244"/>
      <c r="C352" s="245"/>
      <c r="D352" s="235" t="s">
        <v>155</v>
      </c>
      <c r="E352" s="246" t="s">
        <v>20</v>
      </c>
      <c r="F352" s="247" t="s">
        <v>393</v>
      </c>
      <c r="G352" s="245"/>
      <c r="H352" s="248">
        <v>38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155</v>
      </c>
      <c r="AU352" s="254" t="s">
        <v>83</v>
      </c>
      <c r="AV352" s="14" t="s">
        <v>83</v>
      </c>
      <c r="AW352" s="14" t="s">
        <v>33</v>
      </c>
      <c r="AX352" s="14" t="s">
        <v>74</v>
      </c>
      <c r="AY352" s="254" t="s">
        <v>144</v>
      </c>
    </row>
    <row r="353" s="13" customFormat="1">
      <c r="A353" s="13"/>
      <c r="B353" s="233"/>
      <c r="C353" s="234"/>
      <c r="D353" s="235" t="s">
        <v>155</v>
      </c>
      <c r="E353" s="236" t="s">
        <v>20</v>
      </c>
      <c r="F353" s="237" t="s">
        <v>871</v>
      </c>
      <c r="G353" s="234"/>
      <c r="H353" s="236" t="s">
        <v>20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155</v>
      </c>
      <c r="AU353" s="243" t="s">
        <v>83</v>
      </c>
      <c r="AV353" s="13" t="s">
        <v>22</v>
      </c>
      <c r="AW353" s="13" t="s">
        <v>33</v>
      </c>
      <c r="AX353" s="13" t="s">
        <v>74</v>
      </c>
      <c r="AY353" s="243" t="s">
        <v>144</v>
      </c>
    </row>
    <row r="354" s="14" customFormat="1">
      <c r="A354" s="14"/>
      <c r="B354" s="244"/>
      <c r="C354" s="245"/>
      <c r="D354" s="235" t="s">
        <v>155</v>
      </c>
      <c r="E354" s="246" t="s">
        <v>20</v>
      </c>
      <c r="F354" s="247" t="s">
        <v>393</v>
      </c>
      <c r="G354" s="245"/>
      <c r="H354" s="248">
        <v>38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155</v>
      </c>
      <c r="AU354" s="254" t="s">
        <v>83</v>
      </c>
      <c r="AV354" s="14" t="s">
        <v>83</v>
      </c>
      <c r="AW354" s="14" t="s">
        <v>33</v>
      </c>
      <c r="AX354" s="14" t="s">
        <v>74</v>
      </c>
      <c r="AY354" s="254" t="s">
        <v>144</v>
      </c>
    </row>
    <row r="355" s="13" customFormat="1">
      <c r="A355" s="13"/>
      <c r="B355" s="233"/>
      <c r="C355" s="234"/>
      <c r="D355" s="235" t="s">
        <v>155</v>
      </c>
      <c r="E355" s="236" t="s">
        <v>20</v>
      </c>
      <c r="F355" s="237" t="s">
        <v>872</v>
      </c>
      <c r="G355" s="234"/>
      <c r="H355" s="236" t="s">
        <v>20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155</v>
      </c>
      <c r="AU355" s="243" t="s">
        <v>83</v>
      </c>
      <c r="AV355" s="13" t="s">
        <v>22</v>
      </c>
      <c r="AW355" s="13" t="s">
        <v>33</v>
      </c>
      <c r="AX355" s="13" t="s">
        <v>74</v>
      </c>
      <c r="AY355" s="243" t="s">
        <v>144</v>
      </c>
    </row>
    <row r="356" s="14" customFormat="1">
      <c r="A356" s="14"/>
      <c r="B356" s="244"/>
      <c r="C356" s="245"/>
      <c r="D356" s="235" t="s">
        <v>155</v>
      </c>
      <c r="E356" s="246" t="s">
        <v>20</v>
      </c>
      <c r="F356" s="247" t="s">
        <v>92</v>
      </c>
      <c r="G356" s="245"/>
      <c r="H356" s="248">
        <v>3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155</v>
      </c>
      <c r="AU356" s="254" t="s">
        <v>83</v>
      </c>
      <c r="AV356" s="14" t="s">
        <v>83</v>
      </c>
      <c r="AW356" s="14" t="s">
        <v>33</v>
      </c>
      <c r="AX356" s="14" t="s">
        <v>74</v>
      </c>
      <c r="AY356" s="254" t="s">
        <v>144</v>
      </c>
    </row>
    <row r="357" s="13" customFormat="1">
      <c r="A357" s="13"/>
      <c r="B357" s="233"/>
      <c r="C357" s="234"/>
      <c r="D357" s="235" t="s">
        <v>155</v>
      </c>
      <c r="E357" s="236" t="s">
        <v>20</v>
      </c>
      <c r="F357" s="237" t="s">
        <v>873</v>
      </c>
      <c r="G357" s="234"/>
      <c r="H357" s="236" t="s">
        <v>20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155</v>
      </c>
      <c r="AU357" s="243" t="s">
        <v>83</v>
      </c>
      <c r="AV357" s="13" t="s">
        <v>22</v>
      </c>
      <c r="AW357" s="13" t="s">
        <v>33</v>
      </c>
      <c r="AX357" s="13" t="s">
        <v>74</v>
      </c>
      <c r="AY357" s="243" t="s">
        <v>144</v>
      </c>
    </row>
    <row r="358" s="14" customFormat="1">
      <c r="A358" s="14"/>
      <c r="B358" s="244"/>
      <c r="C358" s="245"/>
      <c r="D358" s="235" t="s">
        <v>155</v>
      </c>
      <c r="E358" s="246" t="s">
        <v>20</v>
      </c>
      <c r="F358" s="247" t="s">
        <v>151</v>
      </c>
      <c r="G358" s="245"/>
      <c r="H358" s="248">
        <v>4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155</v>
      </c>
      <c r="AU358" s="254" t="s">
        <v>83</v>
      </c>
      <c r="AV358" s="14" t="s">
        <v>83</v>
      </c>
      <c r="AW358" s="14" t="s">
        <v>33</v>
      </c>
      <c r="AX358" s="14" t="s">
        <v>74</v>
      </c>
      <c r="AY358" s="254" t="s">
        <v>144</v>
      </c>
    </row>
    <row r="359" s="15" customFormat="1">
      <c r="A359" s="15"/>
      <c r="B359" s="255"/>
      <c r="C359" s="256"/>
      <c r="D359" s="235" t="s">
        <v>155</v>
      </c>
      <c r="E359" s="257" t="s">
        <v>20</v>
      </c>
      <c r="F359" s="258" t="s">
        <v>198</v>
      </c>
      <c r="G359" s="256"/>
      <c r="H359" s="259">
        <v>112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155</v>
      </c>
      <c r="AU359" s="265" t="s">
        <v>83</v>
      </c>
      <c r="AV359" s="15" t="s">
        <v>151</v>
      </c>
      <c r="AW359" s="15" t="s">
        <v>33</v>
      </c>
      <c r="AX359" s="15" t="s">
        <v>22</v>
      </c>
      <c r="AY359" s="265" t="s">
        <v>144</v>
      </c>
    </row>
    <row r="360" s="2" customFormat="1" ht="16.5" customHeight="1">
      <c r="A360" s="40"/>
      <c r="B360" s="41"/>
      <c r="C360" s="266" t="s">
        <v>564</v>
      </c>
      <c r="D360" s="266" t="s">
        <v>272</v>
      </c>
      <c r="E360" s="267" t="s">
        <v>874</v>
      </c>
      <c r="F360" s="268" t="s">
        <v>875</v>
      </c>
      <c r="G360" s="269" t="s">
        <v>161</v>
      </c>
      <c r="H360" s="270">
        <v>28</v>
      </c>
      <c r="I360" s="271"/>
      <c r="J360" s="272">
        <f>ROUND(I360*H360,2)</f>
        <v>0</v>
      </c>
      <c r="K360" s="268" t="s">
        <v>150</v>
      </c>
      <c r="L360" s="273"/>
      <c r="M360" s="274" t="s">
        <v>20</v>
      </c>
      <c r="N360" s="275" t="s">
        <v>45</v>
      </c>
      <c r="O360" s="86"/>
      <c r="P360" s="224">
        <f>O360*H360</f>
        <v>0</v>
      </c>
      <c r="Q360" s="224">
        <v>0.22</v>
      </c>
      <c r="R360" s="224">
        <f>Q360*H360</f>
        <v>6.1600000000000001</v>
      </c>
      <c r="S360" s="224">
        <v>0</v>
      </c>
      <c r="T360" s="225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6" t="s">
        <v>199</v>
      </c>
      <c r="AT360" s="226" t="s">
        <v>272</v>
      </c>
      <c r="AU360" s="226" t="s">
        <v>83</v>
      </c>
      <c r="AY360" s="19" t="s">
        <v>144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22</v>
      </c>
      <c r="BK360" s="227">
        <f>ROUND(I360*H360,2)</f>
        <v>0</v>
      </c>
      <c r="BL360" s="19" t="s">
        <v>151</v>
      </c>
      <c r="BM360" s="226" t="s">
        <v>876</v>
      </c>
    </row>
    <row r="361" s="13" customFormat="1">
      <c r="A361" s="13"/>
      <c r="B361" s="233"/>
      <c r="C361" s="234"/>
      <c r="D361" s="235" t="s">
        <v>155</v>
      </c>
      <c r="E361" s="236" t="s">
        <v>20</v>
      </c>
      <c r="F361" s="237" t="s">
        <v>877</v>
      </c>
      <c r="G361" s="234"/>
      <c r="H361" s="236" t="s">
        <v>20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155</v>
      </c>
      <c r="AU361" s="243" t="s">
        <v>83</v>
      </c>
      <c r="AV361" s="13" t="s">
        <v>22</v>
      </c>
      <c r="AW361" s="13" t="s">
        <v>33</v>
      </c>
      <c r="AX361" s="13" t="s">
        <v>74</v>
      </c>
      <c r="AY361" s="243" t="s">
        <v>144</v>
      </c>
    </row>
    <row r="362" s="14" customFormat="1">
      <c r="A362" s="14"/>
      <c r="B362" s="244"/>
      <c r="C362" s="245"/>
      <c r="D362" s="235" t="s">
        <v>155</v>
      </c>
      <c r="E362" s="246" t="s">
        <v>20</v>
      </c>
      <c r="F362" s="247" t="s">
        <v>878</v>
      </c>
      <c r="G362" s="245"/>
      <c r="H362" s="248">
        <v>28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155</v>
      </c>
      <c r="AU362" s="254" t="s">
        <v>83</v>
      </c>
      <c r="AV362" s="14" t="s">
        <v>83</v>
      </c>
      <c r="AW362" s="14" t="s">
        <v>33</v>
      </c>
      <c r="AX362" s="14" t="s">
        <v>22</v>
      </c>
      <c r="AY362" s="254" t="s">
        <v>144</v>
      </c>
    </row>
    <row r="363" s="2" customFormat="1" ht="37.8" customHeight="1">
      <c r="A363" s="40"/>
      <c r="B363" s="41"/>
      <c r="C363" s="215" t="s">
        <v>571</v>
      </c>
      <c r="D363" s="215" t="s">
        <v>146</v>
      </c>
      <c r="E363" s="216" t="s">
        <v>879</v>
      </c>
      <c r="F363" s="217" t="s">
        <v>880</v>
      </c>
      <c r="G363" s="218" t="s">
        <v>357</v>
      </c>
      <c r="H363" s="219">
        <v>112</v>
      </c>
      <c r="I363" s="220"/>
      <c r="J363" s="221">
        <f>ROUND(I363*H363,2)</f>
        <v>0</v>
      </c>
      <c r="K363" s="217" t="s">
        <v>150</v>
      </c>
      <c r="L363" s="46"/>
      <c r="M363" s="222" t="s">
        <v>20</v>
      </c>
      <c r="N363" s="223" t="s">
        <v>45</v>
      </c>
      <c r="O363" s="86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151</v>
      </c>
      <c r="AT363" s="226" t="s">
        <v>146</v>
      </c>
      <c r="AU363" s="226" t="s">
        <v>83</v>
      </c>
      <c r="AY363" s="19" t="s">
        <v>144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22</v>
      </c>
      <c r="BK363" s="227">
        <f>ROUND(I363*H363,2)</f>
        <v>0</v>
      </c>
      <c r="BL363" s="19" t="s">
        <v>151</v>
      </c>
      <c r="BM363" s="226" t="s">
        <v>881</v>
      </c>
    </row>
    <row r="364" s="2" customFormat="1">
      <c r="A364" s="40"/>
      <c r="B364" s="41"/>
      <c r="C364" s="42"/>
      <c r="D364" s="228" t="s">
        <v>153</v>
      </c>
      <c r="E364" s="42"/>
      <c r="F364" s="229" t="s">
        <v>882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153</v>
      </c>
      <c r="AU364" s="19" t="s">
        <v>83</v>
      </c>
    </row>
    <row r="365" s="13" customFormat="1">
      <c r="A365" s="13"/>
      <c r="B365" s="233"/>
      <c r="C365" s="234"/>
      <c r="D365" s="235" t="s">
        <v>155</v>
      </c>
      <c r="E365" s="236" t="s">
        <v>20</v>
      </c>
      <c r="F365" s="237" t="s">
        <v>867</v>
      </c>
      <c r="G365" s="234"/>
      <c r="H365" s="236" t="s">
        <v>20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155</v>
      </c>
      <c r="AU365" s="243" t="s">
        <v>83</v>
      </c>
      <c r="AV365" s="13" t="s">
        <v>22</v>
      </c>
      <c r="AW365" s="13" t="s">
        <v>33</v>
      </c>
      <c r="AX365" s="13" t="s">
        <v>74</v>
      </c>
      <c r="AY365" s="243" t="s">
        <v>144</v>
      </c>
    </row>
    <row r="366" s="13" customFormat="1">
      <c r="A366" s="13"/>
      <c r="B366" s="233"/>
      <c r="C366" s="234"/>
      <c r="D366" s="235" t="s">
        <v>155</v>
      </c>
      <c r="E366" s="236" t="s">
        <v>20</v>
      </c>
      <c r="F366" s="237" t="s">
        <v>868</v>
      </c>
      <c r="G366" s="234"/>
      <c r="H366" s="236" t="s">
        <v>20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155</v>
      </c>
      <c r="AU366" s="243" t="s">
        <v>83</v>
      </c>
      <c r="AV366" s="13" t="s">
        <v>22</v>
      </c>
      <c r="AW366" s="13" t="s">
        <v>33</v>
      </c>
      <c r="AX366" s="13" t="s">
        <v>74</v>
      </c>
      <c r="AY366" s="243" t="s">
        <v>144</v>
      </c>
    </row>
    <row r="367" s="14" customFormat="1">
      <c r="A367" s="14"/>
      <c r="B367" s="244"/>
      <c r="C367" s="245"/>
      <c r="D367" s="235" t="s">
        <v>155</v>
      </c>
      <c r="E367" s="246" t="s">
        <v>20</v>
      </c>
      <c r="F367" s="247" t="s">
        <v>242</v>
      </c>
      <c r="G367" s="245"/>
      <c r="H367" s="248">
        <v>14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155</v>
      </c>
      <c r="AU367" s="254" t="s">
        <v>83</v>
      </c>
      <c r="AV367" s="14" t="s">
        <v>83</v>
      </c>
      <c r="AW367" s="14" t="s">
        <v>33</v>
      </c>
      <c r="AX367" s="14" t="s">
        <v>74</v>
      </c>
      <c r="AY367" s="254" t="s">
        <v>144</v>
      </c>
    </row>
    <row r="368" s="13" customFormat="1">
      <c r="A368" s="13"/>
      <c r="B368" s="233"/>
      <c r="C368" s="234"/>
      <c r="D368" s="235" t="s">
        <v>155</v>
      </c>
      <c r="E368" s="236" t="s">
        <v>20</v>
      </c>
      <c r="F368" s="237" t="s">
        <v>869</v>
      </c>
      <c r="G368" s="234"/>
      <c r="H368" s="236" t="s">
        <v>20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155</v>
      </c>
      <c r="AU368" s="243" t="s">
        <v>83</v>
      </c>
      <c r="AV368" s="13" t="s">
        <v>22</v>
      </c>
      <c r="AW368" s="13" t="s">
        <v>33</v>
      </c>
      <c r="AX368" s="13" t="s">
        <v>74</v>
      </c>
      <c r="AY368" s="243" t="s">
        <v>144</v>
      </c>
    </row>
    <row r="369" s="14" customFormat="1">
      <c r="A369" s="14"/>
      <c r="B369" s="244"/>
      <c r="C369" s="245"/>
      <c r="D369" s="235" t="s">
        <v>155</v>
      </c>
      <c r="E369" s="246" t="s">
        <v>20</v>
      </c>
      <c r="F369" s="247" t="s">
        <v>8</v>
      </c>
      <c r="G369" s="245"/>
      <c r="H369" s="248">
        <v>15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155</v>
      </c>
      <c r="AU369" s="254" t="s">
        <v>83</v>
      </c>
      <c r="AV369" s="14" t="s">
        <v>83</v>
      </c>
      <c r="AW369" s="14" t="s">
        <v>33</v>
      </c>
      <c r="AX369" s="14" t="s">
        <v>74</v>
      </c>
      <c r="AY369" s="254" t="s">
        <v>144</v>
      </c>
    </row>
    <row r="370" s="13" customFormat="1">
      <c r="A370" s="13"/>
      <c r="B370" s="233"/>
      <c r="C370" s="234"/>
      <c r="D370" s="235" t="s">
        <v>155</v>
      </c>
      <c r="E370" s="236" t="s">
        <v>20</v>
      </c>
      <c r="F370" s="237" t="s">
        <v>870</v>
      </c>
      <c r="G370" s="234"/>
      <c r="H370" s="236" t="s">
        <v>20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83</v>
      </c>
      <c r="AV370" s="13" t="s">
        <v>22</v>
      </c>
      <c r="AW370" s="13" t="s">
        <v>33</v>
      </c>
      <c r="AX370" s="13" t="s">
        <v>74</v>
      </c>
      <c r="AY370" s="243" t="s">
        <v>144</v>
      </c>
    </row>
    <row r="371" s="14" customFormat="1">
      <c r="A371" s="14"/>
      <c r="B371" s="244"/>
      <c r="C371" s="245"/>
      <c r="D371" s="235" t="s">
        <v>155</v>
      </c>
      <c r="E371" s="246" t="s">
        <v>20</v>
      </c>
      <c r="F371" s="247" t="s">
        <v>393</v>
      </c>
      <c r="G371" s="245"/>
      <c r="H371" s="248">
        <v>38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155</v>
      </c>
      <c r="AU371" s="254" t="s">
        <v>83</v>
      </c>
      <c r="AV371" s="14" t="s">
        <v>83</v>
      </c>
      <c r="AW371" s="14" t="s">
        <v>33</v>
      </c>
      <c r="AX371" s="14" t="s">
        <v>74</v>
      </c>
      <c r="AY371" s="254" t="s">
        <v>144</v>
      </c>
    </row>
    <row r="372" s="13" customFormat="1">
      <c r="A372" s="13"/>
      <c r="B372" s="233"/>
      <c r="C372" s="234"/>
      <c r="D372" s="235" t="s">
        <v>155</v>
      </c>
      <c r="E372" s="236" t="s">
        <v>20</v>
      </c>
      <c r="F372" s="237" t="s">
        <v>871</v>
      </c>
      <c r="G372" s="234"/>
      <c r="H372" s="236" t="s">
        <v>20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155</v>
      </c>
      <c r="AU372" s="243" t="s">
        <v>83</v>
      </c>
      <c r="AV372" s="13" t="s">
        <v>22</v>
      </c>
      <c r="AW372" s="13" t="s">
        <v>33</v>
      </c>
      <c r="AX372" s="13" t="s">
        <v>74</v>
      </c>
      <c r="AY372" s="243" t="s">
        <v>144</v>
      </c>
    </row>
    <row r="373" s="14" customFormat="1">
      <c r="A373" s="14"/>
      <c r="B373" s="244"/>
      <c r="C373" s="245"/>
      <c r="D373" s="235" t="s">
        <v>155</v>
      </c>
      <c r="E373" s="246" t="s">
        <v>20</v>
      </c>
      <c r="F373" s="247" t="s">
        <v>393</v>
      </c>
      <c r="G373" s="245"/>
      <c r="H373" s="248">
        <v>38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155</v>
      </c>
      <c r="AU373" s="254" t="s">
        <v>83</v>
      </c>
      <c r="AV373" s="14" t="s">
        <v>83</v>
      </c>
      <c r="AW373" s="14" t="s">
        <v>33</v>
      </c>
      <c r="AX373" s="14" t="s">
        <v>74</v>
      </c>
      <c r="AY373" s="254" t="s">
        <v>144</v>
      </c>
    </row>
    <row r="374" s="13" customFormat="1">
      <c r="A374" s="13"/>
      <c r="B374" s="233"/>
      <c r="C374" s="234"/>
      <c r="D374" s="235" t="s">
        <v>155</v>
      </c>
      <c r="E374" s="236" t="s">
        <v>20</v>
      </c>
      <c r="F374" s="237" t="s">
        <v>872</v>
      </c>
      <c r="G374" s="234"/>
      <c r="H374" s="236" t="s">
        <v>20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155</v>
      </c>
      <c r="AU374" s="243" t="s">
        <v>83</v>
      </c>
      <c r="AV374" s="13" t="s">
        <v>22</v>
      </c>
      <c r="AW374" s="13" t="s">
        <v>33</v>
      </c>
      <c r="AX374" s="13" t="s">
        <v>74</v>
      </c>
      <c r="AY374" s="243" t="s">
        <v>144</v>
      </c>
    </row>
    <row r="375" s="14" customFormat="1">
      <c r="A375" s="14"/>
      <c r="B375" s="244"/>
      <c r="C375" s="245"/>
      <c r="D375" s="235" t="s">
        <v>155</v>
      </c>
      <c r="E375" s="246" t="s">
        <v>20</v>
      </c>
      <c r="F375" s="247" t="s">
        <v>92</v>
      </c>
      <c r="G375" s="245"/>
      <c r="H375" s="248">
        <v>3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155</v>
      </c>
      <c r="AU375" s="254" t="s">
        <v>83</v>
      </c>
      <c r="AV375" s="14" t="s">
        <v>83</v>
      </c>
      <c r="AW375" s="14" t="s">
        <v>33</v>
      </c>
      <c r="AX375" s="14" t="s">
        <v>74</v>
      </c>
      <c r="AY375" s="254" t="s">
        <v>144</v>
      </c>
    </row>
    <row r="376" s="13" customFormat="1">
      <c r="A376" s="13"/>
      <c r="B376" s="233"/>
      <c r="C376" s="234"/>
      <c r="D376" s="235" t="s">
        <v>155</v>
      </c>
      <c r="E376" s="236" t="s">
        <v>20</v>
      </c>
      <c r="F376" s="237" t="s">
        <v>873</v>
      </c>
      <c r="G376" s="234"/>
      <c r="H376" s="236" t="s">
        <v>20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155</v>
      </c>
      <c r="AU376" s="243" t="s">
        <v>83</v>
      </c>
      <c r="AV376" s="13" t="s">
        <v>22</v>
      </c>
      <c r="AW376" s="13" t="s">
        <v>33</v>
      </c>
      <c r="AX376" s="13" t="s">
        <v>74</v>
      </c>
      <c r="AY376" s="243" t="s">
        <v>144</v>
      </c>
    </row>
    <row r="377" s="14" customFormat="1">
      <c r="A377" s="14"/>
      <c r="B377" s="244"/>
      <c r="C377" s="245"/>
      <c r="D377" s="235" t="s">
        <v>155</v>
      </c>
      <c r="E377" s="246" t="s">
        <v>20</v>
      </c>
      <c r="F377" s="247" t="s">
        <v>151</v>
      </c>
      <c r="G377" s="245"/>
      <c r="H377" s="248">
        <v>4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155</v>
      </c>
      <c r="AU377" s="254" t="s">
        <v>83</v>
      </c>
      <c r="AV377" s="14" t="s">
        <v>83</v>
      </c>
      <c r="AW377" s="14" t="s">
        <v>33</v>
      </c>
      <c r="AX377" s="14" t="s">
        <v>74</v>
      </c>
      <c r="AY377" s="254" t="s">
        <v>144</v>
      </c>
    </row>
    <row r="378" s="15" customFormat="1">
      <c r="A378" s="15"/>
      <c r="B378" s="255"/>
      <c r="C378" s="256"/>
      <c r="D378" s="235" t="s">
        <v>155</v>
      </c>
      <c r="E378" s="257" t="s">
        <v>20</v>
      </c>
      <c r="F378" s="258" t="s">
        <v>198</v>
      </c>
      <c r="G378" s="256"/>
      <c r="H378" s="259">
        <v>112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155</v>
      </c>
      <c r="AU378" s="265" t="s">
        <v>83</v>
      </c>
      <c r="AV378" s="15" t="s">
        <v>151</v>
      </c>
      <c r="AW378" s="15" t="s">
        <v>33</v>
      </c>
      <c r="AX378" s="15" t="s">
        <v>22</v>
      </c>
      <c r="AY378" s="265" t="s">
        <v>144</v>
      </c>
    </row>
    <row r="379" s="2" customFormat="1" ht="21.75" customHeight="1">
      <c r="A379" s="40"/>
      <c r="B379" s="41"/>
      <c r="C379" s="266" t="s">
        <v>575</v>
      </c>
      <c r="D379" s="266" t="s">
        <v>272</v>
      </c>
      <c r="E379" s="267" t="s">
        <v>883</v>
      </c>
      <c r="F379" s="268" t="s">
        <v>884</v>
      </c>
      <c r="G379" s="269" t="s">
        <v>885</v>
      </c>
      <c r="H379" s="270">
        <v>14</v>
      </c>
      <c r="I379" s="271"/>
      <c r="J379" s="272">
        <f>ROUND(I379*H379,2)</f>
        <v>0</v>
      </c>
      <c r="K379" s="268" t="s">
        <v>20</v>
      </c>
      <c r="L379" s="273"/>
      <c r="M379" s="274" t="s">
        <v>20</v>
      </c>
      <c r="N379" s="275" t="s">
        <v>45</v>
      </c>
      <c r="O379" s="86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6" t="s">
        <v>199</v>
      </c>
      <c r="AT379" s="226" t="s">
        <v>272</v>
      </c>
      <c r="AU379" s="226" t="s">
        <v>83</v>
      </c>
      <c r="AY379" s="19" t="s">
        <v>144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9" t="s">
        <v>22</v>
      </c>
      <c r="BK379" s="227">
        <f>ROUND(I379*H379,2)</f>
        <v>0</v>
      </c>
      <c r="BL379" s="19" t="s">
        <v>151</v>
      </c>
      <c r="BM379" s="226" t="s">
        <v>886</v>
      </c>
    </row>
    <row r="380" s="13" customFormat="1">
      <c r="A380" s="13"/>
      <c r="B380" s="233"/>
      <c r="C380" s="234"/>
      <c r="D380" s="235" t="s">
        <v>155</v>
      </c>
      <c r="E380" s="236" t="s">
        <v>20</v>
      </c>
      <c r="F380" s="237" t="s">
        <v>887</v>
      </c>
      <c r="G380" s="234"/>
      <c r="H380" s="236" t="s">
        <v>20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155</v>
      </c>
      <c r="AU380" s="243" t="s">
        <v>83</v>
      </c>
      <c r="AV380" s="13" t="s">
        <v>22</v>
      </c>
      <c r="AW380" s="13" t="s">
        <v>33</v>
      </c>
      <c r="AX380" s="13" t="s">
        <v>74</v>
      </c>
      <c r="AY380" s="243" t="s">
        <v>144</v>
      </c>
    </row>
    <row r="381" s="14" customFormat="1">
      <c r="A381" s="14"/>
      <c r="B381" s="244"/>
      <c r="C381" s="245"/>
      <c r="D381" s="235" t="s">
        <v>155</v>
      </c>
      <c r="E381" s="246" t="s">
        <v>20</v>
      </c>
      <c r="F381" s="247" t="s">
        <v>242</v>
      </c>
      <c r="G381" s="245"/>
      <c r="H381" s="248">
        <v>14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155</v>
      </c>
      <c r="AU381" s="254" t="s">
        <v>83</v>
      </c>
      <c r="AV381" s="14" t="s">
        <v>83</v>
      </c>
      <c r="AW381" s="14" t="s">
        <v>33</v>
      </c>
      <c r="AX381" s="14" t="s">
        <v>22</v>
      </c>
      <c r="AY381" s="254" t="s">
        <v>144</v>
      </c>
    </row>
    <row r="382" s="2" customFormat="1" ht="21.75" customHeight="1">
      <c r="A382" s="40"/>
      <c r="B382" s="41"/>
      <c r="C382" s="266" t="s">
        <v>582</v>
      </c>
      <c r="D382" s="266" t="s">
        <v>272</v>
      </c>
      <c r="E382" s="267" t="s">
        <v>888</v>
      </c>
      <c r="F382" s="268" t="s">
        <v>889</v>
      </c>
      <c r="G382" s="269" t="s">
        <v>885</v>
      </c>
      <c r="H382" s="270">
        <v>15</v>
      </c>
      <c r="I382" s="271"/>
      <c r="J382" s="272">
        <f>ROUND(I382*H382,2)</f>
        <v>0</v>
      </c>
      <c r="K382" s="268" t="s">
        <v>20</v>
      </c>
      <c r="L382" s="273"/>
      <c r="M382" s="274" t="s">
        <v>20</v>
      </c>
      <c r="N382" s="275" t="s">
        <v>45</v>
      </c>
      <c r="O382" s="86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6" t="s">
        <v>199</v>
      </c>
      <c r="AT382" s="226" t="s">
        <v>272</v>
      </c>
      <c r="AU382" s="226" t="s">
        <v>83</v>
      </c>
      <c r="AY382" s="19" t="s">
        <v>144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9" t="s">
        <v>22</v>
      </c>
      <c r="BK382" s="227">
        <f>ROUND(I382*H382,2)</f>
        <v>0</v>
      </c>
      <c r="BL382" s="19" t="s">
        <v>151</v>
      </c>
      <c r="BM382" s="226" t="s">
        <v>890</v>
      </c>
    </row>
    <row r="383" s="13" customFormat="1">
      <c r="A383" s="13"/>
      <c r="B383" s="233"/>
      <c r="C383" s="234"/>
      <c r="D383" s="235" t="s">
        <v>155</v>
      </c>
      <c r="E383" s="236" t="s">
        <v>20</v>
      </c>
      <c r="F383" s="237" t="s">
        <v>887</v>
      </c>
      <c r="G383" s="234"/>
      <c r="H383" s="236" t="s">
        <v>20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155</v>
      </c>
      <c r="AU383" s="243" t="s">
        <v>83</v>
      </c>
      <c r="AV383" s="13" t="s">
        <v>22</v>
      </c>
      <c r="AW383" s="13" t="s">
        <v>33</v>
      </c>
      <c r="AX383" s="13" t="s">
        <v>74</v>
      </c>
      <c r="AY383" s="243" t="s">
        <v>144</v>
      </c>
    </row>
    <row r="384" s="14" customFormat="1">
      <c r="A384" s="14"/>
      <c r="B384" s="244"/>
      <c r="C384" s="245"/>
      <c r="D384" s="235" t="s">
        <v>155</v>
      </c>
      <c r="E384" s="246" t="s">
        <v>20</v>
      </c>
      <c r="F384" s="247" t="s">
        <v>8</v>
      </c>
      <c r="G384" s="245"/>
      <c r="H384" s="248">
        <v>15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155</v>
      </c>
      <c r="AU384" s="254" t="s">
        <v>83</v>
      </c>
      <c r="AV384" s="14" t="s">
        <v>83</v>
      </c>
      <c r="AW384" s="14" t="s">
        <v>33</v>
      </c>
      <c r="AX384" s="14" t="s">
        <v>22</v>
      </c>
      <c r="AY384" s="254" t="s">
        <v>144</v>
      </c>
    </row>
    <row r="385" s="2" customFormat="1" ht="21.75" customHeight="1">
      <c r="A385" s="40"/>
      <c r="B385" s="41"/>
      <c r="C385" s="266" t="s">
        <v>586</v>
      </c>
      <c r="D385" s="266" t="s">
        <v>272</v>
      </c>
      <c r="E385" s="267" t="s">
        <v>891</v>
      </c>
      <c r="F385" s="268" t="s">
        <v>892</v>
      </c>
      <c r="G385" s="269" t="s">
        <v>885</v>
      </c>
      <c r="H385" s="270">
        <v>38</v>
      </c>
      <c r="I385" s="271"/>
      <c r="J385" s="272">
        <f>ROUND(I385*H385,2)</f>
        <v>0</v>
      </c>
      <c r="K385" s="268" t="s">
        <v>20</v>
      </c>
      <c r="L385" s="273"/>
      <c r="M385" s="274" t="s">
        <v>20</v>
      </c>
      <c r="N385" s="275" t="s">
        <v>45</v>
      </c>
      <c r="O385" s="86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6" t="s">
        <v>199</v>
      </c>
      <c r="AT385" s="226" t="s">
        <v>272</v>
      </c>
      <c r="AU385" s="226" t="s">
        <v>83</v>
      </c>
      <c r="AY385" s="19" t="s">
        <v>144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9" t="s">
        <v>22</v>
      </c>
      <c r="BK385" s="227">
        <f>ROUND(I385*H385,2)</f>
        <v>0</v>
      </c>
      <c r="BL385" s="19" t="s">
        <v>151</v>
      </c>
      <c r="BM385" s="226" t="s">
        <v>893</v>
      </c>
    </row>
    <row r="386" s="13" customFormat="1">
      <c r="A386" s="13"/>
      <c r="B386" s="233"/>
      <c r="C386" s="234"/>
      <c r="D386" s="235" t="s">
        <v>155</v>
      </c>
      <c r="E386" s="236" t="s">
        <v>20</v>
      </c>
      <c r="F386" s="237" t="s">
        <v>887</v>
      </c>
      <c r="G386" s="234"/>
      <c r="H386" s="236" t="s">
        <v>20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155</v>
      </c>
      <c r="AU386" s="243" t="s">
        <v>83</v>
      </c>
      <c r="AV386" s="13" t="s">
        <v>22</v>
      </c>
      <c r="AW386" s="13" t="s">
        <v>33</v>
      </c>
      <c r="AX386" s="13" t="s">
        <v>74</v>
      </c>
      <c r="AY386" s="243" t="s">
        <v>144</v>
      </c>
    </row>
    <row r="387" s="14" customFormat="1">
      <c r="A387" s="14"/>
      <c r="B387" s="244"/>
      <c r="C387" s="245"/>
      <c r="D387" s="235" t="s">
        <v>155</v>
      </c>
      <c r="E387" s="246" t="s">
        <v>20</v>
      </c>
      <c r="F387" s="247" t="s">
        <v>393</v>
      </c>
      <c r="G387" s="245"/>
      <c r="H387" s="248">
        <v>38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155</v>
      </c>
      <c r="AU387" s="254" t="s">
        <v>83</v>
      </c>
      <c r="AV387" s="14" t="s">
        <v>83</v>
      </c>
      <c r="AW387" s="14" t="s">
        <v>33</v>
      </c>
      <c r="AX387" s="14" t="s">
        <v>22</v>
      </c>
      <c r="AY387" s="254" t="s">
        <v>144</v>
      </c>
    </row>
    <row r="388" s="2" customFormat="1" ht="16.5" customHeight="1">
      <c r="A388" s="40"/>
      <c r="B388" s="41"/>
      <c r="C388" s="266" t="s">
        <v>894</v>
      </c>
      <c r="D388" s="266" t="s">
        <v>272</v>
      </c>
      <c r="E388" s="267" t="s">
        <v>895</v>
      </c>
      <c r="F388" s="268" t="s">
        <v>896</v>
      </c>
      <c r="G388" s="269" t="s">
        <v>885</v>
      </c>
      <c r="H388" s="270">
        <v>38</v>
      </c>
      <c r="I388" s="271"/>
      <c r="J388" s="272">
        <f>ROUND(I388*H388,2)</f>
        <v>0</v>
      </c>
      <c r="K388" s="268" t="s">
        <v>20</v>
      </c>
      <c r="L388" s="273"/>
      <c r="M388" s="274" t="s">
        <v>20</v>
      </c>
      <c r="N388" s="275" t="s">
        <v>45</v>
      </c>
      <c r="O388" s="86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6" t="s">
        <v>199</v>
      </c>
      <c r="AT388" s="226" t="s">
        <v>272</v>
      </c>
      <c r="AU388" s="226" t="s">
        <v>83</v>
      </c>
      <c r="AY388" s="19" t="s">
        <v>144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9" t="s">
        <v>22</v>
      </c>
      <c r="BK388" s="227">
        <f>ROUND(I388*H388,2)</f>
        <v>0</v>
      </c>
      <c r="BL388" s="19" t="s">
        <v>151</v>
      </c>
      <c r="BM388" s="226" t="s">
        <v>897</v>
      </c>
    </row>
    <row r="389" s="13" customFormat="1">
      <c r="A389" s="13"/>
      <c r="B389" s="233"/>
      <c r="C389" s="234"/>
      <c r="D389" s="235" t="s">
        <v>155</v>
      </c>
      <c r="E389" s="236" t="s">
        <v>20</v>
      </c>
      <c r="F389" s="237" t="s">
        <v>887</v>
      </c>
      <c r="G389" s="234"/>
      <c r="H389" s="236" t="s">
        <v>20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155</v>
      </c>
      <c r="AU389" s="243" t="s">
        <v>83</v>
      </c>
      <c r="AV389" s="13" t="s">
        <v>22</v>
      </c>
      <c r="AW389" s="13" t="s">
        <v>33</v>
      </c>
      <c r="AX389" s="13" t="s">
        <v>74</v>
      </c>
      <c r="AY389" s="243" t="s">
        <v>144</v>
      </c>
    </row>
    <row r="390" s="14" customFormat="1">
      <c r="A390" s="14"/>
      <c r="B390" s="244"/>
      <c r="C390" s="245"/>
      <c r="D390" s="235" t="s">
        <v>155</v>
      </c>
      <c r="E390" s="246" t="s">
        <v>20</v>
      </c>
      <c r="F390" s="247" t="s">
        <v>393</v>
      </c>
      <c r="G390" s="245"/>
      <c r="H390" s="248">
        <v>38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155</v>
      </c>
      <c r="AU390" s="254" t="s">
        <v>83</v>
      </c>
      <c r="AV390" s="14" t="s">
        <v>83</v>
      </c>
      <c r="AW390" s="14" t="s">
        <v>33</v>
      </c>
      <c r="AX390" s="14" t="s">
        <v>22</v>
      </c>
      <c r="AY390" s="254" t="s">
        <v>144</v>
      </c>
    </row>
    <row r="391" s="2" customFormat="1" ht="21.75" customHeight="1">
      <c r="A391" s="40"/>
      <c r="B391" s="41"/>
      <c r="C391" s="266" t="s">
        <v>898</v>
      </c>
      <c r="D391" s="266" t="s">
        <v>272</v>
      </c>
      <c r="E391" s="267" t="s">
        <v>899</v>
      </c>
      <c r="F391" s="268" t="s">
        <v>900</v>
      </c>
      <c r="G391" s="269" t="s">
        <v>885</v>
      </c>
      <c r="H391" s="270">
        <v>3</v>
      </c>
      <c r="I391" s="271"/>
      <c r="J391" s="272">
        <f>ROUND(I391*H391,2)</f>
        <v>0</v>
      </c>
      <c r="K391" s="268" t="s">
        <v>20</v>
      </c>
      <c r="L391" s="273"/>
      <c r="M391" s="274" t="s">
        <v>20</v>
      </c>
      <c r="N391" s="275" t="s">
        <v>45</v>
      </c>
      <c r="O391" s="86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6" t="s">
        <v>199</v>
      </c>
      <c r="AT391" s="226" t="s">
        <v>272</v>
      </c>
      <c r="AU391" s="226" t="s">
        <v>83</v>
      </c>
      <c r="AY391" s="19" t="s">
        <v>144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9" t="s">
        <v>22</v>
      </c>
      <c r="BK391" s="227">
        <f>ROUND(I391*H391,2)</f>
        <v>0</v>
      </c>
      <c r="BL391" s="19" t="s">
        <v>151</v>
      </c>
      <c r="BM391" s="226" t="s">
        <v>901</v>
      </c>
    </row>
    <row r="392" s="13" customFormat="1">
      <c r="A392" s="13"/>
      <c r="B392" s="233"/>
      <c r="C392" s="234"/>
      <c r="D392" s="235" t="s">
        <v>155</v>
      </c>
      <c r="E392" s="236" t="s">
        <v>20</v>
      </c>
      <c r="F392" s="237" t="s">
        <v>887</v>
      </c>
      <c r="G392" s="234"/>
      <c r="H392" s="236" t="s">
        <v>20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155</v>
      </c>
      <c r="AU392" s="243" t="s">
        <v>83</v>
      </c>
      <c r="AV392" s="13" t="s">
        <v>22</v>
      </c>
      <c r="AW392" s="13" t="s">
        <v>33</v>
      </c>
      <c r="AX392" s="13" t="s">
        <v>74</v>
      </c>
      <c r="AY392" s="243" t="s">
        <v>144</v>
      </c>
    </row>
    <row r="393" s="14" customFormat="1">
      <c r="A393" s="14"/>
      <c r="B393" s="244"/>
      <c r="C393" s="245"/>
      <c r="D393" s="235" t="s">
        <v>155</v>
      </c>
      <c r="E393" s="246" t="s">
        <v>20</v>
      </c>
      <c r="F393" s="247" t="s">
        <v>92</v>
      </c>
      <c r="G393" s="245"/>
      <c r="H393" s="248">
        <v>3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155</v>
      </c>
      <c r="AU393" s="254" t="s">
        <v>83</v>
      </c>
      <c r="AV393" s="14" t="s">
        <v>83</v>
      </c>
      <c r="AW393" s="14" t="s">
        <v>33</v>
      </c>
      <c r="AX393" s="14" t="s">
        <v>22</v>
      </c>
      <c r="AY393" s="254" t="s">
        <v>144</v>
      </c>
    </row>
    <row r="394" s="2" customFormat="1" ht="16.5" customHeight="1">
      <c r="A394" s="40"/>
      <c r="B394" s="41"/>
      <c r="C394" s="266" t="s">
        <v>902</v>
      </c>
      <c r="D394" s="266" t="s">
        <v>272</v>
      </c>
      <c r="E394" s="267" t="s">
        <v>903</v>
      </c>
      <c r="F394" s="268" t="s">
        <v>904</v>
      </c>
      <c r="G394" s="269" t="s">
        <v>885</v>
      </c>
      <c r="H394" s="270">
        <v>4</v>
      </c>
      <c r="I394" s="271"/>
      <c r="J394" s="272">
        <f>ROUND(I394*H394,2)</f>
        <v>0</v>
      </c>
      <c r="K394" s="268" t="s">
        <v>20</v>
      </c>
      <c r="L394" s="273"/>
      <c r="M394" s="274" t="s">
        <v>20</v>
      </c>
      <c r="N394" s="275" t="s">
        <v>45</v>
      </c>
      <c r="O394" s="86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6" t="s">
        <v>199</v>
      </c>
      <c r="AT394" s="226" t="s">
        <v>272</v>
      </c>
      <c r="AU394" s="226" t="s">
        <v>83</v>
      </c>
      <c r="AY394" s="19" t="s">
        <v>144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9" t="s">
        <v>22</v>
      </c>
      <c r="BK394" s="227">
        <f>ROUND(I394*H394,2)</f>
        <v>0</v>
      </c>
      <c r="BL394" s="19" t="s">
        <v>151</v>
      </c>
      <c r="BM394" s="226" t="s">
        <v>905</v>
      </c>
    </row>
    <row r="395" s="13" customFormat="1">
      <c r="A395" s="13"/>
      <c r="B395" s="233"/>
      <c r="C395" s="234"/>
      <c r="D395" s="235" t="s">
        <v>155</v>
      </c>
      <c r="E395" s="236" t="s">
        <v>20</v>
      </c>
      <c r="F395" s="237" t="s">
        <v>887</v>
      </c>
      <c r="G395" s="234"/>
      <c r="H395" s="236" t="s">
        <v>20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155</v>
      </c>
      <c r="AU395" s="243" t="s">
        <v>83</v>
      </c>
      <c r="AV395" s="13" t="s">
        <v>22</v>
      </c>
      <c r="AW395" s="13" t="s">
        <v>33</v>
      </c>
      <c r="AX395" s="13" t="s">
        <v>74</v>
      </c>
      <c r="AY395" s="243" t="s">
        <v>144</v>
      </c>
    </row>
    <row r="396" s="14" customFormat="1">
      <c r="A396" s="14"/>
      <c r="B396" s="244"/>
      <c r="C396" s="245"/>
      <c r="D396" s="235" t="s">
        <v>155</v>
      </c>
      <c r="E396" s="246" t="s">
        <v>20</v>
      </c>
      <c r="F396" s="247" t="s">
        <v>151</v>
      </c>
      <c r="G396" s="245"/>
      <c r="H396" s="248">
        <v>4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155</v>
      </c>
      <c r="AU396" s="254" t="s">
        <v>83</v>
      </c>
      <c r="AV396" s="14" t="s">
        <v>83</v>
      </c>
      <c r="AW396" s="14" t="s">
        <v>33</v>
      </c>
      <c r="AX396" s="14" t="s">
        <v>22</v>
      </c>
      <c r="AY396" s="254" t="s">
        <v>144</v>
      </c>
    </row>
    <row r="397" s="2" customFormat="1" ht="21.75" customHeight="1">
      <c r="A397" s="40"/>
      <c r="B397" s="41"/>
      <c r="C397" s="215" t="s">
        <v>906</v>
      </c>
      <c r="D397" s="215" t="s">
        <v>146</v>
      </c>
      <c r="E397" s="216" t="s">
        <v>907</v>
      </c>
      <c r="F397" s="217" t="s">
        <v>908</v>
      </c>
      <c r="G397" s="218" t="s">
        <v>357</v>
      </c>
      <c r="H397" s="219">
        <v>112</v>
      </c>
      <c r="I397" s="220"/>
      <c r="J397" s="221">
        <f>ROUND(I397*H397,2)</f>
        <v>0</v>
      </c>
      <c r="K397" s="217" t="s">
        <v>150</v>
      </c>
      <c r="L397" s="46"/>
      <c r="M397" s="222" t="s">
        <v>20</v>
      </c>
      <c r="N397" s="223" t="s">
        <v>45</v>
      </c>
      <c r="O397" s="86"/>
      <c r="P397" s="224">
        <f>O397*H397</f>
        <v>0</v>
      </c>
      <c r="Q397" s="224">
        <v>6.0000000000000002E-05</v>
      </c>
      <c r="R397" s="224">
        <f>Q397*H397</f>
        <v>0.0067200000000000003</v>
      </c>
      <c r="S397" s="224">
        <v>0</v>
      </c>
      <c r="T397" s="225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6" t="s">
        <v>151</v>
      </c>
      <c r="AT397" s="226" t="s">
        <v>146</v>
      </c>
      <c r="AU397" s="226" t="s">
        <v>83</v>
      </c>
      <c r="AY397" s="19" t="s">
        <v>144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9" t="s">
        <v>22</v>
      </c>
      <c r="BK397" s="227">
        <f>ROUND(I397*H397,2)</f>
        <v>0</v>
      </c>
      <c r="BL397" s="19" t="s">
        <v>151</v>
      </c>
      <c r="BM397" s="226" t="s">
        <v>909</v>
      </c>
    </row>
    <row r="398" s="2" customFormat="1">
      <c r="A398" s="40"/>
      <c r="B398" s="41"/>
      <c r="C398" s="42"/>
      <c r="D398" s="228" t="s">
        <v>153</v>
      </c>
      <c r="E398" s="42"/>
      <c r="F398" s="229" t="s">
        <v>910</v>
      </c>
      <c r="G398" s="42"/>
      <c r="H398" s="42"/>
      <c r="I398" s="230"/>
      <c r="J398" s="42"/>
      <c r="K398" s="42"/>
      <c r="L398" s="46"/>
      <c r="M398" s="231"/>
      <c r="N398" s="232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153</v>
      </c>
      <c r="AU398" s="19" t="s">
        <v>83</v>
      </c>
    </row>
    <row r="399" s="13" customFormat="1">
      <c r="A399" s="13"/>
      <c r="B399" s="233"/>
      <c r="C399" s="234"/>
      <c r="D399" s="235" t="s">
        <v>155</v>
      </c>
      <c r="E399" s="236" t="s">
        <v>20</v>
      </c>
      <c r="F399" s="237" t="s">
        <v>867</v>
      </c>
      <c r="G399" s="234"/>
      <c r="H399" s="236" t="s">
        <v>20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155</v>
      </c>
      <c r="AU399" s="243" t="s">
        <v>83</v>
      </c>
      <c r="AV399" s="13" t="s">
        <v>22</v>
      </c>
      <c r="AW399" s="13" t="s">
        <v>33</v>
      </c>
      <c r="AX399" s="13" t="s">
        <v>74</v>
      </c>
      <c r="AY399" s="243" t="s">
        <v>144</v>
      </c>
    </row>
    <row r="400" s="13" customFormat="1">
      <c r="A400" s="13"/>
      <c r="B400" s="233"/>
      <c r="C400" s="234"/>
      <c r="D400" s="235" t="s">
        <v>155</v>
      </c>
      <c r="E400" s="236" t="s">
        <v>20</v>
      </c>
      <c r="F400" s="237" t="s">
        <v>868</v>
      </c>
      <c r="G400" s="234"/>
      <c r="H400" s="236" t="s">
        <v>20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155</v>
      </c>
      <c r="AU400" s="243" t="s">
        <v>83</v>
      </c>
      <c r="AV400" s="13" t="s">
        <v>22</v>
      </c>
      <c r="AW400" s="13" t="s">
        <v>33</v>
      </c>
      <c r="AX400" s="13" t="s">
        <v>74</v>
      </c>
      <c r="AY400" s="243" t="s">
        <v>144</v>
      </c>
    </row>
    <row r="401" s="14" customFormat="1">
      <c r="A401" s="14"/>
      <c r="B401" s="244"/>
      <c r="C401" s="245"/>
      <c r="D401" s="235" t="s">
        <v>155</v>
      </c>
      <c r="E401" s="246" t="s">
        <v>20</v>
      </c>
      <c r="F401" s="247" t="s">
        <v>242</v>
      </c>
      <c r="G401" s="245"/>
      <c r="H401" s="248">
        <v>14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155</v>
      </c>
      <c r="AU401" s="254" t="s">
        <v>83</v>
      </c>
      <c r="AV401" s="14" t="s">
        <v>83</v>
      </c>
      <c r="AW401" s="14" t="s">
        <v>33</v>
      </c>
      <c r="AX401" s="14" t="s">
        <v>74</v>
      </c>
      <c r="AY401" s="254" t="s">
        <v>144</v>
      </c>
    </row>
    <row r="402" s="13" customFormat="1">
      <c r="A402" s="13"/>
      <c r="B402" s="233"/>
      <c r="C402" s="234"/>
      <c r="D402" s="235" t="s">
        <v>155</v>
      </c>
      <c r="E402" s="236" t="s">
        <v>20</v>
      </c>
      <c r="F402" s="237" t="s">
        <v>869</v>
      </c>
      <c r="G402" s="234"/>
      <c r="H402" s="236" t="s">
        <v>20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155</v>
      </c>
      <c r="AU402" s="243" t="s">
        <v>83</v>
      </c>
      <c r="AV402" s="13" t="s">
        <v>22</v>
      </c>
      <c r="AW402" s="13" t="s">
        <v>33</v>
      </c>
      <c r="AX402" s="13" t="s">
        <v>74</v>
      </c>
      <c r="AY402" s="243" t="s">
        <v>144</v>
      </c>
    </row>
    <row r="403" s="14" customFormat="1">
      <c r="A403" s="14"/>
      <c r="B403" s="244"/>
      <c r="C403" s="245"/>
      <c r="D403" s="235" t="s">
        <v>155</v>
      </c>
      <c r="E403" s="246" t="s">
        <v>20</v>
      </c>
      <c r="F403" s="247" t="s">
        <v>8</v>
      </c>
      <c r="G403" s="245"/>
      <c r="H403" s="248">
        <v>15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155</v>
      </c>
      <c r="AU403" s="254" t="s">
        <v>83</v>
      </c>
      <c r="AV403" s="14" t="s">
        <v>83</v>
      </c>
      <c r="AW403" s="14" t="s">
        <v>33</v>
      </c>
      <c r="AX403" s="14" t="s">
        <v>74</v>
      </c>
      <c r="AY403" s="254" t="s">
        <v>144</v>
      </c>
    </row>
    <row r="404" s="13" customFormat="1">
      <c r="A404" s="13"/>
      <c r="B404" s="233"/>
      <c r="C404" s="234"/>
      <c r="D404" s="235" t="s">
        <v>155</v>
      </c>
      <c r="E404" s="236" t="s">
        <v>20</v>
      </c>
      <c r="F404" s="237" t="s">
        <v>870</v>
      </c>
      <c r="G404" s="234"/>
      <c r="H404" s="236" t="s">
        <v>20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155</v>
      </c>
      <c r="AU404" s="243" t="s">
        <v>83</v>
      </c>
      <c r="AV404" s="13" t="s">
        <v>22</v>
      </c>
      <c r="AW404" s="13" t="s">
        <v>33</v>
      </c>
      <c r="AX404" s="13" t="s">
        <v>74</v>
      </c>
      <c r="AY404" s="243" t="s">
        <v>144</v>
      </c>
    </row>
    <row r="405" s="14" customFormat="1">
      <c r="A405" s="14"/>
      <c r="B405" s="244"/>
      <c r="C405" s="245"/>
      <c r="D405" s="235" t="s">
        <v>155</v>
      </c>
      <c r="E405" s="246" t="s">
        <v>20</v>
      </c>
      <c r="F405" s="247" t="s">
        <v>393</v>
      </c>
      <c r="G405" s="245"/>
      <c r="H405" s="248">
        <v>38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155</v>
      </c>
      <c r="AU405" s="254" t="s">
        <v>83</v>
      </c>
      <c r="AV405" s="14" t="s">
        <v>83</v>
      </c>
      <c r="AW405" s="14" t="s">
        <v>33</v>
      </c>
      <c r="AX405" s="14" t="s">
        <v>74</v>
      </c>
      <c r="AY405" s="254" t="s">
        <v>144</v>
      </c>
    </row>
    <row r="406" s="13" customFormat="1">
      <c r="A406" s="13"/>
      <c r="B406" s="233"/>
      <c r="C406" s="234"/>
      <c r="D406" s="235" t="s">
        <v>155</v>
      </c>
      <c r="E406" s="236" t="s">
        <v>20</v>
      </c>
      <c r="F406" s="237" t="s">
        <v>871</v>
      </c>
      <c r="G406" s="234"/>
      <c r="H406" s="236" t="s">
        <v>20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155</v>
      </c>
      <c r="AU406" s="243" t="s">
        <v>83</v>
      </c>
      <c r="AV406" s="13" t="s">
        <v>22</v>
      </c>
      <c r="AW406" s="13" t="s">
        <v>33</v>
      </c>
      <c r="AX406" s="13" t="s">
        <v>74</v>
      </c>
      <c r="AY406" s="243" t="s">
        <v>144</v>
      </c>
    </row>
    <row r="407" s="14" customFormat="1">
      <c r="A407" s="14"/>
      <c r="B407" s="244"/>
      <c r="C407" s="245"/>
      <c r="D407" s="235" t="s">
        <v>155</v>
      </c>
      <c r="E407" s="246" t="s">
        <v>20</v>
      </c>
      <c r="F407" s="247" t="s">
        <v>393</v>
      </c>
      <c r="G407" s="245"/>
      <c r="H407" s="248">
        <v>38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155</v>
      </c>
      <c r="AU407" s="254" t="s">
        <v>83</v>
      </c>
      <c r="AV407" s="14" t="s">
        <v>83</v>
      </c>
      <c r="AW407" s="14" t="s">
        <v>33</v>
      </c>
      <c r="AX407" s="14" t="s">
        <v>74</v>
      </c>
      <c r="AY407" s="254" t="s">
        <v>144</v>
      </c>
    </row>
    <row r="408" s="13" customFormat="1">
      <c r="A408" s="13"/>
      <c r="B408" s="233"/>
      <c r="C408" s="234"/>
      <c r="D408" s="235" t="s">
        <v>155</v>
      </c>
      <c r="E408" s="236" t="s">
        <v>20</v>
      </c>
      <c r="F408" s="237" t="s">
        <v>872</v>
      </c>
      <c r="G408" s="234"/>
      <c r="H408" s="236" t="s">
        <v>20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155</v>
      </c>
      <c r="AU408" s="243" t="s">
        <v>83</v>
      </c>
      <c r="AV408" s="13" t="s">
        <v>22</v>
      </c>
      <c r="AW408" s="13" t="s">
        <v>33</v>
      </c>
      <c r="AX408" s="13" t="s">
        <v>74</v>
      </c>
      <c r="AY408" s="243" t="s">
        <v>144</v>
      </c>
    </row>
    <row r="409" s="14" customFormat="1">
      <c r="A409" s="14"/>
      <c r="B409" s="244"/>
      <c r="C409" s="245"/>
      <c r="D409" s="235" t="s">
        <v>155</v>
      </c>
      <c r="E409" s="246" t="s">
        <v>20</v>
      </c>
      <c r="F409" s="247" t="s">
        <v>92</v>
      </c>
      <c r="G409" s="245"/>
      <c r="H409" s="248">
        <v>3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155</v>
      </c>
      <c r="AU409" s="254" t="s">
        <v>83</v>
      </c>
      <c r="AV409" s="14" t="s">
        <v>83</v>
      </c>
      <c r="AW409" s="14" t="s">
        <v>33</v>
      </c>
      <c r="AX409" s="14" t="s">
        <v>74</v>
      </c>
      <c r="AY409" s="254" t="s">
        <v>144</v>
      </c>
    </row>
    <row r="410" s="13" customFormat="1">
      <c r="A410" s="13"/>
      <c r="B410" s="233"/>
      <c r="C410" s="234"/>
      <c r="D410" s="235" t="s">
        <v>155</v>
      </c>
      <c r="E410" s="236" t="s">
        <v>20</v>
      </c>
      <c r="F410" s="237" t="s">
        <v>873</v>
      </c>
      <c r="G410" s="234"/>
      <c r="H410" s="236" t="s">
        <v>20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155</v>
      </c>
      <c r="AU410" s="243" t="s">
        <v>83</v>
      </c>
      <c r="AV410" s="13" t="s">
        <v>22</v>
      </c>
      <c r="AW410" s="13" t="s">
        <v>33</v>
      </c>
      <c r="AX410" s="13" t="s">
        <v>74</v>
      </c>
      <c r="AY410" s="243" t="s">
        <v>144</v>
      </c>
    </row>
    <row r="411" s="14" customFormat="1">
      <c r="A411" s="14"/>
      <c r="B411" s="244"/>
      <c r="C411" s="245"/>
      <c r="D411" s="235" t="s">
        <v>155</v>
      </c>
      <c r="E411" s="246" t="s">
        <v>20</v>
      </c>
      <c r="F411" s="247" t="s">
        <v>151</v>
      </c>
      <c r="G411" s="245"/>
      <c r="H411" s="248">
        <v>4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155</v>
      </c>
      <c r="AU411" s="254" t="s">
        <v>83</v>
      </c>
      <c r="AV411" s="14" t="s">
        <v>83</v>
      </c>
      <c r="AW411" s="14" t="s">
        <v>33</v>
      </c>
      <c r="AX411" s="14" t="s">
        <v>74</v>
      </c>
      <c r="AY411" s="254" t="s">
        <v>144</v>
      </c>
    </row>
    <row r="412" s="15" customFormat="1">
      <c r="A412" s="15"/>
      <c r="B412" s="255"/>
      <c r="C412" s="256"/>
      <c r="D412" s="235" t="s">
        <v>155</v>
      </c>
      <c r="E412" s="257" t="s">
        <v>20</v>
      </c>
      <c r="F412" s="258" t="s">
        <v>198</v>
      </c>
      <c r="G412" s="256"/>
      <c r="H412" s="259">
        <v>112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155</v>
      </c>
      <c r="AU412" s="265" t="s">
        <v>83</v>
      </c>
      <c r="AV412" s="15" t="s">
        <v>151</v>
      </c>
      <c r="AW412" s="15" t="s">
        <v>33</v>
      </c>
      <c r="AX412" s="15" t="s">
        <v>22</v>
      </c>
      <c r="AY412" s="265" t="s">
        <v>144</v>
      </c>
    </row>
    <row r="413" s="2" customFormat="1" ht="21.75" customHeight="1">
      <c r="A413" s="40"/>
      <c r="B413" s="41"/>
      <c r="C413" s="266" t="s">
        <v>911</v>
      </c>
      <c r="D413" s="266" t="s">
        <v>272</v>
      </c>
      <c r="E413" s="267" t="s">
        <v>912</v>
      </c>
      <c r="F413" s="268" t="s">
        <v>913</v>
      </c>
      <c r="G413" s="269" t="s">
        <v>357</v>
      </c>
      <c r="H413" s="270">
        <v>336</v>
      </c>
      <c r="I413" s="271"/>
      <c r="J413" s="272">
        <f>ROUND(I413*H413,2)</f>
        <v>0</v>
      </c>
      <c r="K413" s="268" t="s">
        <v>150</v>
      </c>
      <c r="L413" s="273"/>
      <c r="M413" s="274" t="s">
        <v>20</v>
      </c>
      <c r="N413" s="275" t="s">
        <v>45</v>
      </c>
      <c r="O413" s="86"/>
      <c r="P413" s="224">
        <f>O413*H413</f>
        <v>0</v>
      </c>
      <c r="Q413" s="224">
        <v>0.0058999999999999999</v>
      </c>
      <c r="R413" s="224">
        <f>Q413*H413</f>
        <v>1.9823999999999999</v>
      </c>
      <c r="S413" s="224">
        <v>0</v>
      </c>
      <c r="T413" s="225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6" t="s">
        <v>199</v>
      </c>
      <c r="AT413" s="226" t="s">
        <v>272</v>
      </c>
      <c r="AU413" s="226" t="s">
        <v>83</v>
      </c>
      <c r="AY413" s="19" t="s">
        <v>144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9" t="s">
        <v>22</v>
      </c>
      <c r="BK413" s="227">
        <f>ROUND(I413*H413,2)</f>
        <v>0</v>
      </c>
      <c r="BL413" s="19" t="s">
        <v>151</v>
      </c>
      <c r="BM413" s="226" t="s">
        <v>914</v>
      </c>
    </row>
    <row r="414" s="13" customFormat="1">
      <c r="A414" s="13"/>
      <c r="B414" s="233"/>
      <c r="C414" s="234"/>
      <c r="D414" s="235" t="s">
        <v>155</v>
      </c>
      <c r="E414" s="236" t="s">
        <v>20</v>
      </c>
      <c r="F414" s="237" t="s">
        <v>915</v>
      </c>
      <c r="G414" s="234"/>
      <c r="H414" s="236" t="s">
        <v>20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83</v>
      </c>
      <c r="AV414" s="13" t="s">
        <v>22</v>
      </c>
      <c r="AW414" s="13" t="s">
        <v>33</v>
      </c>
      <c r="AX414" s="13" t="s">
        <v>74</v>
      </c>
      <c r="AY414" s="243" t="s">
        <v>144</v>
      </c>
    </row>
    <row r="415" s="14" customFormat="1">
      <c r="A415" s="14"/>
      <c r="B415" s="244"/>
      <c r="C415" s="245"/>
      <c r="D415" s="235" t="s">
        <v>155</v>
      </c>
      <c r="E415" s="246" t="s">
        <v>20</v>
      </c>
      <c r="F415" s="247" t="s">
        <v>916</v>
      </c>
      <c r="G415" s="245"/>
      <c r="H415" s="248">
        <v>112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155</v>
      </c>
      <c r="AU415" s="254" t="s">
        <v>83</v>
      </c>
      <c r="AV415" s="14" t="s">
        <v>83</v>
      </c>
      <c r="AW415" s="14" t="s">
        <v>33</v>
      </c>
      <c r="AX415" s="14" t="s">
        <v>74</v>
      </c>
      <c r="AY415" s="254" t="s">
        <v>144</v>
      </c>
    </row>
    <row r="416" s="14" customFormat="1">
      <c r="A416" s="14"/>
      <c r="B416" s="244"/>
      <c r="C416" s="245"/>
      <c r="D416" s="235" t="s">
        <v>155</v>
      </c>
      <c r="E416" s="246" t="s">
        <v>20</v>
      </c>
      <c r="F416" s="247" t="s">
        <v>917</v>
      </c>
      <c r="G416" s="245"/>
      <c r="H416" s="248">
        <v>336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155</v>
      </c>
      <c r="AU416" s="254" t="s">
        <v>83</v>
      </c>
      <c r="AV416" s="14" t="s">
        <v>83</v>
      </c>
      <c r="AW416" s="14" t="s">
        <v>33</v>
      </c>
      <c r="AX416" s="14" t="s">
        <v>22</v>
      </c>
      <c r="AY416" s="254" t="s">
        <v>144</v>
      </c>
    </row>
    <row r="417" s="2" customFormat="1" ht="33" customHeight="1">
      <c r="A417" s="40"/>
      <c r="B417" s="41"/>
      <c r="C417" s="215" t="s">
        <v>918</v>
      </c>
      <c r="D417" s="215" t="s">
        <v>146</v>
      </c>
      <c r="E417" s="216" t="s">
        <v>919</v>
      </c>
      <c r="F417" s="217" t="s">
        <v>920</v>
      </c>
      <c r="G417" s="218" t="s">
        <v>149</v>
      </c>
      <c r="H417" s="219">
        <v>84.403000000000006</v>
      </c>
      <c r="I417" s="220"/>
      <c r="J417" s="221">
        <f>ROUND(I417*H417,2)</f>
        <v>0</v>
      </c>
      <c r="K417" s="217" t="s">
        <v>150</v>
      </c>
      <c r="L417" s="46"/>
      <c r="M417" s="222" t="s">
        <v>20</v>
      </c>
      <c r="N417" s="223" t="s">
        <v>45</v>
      </c>
      <c r="O417" s="86"/>
      <c r="P417" s="224">
        <f>O417*H417</f>
        <v>0</v>
      </c>
      <c r="Q417" s="224">
        <v>3.0000000000000001E-05</v>
      </c>
      <c r="R417" s="224">
        <f>Q417*H417</f>
        <v>0.0025320900000000003</v>
      </c>
      <c r="S417" s="224">
        <v>0</v>
      </c>
      <c r="T417" s="225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151</v>
      </c>
      <c r="AT417" s="226" t="s">
        <v>146</v>
      </c>
      <c r="AU417" s="226" t="s">
        <v>83</v>
      </c>
      <c r="AY417" s="19" t="s">
        <v>144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22</v>
      </c>
      <c r="BK417" s="227">
        <f>ROUND(I417*H417,2)</f>
        <v>0</v>
      </c>
      <c r="BL417" s="19" t="s">
        <v>151</v>
      </c>
      <c r="BM417" s="226" t="s">
        <v>921</v>
      </c>
    </row>
    <row r="418" s="2" customFormat="1">
      <c r="A418" s="40"/>
      <c r="B418" s="41"/>
      <c r="C418" s="42"/>
      <c r="D418" s="228" t="s">
        <v>153</v>
      </c>
      <c r="E418" s="42"/>
      <c r="F418" s="229" t="s">
        <v>922</v>
      </c>
      <c r="G418" s="42"/>
      <c r="H418" s="42"/>
      <c r="I418" s="230"/>
      <c r="J418" s="42"/>
      <c r="K418" s="42"/>
      <c r="L418" s="46"/>
      <c r="M418" s="231"/>
      <c r="N418" s="232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153</v>
      </c>
      <c r="AU418" s="19" t="s">
        <v>83</v>
      </c>
    </row>
    <row r="419" s="13" customFormat="1">
      <c r="A419" s="13"/>
      <c r="B419" s="233"/>
      <c r="C419" s="234"/>
      <c r="D419" s="235" t="s">
        <v>155</v>
      </c>
      <c r="E419" s="236" t="s">
        <v>20</v>
      </c>
      <c r="F419" s="237" t="s">
        <v>915</v>
      </c>
      <c r="G419" s="234"/>
      <c r="H419" s="236" t="s">
        <v>20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155</v>
      </c>
      <c r="AU419" s="243" t="s">
        <v>83</v>
      </c>
      <c r="AV419" s="13" t="s">
        <v>22</v>
      </c>
      <c r="AW419" s="13" t="s">
        <v>33</v>
      </c>
      <c r="AX419" s="13" t="s">
        <v>74</v>
      </c>
      <c r="AY419" s="243" t="s">
        <v>144</v>
      </c>
    </row>
    <row r="420" s="14" customFormat="1">
      <c r="A420" s="14"/>
      <c r="B420" s="244"/>
      <c r="C420" s="245"/>
      <c r="D420" s="235" t="s">
        <v>155</v>
      </c>
      <c r="E420" s="246" t="s">
        <v>20</v>
      </c>
      <c r="F420" s="247" t="s">
        <v>923</v>
      </c>
      <c r="G420" s="245"/>
      <c r="H420" s="248">
        <v>84.403199999999998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155</v>
      </c>
      <c r="AU420" s="254" t="s">
        <v>83</v>
      </c>
      <c r="AV420" s="14" t="s">
        <v>83</v>
      </c>
      <c r="AW420" s="14" t="s">
        <v>33</v>
      </c>
      <c r="AX420" s="14" t="s">
        <v>22</v>
      </c>
      <c r="AY420" s="254" t="s">
        <v>144</v>
      </c>
    </row>
    <row r="421" s="2" customFormat="1" ht="16.5" customHeight="1">
      <c r="A421" s="40"/>
      <c r="B421" s="41"/>
      <c r="C421" s="266" t="s">
        <v>924</v>
      </c>
      <c r="D421" s="266" t="s">
        <v>272</v>
      </c>
      <c r="E421" s="267" t="s">
        <v>925</v>
      </c>
      <c r="F421" s="268" t="s">
        <v>926</v>
      </c>
      <c r="G421" s="269" t="s">
        <v>149</v>
      </c>
      <c r="H421" s="270">
        <v>84.403000000000006</v>
      </c>
      <c r="I421" s="271"/>
      <c r="J421" s="272">
        <f>ROUND(I421*H421,2)</f>
        <v>0</v>
      </c>
      <c r="K421" s="268" t="s">
        <v>150</v>
      </c>
      <c r="L421" s="273"/>
      <c r="M421" s="274" t="s">
        <v>20</v>
      </c>
      <c r="N421" s="275" t="s">
        <v>45</v>
      </c>
      <c r="O421" s="86"/>
      <c r="P421" s="224">
        <f>O421*H421</f>
        <v>0</v>
      </c>
      <c r="Q421" s="224">
        <v>0.00050000000000000001</v>
      </c>
      <c r="R421" s="224">
        <f>Q421*H421</f>
        <v>0.042201500000000003</v>
      </c>
      <c r="S421" s="224">
        <v>0</v>
      </c>
      <c r="T421" s="22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6" t="s">
        <v>199</v>
      </c>
      <c r="AT421" s="226" t="s">
        <v>272</v>
      </c>
      <c r="AU421" s="226" t="s">
        <v>83</v>
      </c>
      <c r="AY421" s="19" t="s">
        <v>144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9" t="s">
        <v>22</v>
      </c>
      <c r="BK421" s="227">
        <f>ROUND(I421*H421,2)</f>
        <v>0</v>
      </c>
      <c r="BL421" s="19" t="s">
        <v>151</v>
      </c>
      <c r="BM421" s="226" t="s">
        <v>927</v>
      </c>
    </row>
    <row r="422" s="13" customFormat="1">
      <c r="A422" s="13"/>
      <c r="B422" s="233"/>
      <c r="C422" s="234"/>
      <c r="D422" s="235" t="s">
        <v>155</v>
      </c>
      <c r="E422" s="236" t="s">
        <v>20</v>
      </c>
      <c r="F422" s="237" t="s">
        <v>928</v>
      </c>
      <c r="G422" s="234"/>
      <c r="H422" s="236" t="s">
        <v>20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155</v>
      </c>
      <c r="AU422" s="243" t="s">
        <v>83</v>
      </c>
      <c r="AV422" s="13" t="s">
        <v>22</v>
      </c>
      <c r="AW422" s="13" t="s">
        <v>33</v>
      </c>
      <c r="AX422" s="13" t="s">
        <v>74</v>
      </c>
      <c r="AY422" s="243" t="s">
        <v>144</v>
      </c>
    </row>
    <row r="423" s="14" customFormat="1">
      <c r="A423" s="14"/>
      <c r="B423" s="244"/>
      <c r="C423" s="245"/>
      <c r="D423" s="235" t="s">
        <v>155</v>
      </c>
      <c r="E423" s="246" t="s">
        <v>20</v>
      </c>
      <c r="F423" s="247" t="s">
        <v>923</v>
      </c>
      <c r="G423" s="245"/>
      <c r="H423" s="248">
        <v>84.403199999999998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155</v>
      </c>
      <c r="AU423" s="254" t="s">
        <v>83</v>
      </c>
      <c r="AV423" s="14" t="s">
        <v>83</v>
      </c>
      <c r="AW423" s="14" t="s">
        <v>33</v>
      </c>
      <c r="AX423" s="14" t="s">
        <v>74</v>
      </c>
      <c r="AY423" s="254" t="s">
        <v>144</v>
      </c>
    </row>
    <row r="424" s="15" customFormat="1">
      <c r="A424" s="15"/>
      <c r="B424" s="255"/>
      <c r="C424" s="256"/>
      <c r="D424" s="235" t="s">
        <v>155</v>
      </c>
      <c r="E424" s="257" t="s">
        <v>20</v>
      </c>
      <c r="F424" s="258" t="s">
        <v>198</v>
      </c>
      <c r="G424" s="256"/>
      <c r="H424" s="259">
        <v>84.403199999999998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155</v>
      </c>
      <c r="AU424" s="265" t="s">
        <v>83</v>
      </c>
      <c r="AV424" s="15" t="s">
        <v>151</v>
      </c>
      <c r="AW424" s="15" t="s">
        <v>33</v>
      </c>
      <c r="AX424" s="15" t="s">
        <v>22</v>
      </c>
      <c r="AY424" s="265" t="s">
        <v>144</v>
      </c>
    </row>
    <row r="425" s="2" customFormat="1" ht="24.15" customHeight="1">
      <c r="A425" s="40"/>
      <c r="B425" s="41"/>
      <c r="C425" s="215" t="s">
        <v>929</v>
      </c>
      <c r="D425" s="215" t="s">
        <v>146</v>
      </c>
      <c r="E425" s="216" t="s">
        <v>930</v>
      </c>
      <c r="F425" s="217" t="s">
        <v>931</v>
      </c>
      <c r="G425" s="218" t="s">
        <v>357</v>
      </c>
      <c r="H425" s="219">
        <v>112</v>
      </c>
      <c r="I425" s="220"/>
      <c r="J425" s="221">
        <f>ROUND(I425*H425,2)</f>
        <v>0</v>
      </c>
      <c r="K425" s="217" t="s">
        <v>150</v>
      </c>
      <c r="L425" s="46"/>
      <c r="M425" s="222" t="s">
        <v>20</v>
      </c>
      <c r="N425" s="223" t="s">
        <v>45</v>
      </c>
      <c r="O425" s="86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6" t="s">
        <v>151</v>
      </c>
      <c r="AT425" s="226" t="s">
        <v>146</v>
      </c>
      <c r="AU425" s="226" t="s">
        <v>83</v>
      </c>
      <c r="AY425" s="19" t="s">
        <v>144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9" t="s">
        <v>22</v>
      </c>
      <c r="BK425" s="227">
        <f>ROUND(I425*H425,2)</f>
        <v>0</v>
      </c>
      <c r="BL425" s="19" t="s">
        <v>151</v>
      </c>
      <c r="BM425" s="226" t="s">
        <v>932</v>
      </c>
    </row>
    <row r="426" s="2" customFormat="1">
      <c r="A426" s="40"/>
      <c r="B426" s="41"/>
      <c r="C426" s="42"/>
      <c r="D426" s="228" t="s">
        <v>153</v>
      </c>
      <c r="E426" s="42"/>
      <c r="F426" s="229" t="s">
        <v>933</v>
      </c>
      <c r="G426" s="42"/>
      <c r="H426" s="42"/>
      <c r="I426" s="230"/>
      <c r="J426" s="42"/>
      <c r="K426" s="42"/>
      <c r="L426" s="46"/>
      <c r="M426" s="231"/>
      <c r="N426" s="232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153</v>
      </c>
      <c r="AU426" s="19" t="s">
        <v>83</v>
      </c>
    </row>
    <row r="427" s="13" customFormat="1">
      <c r="A427" s="13"/>
      <c r="B427" s="233"/>
      <c r="C427" s="234"/>
      <c r="D427" s="235" t="s">
        <v>155</v>
      </c>
      <c r="E427" s="236" t="s">
        <v>20</v>
      </c>
      <c r="F427" s="237" t="s">
        <v>934</v>
      </c>
      <c r="G427" s="234"/>
      <c r="H427" s="236" t="s">
        <v>20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155</v>
      </c>
      <c r="AU427" s="243" t="s">
        <v>83</v>
      </c>
      <c r="AV427" s="13" t="s">
        <v>22</v>
      </c>
      <c r="AW427" s="13" t="s">
        <v>33</v>
      </c>
      <c r="AX427" s="13" t="s">
        <v>74</v>
      </c>
      <c r="AY427" s="243" t="s">
        <v>144</v>
      </c>
    </row>
    <row r="428" s="14" customFormat="1">
      <c r="A428" s="14"/>
      <c r="B428" s="244"/>
      <c r="C428" s="245"/>
      <c r="D428" s="235" t="s">
        <v>155</v>
      </c>
      <c r="E428" s="246" t="s">
        <v>20</v>
      </c>
      <c r="F428" s="247" t="s">
        <v>916</v>
      </c>
      <c r="G428" s="245"/>
      <c r="H428" s="248">
        <v>112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155</v>
      </c>
      <c r="AU428" s="254" t="s">
        <v>83</v>
      </c>
      <c r="AV428" s="14" t="s">
        <v>83</v>
      </c>
      <c r="AW428" s="14" t="s">
        <v>33</v>
      </c>
      <c r="AX428" s="14" t="s">
        <v>22</v>
      </c>
      <c r="AY428" s="254" t="s">
        <v>144</v>
      </c>
    </row>
    <row r="429" s="2" customFormat="1" ht="24.15" customHeight="1">
      <c r="A429" s="40"/>
      <c r="B429" s="41"/>
      <c r="C429" s="215" t="s">
        <v>935</v>
      </c>
      <c r="D429" s="215" t="s">
        <v>146</v>
      </c>
      <c r="E429" s="216" t="s">
        <v>936</v>
      </c>
      <c r="F429" s="217" t="s">
        <v>937</v>
      </c>
      <c r="G429" s="218" t="s">
        <v>149</v>
      </c>
      <c r="H429" s="219">
        <v>224</v>
      </c>
      <c r="I429" s="220"/>
      <c r="J429" s="221">
        <f>ROUND(I429*H429,2)</f>
        <v>0</v>
      </c>
      <c r="K429" s="217" t="s">
        <v>150</v>
      </c>
      <c r="L429" s="46"/>
      <c r="M429" s="222" t="s">
        <v>20</v>
      </c>
      <c r="N429" s="223" t="s">
        <v>45</v>
      </c>
      <c r="O429" s="86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6" t="s">
        <v>151</v>
      </c>
      <c r="AT429" s="226" t="s">
        <v>146</v>
      </c>
      <c r="AU429" s="226" t="s">
        <v>83</v>
      </c>
      <c r="AY429" s="19" t="s">
        <v>144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22</v>
      </c>
      <c r="BK429" s="227">
        <f>ROUND(I429*H429,2)</f>
        <v>0</v>
      </c>
      <c r="BL429" s="19" t="s">
        <v>151</v>
      </c>
      <c r="BM429" s="226" t="s">
        <v>938</v>
      </c>
    </row>
    <row r="430" s="2" customFormat="1">
      <c r="A430" s="40"/>
      <c r="B430" s="41"/>
      <c r="C430" s="42"/>
      <c r="D430" s="228" t="s">
        <v>153</v>
      </c>
      <c r="E430" s="42"/>
      <c r="F430" s="229" t="s">
        <v>939</v>
      </c>
      <c r="G430" s="42"/>
      <c r="H430" s="42"/>
      <c r="I430" s="230"/>
      <c r="J430" s="42"/>
      <c r="K430" s="42"/>
      <c r="L430" s="46"/>
      <c r="M430" s="231"/>
      <c r="N430" s="232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153</v>
      </c>
      <c r="AU430" s="19" t="s">
        <v>83</v>
      </c>
    </row>
    <row r="431" s="13" customFormat="1">
      <c r="A431" s="13"/>
      <c r="B431" s="233"/>
      <c r="C431" s="234"/>
      <c r="D431" s="235" t="s">
        <v>155</v>
      </c>
      <c r="E431" s="236" t="s">
        <v>20</v>
      </c>
      <c r="F431" s="237" t="s">
        <v>934</v>
      </c>
      <c r="G431" s="234"/>
      <c r="H431" s="236" t="s">
        <v>20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155</v>
      </c>
      <c r="AU431" s="243" t="s">
        <v>83</v>
      </c>
      <c r="AV431" s="13" t="s">
        <v>22</v>
      </c>
      <c r="AW431" s="13" t="s">
        <v>33</v>
      </c>
      <c r="AX431" s="13" t="s">
        <v>74</v>
      </c>
      <c r="AY431" s="243" t="s">
        <v>144</v>
      </c>
    </row>
    <row r="432" s="14" customFormat="1">
      <c r="A432" s="14"/>
      <c r="B432" s="244"/>
      <c r="C432" s="245"/>
      <c r="D432" s="235" t="s">
        <v>155</v>
      </c>
      <c r="E432" s="246" t="s">
        <v>20</v>
      </c>
      <c r="F432" s="247" t="s">
        <v>940</v>
      </c>
      <c r="G432" s="245"/>
      <c r="H432" s="248">
        <v>224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155</v>
      </c>
      <c r="AU432" s="254" t="s">
        <v>83</v>
      </c>
      <c r="AV432" s="14" t="s">
        <v>83</v>
      </c>
      <c r="AW432" s="14" t="s">
        <v>33</v>
      </c>
      <c r="AX432" s="14" t="s">
        <v>22</v>
      </c>
      <c r="AY432" s="254" t="s">
        <v>144</v>
      </c>
    </row>
    <row r="433" s="2" customFormat="1" ht="21.75" customHeight="1">
      <c r="A433" s="40"/>
      <c r="B433" s="41"/>
      <c r="C433" s="215" t="s">
        <v>941</v>
      </c>
      <c r="D433" s="215" t="s">
        <v>146</v>
      </c>
      <c r="E433" s="216" t="s">
        <v>942</v>
      </c>
      <c r="F433" s="217" t="s">
        <v>943</v>
      </c>
      <c r="G433" s="218" t="s">
        <v>357</v>
      </c>
      <c r="H433" s="219">
        <v>112</v>
      </c>
      <c r="I433" s="220"/>
      <c r="J433" s="221">
        <f>ROUND(I433*H433,2)</f>
        <v>0</v>
      </c>
      <c r="K433" s="217" t="s">
        <v>20</v>
      </c>
      <c r="L433" s="46"/>
      <c r="M433" s="222" t="s">
        <v>20</v>
      </c>
      <c r="N433" s="223" t="s">
        <v>45</v>
      </c>
      <c r="O433" s="86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6" t="s">
        <v>151</v>
      </c>
      <c r="AT433" s="226" t="s">
        <v>146</v>
      </c>
      <c r="AU433" s="226" t="s">
        <v>83</v>
      </c>
      <c r="AY433" s="19" t="s">
        <v>144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9" t="s">
        <v>22</v>
      </c>
      <c r="BK433" s="227">
        <f>ROUND(I433*H433,2)</f>
        <v>0</v>
      </c>
      <c r="BL433" s="19" t="s">
        <v>151</v>
      </c>
      <c r="BM433" s="226" t="s">
        <v>944</v>
      </c>
    </row>
    <row r="434" s="13" customFormat="1">
      <c r="A434" s="13"/>
      <c r="B434" s="233"/>
      <c r="C434" s="234"/>
      <c r="D434" s="235" t="s">
        <v>155</v>
      </c>
      <c r="E434" s="236" t="s">
        <v>20</v>
      </c>
      <c r="F434" s="237" t="s">
        <v>867</v>
      </c>
      <c r="G434" s="234"/>
      <c r="H434" s="236" t="s">
        <v>20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155</v>
      </c>
      <c r="AU434" s="243" t="s">
        <v>83</v>
      </c>
      <c r="AV434" s="13" t="s">
        <v>22</v>
      </c>
      <c r="AW434" s="13" t="s">
        <v>33</v>
      </c>
      <c r="AX434" s="13" t="s">
        <v>74</v>
      </c>
      <c r="AY434" s="243" t="s">
        <v>144</v>
      </c>
    </row>
    <row r="435" s="14" customFormat="1">
      <c r="A435" s="14"/>
      <c r="B435" s="244"/>
      <c r="C435" s="245"/>
      <c r="D435" s="235" t="s">
        <v>155</v>
      </c>
      <c r="E435" s="246" t="s">
        <v>20</v>
      </c>
      <c r="F435" s="247" t="s">
        <v>916</v>
      </c>
      <c r="G435" s="245"/>
      <c r="H435" s="248">
        <v>112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155</v>
      </c>
      <c r="AU435" s="254" t="s">
        <v>83</v>
      </c>
      <c r="AV435" s="14" t="s">
        <v>83</v>
      </c>
      <c r="AW435" s="14" t="s">
        <v>33</v>
      </c>
      <c r="AX435" s="14" t="s">
        <v>22</v>
      </c>
      <c r="AY435" s="254" t="s">
        <v>144</v>
      </c>
    </row>
    <row r="436" s="2" customFormat="1" ht="24.15" customHeight="1">
      <c r="A436" s="40"/>
      <c r="B436" s="41"/>
      <c r="C436" s="215" t="s">
        <v>945</v>
      </c>
      <c r="D436" s="215" t="s">
        <v>146</v>
      </c>
      <c r="E436" s="216" t="s">
        <v>946</v>
      </c>
      <c r="F436" s="217" t="s">
        <v>947</v>
      </c>
      <c r="G436" s="218" t="s">
        <v>149</v>
      </c>
      <c r="H436" s="219">
        <v>87.920000000000002</v>
      </c>
      <c r="I436" s="220"/>
      <c r="J436" s="221">
        <f>ROUND(I436*H436,2)</f>
        <v>0</v>
      </c>
      <c r="K436" s="217" t="s">
        <v>150</v>
      </c>
      <c r="L436" s="46"/>
      <c r="M436" s="222" t="s">
        <v>20</v>
      </c>
      <c r="N436" s="223" t="s">
        <v>45</v>
      </c>
      <c r="O436" s="86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6" t="s">
        <v>151</v>
      </c>
      <c r="AT436" s="226" t="s">
        <v>146</v>
      </c>
      <c r="AU436" s="226" t="s">
        <v>83</v>
      </c>
      <c r="AY436" s="19" t="s">
        <v>144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9" t="s">
        <v>22</v>
      </c>
      <c r="BK436" s="227">
        <f>ROUND(I436*H436,2)</f>
        <v>0</v>
      </c>
      <c r="BL436" s="19" t="s">
        <v>151</v>
      </c>
      <c r="BM436" s="226" t="s">
        <v>948</v>
      </c>
    </row>
    <row r="437" s="2" customFormat="1">
      <c r="A437" s="40"/>
      <c r="B437" s="41"/>
      <c r="C437" s="42"/>
      <c r="D437" s="228" t="s">
        <v>153</v>
      </c>
      <c r="E437" s="42"/>
      <c r="F437" s="229" t="s">
        <v>949</v>
      </c>
      <c r="G437" s="42"/>
      <c r="H437" s="42"/>
      <c r="I437" s="230"/>
      <c r="J437" s="42"/>
      <c r="K437" s="42"/>
      <c r="L437" s="46"/>
      <c r="M437" s="231"/>
      <c r="N437" s="232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153</v>
      </c>
      <c r="AU437" s="19" t="s">
        <v>83</v>
      </c>
    </row>
    <row r="438" s="13" customFormat="1">
      <c r="A438" s="13"/>
      <c r="B438" s="233"/>
      <c r="C438" s="234"/>
      <c r="D438" s="235" t="s">
        <v>155</v>
      </c>
      <c r="E438" s="236" t="s">
        <v>20</v>
      </c>
      <c r="F438" s="237" t="s">
        <v>934</v>
      </c>
      <c r="G438" s="234"/>
      <c r="H438" s="236" t="s">
        <v>20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155</v>
      </c>
      <c r="AU438" s="243" t="s">
        <v>83</v>
      </c>
      <c r="AV438" s="13" t="s">
        <v>22</v>
      </c>
      <c r="AW438" s="13" t="s">
        <v>33</v>
      </c>
      <c r="AX438" s="13" t="s">
        <v>74</v>
      </c>
      <c r="AY438" s="243" t="s">
        <v>144</v>
      </c>
    </row>
    <row r="439" s="13" customFormat="1">
      <c r="A439" s="13"/>
      <c r="B439" s="233"/>
      <c r="C439" s="234"/>
      <c r="D439" s="235" t="s">
        <v>155</v>
      </c>
      <c r="E439" s="236" t="s">
        <v>20</v>
      </c>
      <c r="F439" s="237" t="s">
        <v>950</v>
      </c>
      <c r="G439" s="234"/>
      <c r="H439" s="236" t="s">
        <v>20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155</v>
      </c>
      <c r="AU439" s="243" t="s">
        <v>83</v>
      </c>
      <c r="AV439" s="13" t="s">
        <v>22</v>
      </c>
      <c r="AW439" s="13" t="s">
        <v>33</v>
      </c>
      <c r="AX439" s="13" t="s">
        <v>74</v>
      </c>
      <c r="AY439" s="243" t="s">
        <v>144</v>
      </c>
    </row>
    <row r="440" s="14" customFormat="1">
      <c r="A440" s="14"/>
      <c r="B440" s="244"/>
      <c r="C440" s="245"/>
      <c r="D440" s="235" t="s">
        <v>155</v>
      </c>
      <c r="E440" s="246" t="s">
        <v>20</v>
      </c>
      <c r="F440" s="247" t="s">
        <v>951</v>
      </c>
      <c r="G440" s="245"/>
      <c r="H440" s="248">
        <v>87.920000000000002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155</v>
      </c>
      <c r="AU440" s="254" t="s">
        <v>83</v>
      </c>
      <c r="AV440" s="14" t="s">
        <v>83</v>
      </c>
      <c r="AW440" s="14" t="s">
        <v>33</v>
      </c>
      <c r="AX440" s="14" t="s">
        <v>22</v>
      </c>
      <c r="AY440" s="254" t="s">
        <v>144</v>
      </c>
    </row>
    <row r="441" s="2" customFormat="1" ht="16.5" customHeight="1">
      <c r="A441" s="40"/>
      <c r="B441" s="41"/>
      <c r="C441" s="266" t="s">
        <v>952</v>
      </c>
      <c r="D441" s="266" t="s">
        <v>272</v>
      </c>
      <c r="E441" s="267" t="s">
        <v>953</v>
      </c>
      <c r="F441" s="268" t="s">
        <v>954</v>
      </c>
      <c r="G441" s="269" t="s">
        <v>161</v>
      </c>
      <c r="H441" s="270">
        <v>8.7919999999999998</v>
      </c>
      <c r="I441" s="271"/>
      <c r="J441" s="272">
        <f>ROUND(I441*H441,2)</f>
        <v>0</v>
      </c>
      <c r="K441" s="268" t="s">
        <v>150</v>
      </c>
      <c r="L441" s="273"/>
      <c r="M441" s="274" t="s">
        <v>20</v>
      </c>
      <c r="N441" s="275" t="s">
        <v>45</v>
      </c>
      <c r="O441" s="86"/>
      <c r="P441" s="224">
        <f>O441*H441</f>
        <v>0</v>
      </c>
      <c r="Q441" s="224">
        <v>0.20000000000000001</v>
      </c>
      <c r="R441" s="224">
        <f>Q441*H441</f>
        <v>1.7584</v>
      </c>
      <c r="S441" s="224">
        <v>0</v>
      </c>
      <c r="T441" s="225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6" t="s">
        <v>199</v>
      </c>
      <c r="AT441" s="226" t="s">
        <v>272</v>
      </c>
      <c r="AU441" s="226" t="s">
        <v>83</v>
      </c>
      <c r="AY441" s="19" t="s">
        <v>144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9" t="s">
        <v>22</v>
      </c>
      <c r="BK441" s="227">
        <f>ROUND(I441*H441,2)</f>
        <v>0</v>
      </c>
      <c r="BL441" s="19" t="s">
        <v>151</v>
      </c>
      <c r="BM441" s="226" t="s">
        <v>955</v>
      </c>
    </row>
    <row r="442" s="13" customFormat="1">
      <c r="A442" s="13"/>
      <c r="B442" s="233"/>
      <c r="C442" s="234"/>
      <c r="D442" s="235" t="s">
        <v>155</v>
      </c>
      <c r="E442" s="236" t="s">
        <v>20</v>
      </c>
      <c r="F442" s="237" t="s">
        <v>956</v>
      </c>
      <c r="G442" s="234"/>
      <c r="H442" s="236" t="s">
        <v>20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155</v>
      </c>
      <c r="AU442" s="243" t="s">
        <v>83</v>
      </c>
      <c r="AV442" s="13" t="s">
        <v>22</v>
      </c>
      <c r="AW442" s="13" t="s">
        <v>33</v>
      </c>
      <c r="AX442" s="13" t="s">
        <v>74</v>
      </c>
      <c r="AY442" s="243" t="s">
        <v>144</v>
      </c>
    </row>
    <row r="443" s="14" customFormat="1">
      <c r="A443" s="14"/>
      <c r="B443" s="244"/>
      <c r="C443" s="245"/>
      <c r="D443" s="235" t="s">
        <v>155</v>
      </c>
      <c r="E443" s="246" t="s">
        <v>20</v>
      </c>
      <c r="F443" s="247" t="s">
        <v>957</v>
      </c>
      <c r="G443" s="245"/>
      <c r="H443" s="248">
        <v>8.7919999999999998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155</v>
      </c>
      <c r="AU443" s="254" t="s">
        <v>83</v>
      </c>
      <c r="AV443" s="14" t="s">
        <v>83</v>
      </c>
      <c r="AW443" s="14" t="s">
        <v>33</v>
      </c>
      <c r="AX443" s="14" t="s">
        <v>22</v>
      </c>
      <c r="AY443" s="254" t="s">
        <v>144</v>
      </c>
    </row>
    <row r="444" s="2" customFormat="1" ht="16.5" customHeight="1">
      <c r="A444" s="40"/>
      <c r="B444" s="41"/>
      <c r="C444" s="215" t="s">
        <v>958</v>
      </c>
      <c r="D444" s="215" t="s">
        <v>146</v>
      </c>
      <c r="E444" s="216" t="s">
        <v>959</v>
      </c>
      <c r="F444" s="217" t="s">
        <v>960</v>
      </c>
      <c r="G444" s="218" t="s">
        <v>357</v>
      </c>
      <c r="H444" s="219">
        <v>112</v>
      </c>
      <c r="I444" s="220"/>
      <c r="J444" s="221">
        <f>ROUND(I444*H444,2)</f>
        <v>0</v>
      </c>
      <c r="K444" s="217" t="s">
        <v>20</v>
      </c>
      <c r="L444" s="46"/>
      <c r="M444" s="222" t="s">
        <v>20</v>
      </c>
      <c r="N444" s="223" t="s">
        <v>45</v>
      </c>
      <c r="O444" s="86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6" t="s">
        <v>151</v>
      </c>
      <c r="AT444" s="226" t="s">
        <v>146</v>
      </c>
      <c r="AU444" s="226" t="s">
        <v>83</v>
      </c>
      <c r="AY444" s="19" t="s">
        <v>144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9" t="s">
        <v>22</v>
      </c>
      <c r="BK444" s="227">
        <f>ROUND(I444*H444,2)</f>
        <v>0</v>
      </c>
      <c r="BL444" s="19" t="s">
        <v>151</v>
      </c>
      <c r="BM444" s="226" t="s">
        <v>961</v>
      </c>
    </row>
    <row r="445" s="13" customFormat="1">
      <c r="A445" s="13"/>
      <c r="B445" s="233"/>
      <c r="C445" s="234"/>
      <c r="D445" s="235" t="s">
        <v>155</v>
      </c>
      <c r="E445" s="236" t="s">
        <v>20</v>
      </c>
      <c r="F445" s="237" t="s">
        <v>867</v>
      </c>
      <c r="G445" s="234"/>
      <c r="H445" s="236" t="s">
        <v>20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155</v>
      </c>
      <c r="AU445" s="243" t="s">
        <v>83</v>
      </c>
      <c r="AV445" s="13" t="s">
        <v>22</v>
      </c>
      <c r="AW445" s="13" t="s">
        <v>33</v>
      </c>
      <c r="AX445" s="13" t="s">
        <v>74</v>
      </c>
      <c r="AY445" s="243" t="s">
        <v>144</v>
      </c>
    </row>
    <row r="446" s="13" customFormat="1">
      <c r="A446" s="13"/>
      <c r="B446" s="233"/>
      <c r="C446" s="234"/>
      <c r="D446" s="235" t="s">
        <v>155</v>
      </c>
      <c r="E446" s="236" t="s">
        <v>20</v>
      </c>
      <c r="F446" s="237" t="s">
        <v>868</v>
      </c>
      <c r="G446" s="234"/>
      <c r="H446" s="236" t="s">
        <v>20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155</v>
      </c>
      <c r="AU446" s="243" t="s">
        <v>83</v>
      </c>
      <c r="AV446" s="13" t="s">
        <v>22</v>
      </c>
      <c r="AW446" s="13" t="s">
        <v>33</v>
      </c>
      <c r="AX446" s="13" t="s">
        <v>74</v>
      </c>
      <c r="AY446" s="243" t="s">
        <v>144</v>
      </c>
    </row>
    <row r="447" s="14" customFormat="1">
      <c r="A447" s="14"/>
      <c r="B447" s="244"/>
      <c r="C447" s="245"/>
      <c r="D447" s="235" t="s">
        <v>155</v>
      </c>
      <c r="E447" s="246" t="s">
        <v>20</v>
      </c>
      <c r="F447" s="247" t="s">
        <v>242</v>
      </c>
      <c r="G447" s="245"/>
      <c r="H447" s="248">
        <v>14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155</v>
      </c>
      <c r="AU447" s="254" t="s">
        <v>83</v>
      </c>
      <c r="AV447" s="14" t="s">
        <v>83</v>
      </c>
      <c r="AW447" s="14" t="s">
        <v>33</v>
      </c>
      <c r="AX447" s="14" t="s">
        <v>74</v>
      </c>
      <c r="AY447" s="254" t="s">
        <v>144</v>
      </c>
    </row>
    <row r="448" s="13" customFormat="1">
      <c r="A448" s="13"/>
      <c r="B448" s="233"/>
      <c r="C448" s="234"/>
      <c r="D448" s="235" t="s">
        <v>155</v>
      </c>
      <c r="E448" s="236" t="s">
        <v>20</v>
      </c>
      <c r="F448" s="237" t="s">
        <v>869</v>
      </c>
      <c r="G448" s="234"/>
      <c r="H448" s="236" t="s">
        <v>20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155</v>
      </c>
      <c r="AU448" s="243" t="s">
        <v>83</v>
      </c>
      <c r="AV448" s="13" t="s">
        <v>22</v>
      </c>
      <c r="AW448" s="13" t="s">
        <v>33</v>
      </c>
      <c r="AX448" s="13" t="s">
        <v>74</v>
      </c>
      <c r="AY448" s="243" t="s">
        <v>144</v>
      </c>
    </row>
    <row r="449" s="14" customFormat="1">
      <c r="A449" s="14"/>
      <c r="B449" s="244"/>
      <c r="C449" s="245"/>
      <c r="D449" s="235" t="s">
        <v>155</v>
      </c>
      <c r="E449" s="246" t="s">
        <v>20</v>
      </c>
      <c r="F449" s="247" t="s">
        <v>8</v>
      </c>
      <c r="G449" s="245"/>
      <c r="H449" s="248">
        <v>15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155</v>
      </c>
      <c r="AU449" s="254" t="s">
        <v>83</v>
      </c>
      <c r="AV449" s="14" t="s">
        <v>83</v>
      </c>
      <c r="AW449" s="14" t="s">
        <v>33</v>
      </c>
      <c r="AX449" s="14" t="s">
        <v>74</v>
      </c>
      <c r="AY449" s="254" t="s">
        <v>144</v>
      </c>
    </row>
    <row r="450" s="13" customFormat="1">
      <c r="A450" s="13"/>
      <c r="B450" s="233"/>
      <c r="C450" s="234"/>
      <c r="D450" s="235" t="s">
        <v>155</v>
      </c>
      <c r="E450" s="236" t="s">
        <v>20</v>
      </c>
      <c r="F450" s="237" t="s">
        <v>870</v>
      </c>
      <c r="G450" s="234"/>
      <c r="H450" s="236" t="s">
        <v>20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155</v>
      </c>
      <c r="AU450" s="243" t="s">
        <v>83</v>
      </c>
      <c r="AV450" s="13" t="s">
        <v>22</v>
      </c>
      <c r="AW450" s="13" t="s">
        <v>33</v>
      </c>
      <c r="AX450" s="13" t="s">
        <v>74</v>
      </c>
      <c r="AY450" s="243" t="s">
        <v>144</v>
      </c>
    </row>
    <row r="451" s="14" customFormat="1">
      <c r="A451" s="14"/>
      <c r="B451" s="244"/>
      <c r="C451" s="245"/>
      <c r="D451" s="235" t="s">
        <v>155</v>
      </c>
      <c r="E451" s="246" t="s">
        <v>20</v>
      </c>
      <c r="F451" s="247" t="s">
        <v>393</v>
      </c>
      <c r="G451" s="245"/>
      <c r="H451" s="248">
        <v>38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155</v>
      </c>
      <c r="AU451" s="254" t="s">
        <v>83</v>
      </c>
      <c r="AV451" s="14" t="s">
        <v>83</v>
      </c>
      <c r="AW451" s="14" t="s">
        <v>33</v>
      </c>
      <c r="AX451" s="14" t="s">
        <v>74</v>
      </c>
      <c r="AY451" s="254" t="s">
        <v>144</v>
      </c>
    </row>
    <row r="452" s="13" customFormat="1">
      <c r="A452" s="13"/>
      <c r="B452" s="233"/>
      <c r="C452" s="234"/>
      <c r="D452" s="235" t="s">
        <v>155</v>
      </c>
      <c r="E452" s="236" t="s">
        <v>20</v>
      </c>
      <c r="F452" s="237" t="s">
        <v>871</v>
      </c>
      <c r="G452" s="234"/>
      <c r="H452" s="236" t="s">
        <v>20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155</v>
      </c>
      <c r="AU452" s="243" t="s">
        <v>83</v>
      </c>
      <c r="AV452" s="13" t="s">
        <v>22</v>
      </c>
      <c r="AW452" s="13" t="s">
        <v>33</v>
      </c>
      <c r="AX452" s="13" t="s">
        <v>74</v>
      </c>
      <c r="AY452" s="243" t="s">
        <v>144</v>
      </c>
    </row>
    <row r="453" s="14" customFormat="1">
      <c r="A453" s="14"/>
      <c r="B453" s="244"/>
      <c r="C453" s="245"/>
      <c r="D453" s="235" t="s">
        <v>155</v>
      </c>
      <c r="E453" s="246" t="s">
        <v>20</v>
      </c>
      <c r="F453" s="247" t="s">
        <v>393</v>
      </c>
      <c r="G453" s="245"/>
      <c r="H453" s="248">
        <v>38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155</v>
      </c>
      <c r="AU453" s="254" t="s">
        <v>83</v>
      </c>
      <c r="AV453" s="14" t="s">
        <v>83</v>
      </c>
      <c r="AW453" s="14" t="s">
        <v>33</v>
      </c>
      <c r="AX453" s="14" t="s">
        <v>74</v>
      </c>
      <c r="AY453" s="254" t="s">
        <v>144</v>
      </c>
    </row>
    <row r="454" s="13" customFormat="1">
      <c r="A454" s="13"/>
      <c r="B454" s="233"/>
      <c r="C454" s="234"/>
      <c r="D454" s="235" t="s">
        <v>155</v>
      </c>
      <c r="E454" s="236" t="s">
        <v>20</v>
      </c>
      <c r="F454" s="237" t="s">
        <v>872</v>
      </c>
      <c r="G454" s="234"/>
      <c r="H454" s="236" t="s">
        <v>20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155</v>
      </c>
      <c r="AU454" s="243" t="s">
        <v>83</v>
      </c>
      <c r="AV454" s="13" t="s">
        <v>22</v>
      </c>
      <c r="AW454" s="13" t="s">
        <v>33</v>
      </c>
      <c r="AX454" s="13" t="s">
        <v>74</v>
      </c>
      <c r="AY454" s="243" t="s">
        <v>144</v>
      </c>
    </row>
    <row r="455" s="14" customFormat="1">
      <c r="A455" s="14"/>
      <c r="B455" s="244"/>
      <c r="C455" s="245"/>
      <c r="D455" s="235" t="s">
        <v>155</v>
      </c>
      <c r="E455" s="246" t="s">
        <v>20</v>
      </c>
      <c r="F455" s="247" t="s">
        <v>92</v>
      </c>
      <c r="G455" s="245"/>
      <c r="H455" s="248">
        <v>3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155</v>
      </c>
      <c r="AU455" s="254" t="s">
        <v>83</v>
      </c>
      <c r="AV455" s="14" t="s">
        <v>83</v>
      </c>
      <c r="AW455" s="14" t="s">
        <v>33</v>
      </c>
      <c r="AX455" s="14" t="s">
        <v>74</v>
      </c>
      <c r="AY455" s="254" t="s">
        <v>144</v>
      </c>
    </row>
    <row r="456" s="13" customFormat="1">
      <c r="A456" s="13"/>
      <c r="B456" s="233"/>
      <c r="C456" s="234"/>
      <c r="D456" s="235" t="s">
        <v>155</v>
      </c>
      <c r="E456" s="236" t="s">
        <v>20</v>
      </c>
      <c r="F456" s="237" t="s">
        <v>873</v>
      </c>
      <c r="G456" s="234"/>
      <c r="H456" s="236" t="s">
        <v>20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155</v>
      </c>
      <c r="AU456" s="243" t="s">
        <v>83</v>
      </c>
      <c r="AV456" s="13" t="s">
        <v>22</v>
      </c>
      <c r="AW456" s="13" t="s">
        <v>33</v>
      </c>
      <c r="AX456" s="13" t="s">
        <v>74</v>
      </c>
      <c r="AY456" s="243" t="s">
        <v>144</v>
      </c>
    </row>
    <row r="457" s="14" customFormat="1">
      <c r="A457" s="14"/>
      <c r="B457" s="244"/>
      <c r="C457" s="245"/>
      <c r="D457" s="235" t="s">
        <v>155</v>
      </c>
      <c r="E457" s="246" t="s">
        <v>20</v>
      </c>
      <c r="F457" s="247" t="s">
        <v>151</v>
      </c>
      <c r="G457" s="245"/>
      <c r="H457" s="248">
        <v>4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155</v>
      </c>
      <c r="AU457" s="254" t="s">
        <v>83</v>
      </c>
      <c r="AV457" s="14" t="s">
        <v>83</v>
      </c>
      <c r="AW457" s="14" t="s">
        <v>33</v>
      </c>
      <c r="AX457" s="14" t="s">
        <v>74</v>
      </c>
      <c r="AY457" s="254" t="s">
        <v>144</v>
      </c>
    </row>
    <row r="458" s="15" customFormat="1">
      <c r="A458" s="15"/>
      <c r="B458" s="255"/>
      <c r="C458" s="256"/>
      <c r="D458" s="235" t="s">
        <v>155</v>
      </c>
      <c r="E458" s="257" t="s">
        <v>20</v>
      </c>
      <c r="F458" s="258" t="s">
        <v>198</v>
      </c>
      <c r="G458" s="256"/>
      <c r="H458" s="259">
        <v>112</v>
      </c>
      <c r="I458" s="260"/>
      <c r="J458" s="256"/>
      <c r="K458" s="256"/>
      <c r="L458" s="261"/>
      <c r="M458" s="262"/>
      <c r="N458" s="263"/>
      <c r="O458" s="263"/>
      <c r="P458" s="263"/>
      <c r="Q458" s="263"/>
      <c r="R458" s="263"/>
      <c r="S458" s="263"/>
      <c r="T458" s="264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5" t="s">
        <v>155</v>
      </c>
      <c r="AU458" s="265" t="s">
        <v>83</v>
      </c>
      <c r="AV458" s="15" t="s">
        <v>151</v>
      </c>
      <c r="AW458" s="15" t="s">
        <v>33</v>
      </c>
      <c r="AX458" s="15" t="s">
        <v>22</v>
      </c>
      <c r="AY458" s="265" t="s">
        <v>144</v>
      </c>
    </row>
    <row r="459" s="2" customFormat="1" ht="16.5" customHeight="1">
      <c r="A459" s="40"/>
      <c r="B459" s="41"/>
      <c r="C459" s="266" t="s">
        <v>962</v>
      </c>
      <c r="D459" s="266" t="s">
        <v>272</v>
      </c>
      <c r="E459" s="267" t="s">
        <v>963</v>
      </c>
      <c r="F459" s="268" t="s">
        <v>964</v>
      </c>
      <c r="G459" s="269" t="s">
        <v>454</v>
      </c>
      <c r="H459" s="270">
        <v>224</v>
      </c>
      <c r="I459" s="271"/>
      <c r="J459" s="272">
        <f>ROUND(I459*H459,2)</f>
        <v>0</v>
      </c>
      <c r="K459" s="268" t="s">
        <v>20</v>
      </c>
      <c r="L459" s="273"/>
      <c r="M459" s="274" t="s">
        <v>20</v>
      </c>
      <c r="N459" s="275" t="s">
        <v>45</v>
      </c>
      <c r="O459" s="86"/>
      <c r="P459" s="224">
        <f>O459*H459</f>
        <v>0</v>
      </c>
      <c r="Q459" s="224">
        <v>0.00080000000000000004</v>
      </c>
      <c r="R459" s="224">
        <f>Q459*H459</f>
        <v>0.1792</v>
      </c>
      <c r="S459" s="224">
        <v>0</v>
      </c>
      <c r="T459" s="225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6" t="s">
        <v>199</v>
      </c>
      <c r="AT459" s="226" t="s">
        <v>272</v>
      </c>
      <c r="AU459" s="226" t="s">
        <v>83</v>
      </c>
      <c r="AY459" s="19" t="s">
        <v>144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9" t="s">
        <v>22</v>
      </c>
      <c r="BK459" s="227">
        <f>ROUND(I459*H459,2)</f>
        <v>0</v>
      </c>
      <c r="BL459" s="19" t="s">
        <v>151</v>
      </c>
      <c r="BM459" s="226" t="s">
        <v>965</v>
      </c>
    </row>
    <row r="460" s="13" customFormat="1">
      <c r="A460" s="13"/>
      <c r="B460" s="233"/>
      <c r="C460" s="234"/>
      <c r="D460" s="235" t="s">
        <v>155</v>
      </c>
      <c r="E460" s="236" t="s">
        <v>20</v>
      </c>
      <c r="F460" s="237" t="s">
        <v>966</v>
      </c>
      <c r="G460" s="234"/>
      <c r="H460" s="236" t="s">
        <v>20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155</v>
      </c>
      <c r="AU460" s="243" t="s">
        <v>83</v>
      </c>
      <c r="AV460" s="13" t="s">
        <v>22</v>
      </c>
      <c r="AW460" s="13" t="s">
        <v>33</v>
      </c>
      <c r="AX460" s="13" t="s">
        <v>74</v>
      </c>
      <c r="AY460" s="243" t="s">
        <v>144</v>
      </c>
    </row>
    <row r="461" s="14" customFormat="1">
      <c r="A461" s="14"/>
      <c r="B461" s="244"/>
      <c r="C461" s="245"/>
      <c r="D461" s="235" t="s">
        <v>155</v>
      </c>
      <c r="E461" s="246" t="s">
        <v>20</v>
      </c>
      <c r="F461" s="247" t="s">
        <v>940</v>
      </c>
      <c r="G461" s="245"/>
      <c r="H461" s="248">
        <v>224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155</v>
      </c>
      <c r="AU461" s="254" t="s">
        <v>83</v>
      </c>
      <c r="AV461" s="14" t="s">
        <v>83</v>
      </c>
      <c r="AW461" s="14" t="s">
        <v>33</v>
      </c>
      <c r="AX461" s="14" t="s">
        <v>22</v>
      </c>
      <c r="AY461" s="254" t="s">
        <v>144</v>
      </c>
    </row>
    <row r="462" s="2" customFormat="1" ht="16.5" customHeight="1">
      <c r="A462" s="40"/>
      <c r="B462" s="41"/>
      <c r="C462" s="215" t="s">
        <v>967</v>
      </c>
      <c r="D462" s="215" t="s">
        <v>146</v>
      </c>
      <c r="E462" s="216" t="s">
        <v>968</v>
      </c>
      <c r="F462" s="217" t="s">
        <v>969</v>
      </c>
      <c r="G462" s="218" t="s">
        <v>885</v>
      </c>
      <c r="H462" s="219">
        <v>560</v>
      </c>
      <c r="I462" s="220"/>
      <c r="J462" s="221">
        <f>ROUND(I462*H462,2)</f>
        <v>0</v>
      </c>
      <c r="K462" s="217" t="s">
        <v>20</v>
      </c>
      <c r="L462" s="46"/>
      <c r="M462" s="222" t="s">
        <v>20</v>
      </c>
      <c r="N462" s="223" t="s">
        <v>45</v>
      </c>
      <c r="O462" s="86"/>
      <c r="P462" s="224">
        <f>O462*H462</f>
        <v>0</v>
      </c>
      <c r="Q462" s="224">
        <v>0</v>
      </c>
      <c r="R462" s="224">
        <f>Q462*H462</f>
        <v>0</v>
      </c>
      <c r="S462" s="224">
        <v>0</v>
      </c>
      <c r="T462" s="225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6" t="s">
        <v>151</v>
      </c>
      <c r="AT462" s="226" t="s">
        <v>146</v>
      </c>
      <c r="AU462" s="226" t="s">
        <v>83</v>
      </c>
      <c r="AY462" s="19" t="s">
        <v>144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9" t="s">
        <v>22</v>
      </c>
      <c r="BK462" s="227">
        <f>ROUND(I462*H462,2)</f>
        <v>0</v>
      </c>
      <c r="BL462" s="19" t="s">
        <v>151</v>
      </c>
      <c r="BM462" s="226" t="s">
        <v>970</v>
      </c>
    </row>
    <row r="463" s="13" customFormat="1">
      <c r="A463" s="13"/>
      <c r="B463" s="233"/>
      <c r="C463" s="234"/>
      <c r="D463" s="235" t="s">
        <v>155</v>
      </c>
      <c r="E463" s="236" t="s">
        <v>20</v>
      </c>
      <c r="F463" s="237" t="s">
        <v>934</v>
      </c>
      <c r="G463" s="234"/>
      <c r="H463" s="236" t="s">
        <v>20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155</v>
      </c>
      <c r="AU463" s="243" t="s">
        <v>83</v>
      </c>
      <c r="AV463" s="13" t="s">
        <v>22</v>
      </c>
      <c r="AW463" s="13" t="s">
        <v>33</v>
      </c>
      <c r="AX463" s="13" t="s">
        <v>74</v>
      </c>
      <c r="AY463" s="243" t="s">
        <v>144</v>
      </c>
    </row>
    <row r="464" s="14" customFormat="1">
      <c r="A464" s="14"/>
      <c r="B464" s="244"/>
      <c r="C464" s="245"/>
      <c r="D464" s="235" t="s">
        <v>155</v>
      </c>
      <c r="E464" s="246" t="s">
        <v>20</v>
      </c>
      <c r="F464" s="247" t="s">
        <v>971</v>
      </c>
      <c r="G464" s="245"/>
      <c r="H464" s="248">
        <v>560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155</v>
      </c>
      <c r="AU464" s="254" t="s">
        <v>83</v>
      </c>
      <c r="AV464" s="14" t="s">
        <v>83</v>
      </c>
      <c r="AW464" s="14" t="s">
        <v>33</v>
      </c>
      <c r="AX464" s="14" t="s">
        <v>22</v>
      </c>
      <c r="AY464" s="254" t="s">
        <v>144</v>
      </c>
    </row>
    <row r="465" s="2" customFormat="1" ht="16.5" customHeight="1">
      <c r="A465" s="40"/>
      <c r="B465" s="41"/>
      <c r="C465" s="266" t="s">
        <v>972</v>
      </c>
      <c r="D465" s="266" t="s">
        <v>272</v>
      </c>
      <c r="E465" s="267" t="s">
        <v>973</v>
      </c>
      <c r="F465" s="268" t="s">
        <v>974</v>
      </c>
      <c r="G465" s="269" t="s">
        <v>885</v>
      </c>
      <c r="H465" s="270">
        <v>560</v>
      </c>
      <c r="I465" s="271"/>
      <c r="J465" s="272">
        <f>ROUND(I465*H465,2)</f>
        <v>0</v>
      </c>
      <c r="K465" s="268" t="s">
        <v>20</v>
      </c>
      <c r="L465" s="273"/>
      <c r="M465" s="274" t="s">
        <v>20</v>
      </c>
      <c r="N465" s="275" t="s">
        <v>45</v>
      </c>
      <c r="O465" s="86"/>
      <c r="P465" s="224">
        <f>O465*H465</f>
        <v>0</v>
      </c>
      <c r="Q465" s="224">
        <v>0.001</v>
      </c>
      <c r="R465" s="224">
        <f>Q465*H465</f>
        <v>0.56000000000000005</v>
      </c>
      <c r="S465" s="224">
        <v>0</v>
      </c>
      <c r="T465" s="225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6" t="s">
        <v>199</v>
      </c>
      <c r="AT465" s="226" t="s">
        <v>272</v>
      </c>
      <c r="AU465" s="226" t="s">
        <v>83</v>
      </c>
      <c r="AY465" s="19" t="s">
        <v>144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9" t="s">
        <v>22</v>
      </c>
      <c r="BK465" s="227">
        <f>ROUND(I465*H465,2)</f>
        <v>0</v>
      </c>
      <c r="BL465" s="19" t="s">
        <v>151</v>
      </c>
      <c r="BM465" s="226" t="s">
        <v>975</v>
      </c>
    </row>
    <row r="466" s="13" customFormat="1">
      <c r="A466" s="13"/>
      <c r="B466" s="233"/>
      <c r="C466" s="234"/>
      <c r="D466" s="235" t="s">
        <v>155</v>
      </c>
      <c r="E466" s="236" t="s">
        <v>20</v>
      </c>
      <c r="F466" s="237" t="s">
        <v>976</v>
      </c>
      <c r="G466" s="234"/>
      <c r="H466" s="236" t="s">
        <v>20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155</v>
      </c>
      <c r="AU466" s="243" t="s">
        <v>83</v>
      </c>
      <c r="AV466" s="13" t="s">
        <v>22</v>
      </c>
      <c r="AW466" s="13" t="s">
        <v>33</v>
      </c>
      <c r="AX466" s="13" t="s">
        <v>74</v>
      </c>
      <c r="AY466" s="243" t="s">
        <v>144</v>
      </c>
    </row>
    <row r="467" s="14" customFormat="1">
      <c r="A467" s="14"/>
      <c r="B467" s="244"/>
      <c r="C467" s="245"/>
      <c r="D467" s="235" t="s">
        <v>155</v>
      </c>
      <c r="E467" s="246" t="s">
        <v>20</v>
      </c>
      <c r="F467" s="247" t="s">
        <v>977</v>
      </c>
      <c r="G467" s="245"/>
      <c r="H467" s="248">
        <v>560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155</v>
      </c>
      <c r="AU467" s="254" t="s">
        <v>83</v>
      </c>
      <c r="AV467" s="14" t="s">
        <v>83</v>
      </c>
      <c r="AW467" s="14" t="s">
        <v>33</v>
      </c>
      <c r="AX467" s="14" t="s">
        <v>22</v>
      </c>
      <c r="AY467" s="254" t="s">
        <v>144</v>
      </c>
    </row>
    <row r="468" s="2" customFormat="1" ht="21.75" customHeight="1">
      <c r="A468" s="40"/>
      <c r="B468" s="41"/>
      <c r="C468" s="215" t="s">
        <v>978</v>
      </c>
      <c r="D468" s="215" t="s">
        <v>146</v>
      </c>
      <c r="E468" s="216" t="s">
        <v>979</v>
      </c>
      <c r="F468" s="217" t="s">
        <v>980</v>
      </c>
      <c r="G468" s="218" t="s">
        <v>161</v>
      </c>
      <c r="H468" s="219">
        <v>3.3599999999999999</v>
      </c>
      <c r="I468" s="220"/>
      <c r="J468" s="221">
        <f>ROUND(I468*H468,2)</f>
        <v>0</v>
      </c>
      <c r="K468" s="217" t="s">
        <v>150</v>
      </c>
      <c r="L468" s="46"/>
      <c r="M468" s="222" t="s">
        <v>20</v>
      </c>
      <c r="N468" s="223" t="s">
        <v>45</v>
      </c>
      <c r="O468" s="86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6" t="s">
        <v>151</v>
      </c>
      <c r="AT468" s="226" t="s">
        <v>146</v>
      </c>
      <c r="AU468" s="226" t="s">
        <v>83</v>
      </c>
      <c r="AY468" s="19" t="s">
        <v>144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9" t="s">
        <v>22</v>
      </c>
      <c r="BK468" s="227">
        <f>ROUND(I468*H468,2)</f>
        <v>0</v>
      </c>
      <c r="BL468" s="19" t="s">
        <v>151</v>
      </c>
      <c r="BM468" s="226" t="s">
        <v>981</v>
      </c>
    </row>
    <row r="469" s="2" customFormat="1">
      <c r="A469" s="40"/>
      <c r="B469" s="41"/>
      <c r="C469" s="42"/>
      <c r="D469" s="228" t="s">
        <v>153</v>
      </c>
      <c r="E469" s="42"/>
      <c r="F469" s="229" t="s">
        <v>982</v>
      </c>
      <c r="G469" s="42"/>
      <c r="H469" s="42"/>
      <c r="I469" s="230"/>
      <c r="J469" s="42"/>
      <c r="K469" s="42"/>
      <c r="L469" s="46"/>
      <c r="M469" s="231"/>
      <c r="N469" s="232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153</v>
      </c>
      <c r="AU469" s="19" t="s">
        <v>83</v>
      </c>
    </row>
    <row r="470" s="13" customFormat="1">
      <c r="A470" s="13"/>
      <c r="B470" s="233"/>
      <c r="C470" s="234"/>
      <c r="D470" s="235" t="s">
        <v>155</v>
      </c>
      <c r="E470" s="236" t="s">
        <v>20</v>
      </c>
      <c r="F470" s="237" t="s">
        <v>934</v>
      </c>
      <c r="G470" s="234"/>
      <c r="H470" s="236" t="s">
        <v>20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155</v>
      </c>
      <c r="AU470" s="243" t="s">
        <v>83</v>
      </c>
      <c r="AV470" s="13" t="s">
        <v>22</v>
      </c>
      <c r="AW470" s="13" t="s">
        <v>33</v>
      </c>
      <c r="AX470" s="13" t="s">
        <v>74</v>
      </c>
      <c r="AY470" s="243" t="s">
        <v>144</v>
      </c>
    </row>
    <row r="471" s="14" customFormat="1">
      <c r="A471" s="14"/>
      <c r="B471" s="244"/>
      <c r="C471" s="245"/>
      <c r="D471" s="235" t="s">
        <v>155</v>
      </c>
      <c r="E471" s="246" t="s">
        <v>20</v>
      </c>
      <c r="F471" s="247" t="s">
        <v>983</v>
      </c>
      <c r="G471" s="245"/>
      <c r="H471" s="248">
        <v>3.3599999999999999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155</v>
      </c>
      <c r="AU471" s="254" t="s">
        <v>83</v>
      </c>
      <c r="AV471" s="14" t="s">
        <v>83</v>
      </c>
      <c r="AW471" s="14" t="s">
        <v>33</v>
      </c>
      <c r="AX471" s="14" t="s">
        <v>22</v>
      </c>
      <c r="AY471" s="254" t="s">
        <v>144</v>
      </c>
    </row>
    <row r="472" s="2" customFormat="1" ht="21.75" customHeight="1">
      <c r="A472" s="40"/>
      <c r="B472" s="41"/>
      <c r="C472" s="215" t="s">
        <v>984</v>
      </c>
      <c r="D472" s="215" t="s">
        <v>146</v>
      </c>
      <c r="E472" s="216" t="s">
        <v>985</v>
      </c>
      <c r="F472" s="217" t="s">
        <v>986</v>
      </c>
      <c r="G472" s="218" t="s">
        <v>161</v>
      </c>
      <c r="H472" s="219">
        <v>3.3599999999999999</v>
      </c>
      <c r="I472" s="220"/>
      <c r="J472" s="221">
        <f>ROUND(I472*H472,2)</f>
        <v>0</v>
      </c>
      <c r="K472" s="217" t="s">
        <v>150</v>
      </c>
      <c r="L472" s="46"/>
      <c r="M472" s="222" t="s">
        <v>20</v>
      </c>
      <c r="N472" s="223" t="s">
        <v>45</v>
      </c>
      <c r="O472" s="86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6" t="s">
        <v>151</v>
      </c>
      <c r="AT472" s="226" t="s">
        <v>146</v>
      </c>
      <c r="AU472" s="226" t="s">
        <v>83</v>
      </c>
      <c r="AY472" s="19" t="s">
        <v>144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9" t="s">
        <v>22</v>
      </c>
      <c r="BK472" s="227">
        <f>ROUND(I472*H472,2)</f>
        <v>0</v>
      </c>
      <c r="BL472" s="19" t="s">
        <v>151</v>
      </c>
      <c r="BM472" s="226" t="s">
        <v>987</v>
      </c>
    </row>
    <row r="473" s="2" customFormat="1">
      <c r="A473" s="40"/>
      <c r="B473" s="41"/>
      <c r="C473" s="42"/>
      <c r="D473" s="228" t="s">
        <v>153</v>
      </c>
      <c r="E473" s="42"/>
      <c r="F473" s="229" t="s">
        <v>988</v>
      </c>
      <c r="G473" s="42"/>
      <c r="H473" s="42"/>
      <c r="I473" s="230"/>
      <c r="J473" s="42"/>
      <c r="K473" s="42"/>
      <c r="L473" s="46"/>
      <c r="M473" s="231"/>
      <c r="N473" s="232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153</v>
      </c>
      <c r="AU473" s="19" t="s">
        <v>83</v>
      </c>
    </row>
    <row r="474" s="13" customFormat="1">
      <c r="A474" s="13"/>
      <c r="B474" s="233"/>
      <c r="C474" s="234"/>
      <c r="D474" s="235" t="s">
        <v>155</v>
      </c>
      <c r="E474" s="236" t="s">
        <v>20</v>
      </c>
      <c r="F474" s="237" t="s">
        <v>989</v>
      </c>
      <c r="G474" s="234"/>
      <c r="H474" s="236" t="s">
        <v>20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155</v>
      </c>
      <c r="AU474" s="243" t="s">
        <v>83</v>
      </c>
      <c r="AV474" s="13" t="s">
        <v>22</v>
      </c>
      <c r="AW474" s="13" t="s">
        <v>33</v>
      </c>
      <c r="AX474" s="13" t="s">
        <v>74</v>
      </c>
      <c r="AY474" s="243" t="s">
        <v>144</v>
      </c>
    </row>
    <row r="475" s="14" customFormat="1">
      <c r="A475" s="14"/>
      <c r="B475" s="244"/>
      <c r="C475" s="245"/>
      <c r="D475" s="235" t="s">
        <v>155</v>
      </c>
      <c r="E475" s="246" t="s">
        <v>20</v>
      </c>
      <c r="F475" s="247" t="s">
        <v>990</v>
      </c>
      <c r="G475" s="245"/>
      <c r="H475" s="248">
        <v>3.3599999999999999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155</v>
      </c>
      <c r="AU475" s="254" t="s">
        <v>83</v>
      </c>
      <c r="AV475" s="14" t="s">
        <v>83</v>
      </c>
      <c r="AW475" s="14" t="s">
        <v>33</v>
      </c>
      <c r="AX475" s="14" t="s">
        <v>22</v>
      </c>
      <c r="AY475" s="254" t="s">
        <v>144</v>
      </c>
    </row>
    <row r="476" s="2" customFormat="1" ht="16.5" customHeight="1">
      <c r="A476" s="40"/>
      <c r="B476" s="41"/>
      <c r="C476" s="266" t="s">
        <v>991</v>
      </c>
      <c r="D476" s="266" t="s">
        <v>272</v>
      </c>
      <c r="E476" s="267" t="s">
        <v>992</v>
      </c>
      <c r="F476" s="268" t="s">
        <v>993</v>
      </c>
      <c r="G476" s="269" t="s">
        <v>161</v>
      </c>
      <c r="H476" s="270">
        <v>3.3599999999999999</v>
      </c>
      <c r="I476" s="271"/>
      <c r="J476" s="272">
        <f>ROUND(I476*H476,2)</f>
        <v>0</v>
      </c>
      <c r="K476" s="268" t="s">
        <v>150</v>
      </c>
      <c r="L476" s="273"/>
      <c r="M476" s="274" t="s">
        <v>20</v>
      </c>
      <c r="N476" s="275" t="s">
        <v>45</v>
      </c>
      <c r="O476" s="86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6" t="s">
        <v>199</v>
      </c>
      <c r="AT476" s="226" t="s">
        <v>272</v>
      </c>
      <c r="AU476" s="226" t="s">
        <v>83</v>
      </c>
      <c r="AY476" s="19" t="s">
        <v>144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22</v>
      </c>
      <c r="BK476" s="227">
        <f>ROUND(I476*H476,2)</f>
        <v>0</v>
      </c>
      <c r="BL476" s="19" t="s">
        <v>151</v>
      </c>
      <c r="BM476" s="226" t="s">
        <v>994</v>
      </c>
    </row>
    <row r="477" s="13" customFormat="1">
      <c r="A477" s="13"/>
      <c r="B477" s="233"/>
      <c r="C477" s="234"/>
      <c r="D477" s="235" t="s">
        <v>155</v>
      </c>
      <c r="E477" s="236" t="s">
        <v>20</v>
      </c>
      <c r="F477" s="237" t="s">
        <v>989</v>
      </c>
      <c r="G477" s="234"/>
      <c r="H477" s="236" t="s">
        <v>20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155</v>
      </c>
      <c r="AU477" s="243" t="s">
        <v>83</v>
      </c>
      <c r="AV477" s="13" t="s">
        <v>22</v>
      </c>
      <c r="AW477" s="13" t="s">
        <v>33</v>
      </c>
      <c r="AX477" s="13" t="s">
        <v>74</v>
      </c>
      <c r="AY477" s="243" t="s">
        <v>144</v>
      </c>
    </row>
    <row r="478" s="14" customFormat="1">
      <c r="A478" s="14"/>
      <c r="B478" s="244"/>
      <c r="C478" s="245"/>
      <c r="D478" s="235" t="s">
        <v>155</v>
      </c>
      <c r="E478" s="246" t="s">
        <v>20</v>
      </c>
      <c r="F478" s="247" t="s">
        <v>990</v>
      </c>
      <c r="G478" s="245"/>
      <c r="H478" s="248">
        <v>3.3599999999999999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155</v>
      </c>
      <c r="AU478" s="254" t="s">
        <v>83</v>
      </c>
      <c r="AV478" s="14" t="s">
        <v>83</v>
      </c>
      <c r="AW478" s="14" t="s">
        <v>33</v>
      </c>
      <c r="AX478" s="14" t="s">
        <v>22</v>
      </c>
      <c r="AY478" s="254" t="s">
        <v>144</v>
      </c>
    </row>
    <row r="479" s="2" customFormat="1" ht="44.25" customHeight="1">
      <c r="A479" s="40"/>
      <c r="B479" s="41"/>
      <c r="C479" s="215" t="s">
        <v>995</v>
      </c>
      <c r="D479" s="215" t="s">
        <v>146</v>
      </c>
      <c r="E479" s="216" t="s">
        <v>996</v>
      </c>
      <c r="F479" s="217" t="s">
        <v>997</v>
      </c>
      <c r="G479" s="218" t="s">
        <v>357</v>
      </c>
      <c r="H479" s="219">
        <v>69</v>
      </c>
      <c r="I479" s="220"/>
      <c r="J479" s="221">
        <f>ROUND(I479*H479,2)</f>
        <v>0</v>
      </c>
      <c r="K479" s="217" t="s">
        <v>150</v>
      </c>
      <c r="L479" s="46"/>
      <c r="M479" s="222" t="s">
        <v>20</v>
      </c>
      <c r="N479" s="223" t="s">
        <v>45</v>
      </c>
      <c r="O479" s="86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6" t="s">
        <v>151</v>
      </c>
      <c r="AT479" s="226" t="s">
        <v>146</v>
      </c>
      <c r="AU479" s="226" t="s">
        <v>83</v>
      </c>
      <c r="AY479" s="19" t="s">
        <v>144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9" t="s">
        <v>22</v>
      </c>
      <c r="BK479" s="227">
        <f>ROUND(I479*H479,2)</f>
        <v>0</v>
      </c>
      <c r="BL479" s="19" t="s">
        <v>151</v>
      </c>
      <c r="BM479" s="226" t="s">
        <v>998</v>
      </c>
    </row>
    <row r="480" s="2" customFormat="1">
      <c r="A480" s="40"/>
      <c r="B480" s="41"/>
      <c r="C480" s="42"/>
      <c r="D480" s="228" t="s">
        <v>153</v>
      </c>
      <c r="E480" s="42"/>
      <c r="F480" s="229" t="s">
        <v>999</v>
      </c>
      <c r="G480" s="42"/>
      <c r="H480" s="42"/>
      <c r="I480" s="230"/>
      <c r="J480" s="42"/>
      <c r="K480" s="42"/>
      <c r="L480" s="46"/>
      <c r="M480" s="231"/>
      <c r="N480" s="232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153</v>
      </c>
      <c r="AU480" s="19" t="s">
        <v>83</v>
      </c>
    </row>
    <row r="481" s="13" customFormat="1">
      <c r="A481" s="13"/>
      <c r="B481" s="233"/>
      <c r="C481" s="234"/>
      <c r="D481" s="235" t="s">
        <v>155</v>
      </c>
      <c r="E481" s="236" t="s">
        <v>20</v>
      </c>
      <c r="F481" s="237" t="s">
        <v>1000</v>
      </c>
      <c r="G481" s="234"/>
      <c r="H481" s="236" t="s">
        <v>20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155</v>
      </c>
      <c r="AU481" s="243" t="s">
        <v>83</v>
      </c>
      <c r="AV481" s="13" t="s">
        <v>22</v>
      </c>
      <c r="AW481" s="13" t="s">
        <v>33</v>
      </c>
      <c r="AX481" s="13" t="s">
        <v>74</v>
      </c>
      <c r="AY481" s="243" t="s">
        <v>144</v>
      </c>
    </row>
    <row r="482" s="13" customFormat="1">
      <c r="A482" s="13"/>
      <c r="B482" s="233"/>
      <c r="C482" s="234"/>
      <c r="D482" s="235" t="s">
        <v>155</v>
      </c>
      <c r="E482" s="236" t="s">
        <v>20</v>
      </c>
      <c r="F482" s="237" t="s">
        <v>1001</v>
      </c>
      <c r="G482" s="234"/>
      <c r="H482" s="236" t="s">
        <v>20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155</v>
      </c>
      <c r="AU482" s="243" t="s">
        <v>83</v>
      </c>
      <c r="AV482" s="13" t="s">
        <v>22</v>
      </c>
      <c r="AW482" s="13" t="s">
        <v>33</v>
      </c>
      <c r="AX482" s="13" t="s">
        <v>74</v>
      </c>
      <c r="AY482" s="243" t="s">
        <v>144</v>
      </c>
    </row>
    <row r="483" s="14" customFormat="1">
      <c r="A483" s="14"/>
      <c r="B483" s="244"/>
      <c r="C483" s="245"/>
      <c r="D483" s="235" t="s">
        <v>155</v>
      </c>
      <c r="E483" s="246" t="s">
        <v>20</v>
      </c>
      <c r="F483" s="247" t="s">
        <v>8</v>
      </c>
      <c r="G483" s="245"/>
      <c r="H483" s="248">
        <v>15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155</v>
      </c>
      <c r="AU483" s="254" t="s">
        <v>83</v>
      </c>
      <c r="AV483" s="14" t="s">
        <v>83</v>
      </c>
      <c r="AW483" s="14" t="s">
        <v>33</v>
      </c>
      <c r="AX483" s="14" t="s">
        <v>74</v>
      </c>
      <c r="AY483" s="254" t="s">
        <v>144</v>
      </c>
    </row>
    <row r="484" s="13" customFormat="1">
      <c r="A484" s="13"/>
      <c r="B484" s="233"/>
      <c r="C484" s="234"/>
      <c r="D484" s="235" t="s">
        <v>155</v>
      </c>
      <c r="E484" s="236" t="s">
        <v>20</v>
      </c>
      <c r="F484" s="237" t="s">
        <v>1002</v>
      </c>
      <c r="G484" s="234"/>
      <c r="H484" s="236" t="s">
        <v>20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155</v>
      </c>
      <c r="AU484" s="243" t="s">
        <v>83</v>
      </c>
      <c r="AV484" s="13" t="s">
        <v>22</v>
      </c>
      <c r="AW484" s="13" t="s">
        <v>33</v>
      </c>
      <c r="AX484" s="13" t="s">
        <v>74</v>
      </c>
      <c r="AY484" s="243" t="s">
        <v>144</v>
      </c>
    </row>
    <row r="485" s="14" customFormat="1">
      <c r="A485" s="14"/>
      <c r="B485" s="244"/>
      <c r="C485" s="245"/>
      <c r="D485" s="235" t="s">
        <v>155</v>
      </c>
      <c r="E485" s="246" t="s">
        <v>20</v>
      </c>
      <c r="F485" s="247" t="s">
        <v>233</v>
      </c>
      <c r="G485" s="245"/>
      <c r="H485" s="248">
        <v>13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155</v>
      </c>
      <c r="AU485" s="254" t="s">
        <v>83</v>
      </c>
      <c r="AV485" s="14" t="s">
        <v>83</v>
      </c>
      <c r="AW485" s="14" t="s">
        <v>33</v>
      </c>
      <c r="AX485" s="14" t="s">
        <v>74</v>
      </c>
      <c r="AY485" s="254" t="s">
        <v>144</v>
      </c>
    </row>
    <row r="486" s="13" customFormat="1">
      <c r="A486" s="13"/>
      <c r="B486" s="233"/>
      <c r="C486" s="234"/>
      <c r="D486" s="235" t="s">
        <v>155</v>
      </c>
      <c r="E486" s="236" t="s">
        <v>20</v>
      </c>
      <c r="F486" s="237" t="s">
        <v>1003</v>
      </c>
      <c r="G486" s="234"/>
      <c r="H486" s="236" t="s">
        <v>20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155</v>
      </c>
      <c r="AU486" s="243" t="s">
        <v>83</v>
      </c>
      <c r="AV486" s="13" t="s">
        <v>22</v>
      </c>
      <c r="AW486" s="13" t="s">
        <v>33</v>
      </c>
      <c r="AX486" s="13" t="s">
        <v>74</v>
      </c>
      <c r="AY486" s="243" t="s">
        <v>144</v>
      </c>
    </row>
    <row r="487" s="14" customFormat="1">
      <c r="A487" s="14"/>
      <c r="B487" s="244"/>
      <c r="C487" s="245"/>
      <c r="D487" s="235" t="s">
        <v>155</v>
      </c>
      <c r="E487" s="246" t="s">
        <v>20</v>
      </c>
      <c r="F487" s="247" t="s">
        <v>8</v>
      </c>
      <c r="G487" s="245"/>
      <c r="H487" s="248">
        <v>15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155</v>
      </c>
      <c r="AU487" s="254" t="s">
        <v>83</v>
      </c>
      <c r="AV487" s="14" t="s">
        <v>83</v>
      </c>
      <c r="AW487" s="14" t="s">
        <v>33</v>
      </c>
      <c r="AX487" s="14" t="s">
        <v>74</v>
      </c>
      <c r="AY487" s="254" t="s">
        <v>144</v>
      </c>
    </row>
    <row r="488" s="13" customFormat="1">
      <c r="A488" s="13"/>
      <c r="B488" s="233"/>
      <c r="C488" s="234"/>
      <c r="D488" s="235" t="s">
        <v>155</v>
      </c>
      <c r="E488" s="236" t="s">
        <v>20</v>
      </c>
      <c r="F488" s="237" t="s">
        <v>1004</v>
      </c>
      <c r="G488" s="234"/>
      <c r="H488" s="236" t="s">
        <v>20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155</v>
      </c>
      <c r="AU488" s="243" t="s">
        <v>83</v>
      </c>
      <c r="AV488" s="13" t="s">
        <v>22</v>
      </c>
      <c r="AW488" s="13" t="s">
        <v>33</v>
      </c>
      <c r="AX488" s="13" t="s">
        <v>74</v>
      </c>
      <c r="AY488" s="243" t="s">
        <v>144</v>
      </c>
    </row>
    <row r="489" s="14" customFormat="1">
      <c r="A489" s="14"/>
      <c r="B489" s="244"/>
      <c r="C489" s="245"/>
      <c r="D489" s="235" t="s">
        <v>155</v>
      </c>
      <c r="E489" s="246" t="s">
        <v>20</v>
      </c>
      <c r="F489" s="247" t="s">
        <v>214</v>
      </c>
      <c r="G489" s="245"/>
      <c r="H489" s="248">
        <v>10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155</v>
      </c>
      <c r="AU489" s="254" t="s">
        <v>83</v>
      </c>
      <c r="AV489" s="14" t="s">
        <v>83</v>
      </c>
      <c r="AW489" s="14" t="s">
        <v>33</v>
      </c>
      <c r="AX489" s="14" t="s">
        <v>74</v>
      </c>
      <c r="AY489" s="254" t="s">
        <v>144</v>
      </c>
    </row>
    <row r="490" s="13" customFormat="1">
      <c r="A490" s="13"/>
      <c r="B490" s="233"/>
      <c r="C490" s="234"/>
      <c r="D490" s="235" t="s">
        <v>155</v>
      </c>
      <c r="E490" s="236" t="s">
        <v>20</v>
      </c>
      <c r="F490" s="237" t="s">
        <v>1005</v>
      </c>
      <c r="G490" s="234"/>
      <c r="H490" s="236" t="s">
        <v>20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155</v>
      </c>
      <c r="AU490" s="243" t="s">
        <v>83</v>
      </c>
      <c r="AV490" s="13" t="s">
        <v>22</v>
      </c>
      <c r="AW490" s="13" t="s">
        <v>33</v>
      </c>
      <c r="AX490" s="13" t="s">
        <v>74</v>
      </c>
      <c r="AY490" s="243" t="s">
        <v>144</v>
      </c>
    </row>
    <row r="491" s="14" customFormat="1">
      <c r="A491" s="14"/>
      <c r="B491" s="244"/>
      <c r="C491" s="245"/>
      <c r="D491" s="235" t="s">
        <v>155</v>
      </c>
      <c r="E491" s="246" t="s">
        <v>20</v>
      </c>
      <c r="F491" s="247" t="s">
        <v>177</v>
      </c>
      <c r="G491" s="245"/>
      <c r="H491" s="248">
        <v>5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155</v>
      </c>
      <c r="AU491" s="254" t="s">
        <v>83</v>
      </c>
      <c r="AV491" s="14" t="s">
        <v>83</v>
      </c>
      <c r="AW491" s="14" t="s">
        <v>33</v>
      </c>
      <c r="AX491" s="14" t="s">
        <v>74</v>
      </c>
      <c r="AY491" s="254" t="s">
        <v>144</v>
      </c>
    </row>
    <row r="492" s="13" customFormat="1">
      <c r="A492" s="13"/>
      <c r="B492" s="233"/>
      <c r="C492" s="234"/>
      <c r="D492" s="235" t="s">
        <v>155</v>
      </c>
      <c r="E492" s="236" t="s">
        <v>20</v>
      </c>
      <c r="F492" s="237" t="s">
        <v>1006</v>
      </c>
      <c r="G492" s="234"/>
      <c r="H492" s="236" t="s">
        <v>20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155</v>
      </c>
      <c r="AU492" s="243" t="s">
        <v>83</v>
      </c>
      <c r="AV492" s="13" t="s">
        <v>22</v>
      </c>
      <c r="AW492" s="13" t="s">
        <v>33</v>
      </c>
      <c r="AX492" s="13" t="s">
        <v>74</v>
      </c>
      <c r="AY492" s="243" t="s">
        <v>144</v>
      </c>
    </row>
    <row r="493" s="14" customFormat="1">
      <c r="A493" s="14"/>
      <c r="B493" s="244"/>
      <c r="C493" s="245"/>
      <c r="D493" s="235" t="s">
        <v>155</v>
      </c>
      <c r="E493" s="246" t="s">
        <v>20</v>
      </c>
      <c r="F493" s="247" t="s">
        <v>222</v>
      </c>
      <c r="G493" s="245"/>
      <c r="H493" s="248">
        <v>11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155</v>
      </c>
      <c r="AU493" s="254" t="s">
        <v>83</v>
      </c>
      <c r="AV493" s="14" t="s">
        <v>83</v>
      </c>
      <c r="AW493" s="14" t="s">
        <v>33</v>
      </c>
      <c r="AX493" s="14" t="s">
        <v>74</v>
      </c>
      <c r="AY493" s="254" t="s">
        <v>144</v>
      </c>
    </row>
    <row r="494" s="15" customFormat="1">
      <c r="A494" s="15"/>
      <c r="B494" s="255"/>
      <c r="C494" s="256"/>
      <c r="D494" s="235" t="s">
        <v>155</v>
      </c>
      <c r="E494" s="257" t="s">
        <v>20</v>
      </c>
      <c r="F494" s="258" t="s">
        <v>198</v>
      </c>
      <c r="G494" s="256"/>
      <c r="H494" s="259">
        <v>69</v>
      </c>
      <c r="I494" s="260"/>
      <c r="J494" s="256"/>
      <c r="K494" s="256"/>
      <c r="L494" s="261"/>
      <c r="M494" s="262"/>
      <c r="N494" s="263"/>
      <c r="O494" s="263"/>
      <c r="P494" s="263"/>
      <c r="Q494" s="263"/>
      <c r="R494" s="263"/>
      <c r="S494" s="263"/>
      <c r="T494" s="264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5" t="s">
        <v>155</v>
      </c>
      <c r="AU494" s="265" t="s">
        <v>83</v>
      </c>
      <c r="AV494" s="15" t="s">
        <v>151</v>
      </c>
      <c r="AW494" s="15" t="s">
        <v>33</v>
      </c>
      <c r="AX494" s="15" t="s">
        <v>22</v>
      </c>
      <c r="AY494" s="265" t="s">
        <v>144</v>
      </c>
    </row>
    <row r="495" s="2" customFormat="1" ht="16.5" customHeight="1">
      <c r="A495" s="40"/>
      <c r="B495" s="41"/>
      <c r="C495" s="266" t="s">
        <v>1007</v>
      </c>
      <c r="D495" s="266" t="s">
        <v>272</v>
      </c>
      <c r="E495" s="267" t="s">
        <v>874</v>
      </c>
      <c r="F495" s="268" t="s">
        <v>875</v>
      </c>
      <c r="G495" s="269" t="s">
        <v>161</v>
      </c>
      <c r="H495" s="270">
        <v>1.7250000000000001</v>
      </c>
      <c r="I495" s="271"/>
      <c r="J495" s="272">
        <f>ROUND(I495*H495,2)</f>
        <v>0</v>
      </c>
      <c r="K495" s="268" t="s">
        <v>150</v>
      </c>
      <c r="L495" s="273"/>
      <c r="M495" s="274" t="s">
        <v>20</v>
      </c>
      <c r="N495" s="275" t="s">
        <v>45</v>
      </c>
      <c r="O495" s="86"/>
      <c r="P495" s="224">
        <f>O495*H495</f>
        <v>0</v>
      </c>
      <c r="Q495" s="224">
        <v>0.22</v>
      </c>
      <c r="R495" s="224">
        <f>Q495*H495</f>
        <v>0.3795</v>
      </c>
      <c r="S495" s="224">
        <v>0</v>
      </c>
      <c r="T495" s="225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6" t="s">
        <v>199</v>
      </c>
      <c r="AT495" s="226" t="s">
        <v>272</v>
      </c>
      <c r="AU495" s="226" t="s">
        <v>83</v>
      </c>
      <c r="AY495" s="19" t="s">
        <v>144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9" t="s">
        <v>22</v>
      </c>
      <c r="BK495" s="227">
        <f>ROUND(I495*H495,2)</f>
        <v>0</v>
      </c>
      <c r="BL495" s="19" t="s">
        <v>151</v>
      </c>
      <c r="BM495" s="226" t="s">
        <v>1008</v>
      </c>
    </row>
    <row r="496" s="13" customFormat="1">
      <c r="A496" s="13"/>
      <c r="B496" s="233"/>
      <c r="C496" s="234"/>
      <c r="D496" s="235" t="s">
        <v>155</v>
      </c>
      <c r="E496" s="236" t="s">
        <v>20</v>
      </c>
      <c r="F496" s="237" t="s">
        <v>877</v>
      </c>
      <c r="G496" s="234"/>
      <c r="H496" s="236" t="s">
        <v>20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155</v>
      </c>
      <c r="AU496" s="243" t="s">
        <v>83</v>
      </c>
      <c r="AV496" s="13" t="s">
        <v>22</v>
      </c>
      <c r="AW496" s="13" t="s">
        <v>33</v>
      </c>
      <c r="AX496" s="13" t="s">
        <v>74</v>
      </c>
      <c r="AY496" s="243" t="s">
        <v>144</v>
      </c>
    </row>
    <row r="497" s="14" customFormat="1">
      <c r="A497" s="14"/>
      <c r="B497" s="244"/>
      <c r="C497" s="245"/>
      <c r="D497" s="235" t="s">
        <v>155</v>
      </c>
      <c r="E497" s="246" t="s">
        <v>20</v>
      </c>
      <c r="F497" s="247" t="s">
        <v>1009</v>
      </c>
      <c r="G497" s="245"/>
      <c r="H497" s="248">
        <v>1.7250000000000001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155</v>
      </c>
      <c r="AU497" s="254" t="s">
        <v>83</v>
      </c>
      <c r="AV497" s="14" t="s">
        <v>83</v>
      </c>
      <c r="AW497" s="14" t="s">
        <v>33</v>
      </c>
      <c r="AX497" s="14" t="s">
        <v>22</v>
      </c>
      <c r="AY497" s="254" t="s">
        <v>144</v>
      </c>
    </row>
    <row r="498" s="2" customFormat="1" ht="37.8" customHeight="1">
      <c r="A498" s="40"/>
      <c r="B498" s="41"/>
      <c r="C498" s="215" t="s">
        <v>1010</v>
      </c>
      <c r="D498" s="215" t="s">
        <v>146</v>
      </c>
      <c r="E498" s="216" t="s">
        <v>1011</v>
      </c>
      <c r="F498" s="217" t="s">
        <v>1012</v>
      </c>
      <c r="G498" s="218" t="s">
        <v>357</v>
      </c>
      <c r="H498" s="219">
        <v>69</v>
      </c>
      <c r="I498" s="220"/>
      <c r="J498" s="221">
        <f>ROUND(I498*H498,2)</f>
        <v>0</v>
      </c>
      <c r="K498" s="217" t="s">
        <v>150</v>
      </c>
      <c r="L498" s="46"/>
      <c r="M498" s="222" t="s">
        <v>20</v>
      </c>
      <c r="N498" s="223" t="s">
        <v>45</v>
      </c>
      <c r="O498" s="86"/>
      <c r="P498" s="224">
        <f>O498*H498</f>
        <v>0</v>
      </c>
      <c r="Q498" s="224">
        <v>0</v>
      </c>
      <c r="R498" s="224">
        <f>Q498*H498</f>
        <v>0</v>
      </c>
      <c r="S498" s="224">
        <v>0</v>
      </c>
      <c r="T498" s="225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6" t="s">
        <v>151</v>
      </c>
      <c r="AT498" s="226" t="s">
        <v>146</v>
      </c>
      <c r="AU498" s="226" t="s">
        <v>83</v>
      </c>
      <c r="AY498" s="19" t="s">
        <v>144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9" t="s">
        <v>22</v>
      </c>
      <c r="BK498" s="227">
        <f>ROUND(I498*H498,2)</f>
        <v>0</v>
      </c>
      <c r="BL498" s="19" t="s">
        <v>151</v>
      </c>
      <c r="BM498" s="226" t="s">
        <v>1013</v>
      </c>
    </row>
    <row r="499" s="2" customFormat="1">
      <c r="A499" s="40"/>
      <c r="B499" s="41"/>
      <c r="C499" s="42"/>
      <c r="D499" s="228" t="s">
        <v>153</v>
      </c>
      <c r="E499" s="42"/>
      <c r="F499" s="229" t="s">
        <v>1014</v>
      </c>
      <c r="G499" s="42"/>
      <c r="H499" s="42"/>
      <c r="I499" s="230"/>
      <c r="J499" s="42"/>
      <c r="K499" s="42"/>
      <c r="L499" s="46"/>
      <c r="M499" s="231"/>
      <c r="N499" s="232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153</v>
      </c>
      <c r="AU499" s="19" t="s">
        <v>83</v>
      </c>
    </row>
    <row r="500" s="13" customFormat="1">
      <c r="A500" s="13"/>
      <c r="B500" s="233"/>
      <c r="C500" s="234"/>
      <c r="D500" s="235" t="s">
        <v>155</v>
      </c>
      <c r="E500" s="236" t="s">
        <v>20</v>
      </c>
      <c r="F500" s="237" t="s">
        <v>1000</v>
      </c>
      <c r="G500" s="234"/>
      <c r="H500" s="236" t="s">
        <v>20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155</v>
      </c>
      <c r="AU500" s="243" t="s">
        <v>83</v>
      </c>
      <c r="AV500" s="13" t="s">
        <v>22</v>
      </c>
      <c r="AW500" s="13" t="s">
        <v>33</v>
      </c>
      <c r="AX500" s="13" t="s">
        <v>74</v>
      </c>
      <c r="AY500" s="243" t="s">
        <v>144</v>
      </c>
    </row>
    <row r="501" s="13" customFormat="1">
      <c r="A501" s="13"/>
      <c r="B501" s="233"/>
      <c r="C501" s="234"/>
      <c r="D501" s="235" t="s">
        <v>155</v>
      </c>
      <c r="E501" s="236" t="s">
        <v>20</v>
      </c>
      <c r="F501" s="237" t="s">
        <v>1001</v>
      </c>
      <c r="G501" s="234"/>
      <c r="H501" s="236" t="s">
        <v>20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155</v>
      </c>
      <c r="AU501" s="243" t="s">
        <v>83</v>
      </c>
      <c r="AV501" s="13" t="s">
        <v>22</v>
      </c>
      <c r="AW501" s="13" t="s">
        <v>33</v>
      </c>
      <c r="AX501" s="13" t="s">
        <v>74</v>
      </c>
      <c r="AY501" s="243" t="s">
        <v>144</v>
      </c>
    </row>
    <row r="502" s="14" customFormat="1">
      <c r="A502" s="14"/>
      <c r="B502" s="244"/>
      <c r="C502" s="245"/>
      <c r="D502" s="235" t="s">
        <v>155</v>
      </c>
      <c r="E502" s="246" t="s">
        <v>20</v>
      </c>
      <c r="F502" s="247" t="s">
        <v>8</v>
      </c>
      <c r="G502" s="245"/>
      <c r="H502" s="248">
        <v>15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155</v>
      </c>
      <c r="AU502" s="254" t="s">
        <v>83</v>
      </c>
      <c r="AV502" s="14" t="s">
        <v>83</v>
      </c>
      <c r="AW502" s="14" t="s">
        <v>33</v>
      </c>
      <c r="AX502" s="14" t="s">
        <v>74</v>
      </c>
      <c r="AY502" s="254" t="s">
        <v>144</v>
      </c>
    </row>
    <row r="503" s="13" customFormat="1">
      <c r="A503" s="13"/>
      <c r="B503" s="233"/>
      <c r="C503" s="234"/>
      <c r="D503" s="235" t="s">
        <v>155</v>
      </c>
      <c r="E503" s="236" t="s">
        <v>20</v>
      </c>
      <c r="F503" s="237" t="s">
        <v>1002</v>
      </c>
      <c r="G503" s="234"/>
      <c r="H503" s="236" t="s">
        <v>20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155</v>
      </c>
      <c r="AU503" s="243" t="s">
        <v>83</v>
      </c>
      <c r="AV503" s="13" t="s">
        <v>22</v>
      </c>
      <c r="AW503" s="13" t="s">
        <v>33</v>
      </c>
      <c r="AX503" s="13" t="s">
        <v>74</v>
      </c>
      <c r="AY503" s="243" t="s">
        <v>144</v>
      </c>
    </row>
    <row r="504" s="14" customFormat="1">
      <c r="A504" s="14"/>
      <c r="B504" s="244"/>
      <c r="C504" s="245"/>
      <c r="D504" s="235" t="s">
        <v>155</v>
      </c>
      <c r="E504" s="246" t="s">
        <v>20</v>
      </c>
      <c r="F504" s="247" t="s">
        <v>233</v>
      </c>
      <c r="G504" s="245"/>
      <c r="H504" s="248">
        <v>13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155</v>
      </c>
      <c r="AU504" s="254" t="s">
        <v>83</v>
      </c>
      <c r="AV504" s="14" t="s">
        <v>83</v>
      </c>
      <c r="AW504" s="14" t="s">
        <v>33</v>
      </c>
      <c r="AX504" s="14" t="s">
        <v>74</v>
      </c>
      <c r="AY504" s="254" t="s">
        <v>144</v>
      </c>
    </row>
    <row r="505" s="13" customFormat="1">
      <c r="A505" s="13"/>
      <c r="B505" s="233"/>
      <c r="C505" s="234"/>
      <c r="D505" s="235" t="s">
        <v>155</v>
      </c>
      <c r="E505" s="236" t="s">
        <v>20</v>
      </c>
      <c r="F505" s="237" t="s">
        <v>1003</v>
      </c>
      <c r="G505" s="234"/>
      <c r="H505" s="236" t="s">
        <v>20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155</v>
      </c>
      <c r="AU505" s="243" t="s">
        <v>83</v>
      </c>
      <c r="AV505" s="13" t="s">
        <v>22</v>
      </c>
      <c r="AW505" s="13" t="s">
        <v>33</v>
      </c>
      <c r="AX505" s="13" t="s">
        <v>74</v>
      </c>
      <c r="AY505" s="243" t="s">
        <v>144</v>
      </c>
    </row>
    <row r="506" s="14" customFormat="1">
      <c r="A506" s="14"/>
      <c r="B506" s="244"/>
      <c r="C506" s="245"/>
      <c r="D506" s="235" t="s">
        <v>155</v>
      </c>
      <c r="E506" s="246" t="s">
        <v>20</v>
      </c>
      <c r="F506" s="247" t="s">
        <v>8</v>
      </c>
      <c r="G506" s="245"/>
      <c r="H506" s="248">
        <v>15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155</v>
      </c>
      <c r="AU506" s="254" t="s">
        <v>83</v>
      </c>
      <c r="AV506" s="14" t="s">
        <v>83</v>
      </c>
      <c r="AW506" s="14" t="s">
        <v>33</v>
      </c>
      <c r="AX506" s="14" t="s">
        <v>74</v>
      </c>
      <c r="AY506" s="254" t="s">
        <v>144</v>
      </c>
    </row>
    <row r="507" s="13" customFormat="1">
      <c r="A507" s="13"/>
      <c r="B507" s="233"/>
      <c r="C507" s="234"/>
      <c r="D507" s="235" t="s">
        <v>155</v>
      </c>
      <c r="E507" s="236" t="s">
        <v>20</v>
      </c>
      <c r="F507" s="237" t="s">
        <v>1004</v>
      </c>
      <c r="G507" s="234"/>
      <c r="H507" s="236" t="s">
        <v>20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155</v>
      </c>
      <c r="AU507" s="243" t="s">
        <v>83</v>
      </c>
      <c r="AV507" s="13" t="s">
        <v>22</v>
      </c>
      <c r="AW507" s="13" t="s">
        <v>33</v>
      </c>
      <c r="AX507" s="13" t="s">
        <v>74</v>
      </c>
      <c r="AY507" s="243" t="s">
        <v>144</v>
      </c>
    </row>
    <row r="508" s="14" customFormat="1">
      <c r="A508" s="14"/>
      <c r="B508" s="244"/>
      <c r="C508" s="245"/>
      <c r="D508" s="235" t="s">
        <v>155</v>
      </c>
      <c r="E508" s="246" t="s">
        <v>20</v>
      </c>
      <c r="F508" s="247" t="s">
        <v>214</v>
      </c>
      <c r="G508" s="245"/>
      <c r="H508" s="248">
        <v>10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155</v>
      </c>
      <c r="AU508" s="254" t="s">
        <v>83</v>
      </c>
      <c r="AV508" s="14" t="s">
        <v>83</v>
      </c>
      <c r="AW508" s="14" t="s">
        <v>33</v>
      </c>
      <c r="AX508" s="14" t="s">
        <v>74</v>
      </c>
      <c r="AY508" s="254" t="s">
        <v>144</v>
      </c>
    </row>
    <row r="509" s="13" customFormat="1">
      <c r="A509" s="13"/>
      <c r="B509" s="233"/>
      <c r="C509" s="234"/>
      <c r="D509" s="235" t="s">
        <v>155</v>
      </c>
      <c r="E509" s="236" t="s">
        <v>20</v>
      </c>
      <c r="F509" s="237" t="s">
        <v>1005</v>
      </c>
      <c r="G509" s="234"/>
      <c r="H509" s="236" t="s">
        <v>20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155</v>
      </c>
      <c r="AU509" s="243" t="s">
        <v>83</v>
      </c>
      <c r="AV509" s="13" t="s">
        <v>22</v>
      </c>
      <c r="AW509" s="13" t="s">
        <v>33</v>
      </c>
      <c r="AX509" s="13" t="s">
        <v>74</v>
      </c>
      <c r="AY509" s="243" t="s">
        <v>144</v>
      </c>
    </row>
    <row r="510" s="14" customFormat="1">
      <c r="A510" s="14"/>
      <c r="B510" s="244"/>
      <c r="C510" s="245"/>
      <c r="D510" s="235" t="s">
        <v>155</v>
      </c>
      <c r="E510" s="246" t="s">
        <v>20</v>
      </c>
      <c r="F510" s="247" t="s">
        <v>177</v>
      </c>
      <c r="G510" s="245"/>
      <c r="H510" s="248">
        <v>5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155</v>
      </c>
      <c r="AU510" s="254" t="s">
        <v>83</v>
      </c>
      <c r="AV510" s="14" t="s">
        <v>83</v>
      </c>
      <c r="AW510" s="14" t="s">
        <v>33</v>
      </c>
      <c r="AX510" s="14" t="s">
        <v>74</v>
      </c>
      <c r="AY510" s="254" t="s">
        <v>144</v>
      </c>
    </row>
    <row r="511" s="13" customFormat="1">
      <c r="A511" s="13"/>
      <c r="B511" s="233"/>
      <c r="C511" s="234"/>
      <c r="D511" s="235" t="s">
        <v>155</v>
      </c>
      <c r="E511" s="236" t="s">
        <v>20</v>
      </c>
      <c r="F511" s="237" t="s">
        <v>1006</v>
      </c>
      <c r="G511" s="234"/>
      <c r="H511" s="236" t="s">
        <v>20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155</v>
      </c>
      <c r="AU511" s="243" t="s">
        <v>83</v>
      </c>
      <c r="AV511" s="13" t="s">
        <v>22</v>
      </c>
      <c r="AW511" s="13" t="s">
        <v>33</v>
      </c>
      <c r="AX511" s="13" t="s">
        <v>74</v>
      </c>
      <c r="AY511" s="243" t="s">
        <v>144</v>
      </c>
    </row>
    <row r="512" s="14" customFormat="1">
      <c r="A512" s="14"/>
      <c r="B512" s="244"/>
      <c r="C512" s="245"/>
      <c r="D512" s="235" t="s">
        <v>155</v>
      </c>
      <c r="E512" s="246" t="s">
        <v>20</v>
      </c>
      <c r="F512" s="247" t="s">
        <v>222</v>
      </c>
      <c r="G512" s="245"/>
      <c r="H512" s="248">
        <v>11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155</v>
      </c>
      <c r="AU512" s="254" t="s">
        <v>83</v>
      </c>
      <c r="AV512" s="14" t="s">
        <v>83</v>
      </c>
      <c r="AW512" s="14" t="s">
        <v>33</v>
      </c>
      <c r="AX512" s="14" t="s">
        <v>74</v>
      </c>
      <c r="AY512" s="254" t="s">
        <v>144</v>
      </c>
    </row>
    <row r="513" s="15" customFormat="1">
      <c r="A513" s="15"/>
      <c r="B513" s="255"/>
      <c r="C513" s="256"/>
      <c r="D513" s="235" t="s">
        <v>155</v>
      </c>
      <c r="E513" s="257" t="s">
        <v>20</v>
      </c>
      <c r="F513" s="258" t="s">
        <v>198</v>
      </c>
      <c r="G513" s="256"/>
      <c r="H513" s="259">
        <v>69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155</v>
      </c>
      <c r="AU513" s="265" t="s">
        <v>83</v>
      </c>
      <c r="AV513" s="15" t="s">
        <v>151</v>
      </c>
      <c r="AW513" s="15" t="s">
        <v>33</v>
      </c>
      <c r="AX513" s="15" t="s">
        <v>22</v>
      </c>
      <c r="AY513" s="265" t="s">
        <v>144</v>
      </c>
    </row>
    <row r="514" s="2" customFormat="1" ht="16.5" customHeight="1">
      <c r="A514" s="40"/>
      <c r="B514" s="41"/>
      <c r="C514" s="266" t="s">
        <v>1015</v>
      </c>
      <c r="D514" s="266" t="s">
        <v>272</v>
      </c>
      <c r="E514" s="267" t="s">
        <v>1016</v>
      </c>
      <c r="F514" s="268" t="s">
        <v>1017</v>
      </c>
      <c r="G514" s="269" t="s">
        <v>357</v>
      </c>
      <c r="H514" s="270">
        <v>15</v>
      </c>
      <c r="I514" s="271"/>
      <c r="J514" s="272">
        <f>ROUND(I514*H514,2)</f>
        <v>0</v>
      </c>
      <c r="K514" s="268" t="s">
        <v>20</v>
      </c>
      <c r="L514" s="273"/>
      <c r="M514" s="274" t="s">
        <v>20</v>
      </c>
      <c r="N514" s="275" t="s">
        <v>45</v>
      </c>
      <c r="O514" s="86"/>
      <c r="P514" s="224">
        <f>O514*H514</f>
        <v>0</v>
      </c>
      <c r="Q514" s="224">
        <v>0.001</v>
      </c>
      <c r="R514" s="224">
        <f>Q514*H514</f>
        <v>0.014999999999999999</v>
      </c>
      <c r="S514" s="224">
        <v>0</v>
      </c>
      <c r="T514" s="225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6" t="s">
        <v>199</v>
      </c>
      <c r="AT514" s="226" t="s">
        <v>272</v>
      </c>
      <c r="AU514" s="226" t="s">
        <v>83</v>
      </c>
      <c r="AY514" s="19" t="s">
        <v>144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9" t="s">
        <v>22</v>
      </c>
      <c r="BK514" s="227">
        <f>ROUND(I514*H514,2)</f>
        <v>0</v>
      </c>
      <c r="BL514" s="19" t="s">
        <v>151</v>
      </c>
      <c r="BM514" s="226" t="s">
        <v>1018</v>
      </c>
    </row>
    <row r="515" s="13" customFormat="1">
      <c r="A515" s="13"/>
      <c r="B515" s="233"/>
      <c r="C515" s="234"/>
      <c r="D515" s="235" t="s">
        <v>155</v>
      </c>
      <c r="E515" s="236" t="s">
        <v>20</v>
      </c>
      <c r="F515" s="237" t="s">
        <v>966</v>
      </c>
      <c r="G515" s="234"/>
      <c r="H515" s="236" t="s">
        <v>20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155</v>
      </c>
      <c r="AU515" s="243" t="s">
        <v>83</v>
      </c>
      <c r="AV515" s="13" t="s">
        <v>22</v>
      </c>
      <c r="AW515" s="13" t="s">
        <v>33</v>
      </c>
      <c r="AX515" s="13" t="s">
        <v>74</v>
      </c>
      <c r="AY515" s="243" t="s">
        <v>144</v>
      </c>
    </row>
    <row r="516" s="14" customFormat="1">
      <c r="A516" s="14"/>
      <c r="B516" s="244"/>
      <c r="C516" s="245"/>
      <c r="D516" s="235" t="s">
        <v>155</v>
      </c>
      <c r="E516" s="246" t="s">
        <v>20</v>
      </c>
      <c r="F516" s="247" t="s">
        <v>8</v>
      </c>
      <c r="G516" s="245"/>
      <c r="H516" s="248">
        <v>15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155</v>
      </c>
      <c r="AU516" s="254" t="s">
        <v>83</v>
      </c>
      <c r="AV516" s="14" t="s">
        <v>83</v>
      </c>
      <c r="AW516" s="14" t="s">
        <v>33</v>
      </c>
      <c r="AX516" s="14" t="s">
        <v>22</v>
      </c>
      <c r="AY516" s="254" t="s">
        <v>144</v>
      </c>
    </row>
    <row r="517" s="2" customFormat="1" ht="16.5" customHeight="1">
      <c r="A517" s="40"/>
      <c r="B517" s="41"/>
      <c r="C517" s="266" t="s">
        <v>1019</v>
      </c>
      <c r="D517" s="266" t="s">
        <v>272</v>
      </c>
      <c r="E517" s="267" t="s">
        <v>1020</v>
      </c>
      <c r="F517" s="268" t="s">
        <v>1021</v>
      </c>
      <c r="G517" s="269" t="s">
        <v>357</v>
      </c>
      <c r="H517" s="270">
        <v>13</v>
      </c>
      <c r="I517" s="271"/>
      <c r="J517" s="272">
        <f>ROUND(I517*H517,2)</f>
        <v>0</v>
      </c>
      <c r="K517" s="268" t="s">
        <v>20</v>
      </c>
      <c r="L517" s="273"/>
      <c r="M517" s="274" t="s">
        <v>20</v>
      </c>
      <c r="N517" s="275" t="s">
        <v>45</v>
      </c>
      <c r="O517" s="86"/>
      <c r="P517" s="224">
        <f>O517*H517</f>
        <v>0</v>
      </c>
      <c r="Q517" s="224">
        <v>0.001</v>
      </c>
      <c r="R517" s="224">
        <f>Q517*H517</f>
        <v>0.013000000000000001</v>
      </c>
      <c r="S517" s="224">
        <v>0</v>
      </c>
      <c r="T517" s="225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26" t="s">
        <v>199</v>
      </c>
      <c r="AT517" s="226" t="s">
        <v>272</v>
      </c>
      <c r="AU517" s="226" t="s">
        <v>83</v>
      </c>
      <c r="AY517" s="19" t="s">
        <v>144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19" t="s">
        <v>22</v>
      </c>
      <c r="BK517" s="227">
        <f>ROUND(I517*H517,2)</f>
        <v>0</v>
      </c>
      <c r="BL517" s="19" t="s">
        <v>151</v>
      </c>
      <c r="BM517" s="226" t="s">
        <v>1022</v>
      </c>
    </row>
    <row r="518" s="13" customFormat="1">
      <c r="A518" s="13"/>
      <c r="B518" s="233"/>
      <c r="C518" s="234"/>
      <c r="D518" s="235" t="s">
        <v>155</v>
      </c>
      <c r="E518" s="236" t="s">
        <v>20</v>
      </c>
      <c r="F518" s="237" t="s">
        <v>966</v>
      </c>
      <c r="G518" s="234"/>
      <c r="H518" s="236" t="s">
        <v>20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155</v>
      </c>
      <c r="AU518" s="243" t="s">
        <v>83</v>
      </c>
      <c r="AV518" s="13" t="s">
        <v>22</v>
      </c>
      <c r="AW518" s="13" t="s">
        <v>33</v>
      </c>
      <c r="AX518" s="13" t="s">
        <v>74</v>
      </c>
      <c r="AY518" s="243" t="s">
        <v>144</v>
      </c>
    </row>
    <row r="519" s="14" customFormat="1">
      <c r="A519" s="14"/>
      <c r="B519" s="244"/>
      <c r="C519" s="245"/>
      <c r="D519" s="235" t="s">
        <v>155</v>
      </c>
      <c r="E519" s="246" t="s">
        <v>20</v>
      </c>
      <c r="F519" s="247" t="s">
        <v>233</v>
      </c>
      <c r="G519" s="245"/>
      <c r="H519" s="248">
        <v>13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155</v>
      </c>
      <c r="AU519" s="254" t="s">
        <v>83</v>
      </c>
      <c r="AV519" s="14" t="s">
        <v>83</v>
      </c>
      <c r="AW519" s="14" t="s">
        <v>33</v>
      </c>
      <c r="AX519" s="14" t="s">
        <v>22</v>
      </c>
      <c r="AY519" s="254" t="s">
        <v>144</v>
      </c>
    </row>
    <row r="520" s="2" customFormat="1" ht="16.5" customHeight="1">
      <c r="A520" s="40"/>
      <c r="B520" s="41"/>
      <c r="C520" s="266" t="s">
        <v>1023</v>
      </c>
      <c r="D520" s="266" t="s">
        <v>272</v>
      </c>
      <c r="E520" s="267" t="s">
        <v>1024</v>
      </c>
      <c r="F520" s="268" t="s">
        <v>1025</v>
      </c>
      <c r="G520" s="269" t="s">
        <v>357</v>
      </c>
      <c r="H520" s="270">
        <v>15</v>
      </c>
      <c r="I520" s="271"/>
      <c r="J520" s="272">
        <f>ROUND(I520*H520,2)</f>
        <v>0</v>
      </c>
      <c r="K520" s="268" t="s">
        <v>20</v>
      </c>
      <c r="L520" s="273"/>
      <c r="M520" s="274" t="s">
        <v>20</v>
      </c>
      <c r="N520" s="275" t="s">
        <v>45</v>
      </c>
      <c r="O520" s="86"/>
      <c r="P520" s="224">
        <f>O520*H520</f>
        <v>0</v>
      </c>
      <c r="Q520" s="224">
        <v>0.001</v>
      </c>
      <c r="R520" s="224">
        <f>Q520*H520</f>
        <v>0.014999999999999999</v>
      </c>
      <c r="S520" s="224">
        <v>0</v>
      </c>
      <c r="T520" s="225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6" t="s">
        <v>199</v>
      </c>
      <c r="AT520" s="226" t="s">
        <v>272</v>
      </c>
      <c r="AU520" s="226" t="s">
        <v>83</v>
      </c>
      <c r="AY520" s="19" t="s">
        <v>144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9" t="s">
        <v>22</v>
      </c>
      <c r="BK520" s="227">
        <f>ROUND(I520*H520,2)</f>
        <v>0</v>
      </c>
      <c r="BL520" s="19" t="s">
        <v>151</v>
      </c>
      <c r="BM520" s="226" t="s">
        <v>1026</v>
      </c>
    </row>
    <row r="521" s="13" customFormat="1">
      <c r="A521" s="13"/>
      <c r="B521" s="233"/>
      <c r="C521" s="234"/>
      <c r="D521" s="235" t="s">
        <v>155</v>
      </c>
      <c r="E521" s="236" t="s">
        <v>20</v>
      </c>
      <c r="F521" s="237" t="s">
        <v>966</v>
      </c>
      <c r="G521" s="234"/>
      <c r="H521" s="236" t="s">
        <v>20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155</v>
      </c>
      <c r="AU521" s="243" t="s">
        <v>83</v>
      </c>
      <c r="AV521" s="13" t="s">
        <v>22</v>
      </c>
      <c r="AW521" s="13" t="s">
        <v>33</v>
      </c>
      <c r="AX521" s="13" t="s">
        <v>74</v>
      </c>
      <c r="AY521" s="243" t="s">
        <v>144</v>
      </c>
    </row>
    <row r="522" s="14" customFormat="1">
      <c r="A522" s="14"/>
      <c r="B522" s="244"/>
      <c r="C522" s="245"/>
      <c r="D522" s="235" t="s">
        <v>155</v>
      </c>
      <c r="E522" s="246" t="s">
        <v>20</v>
      </c>
      <c r="F522" s="247" t="s">
        <v>8</v>
      </c>
      <c r="G522" s="245"/>
      <c r="H522" s="248">
        <v>15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155</v>
      </c>
      <c r="AU522" s="254" t="s">
        <v>83</v>
      </c>
      <c r="AV522" s="14" t="s">
        <v>83</v>
      </c>
      <c r="AW522" s="14" t="s">
        <v>33</v>
      </c>
      <c r="AX522" s="14" t="s">
        <v>22</v>
      </c>
      <c r="AY522" s="254" t="s">
        <v>144</v>
      </c>
    </row>
    <row r="523" s="2" customFormat="1" ht="16.5" customHeight="1">
      <c r="A523" s="40"/>
      <c r="B523" s="41"/>
      <c r="C523" s="266" t="s">
        <v>1027</v>
      </c>
      <c r="D523" s="266" t="s">
        <v>272</v>
      </c>
      <c r="E523" s="267" t="s">
        <v>1028</v>
      </c>
      <c r="F523" s="268" t="s">
        <v>1029</v>
      </c>
      <c r="G523" s="269" t="s">
        <v>357</v>
      </c>
      <c r="H523" s="270">
        <v>10</v>
      </c>
      <c r="I523" s="271"/>
      <c r="J523" s="272">
        <f>ROUND(I523*H523,2)</f>
        <v>0</v>
      </c>
      <c r="K523" s="268" t="s">
        <v>20</v>
      </c>
      <c r="L523" s="273"/>
      <c r="M523" s="274" t="s">
        <v>20</v>
      </c>
      <c r="N523" s="275" t="s">
        <v>45</v>
      </c>
      <c r="O523" s="86"/>
      <c r="P523" s="224">
        <f>O523*H523</f>
        <v>0</v>
      </c>
      <c r="Q523" s="224">
        <v>0.001</v>
      </c>
      <c r="R523" s="224">
        <f>Q523*H523</f>
        <v>0.01</v>
      </c>
      <c r="S523" s="224">
        <v>0</v>
      </c>
      <c r="T523" s="225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26" t="s">
        <v>199</v>
      </c>
      <c r="AT523" s="226" t="s">
        <v>272</v>
      </c>
      <c r="AU523" s="226" t="s">
        <v>83</v>
      </c>
      <c r="AY523" s="19" t="s">
        <v>144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9" t="s">
        <v>22</v>
      </c>
      <c r="BK523" s="227">
        <f>ROUND(I523*H523,2)</f>
        <v>0</v>
      </c>
      <c r="BL523" s="19" t="s">
        <v>151</v>
      </c>
      <c r="BM523" s="226" t="s">
        <v>1030</v>
      </c>
    </row>
    <row r="524" s="13" customFormat="1">
      <c r="A524" s="13"/>
      <c r="B524" s="233"/>
      <c r="C524" s="234"/>
      <c r="D524" s="235" t="s">
        <v>155</v>
      </c>
      <c r="E524" s="236" t="s">
        <v>20</v>
      </c>
      <c r="F524" s="237" t="s">
        <v>966</v>
      </c>
      <c r="G524" s="234"/>
      <c r="H524" s="236" t="s">
        <v>20</v>
      </c>
      <c r="I524" s="238"/>
      <c r="J524" s="234"/>
      <c r="K524" s="234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155</v>
      </c>
      <c r="AU524" s="243" t="s">
        <v>83</v>
      </c>
      <c r="AV524" s="13" t="s">
        <v>22</v>
      </c>
      <c r="AW524" s="13" t="s">
        <v>33</v>
      </c>
      <c r="AX524" s="13" t="s">
        <v>74</v>
      </c>
      <c r="AY524" s="243" t="s">
        <v>144</v>
      </c>
    </row>
    <row r="525" s="14" customFormat="1">
      <c r="A525" s="14"/>
      <c r="B525" s="244"/>
      <c r="C525" s="245"/>
      <c r="D525" s="235" t="s">
        <v>155</v>
      </c>
      <c r="E525" s="246" t="s">
        <v>20</v>
      </c>
      <c r="F525" s="247" t="s">
        <v>214</v>
      </c>
      <c r="G525" s="245"/>
      <c r="H525" s="248">
        <v>10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155</v>
      </c>
      <c r="AU525" s="254" t="s">
        <v>83</v>
      </c>
      <c r="AV525" s="14" t="s">
        <v>83</v>
      </c>
      <c r="AW525" s="14" t="s">
        <v>33</v>
      </c>
      <c r="AX525" s="14" t="s">
        <v>22</v>
      </c>
      <c r="AY525" s="254" t="s">
        <v>144</v>
      </c>
    </row>
    <row r="526" s="2" customFormat="1" ht="16.5" customHeight="1">
      <c r="A526" s="40"/>
      <c r="B526" s="41"/>
      <c r="C526" s="266" t="s">
        <v>1031</v>
      </c>
      <c r="D526" s="266" t="s">
        <v>272</v>
      </c>
      <c r="E526" s="267" t="s">
        <v>1032</v>
      </c>
      <c r="F526" s="268" t="s">
        <v>1033</v>
      </c>
      <c r="G526" s="269" t="s">
        <v>357</v>
      </c>
      <c r="H526" s="270">
        <v>5</v>
      </c>
      <c r="I526" s="271"/>
      <c r="J526" s="272">
        <f>ROUND(I526*H526,2)</f>
        <v>0</v>
      </c>
      <c r="K526" s="268" t="s">
        <v>20</v>
      </c>
      <c r="L526" s="273"/>
      <c r="M526" s="274" t="s">
        <v>20</v>
      </c>
      <c r="N526" s="275" t="s">
        <v>45</v>
      </c>
      <c r="O526" s="86"/>
      <c r="P526" s="224">
        <f>O526*H526</f>
        <v>0</v>
      </c>
      <c r="Q526" s="224">
        <v>0.001</v>
      </c>
      <c r="R526" s="224">
        <f>Q526*H526</f>
        <v>0.0050000000000000001</v>
      </c>
      <c r="S526" s="224">
        <v>0</v>
      </c>
      <c r="T526" s="225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26" t="s">
        <v>199</v>
      </c>
      <c r="AT526" s="226" t="s">
        <v>272</v>
      </c>
      <c r="AU526" s="226" t="s">
        <v>83</v>
      </c>
      <c r="AY526" s="19" t="s">
        <v>144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9" t="s">
        <v>22</v>
      </c>
      <c r="BK526" s="227">
        <f>ROUND(I526*H526,2)</f>
        <v>0</v>
      </c>
      <c r="BL526" s="19" t="s">
        <v>151</v>
      </c>
      <c r="BM526" s="226" t="s">
        <v>1034</v>
      </c>
    </row>
    <row r="527" s="13" customFormat="1">
      <c r="A527" s="13"/>
      <c r="B527" s="233"/>
      <c r="C527" s="234"/>
      <c r="D527" s="235" t="s">
        <v>155</v>
      </c>
      <c r="E527" s="236" t="s">
        <v>20</v>
      </c>
      <c r="F527" s="237" t="s">
        <v>966</v>
      </c>
      <c r="G527" s="234"/>
      <c r="H527" s="236" t="s">
        <v>20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155</v>
      </c>
      <c r="AU527" s="243" t="s">
        <v>83</v>
      </c>
      <c r="AV527" s="13" t="s">
        <v>22</v>
      </c>
      <c r="AW527" s="13" t="s">
        <v>33</v>
      </c>
      <c r="AX527" s="13" t="s">
        <v>74</v>
      </c>
      <c r="AY527" s="243" t="s">
        <v>144</v>
      </c>
    </row>
    <row r="528" s="14" customFormat="1">
      <c r="A528" s="14"/>
      <c r="B528" s="244"/>
      <c r="C528" s="245"/>
      <c r="D528" s="235" t="s">
        <v>155</v>
      </c>
      <c r="E528" s="246" t="s">
        <v>20</v>
      </c>
      <c r="F528" s="247" t="s">
        <v>177</v>
      </c>
      <c r="G528" s="245"/>
      <c r="H528" s="248">
        <v>5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155</v>
      </c>
      <c r="AU528" s="254" t="s">
        <v>83</v>
      </c>
      <c r="AV528" s="14" t="s">
        <v>83</v>
      </c>
      <c r="AW528" s="14" t="s">
        <v>33</v>
      </c>
      <c r="AX528" s="14" t="s">
        <v>22</v>
      </c>
      <c r="AY528" s="254" t="s">
        <v>144</v>
      </c>
    </row>
    <row r="529" s="2" customFormat="1" ht="16.5" customHeight="1">
      <c r="A529" s="40"/>
      <c r="B529" s="41"/>
      <c r="C529" s="266" t="s">
        <v>1035</v>
      </c>
      <c r="D529" s="266" t="s">
        <v>272</v>
      </c>
      <c r="E529" s="267" t="s">
        <v>1036</v>
      </c>
      <c r="F529" s="268" t="s">
        <v>1037</v>
      </c>
      <c r="G529" s="269" t="s">
        <v>357</v>
      </c>
      <c r="H529" s="270">
        <v>11</v>
      </c>
      <c r="I529" s="271"/>
      <c r="J529" s="272">
        <f>ROUND(I529*H529,2)</f>
        <v>0</v>
      </c>
      <c r="K529" s="268" t="s">
        <v>20</v>
      </c>
      <c r="L529" s="273"/>
      <c r="M529" s="274" t="s">
        <v>20</v>
      </c>
      <c r="N529" s="275" t="s">
        <v>45</v>
      </c>
      <c r="O529" s="86"/>
      <c r="P529" s="224">
        <f>O529*H529</f>
        <v>0</v>
      </c>
      <c r="Q529" s="224">
        <v>0.001</v>
      </c>
      <c r="R529" s="224">
        <f>Q529*H529</f>
        <v>0.010999999999999999</v>
      </c>
      <c r="S529" s="224">
        <v>0</v>
      </c>
      <c r="T529" s="225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6" t="s">
        <v>199</v>
      </c>
      <c r="AT529" s="226" t="s">
        <v>272</v>
      </c>
      <c r="AU529" s="226" t="s">
        <v>83</v>
      </c>
      <c r="AY529" s="19" t="s">
        <v>144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19" t="s">
        <v>22</v>
      </c>
      <c r="BK529" s="227">
        <f>ROUND(I529*H529,2)</f>
        <v>0</v>
      </c>
      <c r="BL529" s="19" t="s">
        <v>151</v>
      </c>
      <c r="BM529" s="226" t="s">
        <v>1038</v>
      </c>
    </row>
    <row r="530" s="13" customFormat="1">
      <c r="A530" s="13"/>
      <c r="B530" s="233"/>
      <c r="C530" s="234"/>
      <c r="D530" s="235" t="s">
        <v>155</v>
      </c>
      <c r="E530" s="236" t="s">
        <v>20</v>
      </c>
      <c r="F530" s="237" t="s">
        <v>966</v>
      </c>
      <c r="G530" s="234"/>
      <c r="H530" s="236" t="s">
        <v>20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155</v>
      </c>
      <c r="AU530" s="243" t="s">
        <v>83</v>
      </c>
      <c r="AV530" s="13" t="s">
        <v>22</v>
      </c>
      <c r="AW530" s="13" t="s">
        <v>33</v>
      </c>
      <c r="AX530" s="13" t="s">
        <v>74</v>
      </c>
      <c r="AY530" s="243" t="s">
        <v>144</v>
      </c>
    </row>
    <row r="531" s="14" customFormat="1">
      <c r="A531" s="14"/>
      <c r="B531" s="244"/>
      <c r="C531" s="245"/>
      <c r="D531" s="235" t="s">
        <v>155</v>
      </c>
      <c r="E531" s="246" t="s">
        <v>20</v>
      </c>
      <c r="F531" s="247" t="s">
        <v>222</v>
      </c>
      <c r="G531" s="245"/>
      <c r="H531" s="248">
        <v>11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155</v>
      </c>
      <c r="AU531" s="254" t="s">
        <v>83</v>
      </c>
      <c r="AV531" s="14" t="s">
        <v>83</v>
      </c>
      <c r="AW531" s="14" t="s">
        <v>33</v>
      </c>
      <c r="AX531" s="14" t="s">
        <v>22</v>
      </c>
      <c r="AY531" s="254" t="s">
        <v>144</v>
      </c>
    </row>
    <row r="532" s="2" customFormat="1" ht="24.15" customHeight="1">
      <c r="A532" s="40"/>
      <c r="B532" s="41"/>
      <c r="C532" s="215" t="s">
        <v>1039</v>
      </c>
      <c r="D532" s="215" t="s">
        <v>146</v>
      </c>
      <c r="E532" s="216" t="s">
        <v>1040</v>
      </c>
      <c r="F532" s="217" t="s">
        <v>1041</v>
      </c>
      <c r="G532" s="218" t="s">
        <v>357</v>
      </c>
      <c r="H532" s="219">
        <v>69</v>
      </c>
      <c r="I532" s="220"/>
      <c r="J532" s="221">
        <f>ROUND(I532*H532,2)</f>
        <v>0</v>
      </c>
      <c r="K532" s="217" t="s">
        <v>150</v>
      </c>
      <c r="L532" s="46"/>
      <c r="M532" s="222" t="s">
        <v>20</v>
      </c>
      <c r="N532" s="223" t="s">
        <v>45</v>
      </c>
      <c r="O532" s="86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6" t="s">
        <v>151</v>
      </c>
      <c r="AT532" s="226" t="s">
        <v>146</v>
      </c>
      <c r="AU532" s="226" t="s">
        <v>83</v>
      </c>
      <c r="AY532" s="19" t="s">
        <v>144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9" t="s">
        <v>22</v>
      </c>
      <c r="BK532" s="227">
        <f>ROUND(I532*H532,2)</f>
        <v>0</v>
      </c>
      <c r="BL532" s="19" t="s">
        <v>151</v>
      </c>
      <c r="BM532" s="226" t="s">
        <v>1042</v>
      </c>
    </row>
    <row r="533" s="2" customFormat="1">
      <c r="A533" s="40"/>
      <c r="B533" s="41"/>
      <c r="C533" s="42"/>
      <c r="D533" s="228" t="s">
        <v>153</v>
      </c>
      <c r="E533" s="42"/>
      <c r="F533" s="229" t="s">
        <v>1043</v>
      </c>
      <c r="G533" s="42"/>
      <c r="H533" s="42"/>
      <c r="I533" s="230"/>
      <c r="J533" s="42"/>
      <c r="K533" s="42"/>
      <c r="L533" s="46"/>
      <c r="M533" s="231"/>
      <c r="N533" s="232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153</v>
      </c>
      <c r="AU533" s="19" t="s">
        <v>83</v>
      </c>
    </row>
    <row r="534" s="13" customFormat="1">
      <c r="A534" s="13"/>
      <c r="B534" s="233"/>
      <c r="C534" s="234"/>
      <c r="D534" s="235" t="s">
        <v>155</v>
      </c>
      <c r="E534" s="236" t="s">
        <v>20</v>
      </c>
      <c r="F534" s="237" t="s">
        <v>1044</v>
      </c>
      <c r="G534" s="234"/>
      <c r="H534" s="236" t="s">
        <v>20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155</v>
      </c>
      <c r="AU534" s="243" t="s">
        <v>83</v>
      </c>
      <c r="AV534" s="13" t="s">
        <v>22</v>
      </c>
      <c r="AW534" s="13" t="s">
        <v>33</v>
      </c>
      <c r="AX534" s="13" t="s">
        <v>74</v>
      </c>
      <c r="AY534" s="243" t="s">
        <v>144</v>
      </c>
    </row>
    <row r="535" s="13" customFormat="1">
      <c r="A535" s="13"/>
      <c r="B535" s="233"/>
      <c r="C535" s="234"/>
      <c r="D535" s="235" t="s">
        <v>155</v>
      </c>
      <c r="E535" s="236" t="s">
        <v>20</v>
      </c>
      <c r="F535" s="237" t="s">
        <v>1045</v>
      </c>
      <c r="G535" s="234"/>
      <c r="H535" s="236" t="s">
        <v>20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155</v>
      </c>
      <c r="AU535" s="243" t="s">
        <v>83</v>
      </c>
      <c r="AV535" s="13" t="s">
        <v>22</v>
      </c>
      <c r="AW535" s="13" t="s">
        <v>33</v>
      </c>
      <c r="AX535" s="13" t="s">
        <v>74</v>
      </c>
      <c r="AY535" s="243" t="s">
        <v>144</v>
      </c>
    </row>
    <row r="536" s="14" customFormat="1">
      <c r="A536" s="14"/>
      <c r="B536" s="244"/>
      <c r="C536" s="245"/>
      <c r="D536" s="235" t="s">
        <v>155</v>
      </c>
      <c r="E536" s="246" t="s">
        <v>20</v>
      </c>
      <c r="F536" s="247" t="s">
        <v>898</v>
      </c>
      <c r="G536" s="245"/>
      <c r="H536" s="248">
        <v>69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155</v>
      </c>
      <c r="AU536" s="254" t="s">
        <v>83</v>
      </c>
      <c r="AV536" s="14" t="s">
        <v>83</v>
      </c>
      <c r="AW536" s="14" t="s">
        <v>33</v>
      </c>
      <c r="AX536" s="14" t="s">
        <v>22</v>
      </c>
      <c r="AY536" s="254" t="s">
        <v>144</v>
      </c>
    </row>
    <row r="537" s="2" customFormat="1" ht="24.15" customHeight="1">
      <c r="A537" s="40"/>
      <c r="B537" s="41"/>
      <c r="C537" s="215" t="s">
        <v>1046</v>
      </c>
      <c r="D537" s="215" t="s">
        <v>146</v>
      </c>
      <c r="E537" s="216" t="s">
        <v>946</v>
      </c>
      <c r="F537" s="217" t="s">
        <v>947</v>
      </c>
      <c r="G537" s="218" t="s">
        <v>149</v>
      </c>
      <c r="H537" s="219">
        <v>54.164999999999999</v>
      </c>
      <c r="I537" s="220"/>
      <c r="J537" s="221">
        <f>ROUND(I537*H537,2)</f>
        <v>0</v>
      </c>
      <c r="K537" s="217" t="s">
        <v>150</v>
      </c>
      <c r="L537" s="46"/>
      <c r="M537" s="222" t="s">
        <v>20</v>
      </c>
      <c r="N537" s="223" t="s">
        <v>45</v>
      </c>
      <c r="O537" s="86"/>
      <c r="P537" s="224">
        <f>O537*H537</f>
        <v>0</v>
      </c>
      <c r="Q537" s="224">
        <v>0</v>
      </c>
      <c r="R537" s="224">
        <f>Q537*H537</f>
        <v>0</v>
      </c>
      <c r="S537" s="224">
        <v>0</v>
      </c>
      <c r="T537" s="225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6" t="s">
        <v>151</v>
      </c>
      <c r="AT537" s="226" t="s">
        <v>146</v>
      </c>
      <c r="AU537" s="226" t="s">
        <v>83</v>
      </c>
      <c r="AY537" s="19" t="s">
        <v>144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9" t="s">
        <v>22</v>
      </c>
      <c r="BK537" s="227">
        <f>ROUND(I537*H537,2)</f>
        <v>0</v>
      </c>
      <c r="BL537" s="19" t="s">
        <v>151</v>
      </c>
      <c r="BM537" s="226" t="s">
        <v>1047</v>
      </c>
    </row>
    <row r="538" s="2" customFormat="1">
      <c r="A538" s="40"/>
      <c r="B538" s="41"/>
      <c r="C538" s="42"/>
      <c r="D538" s="228" t="s">
        <v>153</v>
      </c>
      <c r="E538" s="42"/>
      <c r="F538" s="229" t="s">
        <v>949</v>
      </c>
      <c r="G538" s="42"/>
      <c r="H538" s="42"/>
      <c r="I538" s="230"/>
      <c r="J538" s="42"/>
      <c r="K538" s="42"/>
      <c r="L538" s="46"/>
      <c r="M538" s="231"/>
      <c r="N538" s="232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153</v>
      </c>
      <c r="AU538" s="19" t="s">
        <v>83</v>
      </c>
    </row>
    <row r="539" s="13" customFormat="1">
      <c r="A539" s="13"/>
      <c r="B539" s="233"/>
      <c r="C539" s="234"/>
      <c r="D539" s="235" t="s">
        <v>155</v>
      </c>
      <c r="E539" s="236" t="s">
        <v>20</v>
      </c>
      <c r="F539" s="237" t="s">
        <v>1048</v>
      </c>
      <c r="G539" s="234"/>
      <c r="H539" s="236" t="s">
        <v>20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155</v>
      </c>
      <c r="AU539" s="243" t="s">
        <v>83</v>
      </c>
      <c r="AV539" s="13" t="s">
        <v>22</v>
      </c>
      <c r="AW539" s="13" t="s">
        <v>33</v>
      </c>
      <c r="AX539" s="13" t="s">
        <v>74</v>
      </c>
      <c r="AY539" s="243" t="s">
        <v>144</v>
      </c>
    </row>
    <row r="540" s="14" customFormat="1">
      <c r="A540" s="14"/>
      <c r="B540" s="244"/>
      <c r="C540" s="245"/>
      <c r="D540" s="235" t="s">
        <v>155</v>
      </c>
      <c r="E540" s="246" t="s">
        <v>20</v>
      </c>
      <c r="F540" s="247" t="s">
        <v>1049</v>
      </c>
      <c r="G540" s="245"/>
      <c r="H540" s="248">
        <v>54.164999999999999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155</v>
      </c>
      <c r="AU540" s="254" t="s">
        <v>83</v>
      </c>
      <c r="AV540" s="14" t="s">
        <v>83</v>
      </c>
      <c r="AW540" s="14" t="s">
        <v>33</v>
      </c>
      <c r="AX540" s="14" t="s">
        <v>22</v>
      </c>
      <c r="AY540" s="254" t="s">
        <v>144</v>
      </c>
    </row>
    <row r="541" s="2" customFormat="1" ht="16.5" customHeight="1">
      <c r="A541" s="40"/>
      <c r="B541" s="41"/>
      <c r="C541" s="266" t="s">
        <v>1050</v>
      </c>
      <c r="D541" s="266" t="s">
        <v>272</v>
      </c>
      <c r="E541" s="267" t="s">
        <v>1051</v>
      </c>
      <c r="F541" s="268" t="s">
        <v>954</v>
      </c>
      <c r="G541" s="269" t="s">
        <v>161</v>
      </c>
      <c r="H541" s="270">
        <v>5.4169999999999998</v>
      </c>
      <c r="I541" s="271"/>
      <c r="J541" s="272">
        <f>ROUND(I541*H541,2)</f>
        <v>0</v>
      </c>
      <c r="K541" s="268" t="s">
        <v>150</v>
      </c>
      <c r="L541" s="273"/>
      <c r="M541" s="274" t="s">
        <v>20</v>
      </c>
      <c r="N541" s="275" t="s">
        <v>45</v>
      </c>
      <c r="O541" s="86"/>
      <c r="P541" s="224">
        <f>O541*H541</f>
        <v>0</v>
      </c>
      <c r="Q541" s="224">
        <v>0.20000000000000001</v>
      </c>
      <c r="R541" s="224">
        <f>Q541*H541</f>
        <v>1.0833999999999999</v>
      </c>
      <c r="S541" s="224">
        <v>0</v>
      </c>
      <c r="T541" s="225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6" t="s">
        <v>199</v>
      </c>
      <c r="AT541" s="226" t="s">
        <v>272</v>
      </c>
      <c r="AU541" s="226" t="s">
        <v>83</v>
      </c>
      <c r="AY541" s="19" t="s">
        <v>144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9" t="s">
        <v>22</v>
      </c>
      <c r="BK541" s="227">
        <f>ROUND(I541*H541,2)</f>
        <v>0</v>
      </c>
      <c r="BL541" s="19" t="s">
        <v>151</v>
      </c>
      <c r="BM541" s="226" t="s">
        <v>1052</v>
      </c>
    </row>
    <row r="542" s="13" customFormat="1">
      <c r="A542" s="13"/>
      <c r="B542" s="233"/>
      <c r="C542" s="234"/>
      <c r="D542" s="235" t="s">
        <v>155</v>
      </c>
      <c r="E542" s="236" t="s">
        <v>20</v>
      </c>
      <c r="F542" s="237" t="s">
        <v>1053</v>
      </c>
      <c r="G542" s="234"/>
      <c r="H542" s="236" t="s">
        <v>20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155</v>
      </c>
      <c r="AU542" s="243" t="s">
        <v>83</v>
      </c>
      <c r="AV542" s="13" t="s">
        <v>22</v>
      </c>
      <c r="AW542" s="13" t="s">
        <v>33</v>
      </c>
      <c r="AX542" s="13" t="s">
        <v>74</v>
      </c>
      <c r="AY542" s="243" t="s">
        <v>144</v>
      </c>
    </row>
    <row r="543" s="14" customFormat="1">
      <c r="A543" s="14"/>
      <c r="B543" s="244"/>
      <c r="C543" s="245"/>
      <c r="D543" s="235" t="s">
        <v>155</v>
      </c>
      <c r="E543" s="246" t="s">
        <v>20</v>
      </c>
      <c r="F543" s="247" t="s">
        <v>1054</v>
      </c>
      <c r="G543" s="245"/>
      <c r="H543" s="248">
        <v>5.4165000000000001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155</v>
      </c>
      <c r="AU543" s="254" t="s">
        <v>83</v>
      </c>
      <c r="AV543" s="14" t="s">
        <v>83</v>
      </c>
      <c r="AW543" s="14" t="s">
        <v>33</v>
      </c>
      <c r="AX543" s="14" t="s">
        <v>22</v>
      </c>
      <c r="AY543" s="254" t="s">
        <v>144</v>
      </c>
    </row>
    <row r="544" s="2" customFormat="1" ht="24.15" customHeight="1">
      <c r="A544" s="40"/>
      <c r="B544" s="41"/>
      <c r="C544" s="215" t="s">
        <v>1055</v>
      </c>
      <c r="D544" s="215" t="s">
        <v>146</v>
      </c>
      <c r="E544" s="216" t="s">
        <v>1056</v>
      </c>
      <c r="F544" s="217" t="s">
        <v>1057</v>
      </c>
      <c r="G544" s="218" t="s">
        <v>149</v>
      </c>
      <c r="H544" s="219">
        <v>138</v>
      </c>
      <c r="I544" s="220"/>
      <c r="J544" s="221">
        <f>ROUND(I544*H544,2)</f>
        <v>0</v>
      </c>
      <c r="K544" s="217" t="s">
        <v>150</v>
      </c>
      <c r="L544" s="46"/>
      <c r="M544" s="222" t="s">
        <v>20</v>
      </c>
      <c r="N544" s="223" t="s">
        <v>45</v>
      </c>
      <c r="O544" s="86"/>
      <c r="P544" s="224">
        <f>O544*H544</f>
        <v>0</v>
      </c>
      <c r="Q544" s="224">
        <v>0</v>
      </c>
      <c r="R544" s="224">
        <f>Q544*H544</f>
        <v>0</v>
      </c>
      <c r="S544" s="224">
        <v>0</v>
      </c>
      <c r="T544" s="225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6" t="s">
        <v>151</v>
      </c>
      <c r="AT544" s="226" t="s">
        <v>146</v>
      </c>
      <c r="AU544" s="226" t="s">
        <v>83</v>
      </c>
      <c r="AY544" s="19" t="s">
        <v>144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9" t="s">
        <v>22</v>
      </c>
      <c r="BK544" s="227">
        <f>ROUND(I544*H544,2)</f>
        <v>0</v>
      </c>
      <c r="BL544" s="19" t="s">
        <v>151</v>
      </c>
      <c r="BM544" s="226" t="s">
        <v>1058</v>
      </c>
    </row>
    <row r="545" s="2" customFormat="1">
      <c r="A545" s="40"/>
      <c r="B545" s="41"/>
      <c r="C545" s="42"/>
      <c r="D545" s="228" t="s">
        <v>153</v>
      </c>
      <c r="E545" s="42"/>
      <c r="F545" s="229" t="s">
        <v>1059</v>
      </c>
      <c r="G545" s="42"/>
      <c r="H545" s="42"/>
      <c r="I545" s="230"/>
      <c r="J545" s="42"/>
      <c r="K545" s="42"/>
      <c r="L545" s="46"/>
      <c r="M545" s="231"/>
      <c r="N545" s="232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153</v>
      </c>
      <c r="AU545" s="19" t="s">
        <v>83</v>
      </c>
    </row>
    <row r="546" s="13" customFormat="1">
      <c r="A546" s="13"/>
      <c r="B546" s="233"/>
      <c r="C546" s="234"/>
      <c r="D546" s="235" t="s">
        <v>155</v>
      </c>
      <c r="E546" s="236" t="s">
        <v>20</v>
      </c>
      <c r="F546" s="237" t="s">
        <v>1060</v>
      </c>
      <c r="G546" s="234"/>
      <c r="H546" s="236" t="s">
        <v>20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155</v>
      </c>
      <c r="AU546" s="243" t="s">
        <v>83</v>
      </c>
      <c r="AV546" s="13" t="s">
        <v>22</v>
      </c>
      <c r="AW546" s="13" t="s">
        <v>33</v>
      </c>
      <c r="AX546" s="13" t="s">
        <v>74</v>
      </c>
      <c r="AY546" s="243" t="s">
        <v>144</v>
      </c>
    </row>
    <row r="547" s="14" customFormat="1">
      <c r="A547" s="14"/>
      <c r="B547" s="244"/>
      <c r="C547" s="245"/>
      <c r="D547" s="235" t="s">
        <v>155</v>
      </c>
      <c r="E547" s="246" t="s">
        <v>20</v>
      </c>
      <c r="F547" s="247" t="s">
        <v>1061</v>
      </c>
      <c r="G547" s="245"/>
      <c r="H547" s="248">
        <v>138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155</v>
      </c>
      <c r="AU547" s="254" t="s">
        <v>83</v>
      </c>
      <c r="AV547" s="14" t="s">
        <v>83</v>
      </c>
      <c r="AW547" s="14" t="s">
        <v>33</v>
      </c>
      <c r="AX547" s="14" t="s">
        <v>22</v>
      </c>
      <c r="AY547" s="254" t="s">
        <v>144</v>
      </c>
    </row>
    <row r="548" s="2" customFormat="1" ht="21.75" customHeight="1">
      <c r="A548" s="40"/>
      <c r="B548" s="41"/>
      <c r="C548" s="215" t="s">
        <v>1062</v>
      </c>
      <c r="D548" s="215" t="s">
        <v>146</v>
      </c>
      <c r="E548" s="216" t="s">
        <v>942</v>
      </c>
      <c r="F548" s="217" t="s">
        <v>943</v>
      </c>
      <c r="G548" s="218" t="s">
        <v>357</v>
      </c>
      <c r="H548" s="219">
        <v>69</v>
      </c>
      <c r="I548" s="220"/>
      <c r="J548" s="221">
        <f>ROUND(I548*H548,2)</f>
        <v>0</v>
      </c>
      <c r="K548" s="217" t="s">
        <v>20</v>
      </c>
      <c r="L548" s="46"/>
      <c r="M548" s="222" t="s">
        <v>20</v>
      </c>
      <c r="N548" s="223" t="s">
        <v>45</v>
      </c>
      <c r="O548" s="86"/>
      <c r="P548" s="224">
        <f>O548*H548</f>
        <v>0</v>
      </c>
      <c r="Q548" s="224">
        <v>0</v>
      </c>
      <c r="R548" s="224">
        <f>Q548*H548</f>
        <v>0</v>
      </c>
      <c r="S548" s="224">
        <v>0</v>
      </c>
      <c r="T548" s="225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6" t="s">
        <v>151</v>
      </c>
      <c r="AT548" s="226" t="s">
        <v>146</v>
      </c>
      <c r="AU548" s="226" t="s">
        <v>83</v>
      </c>
      <c r="AY548" s="19" t="s">
        <v>144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19" t="s">
        <v>22</v>
      </c>
      <c r="BK548" s="227">
        <f>ROUND(I548*H548,2)</f>
        <v>0</v>
      </c>
      <c r="BL548" s="19" t="s">
        <v>151</v>
      </c>
      <c r="BM548" s="226" t="s">
        <v>1063</v>
      </c>
    </row>
    <row r="549" s="13" customFormat="1">
      <c r="A549" s="13"/>
      <c r="B549" s="233"/>
      <c r="C549" s="234"/>
      <c r="D549" s="235" t="s">
        <v>155</v>
      </c>
      <c r="E549" s="236" t="s">
        <v>20</v>
      </c>
      <c r="F549" s="237" t="s">
        <v>1045</v>
      </c>
      <c r="G549" s="234"/>
      <c r="H549" s="236" t="s">
        <v>20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155</v>
      </c>
      <c r="AU549" s="243" t="s">
        <v>83</v>
      </c>
      <c r="AV549" s="13" t="s">
        <v>22</v>
      </c>
      <c r="AW549" s="13" t="s">
        <v>33</v>
      </c>
      <c r="AX549" s="13" t="s">
        <v>74</v>
      </c>
      <c r="AY549" s="243" t="s">
        <v>144</v>
      </c>
    </row>
    <row r="550" s="14" customFormat="1">
      <c r="A550" s="14"/>
      <c r="B550" s="244"/>
      <c r="C550" s="245"/>
      <c r="D550" s="235" t="s">
        <v>155</v>
      </c>
      <c r="E550" s="246" t="s">
        <v>20</v>
      </c>
      <c r="F550" s="247" t="s">
        <v>898</v>
      </c>
      <c r="G550" s="245"/>
      <c r="H550" s="248">
        <v>69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155</v>
      </c>
      <c r="AU550" s="254" t="s">
        <v>83</v>
      </c>
      <c r="AV550" s="14" t="s">
        <v>83</v>
      </c>
      <c r="AW550" s="14" t="s">
        <v>33</v>
      </c>
      <c r="AX550" s="14" t="s">
        <v>22</v>
      </c>
      <c r="AY550" s="254" t="s">
        <v>144</v>
      </c>
    </row>
    <row r="551" s="2" customFormat="1" ht="24.15" customHeight="1">
      <c r="A551" s="40"/>
      <c r="B551" s="41"/>
      <c r="C551" s="215" t="s">
        <v>1064</v>
      </c>
      <c r="D551" s="215" t="s">
        <v>146</v>
      </c>
      <c r="E551" s="216" t="s">
        <v>1065</v>
      </c>
      <c r="F551" s="217" t="s">
        <v>1066</v>
      </c>
      <c r="G551" s="218" t="s">
        <v>1067</v>
      </c>
      <c r="H551" s="219">
        <v>0.68999999999999995</v>
      </c>
      <c r="I551" s="220"/>
      <c r="J551" s="221">
        <f>ROUND(I551*H551,2)</f>
        <v>0</v>
      </c>
      <c r="K551" s="217" t="s">
        <v>150</v>
      </c>
      <c r="L551" s="46"/>
      <c r="M551" s="222" t="s">
        <v>20</v>
      </c>
      <c r="N551" s="223" t="s">
        <v>45</v>
      </c>
      <c r="O551" s="86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6" t="s">
        <v>151</v>
      </c>
      <c r="AT551" s="226" t="s">
        <v>146</v>
      </c>
      <c r="AU551" s="226" t="s">
        <v>83</v>
      </c>
      <c r="AY551" s="19" t="s">
        <v>144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9" t="s">
        <v>22</v>
      </c>
      <c r="BK551" s="227">
        <f>ROUND(I551*H551,2)</f>
        <v>0</v>
      </c>
      <c r="BL551" s="19" t="s">
        <v>151</v>
      </c>
      <c r="BM551" s="226" t="s">
        <v>1068</v>
      </c>
    </row>
    <row r="552" s="2" customFormat="1">
      <c r="A552" s="40"/>
      <c r="B552" s="41"/>
      <c r="C552" s="42"/>
      <c r="D552" s="228" t="s">
        <v>153</v>
      </c>
      <c r="E552" s="42"/>
      <c r="F552" s="229" t="s">
        <v>1069</v>
      </c>
      <c r="G552" s="42"/>
      <c r="H552" s="42"/>
      <c r="I552" s="230"/>
      <c r="J552" s="42"/>
      <c r="K552" s="42"/>
      <c r="L552" s="46"/>
      <c r="M552" s="231"/>
      <c r="N552" s="232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153</v>
      </c>
      <c r="AU552" s="19" t="s">
        <v>83</v>
      </c>
    </row>
    <row r="553" s="13" customFormat="1">
      <c r="A553" s="13"/>
      <c r="B553" s="233"/>
      <c r="C553" s="234"/>
      <c r="D553" s="235" t="s">
        <v>155</v>
      </c>
      <c r="E553" s="236" t="s">
        <v>20</v>
      </c>
      <c r="F553" s="237" t="s">
        <v>1000</v>
      </c>
      <c r="G553" s="234"/>
      <c r="H553" s="236" t="s">
        <v>20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155</v>
      </c>
      <c r="AU553" s="243" t="s">
        <v>83</v>
      </c>
      <c r="AV553" s="13" t="s">
        <v>22</v>
      </c>
      <c r="AW553" s="13" t="s">
        <v>33</v>
      </c>
      <c r="AX553" s="13" t="s">
        <v>74</v>
      </c>
      <c r="AY553" s="243" t="s">
        <v>144</v>
      </c>
    </row>
    <row r="554" s="14" customFormat="1">
      <c r="A554" s="14"/>
      <c r="B554" s="244"/>
      <c r="C554" s="245"/>
      <c r="D554" s="235" t="s">
        <v>155</v>
      </c>
      <c r="E554" s="246" t="s">
        <v>20</v>
      </c>
      <c r="F554" s="247" t="s">
        <v>1070</v>
      </c>
      <c r="G554" s="245"/>
      <c r="H554" s="248">
        <v>0.68999999999999995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155</v>
      </c>
      <c r="AU554" s="254" t="s">
        <v>83</v>
      </c>
      <c r="AV554" s="14" t="s">
        <v>83</v>
      </c>
      <c r="AW554" s="14" t="s">
        <v>33</v>
      </c>
      <c r="AX554" s="14" t="s">
        <v>22</v>
      </c>
      <c r="AY554" s="254" t="s">
        <v>144</v>
      </c>
    </row>
    <row r="555" s="2" customFormat="1" ht="16.5" customHeight="1">
      <c r="A555" s="40"/>
      <c r="B555" s="41"/>
      <c r="C555" s="266" t="s">
        <v>1071</v>
      </c>
      <c r="D555" s="266" t="s">
        <v>272</v>
      </c>
      <c r="E555" s="267" t="s">
        <v>1072</v>
      </c>
      <c r="F555" s="268" t="s">
        <v>1073</v>
      </c>
      <c r="G555" s="269" t="s">
        <v>1074</v>
      </c>
      <c r="H555" s="270">
        <v>1</v>
      </c>
      <c r="I555" s="271"/>
      <c r="J555" s="272">
        <f>ROUND(I555*H555,2)</f>
        <v>0</v>
      </c>
      <c r="K555" s="268" t="s">
        <v>150</v>
      </c>
      <c r="L555" s="273"/>
      <c r="M555" s="274" t="s">
        <v>20</v>
      </c>
      <c r="N555" s="275" t="s">
        <v>45</v>
      </c>
      <c r="O555" s="86"/>
      <c r="P555" s="224">
        <f>O555*H555</f>
        <v>0</v>
      </c>
      <c r="Q555" s="224">
        <v>0.001</v>
      </c>
      <c r="R555" s="224">
        <f>Q555*H555</f>
        <v>0.001</v>
      </c>
      <c r="S555" s="224">
        <v>0</v>
      </c>
      <c r="T555" s="225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26" t="s">
        <v>199</v>
      </c>
      <c r="AT555" s="226" t="s">
        <v>272</v>
      </c>
      <c r="AU555" s="226" t="s">
        <v>83</v>
      </c>
      <c r="AY555" s="19" t="s">
        <v>144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9" t="s">
        <v>22</v>
      </c>
      <c r="BK555" s="227">
        <f>ROUND(I555*H555,2)</f>
        <v>0</v>
      </c>
      <c r="BL555" s="19" t="s">
        <v>151</v>
      </c>
      <c r="BM555" s="226" t="s">
        <v>1075</v>
      </c>
    </row>
    <row r="556" s="14" customFormat="1">
      <c r="A556" s="14"/>
      <c r="B556" s="244"/>
      <c r="C556" s="245"/>
      <c r="D556" s="235" t="s">
        <v>155</v>
      </c>
      <c r="E556" s="246" t="s">
        <v>20</v>
      </c>
      <c r="F556" s="247" t="s">
        <v>22</v>
      </c>
      <c r="G556" s="245"/>
      <c r="H556" s="248">
        <v>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155</v>
      </c>
      <c r="AU556" s="254" t="s">
        <v>83</v>
      </c>
      <c r="AV556" s="14" t="s">
        <v>83</v>
      </c>
      <c r="AW556" s="14" t="s">
        <v>33</v>
      </c>
      <c r="AX556" s="14" t="s">
        <v>22</v>
      </c>
      <c r="AY556" s="254" t="s">
        <v>144</v>
      </c>
    </row>
    <row r="557" s="2" customFormat="1" ht="16.5" customHeight="1">
      <c r="A557" s="40"/>
      <c r="B557" s="41"/>
      <c r="C557" s="215" t="s">
        <v>1076</v>
      </c>
      <c r="D557" s="215" t="s">
        <v>146</v>
      </c>
      <c r="E557" s="216" t="s">
        <v>968</v>
      </c>
      <c r="F557" s="217" t="s">
        <v>969</v>
      </c>
      <c r="G557" s="218" t="s">
        <v>885</v>
      </c>
      <c r="H557" s="219">
        <v>345</v>
      </c>
      <c r="I557" s="220"/>
      <c r="J557" s="221">
        <f>ROUND(I557*H557,2)</f>
        <v>0</v>
      </c>
      <c r="K557" s="217" t="s">
        <v>20</v>
      </c>
      <c r="L557" s="46"/>
      <c r="M557" s="222" t="s">
        <v>20</v>
      </c>
      <c r="N557" s="223" t="s">
        <v>45</v>
      </c>
      <c r="O557" s="86"/>
      <c r="P557" s="224">
        <f>O557*H557</f>
        <v>0</v>
      </c>
      <c r="Q557" s="224">
        <v>0</v>
      </c>
      <c r="R557" s="224">
        <f>Q557*H557</f>
        <v>0</v>
      </c>
      <c r="S557" s="224">
        <v>0</v>
      </c>
      <c r="T557" s="225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6" t="s">
        <v>151</v>
      </c>
      <c r="AT557" s="226" t="s">
        <v>146</v>
      </c>
      <c r="AU557" s="226" t="s">
        <v>83</v>
      </c>
      <c r="AY557" s="19" t="s">
        <v>144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9" t="s">
        <v>22</v>
      </c>
      <c r="BK557" s="227">
        <f>ROUND(I557*H557,2)</f>
        <v>0</v>
      </c>
      <c r="BL557" s="19" t="s">
        <v>151</v>
      </c>
      <c r="BM557" s="226" t="s">
        <v>1077</v>
      </c>
    </row>
    <row r="558" s="13" customFormat="1">
      <c r="A558" s="13"/>
      <c r="B558" s="233"/>
      <c r="C558" s="234"/>
      <c r="D558" s="235" t="s">
        <v>155</v>
      </c>
      <c r="E558" s="236" t="s">
        <v>20</v>
      </c>
      <c r="F558" s="237" t="s">
        <v>1078</v>
      </c>
      <c r="G558" s="234"/>
      <c r="H558" s="236" t="s">
        <v>20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155</v>
      </c>
      <c r="AU558" s="243" t="s">
        <v>83</v>
      </c>
      <c r="AV558" s="13" t="s">
        <v>22</v>
      </c>
      <c r="AW558" s="13" t="s">
        <v>33</v>
      </c>
      <c r="AX558" s="13" t="s">
        <v>74</v>
      </c>
      <c r="AY558" s="243" t="s">
        <v>144</v>
      </c>
    </row>
    <row r="559" s="14" customFormat="1">
      <c r="A559" s="14"/>
      <c r="B559" s="244"/>
      <c r="C559" s="245"/>
      <c r="D559" s="235" t="s">
        <v>155</v>
      </c>
      <c r="E559" s="246" t="s">
        <v>20</v>
      </c>
      <c r="F559" s="247" t="s">
        <v>1079</v>
      </c>
      <c r="G559" s="245"/>
      <c r="H559" s="248">
        <v>345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155</v>
      </c>
      <c r="AU559" s="254" t="s">
        <v>83</v>
      </c>
      <c r="AV559" s="14" t="s">
        <v>83</v>
      </c>
      <c r="AW559" s="14" t="s">
        <v>33</v>
      </c>
      <c r="AX559" s="14" t="s">
        <v>22</v>
      </c>
      <c r="AY559" s="254" t="s">
        <v>144</v>
      </c>
    </row>
    <row r="560" s="2" customFormat="1" ht="16.5" customHeight="1">
      <c r="A560" s="40"/>
      <c r="B560" s="41"/>
      <c r="C560" s="266" t="s">
        <v>1080</v>
      </c>
      <c r="D560" s="266" t="s">
        <v>272</v>
      </c>
      <c r="E560" s="267" t="s">
        <v>973</v>
      </c>
      <c r="F560" s="268" t="s">
        <v>974</v>
      </c>
      <c r="G560" s="269" t="s">
        <v>885</v>
      </c>
      <c r="H560" s="270">
        <v>345</v>
      </c>
      <c r="I560" s="271"/>
      <c r="J560" s="272">
        <f>ROUND(I560*H560,2)</f>
        <v>0</v>
      </c>
      <c r="K560" s="268" t="s">
        <v>20</v>
      </c>
      <c r="L560" s="273"/>
      <c r="M560" s="274" t="s">
        <v>20</v>
      </c>
      <c r="N560" s="275" t="s">
        <v>45</v>
      </c>
      <c r="O560" s="86"/>
      <c r="P560" s="224">
        <f>O560*H560</f>
        <v>0</v>
      </c>
      <c r="Q560" s="224">
        <v>0.001</v>
      </c>
      <c r="R560" s="224">
        <f>Q560*H560</f>
        <v>0.34500000000000003</v>
      </c>
      <c r="S560" s="224">
        <v>0</v>
      </c>
      <c r="T560" s="225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6" t="s">
        <v>199</v>
      </c>
      <c r="AT560" s="226" t="s">
        <v>272</v>
      </c>
      <c r="AU560" s="226" t="s">
        <v>83</v>
      </c>
      <c r="AY560" s="19" t="s">
        <v>144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9" t="s">
        <v>22</v>
      </c>
      <c r="BK560" s="227">
        <f>ROUND(I560*H560,2)</f>
        <v>0</v>
      </c>
      <c r="BL560" s="19" t="s">
        <v>151</v>
      </c>
      <c r="BM560" s="226" t="s">
        <v>1081</v>
      </c>
    </row>
    <row r="561" s="13" customFormat="1">
      <c r="A561" s="13"/>
      <c r="B561" s="233"/>
      <c r="C561" s="234"/>
      <c r="D561" s="235" t="s">
        <v>155</v>
      </c>
      <c r="E561" s="236" t="s">
        <v>20</v>
      </c>
      <c r="F561" s="237" t="s">
        <v>976</v>
      </c>
      <c r="G561" s="234"/>
      <c r="H561" s="236" t="s">
        <v>20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155</v>
      </c>
      <c r="AU561" s="243" t="s">
        <v>83</v>
      </c>
      <c r="AV561" s="13" t="s">
        <v>22</v>
      </c>
      <c r="AW561" s="13" t="s">
        <v>33</v>
      </c>
      <c r="AX561" s="13" t="s">
        <v>74</v>
      </c>
      <c r="AY561" s="243" t="s">
        <v>144</v>
      </c>
    </row>
    <row r="562" s="14" customFormat="1">
      <c r="A562" s="14"/>
      <c r="B562" s="244"/>
      <c r="C562" s="245"/>
      <c r="D562" s="235" t="s">
        <v>155</v>
      </c>
      <c r="E562" s="246" t="s">
        <v>20</v>
      </c>
      <c r="F562" s="247" t="s">
        <v>1082</v>
      </c>
      <c r="G562" s="245"/>
      <c r="H562" s="248">
        <v>345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155</v>
      </c>
      <c r="AU562" s="254" t="s">
        <v>83</v>
      </c>
      <c r="AV562" s="14" t="s">
        <v>83</v>
      </c>
      <c r="AW562" s="14" t="s">
        <v>33</v>
      </c>
      <c r="AX562" s="14" t="s">
        <v>22</v>
      </c>
      <c r="AY562" s="254" t="s">
        <v>144</v>
      </c>
    </row>
    <row r="563" s="2" customFormat="1" ht="21.75" customHeight="1">
      <c r="A563" s="40"/>
      <c r="B563" s="41"/>
      <c r="C563" s="215" t="s">
        <v>1083</v>
      </c>
      <c r="D563" s="215" t="s">
        <v>146</v>
      </c>
      <c r="E563" s="216" t="s">
        <v>979</v>
      </c>
      <c r="F563" s="217" t="s">
        <v>980</v>
      </c>
      <c r="G563" s="218" t="s">
        <v>161</v>
      </c>
      <c r="H563" s="219">
        <v>2.0699999999999998</v>
      </c>
      <c r="I563" s="220"/>
      <c r="J563" s="221">
        <f>ROUND(I563*H563,2)</f>
        <v>0</v>
      </c>
      <c r="K563" s="217" t="s">
        <v>150</v>
      </c>
      <c r="L563" s="46"/>
      <c r="M563" s="222" t="s">
        <v>20</v>
      </c>
      <c r="N563" s="223" t="s">
        <v>45</v>
      </c>
      <c r="O563" s="86"/>
      <c r="P563" s="224">
        <f>O563*H563</f>
        <v>0</v>
      </c>
      <c r="Q563" s="224">
        <v>0</v>
      </c>
      <c r="R563" s="224">
        <f>Q563*H563</f>
        <v>0</v>
      </c>
      <c r="S563" s="224">
        <v>0</v>
      </c>
      <c r="T563" s="225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26" t="s">
        <v>151</v>
      </c>
      <c r="AT563" s="226" t="s">
        <v>146</v>
      </c>
      <c r="AU563" s="226" t="s">
        <v>83</v>
      </c>
      <c r="AY563" s="19" t="s">
        <v>144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9" t="s">
        <v>22</v>
      </c>
      <c r="BK563" s="227">
        <f>ROUND(I563*H563,2)</f>
        <v>0</v>
      </c>
      <c r="BL563" s="19" t="s">
        <v>151</v>
      </c>
      <c r="BM563" s="226" t="s">
        <v>1084</v>
      </c>
    </row>
    <row r="564" s="2" customFormat="1">
      <c r="A564" s="40"/>
      <c r="B564" s="41"/>
      <c r="C564" s="42"/>
      <c r="D564" s="228" t="s">
        <v>153</v>
      </c>
      <c r="E564" s="42"/>
      <c r="F564" s="229" t="s">
        <v>982</v>
      </c>
      <c r="G564" s="42"/>
      <c r="H564" s="42"/>
      <c r="I564" s="230"/>
      <c r="J564" s="42"/>
      <c r="K564" s="42"/>
      <c r="L564" s="46"/>
      <c r="M564" s="231"/>
      <c r="N564" s="232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153</v>
      </c>
      <c r="AU564" s="19" t="s">
        <v>83</v>
      </c>
    </row>
    <row r="565" s="13" customFormat="1">
      <c r="A565" s="13"/>
      <c r="B565" s="233"/>
      <c r="C565" s="234"/>
      <c r="D565" s="235" t="s">
        <v>155</v>
      </c>
      <c r="E565" s="236" t="s">
        <v>20</v>
      </c>
      <c r="F565" s="237" t="s">
        <v>934</v>
      </c>
      <c r="G565" s="234"/>
      <c r="H565" s="236" t="s">
        <v>20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155</v>
      </c>
      <c r="AU565" s="243" t="s">
        <v>83</v>
      </c>
      <c r="AV565" s="13" t="s">
        <v>22</v>
      </c>
      <c r="AW565" s="13" t="s">
        <v>33</v>
      </c>
      <c r="AX565" s="13" t="s">
        <v>74</v>
      </c>
      <c r="AY565" s="243" t="s">
        <v>144</v>
      </c>
    </row>
    <row r="566" s="14" customFormat="1">
      <c r="A566" s="14"/>
      <c r="B566" s="244"/>
      <c r="C566" s="245"/>
      <c r="D566" s="235" t="s">
        <v>155</v>
      </c>
      <c r="E566" s="246" t="s">
        <v>20</v>
      </c>
      <c r="F566" s="247" t="s">
        <v>1085</v>
      </c>
      <c r="G566" s="245"/>
      <c r="H566" s="248">
        <v>2.0699999999999998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155</v>
      </c>
      <c r="AU566" s="254" t="s">
        <v>83</v>
      </c>
      <c r="AV566" s="14" t="s">
        <v>83</v>
      </c>
      <c r="AW566" s="14" t="s">
        <v>33</v>
      </c>
      <c r="AX566" s="14" t="s">
        <v>22</v>
      </c>
      <c r="AY566" s="254" t="s">
        <v>144</v>
      </c>
    </row>
    <row r="567" s="2" customFormat="1" ht="21.75" customHeight="1">
      <c r="A567" s="40"/>
      <c r="B567" s="41"/>
      <c r="C567" s="215" t="s">
        <v>1086</v>
      </c>
      <c r="D567" s="215" t="s">
        <v>146</v>
      </c>
      <c r="E567" s="216" t="s">
        <v>985</v>
      </c>
      <c r="F567" s="217" t="s">
        <v>986</v>
      </c>
      <c r="G567" s="218" t="s">
        <v>161</v>
      </c>
      <c r="H567" s="219">
        <v>2.0699999999999998</v>
      </c>
      <c r="I567" s="220"/>
      <c r="J567" s="221">
        <f>ROUND(I567*H567,2)</f>
        <v>0</v>
      </c>
      <c r="K567" s="217" t="s">
        <v>150</v>
      </c>
      <c r="L567" s="46"/>
      <c r="M567" s="222" t="s">
        <v>20</v>
      </c>
      <c r="N567" s="223" t="s">
        <v>45</v>
      </c>
      <c r="O567" s="86"/>
      <c r="P567" s="224">
        <f>O567*H567</f>
        <v>0</v>
      </c>
      <c r="Q567" s="224">
        <v>0</v>
      </c>
      <c r="R567" s="224">
        <f>Q567*H567</f>
        <v>0</v>
      </c>
      <c r="S567" s="224">
        <v>0</v>
      </c>
      <c r="T567" s="225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26" t="s">
        <v>151</v>
      </c>
      <c r="AT567" s="226" t="s">
        <v>146</v>
      </c>
      <c r="AU567" s="226" t="s">
        <v>83</v>
      </c>
      <c r="AY567" s="19" t="s">
        <v>144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9" t="s">
        <v>22</v>
      </c>
      <c r="BK567" s="227">
        <f>ROUND(I567*H567,2)</f>
        <v>0</v>
      </c>
      <c r="BL567" s="19" t="s">
        <v>151</v>
      </c>
      <c r="BM567" s="226" t="s">
        <v>1087</v>
      </c>
    </row>
    <row r="568" s="2" customFormat="1">
      <c r="A568" s="40"/>
      <c r="B568" s="41"/>
      <c r="C568" s="42"/>
      <c r="D568" s="228" t="s">
        <v>153</v>
      </c>
      <c r="E568" s="42"/>
      <c r="F568" s="229" t="s">
        <v>988</v>
      </c>
      <c r="G568" s="42"/>
      <c r="H568" s="42"/>
      <c r="I568" s="230"/>
      <c r="J568" s="42"/>
      <c r="K568" s="42"/>
      <c r="L568" s="46"/>
      <c r="M568" s="231"/>
      <c r="N568" s="232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153</v>
      </c>
      <c r="AU568" s="19" t="s">
        <v>83</v>
      </c>
    </row>
    <row r="569" s="13" customFormat="1">
      <c r="A569" s="13"/>
      <c r="B569" s="233"/>
      <c r="C569" s="234"/>
      <c r="D569" s="235" t="s">
        <v>155</v>
      </c>
      <c r="E569" s="236" t="s">
        <v>20</v>
      </c>
      <c r="F569" s="237" t="s">
        <v>1088</v>
      </c>
      <c r="G569" s="234"/>
      <c r="H569" s="236" t="s">
        <v>20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155</v>
      </c>
      <c r="AU569" s="243" t="s">
        <v>83</v>
      </c>
      <c r="AV569" s="13" t="s">
        <v>22</v>
      </c>
      <c r="AW569" s="13" t="s">
        <v>33</v>
      </c>
      <c r="AX569" s="13" t="s">
        <v>74</v>
      </c>
      <c r="AY569" s="243" t="s">
        <v>144</v>
      </c>
    </row>
    <row r="570" s="14" customFormat="1">
      <c r="A570" s="14"/>
      <c r="B570" s="244"/>
      <c r="C570" s="245"/>
      <c r="D570" s="235" t="s">
        <v>155</v>
      </c>
      <c r="E570" s="246" t="s">
        <v>20</v>
      </c>
      <c r="F570" s="247" t="s">
        <v>1089</v>
      </c>
      <c r="G570" s="245"/>
      <c r="H570" s="248">
        <v>2.0699999999999998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155</v>
      </c>
      <c r="AU570" s="254" t="s">
        <v>83</v>
      </c>
      <c r="AV570" s="14" t="s">
        <v>83</v>
      </c>
      <c r="AW570" s="14" t="s">
        <v>33</v>
      </c>
      <c r="AX570" s="14" t="s">
        <v>22</v>
      </c>
      <c r="AY570" s="254" t="s">
        <v>144</v>
      </c>
    </row>
    <row r="571" s="2" customFormat="1" ht="16.5" customHeight="1">
      <c r="A571" s="40"/>
      <c r="B571" s="41"/>
      <c r="C571" s="266" t="s">
        <v>1090</v>
      </c>
      <c r="D571" s="266" t="s">
        <v>272</v>
      </c>
      <c r="E571" s="267" t="s">
        <v>992</v>
      </c>
      <c r="F571" s="268" t="s">
        <v>993</v>
      </c>
      <c r="G571" s="269" t="s">
        <v>161</v>
      </c>
      <c r="H571" s="270">
        <v>2.0699999999999998</v>
      </c>
      <c r="I571" s="271"/>
      <c r="J571" s="272">
        <f>ROUND(I571*H571,2)</f>
        <v>0</v>
      </c>
      <c r="K571" s="268" t="s">
        <v>150</v>
      </c>
      <c r="L571" s="273"/>
      <c r="M571" s="274" t="s">
        <v>20</v>
      </c>
      <c r="N571" s="275" t="s">
        <v>45</v>
      </c>
      <c r="O571" s="86"/>
      <c r="P571" s="224">
        <f>O571*H571</f>
        <v>0</v>
      </c>
      <c r="Q571" s="224">
        <v>0</v>
      </c>
      <c r="R571" s="224">
        <f>Q571*H571</f>
        <v>0</v>
      </c>
      <c r="S571" s="224">
        <v>0</v>
      </c>
      <c r="T571" s="225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6" t="s">
        <v>199</v>
      </c>
      <c r="AT571" s="226" t="s">
        <v>272</v>
      </c>
      <c r="AU571" s="226" t="s">
        <v>83</v>
      </c>
      <c r="AY571" s="19" t="s">
        <v>144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9" t="s">
        <v>22</v>
      </c>
      <c r="BK571" s="227">
        <f>ROUND(I571*H571,2)</f>
        <v>0</v>
      </c>
      <c r="BL571" s="19" t="s">
        <v>151</v>
      </c>
      <c r="BM571" s="226" t="s">
        <v>1091</v>
      </c>
    </row>
    <row r="572" s="13" customFormat="1">
      <c r="A572" s="13"/>
      <c r="B572" s="233"/>
      <c r="C572" s="234"/>
      <c r="D572" s="235" t="s">
        <v>155</v>
      </c>
      <c r="E572" s="236" t="s">
        <v>20</v>
      </c>
      <c r="F572" s="237" t="s">
        <v>1092</v>
      </c>
      <c r="G572" s="234"/>
      <c r="H572" s="236" t="s">
        <v>20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155</v>
      </c>
      <c r="AU572" s="243" t="s">
        <v>83</v>
      </c>
      <c r="AV572" s="13" t="s">
        <v>22</v>
      </c>
      <c r="AW572" s="13" t="s">
        <v>33</v>
      </c>
      <c r="AX572" s="13" t="s">
        <v>74</v>
      </c>
      <c r="AY572" s="243" t="s">
        <v>144</v>
      </c>
    </row>
    <row r="573" s="14" customFormat="1">
      <c r="A573" s="14"/>
      <c r="B573" s="244"/>
      <c r="C573" s="245"/>
      <c r="D573" s="235" t="s">
        <v>155</v>
      </c>
      <c r="E573" s="246" t="s">
        <v>20</v>
      </c>
      <c r="F573" s="247" t="s">
        <v>1093</v>
      </c>
      <c r="G573" s="245"/>
      <c r="H573" s="248">
        <v>2.0699999999999998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155</v>
      </c>
      <c r="AU573" s="254" t="s">
        <v>83</v>
      </c>
      <c r="AV573" s="14" t="s">
        <v>83</v>
      </c>
      <c r="AW573" s="14" t="s">
        <v>33</v>
      </c>
      <c r="AX573" s="14" t="s">
        <v>22</v>
      </c>
      <c r="AY573" s="254" t="s">
        <v>144</v>
      </c>
    </row>
    <row r="574" s="12" customFormat="1" ht="22.8" customHeight="1">
      <c r="A574" s="12"/>
      <c r="B574" s="199"/>
      <c r="C574" s="200"/>
      <c r="D574" s="201" t="s">
        <v>73</v>
      </c>
      <c r="E574" s="213" t="s">
        <v>539</v>
      </c>
      <c r="F574" s="213" t="s">
        <v>540</v>
      </c>
      <c r="G574" s="200"/>
      <c r="H574" s="200"/>
      <c r="I574" s="203"/>
      <c r="J574" s="214">
        <f>BK574</f>
        <v>0</v>
      </c>
      <c r="K574" s="200"/>
      <c r="L574" s="205"/>
      <c r="M574" s="206"/>
      <c r="N574" s="207"/>
      <c r="O574" s="207"/>
      <c r="P574" s="208">
        <f>SUM(P575:P577)</f>
        <v>0</v>
      </c>
      <c r="Q574" s="207"/>
      <c r="R574" s="208">
        <f>SUM(R575:R577)</f>
        <v>0</v>
      </c>
      <c r="S574" s="207"/>
      <c r="T574" s="209">
        <f>SUM(T575:T577)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0" t="s">
        <v>22</v>
      </c>
      <c r="AT574" s="211" t="s">
        <v>73</v>
      </c>
      <c r="AU574" s="211" t="s">
        <v>22</v>
      </c>
      <c r="AY574" s="210" t="s">
        <v>144</v>
      </c>
      <c r="BK574" s="212">
        <f>SUM(BK575:BK577)</f>
        <v>0</v>
      </c>
    </row>
    <row r="575" s="2" customFormat="1" ht="24.15" customHeight="1">
      <c r="A575" s="40"/>
      <c r="B575" s="41"/>
      <c r="C575" s="215" t="s">
        <v>1094</v>
      </c>
      <c r="D575" s="215" t="s">
        <v>146</v>
      </c>
      <c r="E575" s="216" t="s">
        <v>1095</v>
      </c>
      <c r="F575" s="217" t="s">
        <v>1096</v>
      </c>
      <c r="G575" s="218" t="s">
        <v>217</v>
      </c>
      <c r="H575" s="219">
        <v>12.569000000000001</v>
      </c>
      <c r="I575" s="220"/>
      <c r="J575" s="221">
        <f>ROUND(I575*H575,2)</f>
        <v>0</v>
      </c>
      <c r="K575" s="217" t="s">
        <v>150</v>
      </c>
      <c r="L575" s="46"/>
      <c r="M575" s="222" t="s">
        <v>20</v>
      </c>
      <c r="N575" s="223" t="s">
        <v>45</v>
      </c>
      <c r="O575" s="86"/>
      <c r="P575" s="224">
        <f>O575*H575</f>
        <v>0</v>
      </c>
      <c r="Q575" s="224">
        <v>0</v>
      </c>
      <c r="R575" s="224">
        <f>Q575*H575</f>
        <v>0</v>
      </c>
      <c r="S575" s="224">
        <v>0</v>
      </c>
      <c r="T575" s="225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6" t="s">
        <v>151</v>
      </c>
      <c r="AT575" s="226" t="s">
        <v>146</v>
      </c>
      <c r="AU575" s="226" t="s">
        <v>83</v>
      </c>
      <c r="AY575" s="19" t="s">
        <v>144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9" t="s">
        <v>22</v>
      </c>
      <c r="BK575" s="227">
        <f>ROUND(I575*H575,2)</f>
        <v>0</v>
      </c>
      <c r="BL575" s="19" t="s">
        <v>151</v>
      </c>
      <c r="BM575" s="226" t="s">
        <v>1097</v>
      </c>
    </row>
    <row r="576" s="2" customFormat="1">
      <c r="A576" s="40"/>
      <c r="B576" s="41"/>
      <c r="C576" s="42"/>
      <c r="D576" s="228" t="s">
        <v>153</v>
      </c>
      <c r="E576" s="42"/>
      <c r="F576" s="229" t="s">
        <v>1098</v>
      </c>
      <c r="G576" s="42"/>
      <c r="H576" s="42"/>
      <c r="I576" s="230"/>
      <c r="J576" s="42"/>
      <c r="K576" s="42"/>
      <c r="L576" s="46"/>
      <c r="M576" s="231"/>
      <c r="N576" s="232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153</v>
      </c>
      <c r="AU576" s="19" t="s">
        <v>83</v>
      </c>
    </row>
    <row r="577" s="14" customFormat="1">
      <c r="A577" s="14"/>
      <c r="B577" s="244"/>
      <c r="C577" s="245"/>
      <c r="D577" s="235" t="s">
        <v>155</v>
      </c>
      <c r="E577" s="246" t="s">
        <v>20</v>
      </c>
      <c r="F577" s="247" t="s">
        <v>1099</v>
      </c>
      <c r="G577" s="245"/>
      <c r="H577" s="248">
        <v>12.569000000000001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155</v>
      </c>
      <c r="AU577" s="254" t="s">
        <v>83</v>
      </c>
      <c r="AV577" s="14" t="s">
        <v>83</v>
      </c>
      <c r="AW577" s="14" t="s">
        <v>33</v>
      </c>
      <c r="AX577" s="14" t="s">
        <v>22</v>
      </c>
      <c r="AY577" s="254" t="s">
        <v>144</v>
      </c>
    </row>
    <row r="578" s="12" customFormat="1" ht="25.92" customHeight="1">
      <c r="A578" s="12"/>
      <c r="B578" s="199"/>
      <c r="C578" s="200"/>
      <c r="D578" s="201" t="s">
        <v>73</v>
      </c>
      <c r="E578" s="202" t="s">
        <v>546</v>
      </c>
      <c r="F578" s="202" t="s">
        <v>547</v>
      </c>
      <c r="G578" s="200"/>
      <c r="H578" s="200"/>
      <c r="I578" s="203"/>
      <c r="J578" s="204">
        <f>BK578</f>
        <v>0</v>
      </c>
      <c r="K578" s="200"/>
      <c r="L578" s="205"/>
      <c r="M578" s="206"/>
      <c r="N578" s="207"/>
      <c r="O578" s="207"/>
      <c r="P578" s="208">
        <f>P579</f>
        <v>0</v>
      </c>
      <c r="Q578" s="207"/>
      <c r="R578" s="208">
        <f>R579</f>
        <v>0.504</v>
      </c>
      <c r="S578" s="207"/>
      <c r="T578" s="209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0" t="s">
        <v>83</v>
      </c>
      <c r="AT578" s="211" t="s">
        <v>73</v>
      </c>
      <c r="AU578" s="211" t="s">
        <v>74</v>
      </c>
      <c r="AY578" s="210" t="s">
        <v>144</v>
      </c>
      <c r="BK578" s="212">
        <f>BK579</f>
        <v>0</v>
      </c>
    </row>
    <row r="579" s="12" customFormat="1" ht="22.8" customHeight="1">
      <c r="A579" s="12"/>
      <c r="B579" s="199"/>
      <c r="C579" s="200"/>
      <c r="D579" s="201" t="s">
        <v>73</v>
      </c>
      <c r="E579" s="213" t="s">
        <v>1100</v>
      </c>
      <c r="F579" s="213" t="s">
        <v>1101</v>
      </c>
      <c r="G579" s="200"/>
      <c r="H579" s="200"/>
      <c r="I579" s="203"/>
      <c r="J579" s="214">
        <f>BK579</f>
        <v>0</v>
      </c>
      <c r="K579" s="200"/>
      <c r="L579" s="205"/>
      <c r="M579" s="206"/>
      <c r="N579" s="207"/>
      <c r="O579" s="207"/>
      <c r="P579" s="208">
        <f>SUM(P580:P586)</f>
        <v>0</v>
      </c>
      <c r="Q579" s="207"/>
      <c r="R579" s="208">
        <f>SUM(R580:R586)</f>
        <v>0.504</v>
      </c>
      <c r="S579" s="207"/>
      <c r="T579" s="209">
        <f>SUM(T580:T586)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10" t="s">
        <v>22</v>
      </c>
      <c r="AT579" s="211" t="s">
        <v>73</v>
      </c>
      <c r="AU579" s="211" t="s">
        <v>22</v>
      </c>
      <c r="AY579" s="210" t="s">
        <v>144</v>
      </c>
      <c r="BK579" s="212">
        <f>SUM(BK580:BK586)</f>
        <v>0</v>
      </c>
    </row>
    <row r="580" s="2" customFormat="1" ht="16.5" customHeight="1">
      <c r="A580" s="40"/>
      <c r="B580" s="41"/>
      <c r="C580" s="215" t="s">
        <v>1102</v>
      </c>
      <c r="D580" s="215" t="s">
        <v>146</v>
      </c>
      <c r="E580" s="216" t="s">
        <v>1103</v>
      </c>
      <c r="F580" s="217" t="s">
        <v>1104</v>
      </c>
      <c r="G580" s="218" t="s">
        <v>454</v>
      </c>
      <c r="H580" s="219">
        <v>1008</v>
      </c>
      <c r="I580" s="220"/>
      <c r="J580" s="221">
        <f>ROUND(I580*H580,2)</f>
        <v>0</v>
      </c>
      <c r="K580" s="217" t="s">
        <v>20</v>
      </c>
      <c r="L580" s="46"/>
      <c r="M580" s="222" t="s">
        <v>20</v>
      </c>
      <c r="N580" s="223" t="s">
        <v>45</v>
      </c>
      <c r="O580" s="86"/>
      <c r="P580" s="224">
        <f>O580*H580</f>
        <v>0</v>
      </c>
      <c r="Q580" s="224">
        <v>0.00050000000000000001</v>
      </c>
      <c r="R580" s="224">
        <f>Q580*H580</f>
        <v>0.504</v>
      </c>
      <c r="S580" s="224">
        <v>0</v>
      </c>
      <c r="T580" s="225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6" t="s">
        <v>151</v>
      </c>
      <c r="AT580" s="226" t="s">
        <v>146</v>
      </c>
      <c r="AU580" s="226" t="s">
        <v>83</v>
      </c>
      <c r="AY580" s="19" t="s">
        <v>144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9" t="s">
        <v>22</v>
      </c>
      <c r="BK580" s="227">
        <f>ROUND(I580*H580,2)</f>
        <v>0</v>
      </c>
      <c r="BL580" s="19" t="s">
        <v>151</v>
      </c>
      <c r="BM580" s="226" t="s">
        <v>1105</v>
      </c>
    </row>
    <row r="581" s="13" customFormat="1">
      <c r="A581" s="13"/>
      <c r="B581" s="233"/>
      <c r="C581" s="234"/>
      <c r="D581" s="235" t="s">
        <v>155</v>
      </c>
      <c r="E581" s="236" t="s">
        <v>20</v>
      </c>
      <c r="F581" s="237" t="s">
        <v>867</v>
      </c>
      <c r="G581" s="234"/>
      <c r="H581" s="236" t="s">
        <v>20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155</v>
      </c>
      <c r="AU581" s="243" t="s">
        <v>83</v>
      </c>
      <c r="AV581" s="13" t="s">
        <v>22</v>
      </c>
      <c r="AW581" s="13" t="s">
        <v>33</v>
      </c>
      <c r="AX581" s="13" t="s">
        <v>74</v>
      </c>
      <c r="AY581" s="243" t="s">
        <v>144</v>
      </c>
    </row>
    <row r="582" s="13" customFormat="1">
      <c r="A582" s="13"/>
      <c r="B582" s="233"/>
      <c r="C582" s="234"/>
      <c r="D582" s="235" t="s">
        <v>155</v>
      </c>
      <c r="E582" s="236" t="s">
        <v>20</v>
      </c>
      <c r="F582" s="237" t="s">
        <v>1106</v>
      </c>
      <c r="G582" s="234"/>
      <c r="H582" s="236" t="s">
        <v>20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155</v>
      </c>
      <c r="AU582" s="243" t="s">
        <v>83</v>
      </c>
      <c r="AV582" s="13" t="s">
        <v>22</v>
      </c>
      <c r="AW582" s="13" t="s">
        <v>33</v>
      </c>
      <c r="AX582" s="13" t="s">
        <v>74</v>
      </c>
      <c r="AY582" s="243" t="s">
        <v>144</v>
      </c>
    </row>
    <row r="583" s="14" customFormat="1">
      <c r="A583" s="14"/>
      <c r="B583" s="244"/>
      <c r="C583" s="245"/>
      <c r="D583" s="235" t="s">
        <v>155</v>
      </c>
      <c r="E583" s="246" t="s">
        <v>20</v>
      </c>
      <c r="F583" s="247" t="s">
        <v>1107</v>
      </c>
      <c r="G583" s="245"/>
      <c r="H583" s="248">
        <v>1008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155</v>
      </c>
      <c r="AU583" s="254" t="s">
        <v>83</v>
      </c>
      <c r="AV583" s="14" t="s">
        <v>83</v>
      </c>
      <c r="AW583" s="14" t="s">
        <v>33</v>
      </c>
      <c r="AX583" s="14" t="s">
        <v>74</v>
      </c>
      <c r="AY583" s="254" t="s">
        <v>144</v>
      </c>
    </row>
    <row r="584" s="15" customFormat="1">
      <c r="A584" s="15"/>
      <c r="B584" s="255"/>
      <c r="C584" s="256"/>
      <c r="D584" s="235" t="s">
        <v>155</v>
      </c>
      <c r="E584" s="257" t="s">
        <v>20</v>
      </c>
      <c r="F584" s="258" t="s">
        <v>198</v>
      </c>
      <c r="G584" s="256"/>
      <c r="H584" s="259">
        <v>1008</v>
      </c>
      <c r="I584" s="260"/>
      <c r="J584" s="256"/>
      <c r="K584" s="256"/>
      <c r="L584" s="261"/>
      <c r="M584" s="262"/>
      <c r="N584" s="263"/>
      <c r="O584" s="263"/>
      <c r="P584" s="263"/>
      <c r="Q584" s="263"/>
      <c r="R584" s="263"/>
      <c r="S584" s="263"/>
      <c r="T584" s="26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155</v>
      </c>
      <c r="AU584" s="265" t="s">
        <v>83</v>
      </c>
      <c r="AV584" s="15" t="s">
        <v>151</v>
      </c>
      <c r="AW584" s="15" t="s">
        <v>33</v>
      </c>
      <c r="AX584" s="15" t="s">
        <v>22</v>
      </c>
      <c r="AY584" s="265" t="s">
        <v>144</v>
      </c>
    </row>
    <row r="585" s="2" customFormat="1" ht="44.25" customHeight="1">
      <c r="A585" s="40"/>
      <c r="B585" s="41"/>
      <c r="C585" s="215" t="s">
        <v>1108</v>
      </c>
      <c r="D585" s="215" t="s">
        <v>146</v>
      </c>
      <c r="E585" s="216" t="s">
        <v>1109</v>
      </c>
      <c r="F585" s="217" t="s">
        <v>1110</v>
      </c>
      <c r="G585" s="218" t="s">
        <v>217</v>
      </c>
      <c r="H585" s="219">
        <v>0.504</v>
      </c>
      <c r="I585" s="220"/>
      <c r="J585" s="221">
        <f>ROUND(I585*H585,2)</f>
        <v>0</v>
      </c>
      <c r="K585" s="217" t="s">
        <v>150</v>
      </c>
      <c r="L585" s="46"/>
      <c r="M585" s="222" t="s">
        <v>20</v>
      </c>
      <c r="N585" s="223" t="s">
        <v>45</v>
      </c>
      <c r="O585" s="86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6" t="s">
        <v>151</v>
      </c>
      <c r="AT585" s="226" t="s">
        <v>146</v>
      </c>
      <c r="AU585" s="226" t="s">
        <v>83</v>
      </c>
      <c r="AY585" s="19" t="s">
        <v>144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9" t="s">
        <v>22</v>
      </c>
      <c r="BK585" s="227">
        <f>ROUND(I585*H585,2)</f>
        <v>0</v>
      </c>
      <c r="BL585" s="19" t="s">
        <v>151</v>
      </c>
      <c r="BM585" s="226" t="s">
        <v>1111</v>
      </c>
    </row>
    <row r="586" s="2" customFormat="1">
      <c r="A586" s="40"/>
      <c r="B586" s="41"/>
      <c r="C586" s="42"/>
      <c r="D586" s="228" t="s">
        <v>153</v>
      </c>
      <c r="E586" s="42"/>
      <c r="F586" s="229" t="s">
        <v>1112</v>
      </c>
      <c r="G586" s="42"/>
      <c r="H586" s="42"/>
      <c r="I586" s="230"/>
      <c r="J586" s="42"/>
      <c r="K586" s="42"/>
      <c r="L586" s="46"/>
      <c r="M586" s="279"/>
      <c r="N586" s="280"/>
      <c r="O586" s="281"/>
      <c r="P586" s="281"/>
      <c r="Q586" s="281"/>
      <c r="R586" s="281"/>
      <c r="S586" s="281"/>
      <c r="T586" s="282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153</v>
      </c>
      <c r="AU586" s="19" t="s">
        <v>83</v>
      </c>
    </row>
    <row r="587" s="2" customFormat="1" ht="6.96" customHeight="1">
      <c r="A587" s="40"/>
      <c r="B587" s="61"/>
      <c r="C587" s="62"/>
      <c r="D587" s="62"/>
      <c r="E587" s="62"/>
      <c r="F587" s="62"/>
      <c r="G587" s="62"/>
      <c r="H587" s="62"/>
      <c r="I587" s="62"/>
      <c r="J587" s="62"/>
      <c r="K587" s="62"/>
      <c r="L587" s="46"/>
      <c r="M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</row>
  </sheetData>
  <sheetProtection sheet="1" autoFilter="0" formatColumns="0" formatRows="0" objects="1" scenarios="1" spinCount="100000" saltValue="lLpUyoyAYdtO54w5PY3W/RwGSZtnZvdOcu04j3ke98aclAstuAnTAp2lUCcTTsiSIB2oqshYDiuGK6mVcm0LPA==" hashValue="/JcYgLdlfEE3TKfZi/t5EZAxtZvjzRcq5SPtFqHqbAnSQKkS6rgPnia0JoKCJk+7BqCi1BlKph7THX8aX/yTWQ==" algorithmName="SHA-512" password="CC35"/>
  <autoFilter ref="C90:K5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2/162301501"/>
    <hyperlink ref="F99" r:id="rId2" display="https://podminky.urs.cz/item/CS_URS_2022_02/162301981"/>
    <hyperlink ref="F103" r:id="rId3" display="https://podminky.urs.cz/item/CS_URS_2022_02/111251103"/>
    <hyperlink ref="F107" r:id="rId4" display="https://podminky.urs.cz/item/CS_URS_2022_02/112101101"/>
    <hyperlink ref="F111" r:id="rId5" display="https://podminky.urs.cz/item/CS_URS_2022_02/112101102"/>
    <hyperlink ref="F115" r:id="rId6" display="https://podminky.urs.cz/item/CS_URS_2022_02/112101104"/>
    <hyperlink ref="F119" r:id="rId7" display="https://podminky.urs.cz/item/CS_URS_2022_02/112101105"/>
    <hyperlink ref="F123" r:id="rId8" display="https://podminky.urs.cz/item/CS_URS_2022_02/112101106"/>
    <hyperlink ref="F127" r:id="rId9" display="https://podminky.urs.cz/item/CS_URS_2022_02/112101107"/>
    <hyperlink ref="F131" r:id="rId10" display="https://podminky.urs.cz/item/CS_URS_2022_02/162201401"/>
    <hyperlink ref="F135" r:id="rId11" display="https://podminky.urs.cz/item/CS_URS_2022_02/162201402"/>
    <hyperlink ref="F139" r:id="rId12" display="https://podminky.urs.cz/item/CS_URS_2022_02/162201404"/>
    <hyperlink ref="F143" r:id="rId13" display="https://podminky.urs.cz/item/CS_URS_2022_02/162201500"/>
    <hyperlink ref="F147" r:id="rId14" display="https://podminky.urs.cz/item/CS_URS_2022_02/162201501"/>
    <hyperlink ref="F151" r:id="rId15" display="https://podminky.urs.cz/item/CS_URS_2022_02/162201502"/>
    <hyperlink ref="F155" r:id="rId16" display="https://podminky.urs.cz/item/CS_URS_2022_02/162201411"/>
    <hyperlink ref="F159" r:id="rId17" display="https://podminky.urs.cz/item/CS_URS_2022_02/162201412"/>
    <hyperlink ref="F163" r:id="rId18" display="https://podminky.urs.cz/item/CS_URS_2022_02/162201414"/>
    <hyperlink ref="F167" r:id="rId19" display="https://podminky.urs.cz/item/CS_URS_2022_02/162201510"/>
    <hyperlink ref="F171" r:id="rId20" display="https://podminky.urs.cz/item/CS_URS_2022_02/162201511"/>
    <hyperlink ref="F175" r:id="rId21" display="https://podminky.urs.cz/item/CS_URS_2022_02/162201512"/>
    <hyperlink ref="F179" r:id="rId22" display="https://podminky.urs.cz/item/CS_URS_2022_02/162201421"/>
    <hyperlink ref="F183" r:id="rId23" display="https://podminky.urs.cz/item/CS_URS_2022_02/162201422"/>
    <hyperlink ref="F187" r:id="rId24" display="https://podminky.urs.cz/item/CS_URS_2022_02/162201424"/>
    <hyperlink ref="F191" r:id="rId25" display="https://podminky.urs.cz/item/CS_URS_2022_02/162201520"/>
    <hyperlink ref="F195" r:id="rId26" display="https://podminky.urs.cz/item/CS_URS_2022_02/162201521"/>
    <hyperlink ref="F199" r:id="rId27" display="https://podminky.urs.cz/item/CS_URS_2022_02/162201522"/>
    <hyperlink ref="F203" r:id="rId28" display="https://podminky.urs.cz/item/CS_URS_2022_02/162301931"/>
    <hyperlink ref="F207" r:id="rId29" display="https://podminky.urs.cz/item/CS_URS_2022_02/162301932"/>
    <hyperlink ref="F211" r:id="rId30" display="https://podminky.urs.cz/item/CS_URS_2022_02/162301934"/>
    <hyperlink ref="F215" r:id="rId31" display="https://podminky.urs.cz/item/CS_URS_2022_02/162301935"/>
    <hyperlink ref="F219" r:id="rId32" display="https://podminky.urs.cz/item/CS_URS_2022_02/162301936"/>
    <hyperlink ref="F223" r:id="rId33" display="https://podminky.urs.cz/item/CS_URS_2022_02/162301937"/>
    <hyperlink ref="F227" r:id="rId34" display="https://podminky.urs.cz/item/CS_URS_2022_02/162301951"/>
    <hyperlink ref="F231" r:id="rId35" display="https://podminky.urs.cz/item/CS_URS_2022_02/162301952"/>
    <hyperlink ref="F235" r:id="rId36" display="https://podminky.urs.cz/item/CS_URS_2022_02/162301954"/>
    <hyperlink ref="F239" r:id="rId37" display="https://podminky.urs.cz/item/CS_URS_2022_02/162301955"/>
    <hyperlink ref="F243" r:id="rId38" display="https://podminky.urs.cz/item/CS_URS_2022_02/162301956"/>
    <hyperlink ref="F247" r:id="rId39" display="https://podminky.urs.cz/item/CS_URS_2022_02/162301957"/>
    <hyperlink ref="F251" r:id="rId40" display="https://podminky.urs.cz/item/CS_URS_2022_02/162301971"/>
    <hyperlink ref="F255" r:id="rId41" display="https://podminky.urs.cz/item/CS_URS_2022_02/162301972"/>
    <hyperlink ref="F259" r:id="rId42" display="https://podminky.urs.cz/item/CS_URS_2022_02/162301974"/>
    <hyperlink ref="F263" r:id="rId43" display="https://podminky.urs.cz/item/CS_URS_2022_02/162301975"/>
    <hyperlink ref="F267" r:id="rId44" display="https://podminky.urs.cz/item/CS_URS_2022_02/162301976"/>
    <hyperlink ref="F271" r:id="rId45" display="https://podminky.urs.cz/item/CS_URS_2022_02/162301977"/>
    <hyperlink ref="F275" r:id="rId46" display="https://podminky.urs.cz/item/CS_URS_2022_02/174251201"/>
    <hyperlink ref="F279" r:id="rId47" display="https://podminky.urs.cz/item/CS_URS_2022_02/174251202"/>
    <hyperlink ref="F283" r:id="rId48" display="https://podminky.urs.cz/item/CS_URS_2022_02/174251204"/>
    <hyperlink ref="F287" r:id="rId49" display="https://podminky.urs.cz/item/CS_URS_2022_02/174251205"/>
    <hyperlink ref="F291" r:id="rId50" display="https://podminky.urs.cz/item/CS_URS_2022_02/174251206"/>
    <hyperlink ref="F295" r:id="rId51" display="https://podminky.urs.cz/item/CS_URS_2022_02/174251207"/>
    <hyperlink ref="F299" r:id="rId52" display="https://podminky.urs.cz/item/CS_URS_2022_02/997221658"/>
    <hyperlink ref="F311" r:id="rId53" display="https://podminky.urs.cz/item/CS_URS_2022_02/112155215"/>
    <hyperlink ref="F315" r:id="rId54" display="https://podminky.urs.cz/item/CS_URS_2022_02/112155221"/>
    <hyperlink ref="F331" r:id="rId55" display="https://podminky.urs.cz/item/CS_URS_2022_02/112155315"/>
    <hyperlink ref="F336" r:id="rId56" display="https://podminky.urs.cz/item/CS_URS_2022_02/111103202"/>
    <hyperlink ref="F341" r:id="rId57" display="https://podminky.urs.cz/item/CS_URS_2022_02/185803105"/>
    <hyperlink ref="F345" r:id="rId58" display="https://podminky.urs.cz/item/CS_URS_2022_02/183101221"/>
    <hyperlink ref="F364" r:id="rId59" display="https://podminky.urs.cz/item/CS_URS_2022_02/184102114"/>
    <hyperlink ref="F398" r:id="rId60" display="https://podminky.urs.cz/item/CS_URS_2022_02/184215133"/>
    <hyperlink ref="F418" r:id="rId61" display="https://podminky.urs.cz/item/CS_URS_2022_02/184501141"/>
    <hyperlink ref="F426" r:id="rId62" display="https://podminky.urs.cz/item/CS_URS_2022_02/184806112"/>
    <hyperlink ref="F430" r:id="rId63" display="https://podminky.urs.cz/item/CS_URS_2022_02/185804513"/>
    <hyperlink ref="F437" r:id="rId64" display="https://podminky.urs.cz/item/CS_URS_2022_02/184911421"/>
    <hyperlink ref="F469" r:id="rId65" display="https://podminky.urs.cz/item/CS_URS_2022_02/185804311"/>
    <hyperlink ref="F473" r:id="rId66" display="https://podminky.urs.cz/item/CS_URS_2022_02/185851121"/>
    <hyperlink ref="F480" r:id="rId67" display="https://podminky.urs.cz/item/CS_URS_2022_02/183101213"/>
    <hyperlink ref="F499" r:id="rId68" display="https://podminky.urs.cz/item/CS_URS_2022_02/184102211"/>
    <hyperlink ref="F533" r:id="rId69" display="https://podminky.urs.cz/item/CS_URS_2022_02/184851412"/>
    <hyperlink ref="F538" r:id="rId70" display="https://podminky.urs.cz/item/CS_URS_2022_02/184911421"/>
    <hyperlink ref="F545" r:id="rId71" display="https://podminky.urs.cz/item/CS_URS_2022_02/185804514"/>
    <hyperlink ref="F552" r:id="rId72" display="https://podminky.urs.cz/item/CS_URS_2022_02/184813136"/>
    <hyperlink ref="F564" r:id="rId73" display="https://podminky.urs.cz/item/CS_URS_2022_02/185804311"/>
    <hyperlink ref="F568" r:id="rId74" display="https://podminky.urs.cz/item/CS_URS_2022_02/185851121"/>
    <hyperlink ref="F576" r:id="rId75" display="https://podminky.urs.cz/item/CS_URS_2022_02/998231311"/>
    <hyperlink ref="F586" r:id="rId76" display="https://podminky.urs.cz/item/CS_URS_2022_02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>
      <c r="B8" s="22"/>
      <c r="D8" s="145" t="s">
        <v>109</v>
      </c>
      <c r="L8" s="22"/>
    </row>
    <row r="9" s="1" customFormat="1" ht="16.5" customHeight="1">
      <c r="B9" s="22"/>
      <c r="E9" s="146" t="s">
        <v>110</v>
      </c>
      <c r="F9" s="1"/>
      <c r="G9" s="1"/>
      <c r="H9" s="1"/>
      <c r="L9" s="22"/>
    </row>
    <row r="10" s="1" customFormat="1" ht="12" customHeight="1">
      <c r="B10" s="22"/>
      <c r="D10" s="145" t="s">
        <v>111</v>
      </c>
      <c r="L10" s="22"/>
    </row>
    <row r="11" s="2" customFormat="1" ht="16.5" customHeight="1">
      <c r="A11" s="40"/>
      <c r="B11" s="46"/>
      <c r="C11" s="40"/>
      <c r="D11" s="40"/>
      <c r="E11" s="158" t="s">
        <v>592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1113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30" customHeight="1">
      <c r="A13" s="40"/>
      <c r="B13" s="46"/>
      <c r="C13" s="40"/>
      <c r="D13" s="40"/>
      <c r="E13" s="148" t="s">
        <v>1114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19</v>
      </c>
      <c r="E15" s="40"/>
      <c r="F15" s="135" t="s">
        <v>20</v>
      </c>
      <c r="G15" s="40"/>
      <c r="H15" s="40"/>
      <c r="I15" s="145" t="s">
        <v>21</v>
      </c>
      <c r="J15" s="135" t="s">
        <v>20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23</v>
      </c>
      <c r="E16" s="40"/>
      <c r="F16" s="135" t="s">
        <v>1115</v>
      </c>
      <c r="G16" s="40"/>
      <c r="H16" s="40"/>
      <c r="I16" s="145" t="s">
        <v>25</v>
      </c>
      <c r="J16" s="149" t="str">
        <f>'Rekapitulace stavby'!AN8</f>
        <v>11. 2. 2025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27</v>
      </c>
      <c r="E18" s="40"/>
      <c r="F18" s="40"/>
      <c r="G18" s="40"/>
      <c r="H18" s="40"/>
      <c r="I18" s="145" t="s">
        <v>28</v>
      </c>
      <c r="J18" s="135" t="s">
        <v>20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29</v>
      </c>
      <c r="F19" s="40"/>
      <c r="G19" s="40"/>
      <c r="H19" s="40"/>
      <c r="I19" s="145" t="s">
        <v>30</v>
      </c>
      <c r="J19" s="135" t="s">
        <v>20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28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30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34</v>
      </c>
      <c r="E24" s="40"/>
      <c r="F24" s="40"/>
      <c r="G24" s="40"/>
      <c r="H24" s="40"/>
      <c r="I24" s="145" t="s">
        <v>28</v>
      </c>
      <c r="J24" s="135" t="s">
        <v>20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30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36</v>
      </c>
      <c r="E27" s="40"/>
      <c r="F27" s="40"/>
      <c r="G27" s="40"/>
      <c r="H27" s="40"/>
      <c r="I27" s="145" t="s">
        <v>28</v>
      </c>
      <c r="J27" s="135" t="s">
        <v>20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37</v>
      </c>
      <c r="F28" s="40"/>
      <c r="G28" s="40"/>
      <c r="H28" s="40"/>
      <c r="I28" s="145" t="s">
        <v>30</v>
      </c>
      <c r="J28" s="135" t="s">
        <v>20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0"/>
      <c r="B31" s="151"/>
      <c r="C31" s="150"/>
      <c r="D31" s="150"/>
      <c r="E31" s="152" t="s">
        <v>113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40</v>
      </c>
      <c r="E34" s="40"/>
      <c r="F34" s="40"/>
      <c r="G34" s="40"/>
      <c r="H34" s="40"/>
      <c r="I34" s="40"/>
      <c r="J34" s="156">
        <f>ROUND(J96,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42</v>
      </c>
      <c r="G36" s="40"/>
      <c r="H36" s="40"/>
      <c r="I36" s="157" t="s">
        <v>41</v>
      </c>
      <c r="J36" s="157" t="s">
        <v>43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44</v>
      </c>
      <c r="E37" s="145" t="s">
        <v>45</v>
      </c>
      <c r="F37" s="159">
        <f>ROUND((SUM(BE96:BE337)),  2)</f>
        <v>0</v>
      </c>
      <c r="G37" s="40"/>
      <c r="H37" s="40"/>
      <c r="I37" s="160">
        <v>0.20999999999999999</v>
      </c>
      <c r="J37" s="159">
        <f>ROUND(((SUM(BE96:BE337))*I37),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46</v>
      </c>
      <c r="F38" s="159">
        <f>ROUND((SUM(BF96:BF337)),  2)</f>
        <v>0</v>
      </c>
      <c r="G38" s="40"/>
      <c r="H38" s="40"/>
      <c r="I38" s="160">
        <v>0.14999999999999999</v>
      </c>
      <c r="J38" s="159">
        <f>ROUND(((SUM(BF96:BF337))*I38),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ROUND((SUM(BG96:BG337)),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48</v>
      </c>
      <c r="F40" s="159">
        <f>ROUND((SUM(BH96:BH337)),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49</v>
      </c>
      <c r="F41" s="159">
        <f>ROUND((SUM(BI96:BI337)),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114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Bečva, Přerov - PPO města nad jezem II.etapa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109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110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111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83" t="s">
        <v>592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1113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30" customHeight="1">
      <c r="A58" s="40"/>
      <c r="B58" s="41"/>
      <c r="C58" s="42"/>
      <c r="D58" s="42"/>
      <c r="E58" s="71" t="str">
        <f>E13</f>
        <v>01 - Kácení a náhradní výsadba - následná 3 - letá péče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23</v>
      </c>
      <c r="D60" s="42"/>
      <c r="E60" s="42"/>
      <c r="F60" s="29" t="str">
        <f>F16</f>
        <v>Pohoř</v>
      </c>
      <c r="G60" s="42"/>
      <c r="H60" s="42"/>
      <c r="I60" s="34" t="s">
        <v>25</v>
      </c>
      <c r="J60" s="74" t="str">
        <f>IF(J16="","",J16)</f>
        <v>11. 2. 2025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27</v>
      </c>
      <c r="D62" s="42"/>
      <c r="E62" s="42"/>
      <c r="F62" s="29" t="str">
        <f>E19</f>
        <v>Povodí Moravy, s.p.</v>
      </c>
      <c r="G62" s="42"/>
      <c r="H62" s="42"/>
      <c r="I62" s="34" t="s">
        <v>34</v>
      </c>
      <c r="J62" s="38" t="str">
        <f>E25</f>
        <v>VRV Brno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36</v>
      </c>
      <c r="J63" s="38" t="str">
        <f>E28</f>
        <v>Kucek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115</v>
      </c>
      <c r="D65" s="174"/>
      <c r="E65" s="174"/>
      <c r="F65" s="174"/>
      <c r="G65" s="174"/>
      <c r="H65" s="174"/>
      <c r="I65" s="174"/>
      <c r="J65" s="175" t="s">
        <v>116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72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117</v>
      </c>
    </row>
    <row r="68" s="9" customFormat="1" ht="24.96" customHeight="1">
      <c r="A68" s="9"/>
      <c r="B68" s="177"/>
      <c r="C68" s="178"/>
      <c r="D68" s="179" t="s">
        <v>118</v>
      </c>
      <c r="E68" s="180"/>
      <c r="F68" s="180"/>
      <c r="G68" s="180"/>
      <c r="H68" s="180"/>
      <c r="I68" s="180"/>
      <c r="J68" s="181">
        <f>J97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1116</v>
      </c>
      <c r="E69" s="185"/>
      <c r="F69" s="185"/>
      <c r="G69" s="185"/>
      <c r="H69" s="185"/>
      <c r="I69" s="185"/>
      <c r="J69" s="186">
        <f>J98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125</v>
      </c>
      <c r="E70" s="185"/>
      <c r="F70" s="185"/>
      <c r="G70" s="185"/>
      <c r="H70" s="185"/>
      <c r="I70" s="185"/>
      <c r="J70" s="186">
        <f>J321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126</v>
      </c>
      <c r="E71" s="180"/>
      <c r="F71" s="180"/>
      <c r="G71" s="180"/>
      <c r="H71" s="180"/>
      <c r="I71" s="180"/>
      <c r="J71" s="181">
        <f>J325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7"/>
      <c r="D72" s="184" t="s">
        <v>595</v>
      </c>
      <c r="E72" s="185"/>
      <c r="F72" s="185"/>
      <c r="G72" s="185"/>
      <c r="H72" s="185"/>
      <c r="I72" s="185"/>
      <c r="J72" s="186">
        <f>J326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129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Bečva, Přerov - PPO města nad jezem II.etapa</v>
      </c>
      <c r="F82" s="34"/>
      <c r="G82" s="34"/>
      <c r="H82" s="34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109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6.5" customHeight="1">
      <c r="B84" s="23"/>
      <c r="C84" s="24"/>
      <c r="D84" s="24"/>
      <c r="E84" s="172" t="s">
        <v>110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111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283" t="s">
        <v>592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1113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30" customHeight="1">
      <c r="A88" s="40"/>
      <c r="B88" s="41"/>
      <c r="C88" s="42"/>
      <c r="D88" s="42"/>
      <c r="E88" s="71" t="str">
        <f>E13</f>
        <v>01 - Kácení a náhradní výsadba - následná 3 - letá péče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23</v>
      </c>
      <c r="D90" s="42"/>
      <c r="E90" s="42"/>
      <c r="F90" s="29" t="str">
        <f>F16</f>
        <v>Pohoř</v>
      </c>
      <c r="G90" s="42"/>
      <c r="H90" s="42"/>
      <c r="I90" s="34" t="s">
        <v>25</v>
      </c>
      <c r="J90" s="74" t="str">
        <f>IF(J16="","",J16)</f>
        <v>11. 2. 2025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27</v>
      </c>
      <c r="D92" s="42"/>
      <c r="E92" s="42"/>
      <c r="F92" s="29" t="str">
        <f>E19</f>
        <v>Povodí Moravy, s.p.</v>
      </c>
      <c r="G92" s="42"/>
      <c r="H92" s="42"/>
      <c r="I92" s="34" t="s">
        <v>34</v>
      </c>
      <c r="J92" s="38" t="str">
        <f>E25</f>
        <v>VRV Brno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IF(E22="","",E22)</f>
        <v>Vyplň údaj</v>
      </c>
      <c r="G93" s="42"/>
      <c r="H93" s="42"/>
      <c r="I93" s="34" t="s">
        <v>36</v>
      </c>
      <c r="J93" s="38" t="str">
        <f>E28</f>
        <v>Kucek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130</v>
      </c>
      <c r="D95" s="191" t="s">
        <v>59</v>
      </c>
      <c r="E95" s="191" t="s">
        <v>55</v>
      </c>
      <c r="F95" s="191" t="s">
        <v>56</v>
      </c>
      <c r="G95" s="191" t="s">
        <v>131</v>
      </c>
      <c r="H95" s="191" t="s">
        <v>132</v>
      </c>
      <c r="I95" s="191" t="s">
        <v>133</v>
      </c>
      <c r="J95" s="191" t="s">
        <v>116</v>
      </c>
      <c r="K95" s="192" t="s">
        <v>134</v>
      </c>
      <c r="L95" s="193"/>
      <c r="M95" s="94" t="s">
        <v>20</v>
      </c>
      <c r="N95" s="95" t="s">
        <v>44</v>
      </c>
      <c r="O95" s="95" t="s">
        <v>135</v>
      </c>
      <c r="P95" s="95" t="s">
        <v>136</v>
      </c>
      <c r="Q95" s="95" t="s">
        <v>137</v>
      </c>
      <c r="R95" s="95" t="s">
        <v>138</v>
      </c>
      <c r="S95" s="95" t="s">
        <v>139</v>
      </c>
      <c r="T95" s="96" t="s">
        <v>140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141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P97+P325</f>
        <v>0</v>
      </c>
      <c r="Q96" s="98"/>
      <c r="R96" s="196">
        <f>R97+R325</f>
        <v>1.71065793</v>
      </c>
      <c r="S96" s="98"/>
      <c r="T96" s="197">
        <f>T97+T325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73</v>
      </c>
      <c r="AU96" s="19" t="s">
        <v>117</v>
      </c>
      <c r="BK96" s="198">
        <f>BK97+BK325</f>
        <v>0</v>
      </c>
    </row>
    <row r="97" s="12" customFormat="1" ht="25.92" customHeight="1">
      <c r="A97" s="12"/>
      <c r="B97" s="199"/>
      <c r="C97" s="200"/>
      <c r="D97" s="201" t="s">
        <v>73</v>
      </c>
      <c r="E97" s="202" t="s">
        <v>142</v>
      </c>
      <c r="F97" s="202" t="s">
        <v>143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P98+P321</f>
        <v>0</v>
      </c>
      <c r="Q97" s="207"/>
      <c r="R97" s="208">
        <f>R98+R321</f>
        <v>1.6350579300000001</v>
      </c>
      <c r="S97" s="207"/>
      <c r="T97" s="209">
        <f>T98+T321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22</v>
      </c>
      <c r="AT97" s="211" t="s">
        <v>73</v>
      </c>
      <c r="AU97" s="211" t="s">
        <v>74</v>
      </c>
      <c r="AY97" s="210" t="s">
        <v>144</v>
      </c>
      <c r="BK97" s="212">
        <f>BK98+BK321</f>
        <v>0</v>
      </c>
    </row>
    <row r="98" s="12" customFormat="1" ht="22.8" customHeight="1">
      <c r="A98" s="12"/>
      <c r="B98" s="199"/>
      <c r="C98" s="200"/>
      <c r="D98" s="201" t="s">
        <v>73</v>
      </c>
      <c r="E98" s="213" t="s">
        <v>1117</v>
      </c>
      <c r="F98" s="213" t="s">
        <v>1118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SUM(P99:P320)</f>
        <v>0</v>
      </c>
      <c r="Q98" s="207"/>
      <c r="R98" s="208">
        <f>SUM(R99:R320)</f>
        <v>1.6350579300000001</v>
      </c>
      <c r="S98" s="207"/>
      <c r="T98" s="209">
        <f>SUM(T99:T320)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22</v>
      </c>
      <c r="AT98" s="211" t="s">
        <v>73</v>
      </c>
      <c r="AU98" s="211" t="s">
        <v>22</v>
      </c>
      <c r="AY98" s="210" t="s">
        <v>144</v>
      </c>
      <c r="BK98" s="212">
        <f>SUM(BK99:BK320)</f>
        <v>0</v>
      </c>
    </row>
    <row r="99" s="2" customFormat="1" ht="24.15" customHeight="1">
      <c r="A99" s="40"/>
      <c r="B99" s="41"/>
      <c r="C99" s="215" t="s">
        <v>22</v>
      </c>
      <c r="D99" s="215" t="s">
        <v>146</v>
      </c>
      <c r="E99" s="216" t="s">
        <v>849</v>
      </c>
      <c r="F99" s="217" t="s">
        <v>850</v>
      </c>
      <c r="G99" s="218" t="s">
        <v>851</v>
      </c>
      <c r="H99" s="219">
        <v>0.54600000000000004</v>
      </c>
      <c r="I99" s="220"/>
      <c r="J99" s="221">
        <f>ROUND(I99*H99,2)</f>
        <v>0</v>
      </c>
      <c r="K99" s="217" t="s">
        <v>150</v>
      </c>
      <c r="L99" s="46"/>
      <c r="M99" s="222" t="s">
        <v>20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151</v>
      </c>
      <c r="AT99" s="226" t="s">
        <v>146</v>
      </c>
      <c r="AU99" s="226" t="s">
        <v>83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22</v>
      </c>
      <c r="BK99" s="227">
        <f>ROUND(I99*H99,2)</f>
        <v>0</v>
      </c>
      <c r="BL99" s="19" t="s">
        <v>151</v>
      </c>
      <c r="BM99" s="226" t="s">
        <v>1119</v>
      </c>
    </row>
    <row r="100" s="2" customFormat="1">
      <c r="A100" s="40"/>
      <c r="B100" s="41"/>
      <c r="C100" s="42"/>
      <c r="D100" s="228" t="s">
        <v>153</v>
      </c>
      <c r="E100" s="42"/>
      <c r="F100" s="229" t="s">
        <v>853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83</v>
      </c>
    </row>
    <row r="101" s="13" customFormat="1">
      <c r="A101" s="13"/>
      <c r="B101" s="233"/>
      <c r="C101" s="234"/>
      <c r="D101" s="235" t="s">
        <v>155</v>
      </c>
      <c r="E101" s="236" t="s">
        <v>20</v>
      </c>
      <c r="F101" s="237" t="s">
        <v>854</v>
      </c>
      <c r="G101" s="234"/>
      <c r="H101" s="236" t="s">
        <v>20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155</v>
      </c>
      <c r="AU101" s="243" t="s">
        <v>83</v>
      </c>
      <c r="AV101" s="13" t="s">
        <v>22</v>
      </c>
      <c r="AW101" s="13" t="s">
        <v>33</v>
      </c>
      <c r="AX101" s="13" t="s">
        <v>74</v>
      </c>
      <c r="AY101" s="243" t="s">
        <v>144</v>
      </c>
    </row>
    <row r="102" s="13" customFormat="1">
      <c r="A102" s="13"/>
      <c r="B102" s="233"/>
      <c r="C102" s="234"/>
      <c r="D102" s="235" t="s">
        <v>155</v>
      </c>
      <c r="E102" s="236" t="s">
        <v>20</v>
      </c>
      <c r="F102" s="237" t="s">
        <v>855</v>
      </c>
      <c r="G102" s="234"/>
      <c r="H102" s="236" t="s">
        <v>20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155</v>
      </c>
      <c r="AU102" s="243" t="s">
        <v>83</v>
      </c>
      <c r="AV102" s="13" t="s">
        <v>22</v>
      </c>
      <c r="AW102" s="13" t="s">
        <v>33</v>
      </c>
      <c r="AX102" s="13" t="s">
        <v>74</v>
      </c>
      <c r="AY102" s="243" t="s">
        <v>144</v>
      </c>
    </row>
    <row r="103" s="14" customFormat="1">
      <c r="A103" s="14"/>
      <c r="B103" s="244"/>
      <c r="C103" s="245"/>
      <c r="D103" s="235" t="s">
        <v>155</v>
      </c>
      <c r="E103" s="246" t="s">
        <v>20</v>
      </c>
      <c r="F103" s="247" t="s">
        <v>856</v>
      </c>
      <c r="G103" s="245"/>
      <c r="H103" s="248">
        <v>0.54633030000000005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155</v>
      </c>
      <c r="AU103" s="254" t="s">
        <v>83</v>
      </c>
      <c r="AV103" s="14" t="s">
        <v>83</v>
      </c>
      <c r="AW103" s="14" t="s">
        <v>33</v>
      </c>
      <c r="AX103" s="14" t="s">
        <v>22</v>
      </c>
      <c r="AY103" s="254" t="s">
        <v>144</v>
      </c>
    </row>
    <row r="104" s="2" customFormat="1" ht="33" customHeight="1">
      <c r="A104" s="40"/>
      <c r="B104" s="41"/>
      <c r="C104" s="215" t="s">
        <v>83</v>
      </c>
      <c r="D104" s="215" t="s">
        <v>146</v>
      </c>
      <c r="E104" s="216" t="s">
        <v>857</v>
      </c>
      <c r="F104" s="217" t="s">
        <v>858</v>
      </c>
      <c r="G104" s="218" t="s">
        <v>851</v>
      </c>
      <c r="H104" s="219">
        <v>0.54600000000000004</v>
      </c>
      <c r="I104" s="220"/>
      <c r="J104" s="221">
        <f>ROUND(I104*H104,2)</f>
        <v>0</v>
      </c>
      <c r="K104" s="217" t="s">
        <v>150</v>
      </c>
      <c r="L104" s="46"/>
      <c r="M104" s="222" t="s">
        <v>20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151</v>
      </c>
      <c r="AT104" s="226" t="s">
        <v>146</v>
      </c>
      <c r="AU104" s="226" t="s">
        <v>83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151</v>
      </c>
      <c r="BM104" s="226" t="s">
        <v>1120</v>
      </c>
    </row>
    <row r="105" s="2" customFormat="1">
      <c r="A105" s="40"/>
      <c r="B105" s="41"/>
      <c r="C105" s="42"/>
      <c r="D105" s="228" t="s">
        <v>153</v>
      </c>
      <c r="E105" s="42"/>
      <c r="F105" s="229" t="s">
        <v>860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83</v>
      </c>
    </row>
    <row r="106" s="13" customFormat="1">
      <c r="A106" s="13"/>
      <c r="B106" s="233"/>
      <c r="C106" s="234"/>
      <c r="D106" s="235" t="s">
        <v>155</v>
      </c>
      <c r="E106" s="236" t="s">
        <v>20</v>
      </c>
      <c r="F106" s="237" t="s">
        <v>861</v>
      </c>
      <c r="G106" s="234"/>
      <c r="H106" s="236" t="s">
        <v>20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155</v>
      </c>
      <c r="AU106" s="243" t="s">
        <v>83</v>
      </c>
      <c r="AV106" s="13" t="s">
        <v>22</v>
      </c>
      <c r="AW106" s="13" t="s">
        <v>33</v>
      </c>
      <c r="AX106" s="13" t="s">
        <v>74</v>
      </c>
      <c r="AY106" s="243" t="s">
        <v>144</v>
      </c>
    </row>
    <row r="107" s="14" customFormat="1">
      <c r="A107" s="14"/>
      <c r="B107" s="244"/>
      <c r="C107" s="245"/>
      <c r="D107" s="235" t="s">
        <v>155</v>
      </c>
      <c r="E107" s="246" t="s">
        <v>20</v>
      </c>
      <c r="F107" s="247" t="s">
        <v>862</v>
      </c>
      <c r="G107" s="245"/>
      <c r="H107" s="248">
        <v>0.54600000000000004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155</v>
      </c>
      <c r="AU107" s="254" t="s">
        <v>83</v>
      </c>
      <c r="AV107" s="14" t="s">
        <v>83</v>
      </c>
      <c r="AW107" s="14" t="s">
        <v>33</v>
      </c>
      <c r="AX107" s="14" t="s">
        <v>22</v>
      </c>
      <c r="AY107" s="254" t="s">
        <v>144</v>
      </c>
    </row>
    <row r="108" s="2" customFormat="1" ht="37.8" customHeight="1">
      <c r="A108" s="40"/>
      <c r="B108" s="41"/>
      <c r="C108" s="215" t="s">
        <v>92</v>
      </c>
      <c r="D108" s="215" t="s">
        <v>146</v>
      </c>
      <c r="E108" s="216" t="s">
        <v>1121</v>
      </c>
      <c r="F108" s="217" t="s">
        <v>1122</v>
      </c>
      <c r="G108" s="218" t="s">
        <v>357</v>
      </c>
      <c r="H108" s="219">
        <v>16.800000000000001</v>
      </c>
      <c r="I108" s="220"/>
      <c r="J108" s="221">
        <f>ROUND(I108*H108,2)</f>
        <v>0</v>
      </c>
      <c r="K108" s="217" t="s">
        <v>150</v>
      </c>
      <c r="L108" s="46"/>
      <c r="M108" s="222" t="s">
        <v>20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151</v>
      </c>
      <c r="AT108" s="226" t="s">
        <v>146</v>
      </c>
      <c r="AU108" s="226" t="s">
        <v>83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151</v>
      </c>
      <c r="BM108" s="226" t="s">
        <v>1123</v>
      </c>
    </row>
    <row r="109" s="2" customFormat="1">
      <c r="A109" s="40"/>
      <c r="B109" s="41"/>
      <c r="C109" s="42"/>
      <c r="D109" s="228" t="s">
        <v>153</v>
      </c>
      <c r="E109" s="42"/>
      <c r="F109" s="229" t="s">
        <v>1124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153</v>
      </c>
      <c r="AU109" s="19" t="s">
        <v>83</v>
      </c>
    </row>
    <row r="110" s="13" customFormat="1">
      <c r="A110" s="13"/>
      <c r="B110" s="233"/>
      <c r="C110" s="234"/>
      <c r="D110" s="235" t="s">
        <v>155</v>
      </c>
      <c r="E110" s="236" t="s">
        <v>20</v>
      </c>
      <c r="F110" s="237" t="s">
        <v>867</v>
      </c>
      <c r="G110" s="234"/>
      <c r="H110" s="236" t="s">
        <v>20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155</v>
      </c>
      <c r="AU110" s="243" t="s">
        <v>83</v>
      </c>
      <c r="AV110" s="13" t="s">
        <v>22</v>
      </c>
      <c r="AW110" s="13" t="s">
        <v>33</v>
      </c>
      <c r="AX110" s="13" t="s">
        <v>74</v>
      </c>
      <c r="AY110" s="243" t="s">
        <v>144</v>
      </c>
    </row>
    <row r="111" s="13" customFormat="1">
      <c r="A111" s="13"/>
      <c r="B111" s="233"/>
      <c r="C111" s="234"/>
      <c r="D111" s="235" t="s">
        <v>155</v>
      </c>
      <c r="E111" s="236" t="s">
        <v>20</v>
      </c>
      <c r="F111" s="237" t="s">
        <v>1125</v>
      </c>
      <c r="G111" s="234"/>
      <c r="H111" s="236" t="s">
        <v>20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155</v>
      </c>
      <c r="AU111" s="243" t="s">
        <v>83</v>
      </c>
      <c r="AV111" s="13" t="s">
        <v>22</v>
      </c>
      <c r="AW111" s="13" t="s">
        <v>33</v>
      </c>
      <c r="AX111" s="13" t="s">
        <v>74</v>
      </c>
      <c r="AY111" s="243" t="s">
        <v>144</v>
      </c>
    </row>
    <row r="112" s="14" customFormat="1">
      <c r="A112" s="14"/>
      <c r="B112" s="244"/>
      <c r="C112" s="245"/>
      <c r="D112" s="235" t="s">
        <v>155</v>
      </c>
      <c r="E112" s="246" t="s">
        <v>20</v>
      </c>
      <c r="F112" s="247" t="s">
        <v>1126</v>
      </c>
      <c r="G112" s="245"/>
      <c r="H112" s="248">
        <v>5.6000000000000005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155</v>
      </c>
      <c r="AU112" s="254" t="s">
        <v>83</v>
      </c>
      <c r="AV112" s="14" t="s">
        <v>83</v>
      </c>
      <c r="AW112" s="14" t="s">
        <v>33</v>
      </c>
      <c r="AX112" s="14" t="s">
        <v>74</v>
      </c>
      <c r="AY112" s="254" t="s">
        <v>144</v>
      </c>
    </row>
    <row r="113" s="13" customFormat="1">
      <c r="A113" s="13"/>
      <c r="B113" s="233"/>
      <c r="C113" s="234"/>
      <c r="D113" s="235" t="s">
        <v>155</v>
      </c>
      <c r="E113" s="236" t="s">
        <v>20</v>
      </c>
      <c r="F113" s="237" t="s">
        <v>1127</v>
      </c>
      <c r="G113" s="234"/>
      <c r="H113" s="236" t="s">
        <v>20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155</v>
      </c>
      <c r="AU113" s="243" t="s">
        <v>83</v>
      </c>
      <c r="AV113" s="13" t="s">
        <v>22</v>
      </c>
      <c r="AW113" s="13" t="s">
        <v>33</v>
      </c>
      <c r="AX113" s="13" t="s">
        <v>74</v>
      </c>
      <c r="AY113" s="243" t="s">
        <v>144</v>
      </c>
    </row>
    <row r="114" s="14" customFormat="1">
      <c r="A114" s="14"/>
      <c r="B114" s="244"/>
      <c r="C114" s="245"/>
      <c r="D114" s="235" t="s">
        <v>155</v>
      </c>
      <c r="E114" s="246" t="s">
        <v>20</v>
      </c>
      <c r="F114" s="247" t="s">
        <v>1128</v>
      </c>
      <c r="G114" s="245"/>
      <c r="H114" s="248">
        <v>11.200000000000001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155</v>
      </c>
      <c r="AU114" s="254" t="s">
        <v>83</v>
      </c>
      <c r="AV114" s="14" t="s">
        <v>83</v>
      </c>
      <c r="AW114" s="14" t="s">
        <v>33</v>
      </c>
      <c r="AX114" s="14" t="s">
        <v>74</v>
      </c>
      <c r="AY114" s="254" t="s">
        <v>144</v>
      </c>
    </row>
    <row r="115" s="15" customFormat="1">
      <c r="A115" s="15"/>
      <c r="B115" s="255"/>
      <c r="C115" s="256"/>
      <c r="D115" s="235" t="s">
        <v>155</v>
      </c>
      <c r="E115" s="257" t="s">
        <v>20</v>
      </c>
      <c r="F115" s="258" t="s">
        <v>198</v>
      </c>
      <c r="G115" s="256"/>
      <c r="H115" s="259">
        <v>16.800000000000001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5" t="s">
        <v>155</v>
      </c>
      <c r="AU115" s="265" t="s">
        <v>83</v>
      </c>
      <c r="AV115" s="15" t="s">
        <v>151</v>
      </c>
      <c r="AW115" s="15" t="s">
        <v>33</v>
      </c>
      <c r="AX115" s="15" t="s">
        <v>22</v>
      </c>
      <c r="AY115" s="265" t="s">
        <v>144</v>
      </c>
    </row>
    <row r="116" s="2" customFormat="1" ht="16.5" customHeight="1">
      <c r="A116" s="40"/>
      <c r="B116" s="41"/>
      <c r="C116" s="266" t="s">
        <v>151</v>
      </c>
      <c r="D116" s="266" t="s">
        <v>272</v>
      </c>
      <c r="E116" s="267" t="s">
        <v>874</v>
      </c>
      <c r="F116" s="268" t="s">
        <v>875</v>
      </c>
      <c r="G116" s="269" t="s">
        <v>161</v>
      </c>
      <c r="H116" s="270">
        <v>4.2000000000000002</v>
      </c>
      <c r="I116" s="271"/>
      <c r="J116" s="272">
        <f>ROUND(I116*H116,2)</f>
        <v>0</v>
      </c>
      <c r="K116" s="268" t="s">
        <v>150</v>
      </c>
      <c r="L116" s="273"/>
      <c r="M116" s="274" t="s">
        <v>20</v>
      </c>
      <c r="N116" s="275" t="s">
        <v>45</v>
      </c>
      <c r="O116" s="86"/>
      <c r="P116" s="224">
        <f>O116*H116</f>
        <v>0</v>
      </c>
      <c r="Q116" s="224">
        <v>0.22</v>
      </c>
      <c r="R116" s="224">
        <f>Q116*H116</f>
        <v>0.92400000000000004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199</v>
      </c>
      <c r="AT116" s="226" t="s">
        <v>272</v>
      </c>
      <c r="AU116" s="226" t="s">
        <v>83</v>
      </c>
      <c r="AY116" s="19" t="s">
        <v>144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22</v>
      </c>
      <c r="BK116" s="227">
        <f>ROUND(I116*H116,2)</f>
        <v>0</v>
      </c>
      <c r="BL116" s="19" t="s">
        <v>151</v>
      </c>
      <c r="BM116" s="226" t="s">
        <v>1129</v>
      </c>
    </row>
    <row r="117" s="13" customFormat="1">
      <c r="A117" s="13"/>
      <c r="B117" s="233"/>
      <c r="C117" s="234"/>
      <c r="D117" s="235" t="s">
        <v>155</v>
      </c>
      <c r="E117" s="236" t="s">
        <v>20</v>
      </c>
      <c r="F117" s="237" t="s">
        <v>877</v>
      </c>
      <c r="G117" s="234"/>
      <c r="H117" s="236" t="s">
        <v>20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155</v>
      </c>
      <c r="AU117" s="243" t="s">
        <v>83</v>
      </c>
      <c r="AV117" s="13" t="s">
        <v>22</v>
      </c>
      <c r="AW117" s="13" t="s">
        <v>33</v>
      </c>
      <c r="AX117" s="13" t="s">
        <v>74</v>
      </c>
      <c r="AY117" s="243" t="s">
        <v>144</v>
      </c>
    </row>
    <row r="118" s="14" customFormat="1">
      <c r="A118" s="14"/>
      <c r="B118" s="244"/>
      <c r="C118" s="245"/>
      <c r="D118" s="235" t="s">
        <v>155</v>
      </c>
      <c r="E118" s="246" t="s">
        <v>20</v>
      </c>
      <c r="F118" s="247" t="s">
        <v>1130</v>
      </c>
      <c r="G118" s="245"/>
      <c r="H118" s="248">
        <v>4.2000000000000002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155</v>
      </c>
      <c r="AU118" s="254" t="s">
        <v>83</v>
      </c>
      <c r="AV118" s="14" t="s">
        <v>83</v>
      </c>
      <c r="AW118" s="14" t="s">
        <v>33</v>
      </c>
      <c r="AX118" s="14" t="s">
        <v>22</v>
      </c>
      <c r="AY118" s="254" t="s">
        <v>144</v>
      </c>
    </row>
    <row r="119" s="2" customFormat="1" ht="37.8" customHeight="1">
      <c r="A119" s="40"/>
      <c r="B119" s="41"/>
      <c r="C119" s="215" t="s">
        <v>177</v>
      </c>
      <c r="D119" s="215" t="s">
        <v>146</v>
      </c>
      <c r="E119" s="216" t="s">
        <v>879</v>
      </c>
      <c r="F119" s="217" t="s">
        <v>880</v>
      </c>
      <c r="G119" s="218" t="s">
        <v>357</v>
      </c>
      <c r="H119" s="219">
        <v>16.800000000000001</v>
      </c>
      <c r="I119" s="220"/>
      <c r="J119" s="221">
        <f>ROUND(I119*H119,2)</f>
        <v>0</v>
      </c>
      <c r="K119" s="217" t="s">
        <v>150</v>
      </c>
      <c r="L119" s="46"/>
      <c r="M119" s="222" t="s">
        <v>20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151</v>
      </c>
      <c r="AT119" s="226" t="s">
        <v>146</v>
      </c>
      <c r="AU119" s="226" t="s">
        <v>83</v>
      </c>
      <c r="AY119" s="19" t="s">
        <v>144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22</v>
      </c>
      <c r="BK119" s="227">
        <f>ROUND(I119*H119,2)</f>
        <v>0</v>
      </c>
      <c r="BL119" s="19" t="s">
        <v>151</v>
      </c>
      <c r="BM119" s="226" t="s">
        <v>1131</v>
      </c>
    </row>
    <row r="120" s="2" customFormat="1">
      <c r="A120" s="40"/>
      <c r="B120" s="41"/>
      <c r="C120" s="42"/>
      <c r="D120" s="228" t="s">
        <v>153</v>
      </c>
      <c r="E120" s="42"/>
      <c r="F120" s="229" t="s">
        <v>882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153</v>
      </c>
      <c r="AU120" s="19" t="s">
        <v>83</v>
      </c>
    </row>
    <row r="121" s="13" customFormat="1">
      <c r="A121" s="13"/>
      <c r="B121" s="233"/>
      <c r="C121" s="234"/>
      <c r="D121" s="235" t="s">
        <v>155</v>
      </c>
      <c r="E121" s="236" t="s">
        <v>20</v>
      </c>
      <c r="F121" s="237" t="s">
        <v>867</v>
      </c>
      <c r="G121" s="234"/>
      <c r="H121" s="236" t="s">
        <v>20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155</v>
      </c>
      <c r="AU121" s="243" t="s">
        <v>83</v>
      </c>
      <c r="AV121" s="13" t="s">
        <v>22</v>
      </c>
      <c r="AW121" s="13" t="s">
        <v>33</v>
      </c>
      <c r="AX121" s="13" t="s">
        <v>74</v>
      </c>
      <c r="AY121" s="243" t="s">
        <v>144</v>
      </c>
    </row>
    <row r="122" s="13" customFormat="1">
      <c r="A122" s="13"/>
      <c r="B122" s="233"/>
      <c r="C122" s="234"/>
      <c r="D122" s="235" t="s">
        <v>155</v>
      </c>
      <c r="E122" s="236" t="s">
        <v>20</v>
      </c>
      <c r="F122" s="237" t="s">
        <v>1125</v>
      </c>
      <c r="G122" s="234"/>
      <c r="H122" s="236" t="s">
        <v>20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155</v>
      </c>
      <c r="AU122" s="243" t="s">
        <v>83</v>
      </c>
      <c r="AV122" s="13" t="s">
        <v>22</v>
      </c>
      <c r="AW122" s="13" t="s">
        <v>33</v>
      </c>
      <c r="AX122" s="13" t="s">
        <v>74</v>
      </c>
      <c r="AY122" s="243" t="s">
        <v>144</v>
      </c>
    </row>
    <row r="123" s="14" customFormat="1">
      <c r="A123" s="14"/>
      <c r="B123" s="244"/>
      <c r="C123" s="245"/>
      <c r="D123" s="235" t="s">
        <v>155</v>
      </c>
      <c r="E123" s="246" t="s">
        <v>20</v>
      </c>
      <c r="F123" s="247" t="s">
        <v>1126</v>
      </c>
      <c r="G123" s="245"/>
      <c r="H123" s="248">
        <v>5.6000000000000005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155</v>
      </c>
      <c r="AU123" s="254" t="s">
        <v>83</v>
      </c>
      <c r="AV123" s="14" t="s">
        <v>83</v>
      </c>
      <c r="AW123" s="14" t="s">
        <v>33</v>
      </c>
      <c r="AX123" s="14" t="s">
        <v>74</v>
      </c>
      <c r="AY123" s="254" t="s">
        <v>144</v>
      </c>
    </row>
    <row r="124" s="13" customFormat="1">
      <c r="A124" s="13"/>
      <c r="B124" s="233"/>
      <c r="C124" s="234"/>
      <c r="D124" s="235" t="s">
        <v>155</v>
      </c>
      <c r="E124" s="236" t="s">
        <v>20</v>
      </c>
      <c r="F124" s="237" t="s">
        <v>1127</v>
      </c>
      <c r="G124" s="234"/>
      <c r="H124" s="236" t="s">
        <v>20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155</v>
      </c>
      <c r="AU124" s="243" t="s">
        <v>83</v>
      </c>
      <c r="AV124" s="13" t="s">
        <v>22</v>
      </c>
      <c r="AW124" s="13" t="s">
        <v>33</v>
      </c>
      <c r="AX124" s="13" t="s">
        <v>74</v>
      </c>
      <c r="AY124" s="243" t="s">
        <v>144</v>
      </c>
    </row>
    <row r="125" s="14" customFormat="1">
      <c r="A125" s="14"/>
      <c r="B125" s="244"/>
      <c r="C125" s="245"/>
      <c r="D125" s="235" t="s">
        <v>155</v>
      </c>
      <c r="E125" s="246" t="s">
        <v>20</v>
      </c>
      <c r="F125" s="247" t="s">
        <v>1128</v>
      </c>
      <c r="G125" s="245"/>
      <c r="H125" s="248">
        <v>11.200000000000001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155</v>
      </c>
      <c r="AU125" s="254" t="s">
        <v>83</v>
      </c>
      <c r="AV125" s="14" t="s">
        <v>83</v>
      </c>
      <c r="AW125" s="14" t="s">
        <v>33</v>
      </c>
      <c r="AX125" s="14" t="s">
        <v>74</v>
      </c>
      <c r="AY125" s="254" t="s">
        <v>144</v>
      </c>
    </row>
    <row r="126" s="15" customFormat="1">
      <c r="A126" s="15"/>
      <c r="B126" s="255"/>
      <c r="C126" s="256"/>
      <c r="D126" s="235" t="s">
        <v>155</v>
      </c>
      <c r="E126" s="257" t="s">
        <v>20</v>
      </c>
      <c r="F126" s="258" t="s">
        <v>198</v>
      </c>
      <c r="G126" s="256"/>
      <c r="H126" s="259">
        <v>16.800000000000001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155</v>
      </c>
      <c r="AU126" s="265" t="s">
        <v>83</v>
      </c>
      <c r="AV126" s="15" t="s">
        <v>151</v>
      </c>
      <c r="AW126" s="15" t="s">
        <v>33</v>
      </c>
      <c r="AX126" s="15" t="s">
        <v>22</v>
      </c>
      <c r="AY126" s="265" t="s">
        <v>144</v>
      </c>
    </row>
    <row r="127" s="2" customFormat="1" ht="21.75" customHeight="1">
      <c r="A127" s="40"/>
      <c r="B127" s="41"/>
      <c r="C127" s="266" t="s">
        <v>182</v>
      </c>
      <c r="D127" s="266" t="s">
        <v>272</v>
      </c>
      <c r="E127" s="267" t="s">
        <v>883</v>
      </c>
      <c r="F127" s="268" t="s">
        <v>884</v>
      </c>
      <c r="G127" s="269" t="s">
        <v>885</v>
      </c>
      <c r="H127" s="270">
        <v>2.1000000000000001</v>
      </c>
      <c r="I127" s="271"/>
      <c r="J127" s="272">
        <f>ROUND(I127*H127,2)</f>
        <v>0</v>
      </c>
      <c r="K127" s="268" t="s">
        <v>20</v>
      </c>
      <c r="L127" s="273"/>
      <c r="M127" s="274" t="s">
        <v>20</v>
      </c>
      <c r="N127" s="275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199</v>
      </c>
      <c r="AT127" s="226" t="s">
        <v>272</v>
      </c>
      <c r="AU127" s="226" t="s">
        <v>83</v>
      </c>
      <c r="AY127" s="19" t="s">
        <v>144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22</v>
      </c>
      <c r="BK127" s="227">
        <f>ROUND(I127*H127,2)</f>
        <v>0</v>
      </c>
      <c r="BL127" s="19" t="s">
        <v>151</v>
      </c>
      <c r="BM127" s="226" t="s">
        <v>1132</v>
      </c>
    </row>
    <row r="128" s="13" customFormat="1">
      <c r="A128" s="13"/>
      <c r="B128" s="233"/>
      <c r="C128" s="234"/>
      <c r="D128" s="235" t="s">
        <v>155</v>
      </c>
      <c r="E128" s="236" t="s">
        <v>20</v>
      </c>
      <c r="F128" s="237" t="s">
        <v>887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83</v>
      </c>
      <c r="AV128" s="13" t="s">
        <v>22</v>
      </c>
      <c r="AW128" s="13" t="s">
        <v>33</v>
      </c>
      <c r="AX128" s="13" t="s">
        <v>74</v>
      </c>
      <c r="AY128" s="243" t="s">
        <v>144</v>
      </c>
    </row>
    <row r="129" s="13" customFormat="1">
      <c r="A129" s="13"/>
      <c r="B129" s="233"/>
      <c r="C129" s="234"/>
      <c r="D129" s="235" t="s">
        <v>155</v>
      </c>
      <c r="E129" s="236" t="s">
        <v>20</v>
      </c>
      <c r="F129" s="237" t="s">
        <v>1125</v>
      </c>
      <c r="G129" s="234"/>
      <c r="H129" s="236" t="s">
        <v>20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155</v>
      </c>
      <c r="AU129" s="243" t="s">
        <v>83</v>
      </c>
      <c r="AV129" s="13" t="s">
        <v>22</v>
      </c>
      <c r="AW129" s="13" t="s">
        <v>33</v>
      </c>
      <c r="AX129" s="13" t="s">
        <v>74</v>
      </c>
      <c r="AY129" s="243" t="s">
        <v>144</v>
      </c>
    </row>
    <row r="130" s="14" customFormat="1">
      <c r="A130" s="14"/>
      <c r="B130" s="244"/>
      <c r="C130" s="245"/>
      <c r="D130" s="235" t="s">
        <v>155</v>
      </c>
      <c r="E130" s="246" t="s">
        <v>20</v>
      </c>
      <c r="F130" s="247" t="s">
        <v>1133</v>
      </c>
      <c r="G130" s="245"/>
      <c r="H130" s="248">
        <v>0.70000000000000007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155</v>
      </c>
      <c r="AU130" s="254" t="s">
        <v>83</v>
      </c>
      <c r="AV130" s="14" t="s">
        <v>83</v>
      </c>
      <c r="AW130" s="14" t="s">
        <v>33</v>
      </c>
      <c r="AX130" s="14" t="s">
        <v>74</v>
      </c>
      <c r="AY130" s="254" t="s">
        <v>144</v>
      </c>
    </row>
    <row r="131" s="13" customFormat="1">
      <c r="A131" s="13"/>
      <c r="B131" s="233"/>
      <c r="C131" s="234"/>
      <c r="D131" s="235" t="s">
        <v>155</v>
      </c>
      <c r="E131" s="236" t="s">
        <v>20</v>
      </c>
      <c r="F131" s="237" t="s">
        <v>1127</v>
      </c>
      <c r="G131" s="234"/>
      <c r="H131" s="236" t="s">
        <v>20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155</v>
      </c>
      <c r="AU131" s="243" t="s">
        <v>83</v>
      </c>
      <c r="AV131" s="13" t="s">
        <v>22</v>
      </c>
      <c r="AW131" s="13" t="s">
        <v>33</v>
      </c>
      <c r="AX131" s="13" t="s">
        <v>74</v>
      </c>
      <c r="AY131" s="243" t="s">
        <v>144</v>
      </c>
    </row>
    <row r="132" s="14" customFormat="1">
      <c r="A132" s="14"/>
      <c r="B132" s="244"/>
      <c r="C132" s="245"/>
      <c r="D132" s="235" t="s">
        <v>155</v>
      </c>
      <c r="E132" s="246" t="s">
        <v>20</v>
      </c>
      <c r="F132" s="247" t="s">
        <v>1134</v>
      </c>
      <c r="G132" s="245"/>
      <c r="H132" s="248">
        <v>1.4000000000000001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155</v>
      </c>
      <c r="AU132" s="254" t="s">
        <v>83</v>
      </c>
      <c r="AV132" s="14" t="s">
        <v>83</v>
      </c>
      <c r="AW132" s="14" t="s">
        <v>33</v>
      </c>
      <c r="AX132" s="14" t="s">
        <v>74</v>
      </c>
      <c r="AY132" s="254" t="s">
        <v>144</v>
      </c>
    </row>
    <row r="133" s="15" customFormat="1">
      <c r="A133" s="15"/>
      <c r="B133" s="255"/>
      <c r="C133" s="256"/>
      <c r="D133" s="235" t="s">
        <v>155</v>
      </c>
      <c r="E133" s="257" t="s">
        <v>20</v>
      </c>
      <c r="F133" s="258" t="s">
        <v>198</v>
      </c>
      <c r="G133" s="256"/>
      <c r="H133" s="259">
        <v>2.1000000000000001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155</v>
      </c>
      <c r="AU133" s="265" t="s">
        <v>83</v>
      </c>
      <c r="AV133" s="15" t="s">
        <v>151</v>
      </c>
      <c r="AW133" s="15" t="s">
        <v>33</v>
      </c>
      <c r="AX133" s="15" t="s">
        <v>22</v>
      </c>
      <c r="AY133" s="265" t="s">
        <v>144</v>
      </c>
    </row>
    <row r="134" s="2" customFormat="1" ht="21.75" customHeight="1">
      <c r="A134" s="40"/>
      <c r="B134" s="41"/>
      <c r="C134" s="266" t="s">
        <v>187</v>
      </c>
      <c r="D134" s="266" t="s">
        <v>272</v>
      </c>
      <c r="E134" s="267" t="s">
        <v>888</v>
      </c>
      <c r="F134" s="268" t="s">
        <v>889</v>
      </c>
      <c r="G134" s="269" t="s">
        <v>885</v>
      </c>
      <c r="H134" s="270">
        <v>2.25</v>
      </c>
      <c r="I134" s="271"/>
      <c r="J134" s="272">
        <f>ROUND(I134*H134,2)</f>
        <v>0</v>
      </c>
      <c r="K134" s="268" t="s">
        <v>20</v>
      </c>
      <c r="L134" s="273"/>
      <c r="M134" s="274" t="s">
        <v>20</v>
      </c>
      <c r="N134" s="275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199</v>
      </c>
      <c r="AT134" s="226" t="s">
        <v>272</v>
      </c>
      <c r="AU134" s="226" t="s">
        <v>83</v>
      </c>
      <c r="AY134" s="19" t="s">
        <v>144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22</v>
      </c>
      <c r="BK134" s="227">
        <f>ROUND(I134*H134,2)</f>
        <v>0</v>
      </c>
      <c r="BL134" s="19" t="s">
        <v>151</v>
      </c>
      <c r="BM134" s="226" t="s">
        <v>1135</v>
      </c>
    </row>
    <row r="135" s="13" customFormat="1">
      <c r="A135" s="13"/>
      <c r="B135" s="233"/>
      <c r="C135" s="234"/>
      <c r="D135" s="235" t="s">
        <v>155</v>
      </c>
      <c r="E135" s="236" t="s">
        <v>20</v>
      </c>
      <c r="F135" s="237" t="s">
        <v>887</v>
      </c>
      <c r="G135" s="234"/>
      <c r="H135" s="236" t="s">
        <v>20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155</v>
      </c>
      <c r="AU135" s="243" t="s">
        <v>83</v>
      </c>
      <c r="AV135" s="13" t="s">
        <v>22</v>
      </c>
      <c r="AW135" s="13" t="s">
        <v>33</v>
      </c>
      <c r="AX135" s="13" t="s">
        <v>74</v>
      </c>
      <c r="AY135" s="243" t="s">
        <v>144</v>
      </c>
    </row>
    <row r="136" s="13" customFormat="1">
      <c r="A136" s="13"/>
      <c r="B136" s="233"/>
      <c r="C136" s="234"/>
      <c r="D136" s="235" t="s">
        <v>155</v>
      </c>
      <c r="E136" s="236" t="s">
        <v>20</v>
      </c>
      <c r="F136" s="237" t="s">
        <v>1125</v>
      </c>
      <c r="G136" s="234"/>
      <c r="H136" s="236" t="s">
        <v>20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155</v>
      </c>
      <c r="AU136" s="243" t="s">
        <v>83</v>
      </c>
      <c r="AV136" s="13" t="s">
        <v>22</v>
      </c>
      <c r="AW136" s="13" t="s">
        <v>33</v>
      </c>
      <c r="AX136" s="13" t="s">
        <v>74</v>
      </c>
      <c r="AY136" s="243" t="s">
        <v>144</v>
      </c>
    </row>
    <row r="137" s="14" customFormat="1">
      <c r="A137" s="14"/>
      <c r="B137" s="244"/>
      <c r="C137" s="245"/>
      <c r="D137" s="235" t="s">
        <v>155</v>
      </c>
      <c r="E137" s="246" t="s">
        <v>20</v>
      </c>
      <c r="F137" s="247" t="s">
        <v>1136</v>
      </c>
      <c r="G137" s="245"/>
      <c r="H137" s="248">
        <v>0.75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155</v>
      </c>
      <c r="AU137" s="254" t="s">
        <v>83</v>
      </c>
      <c r="AV137" s="14" t="s">
        <v>83</v>
      </c>
      <c r="AW137" s="14" t="s">
        <v>33</v>
      </c>
      <c r="AX137" s="14" t="s">
        <v>74</v>
      </c>
      <c r="AY137" s="254" t="s">
        <v>144</v>
      </c>
    </row>
    <row r="138" s="13" customFormat="1">
      <c r="A138" s="13"/>
      <c r="B138" s="233"/>
      <c r="C138" s="234"/>
      <c r="D138" s="235" t="s">
        <v>155</v>
      </c>
      <c r="E138" s="236" t="s">
        <v>20</v>
      </c>
      <c r="F138" s="237" t="s">
        <v>1127</v>
      </c>
      <c r="G138" s="234"/>
      <c r="H138" s="236" t="s">
        <v>20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155</v>
      </c>
      <c r="AU138" s="243" t="s">
        <v>83</v>
      </c>
      <c r="AV138" s="13" t="s">
        <v>22</v>
      </c>
      <c r="AW138" s="13" t="s">
        <v>33</v>
      </c>
      <c r="AX138" s="13" t="s">
        <v>74</v>
      </c>
      <c r="AY138" s="243" t="s">
        <v>144</v>
      </c>
    </row>
    <row r="139" s="14" customFormat="1">
      <c r="A139" s="14"/>
      <c r="B139" s="244"/>
      <c r="C139" s="245"/>
      <c r="D139" s="235" t="s">
        <v>155</v>
      </c>
      <c r="E139" s="246" t="s">
        <v>20</v>
      </c>
      <c r="F139" s="247" t="s">
        <v>1137</v>
      </c>
      <c r="G139" s="245"/>
      <c r="H139" s="248">
        <v>1.5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155</v>
      </c>
      <c r="AU139" s="254" t="s">
        <v>83</v>
      </c>
      <c r="AV139" s="14" t="s">
        <v>83</v>
      </c>
      <c r="AW139" s="14" t="s">
        <v>33</v>
      </c>
      <c r="AX139" s="14" t="s">
        <v>74</v>
      </c>
      <c r="AY139" s="254" t="s">
        <v>144</v>
      </c>
    </row>
    <row r="140" s="15" customFormat="1">
      <c r="A140" s="15"/>
      <c r="B140" s="255"/>
      <c r="C140" s="256"/>
      <c r="D140" s="235" t="s">
        <v>155</v>
      </c>
      <c r="E140" s="257" t="s">
        <v>20</v>
      </c>
      <c r="F140" s="258" t="s">
        <v>198</v>
      </c>
      <c r="G140" s="256"/>
      <c r="H140" s="259">
        <v>2.25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155</v>
      </c>
      <c r="AU140" s="265" t="s">
        <v>83</v>
      </c>
      <c r="AV140" s="15" t="s">
        <v>151</v>
      </c>
      <c r="AW140" s="15" t="s">
        <v>33</v>
      </c>
      <c r="AX140" s="15" t="s">
        <v>22</v>
      </c>
      <c r="AY140" s="265" t="s">
        <v>144</v>
      </c>
    </row>
    <row r="141" s="2" customFormat="1" ht="21.75" customHeight="1">
      <c r="A141" s="40"/>
      <c r="B141" s="41"/>
      <c r="C141" s="266" t="s">
        <v>199</v>
      </c>
      <c r="D141" s="266" t="s">
        <v>272</v>
      </c>
      <c r="E141" s="267" t="s">
        <v>891</v>
      </c>
      <c r="F141" s="268" t="s">
        <v>892</v>
      </c>
      <c r="G141" s="269" t="s">
        <v>885</v>
      </c>
      <c r="H141" s="270">
        <v>5.7000000000000002</v>
      </c>
      <c r="I141" s="271"/>
      <c r="J141" s="272">
        <f>ROUND(I141*H141,2)</f>
        <v>0</v>
      </c>
      <c r="K141" s="268" t="s">
        <v>20</v>
      </c>
      <c r="L141" s="273"/>
      <c r="M141" s="274" t="s">
        <v>20</v>
      </c>
      <c r="N141" s="275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199</v>
      </c>
      <c r="AT141" s="226" t="s">
        <v>272</v>
      </c>
      <c r="AU141" s="226" t="s">
        <v>83</v>
      </c>
      <c r="AY141" s="19" t="s">
        <v>144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22</v>
      </c>
      <c r="BK141" s="227">
        <f>ROUND(I141*H141,2)</f>
        <v>0</v>
      </c>
      <c r="BL141" s="19" t="s">
        <v>151</v>
      </c>
      <c r="BM141" s="226" t="s">
        <v>1138</v>
      </c>
    </row>
    <row r="142" s="13" customFormat="1">
      <c r="A142" s="13"/>
      <c r="B142" s="233"/>
      <c r="C142" s="234"/>
      <c r="D142" s="235" t="s">
        <v>155</v>
      </c>
      <c r="E142" s="236" t="s">
        <v>20</v>
      </c>
      <c r="F142" s="237" t="s">
        <v>887</v>
      </c>
      <c r="G142" s="234"/>
      <c r="H142" s="236" t="s">
        <v>20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155</v>
      </c>
      <c r="AU142" s="243" t="s">
        <v>83</v>
      </c>
      <c r="AV142" s="13" t="s">
        <v>22</v>
      </c>
      <c r="AW142" s="13" t="s">
        <v>33</v>
      </c>
      <c r="AX142" s="13" t="s">
        <v>74</v>
      </c>
      <c r="AY142" s="243" t="s">
        <v>144</v>
      </c>
    </row>
    <row r="143" s="13" customFormat="1">
      <c r="A143" s="13"/>
      <c r="B143" s="233"/>
      <c r="C143" s="234"/>
      <c r="D143" s="235" t="s">
        <v>155</v>
      </c>
      <c r="E143" s="236" t="s">
        <v>20</v>
      </c>
      <c r="F143" s="237" t="s">
        <v>1125</v>
      </c>
      <c r="G143" s="234"/>
      <c r="H143" s="236" t="s">
        <v>20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155</v>
      </c>
      <c r="AU143" s="243" t="s">
        <v>83</v>
      </c>
      <c r="AV143" s="13" t="s">
        <v>22</v>
      </c>
      <c r="AW143" s="13" t="s">
        <v>33</v>
      </c>
      <c r="AX143" s="13" t="s">
        <v>74</v>
      </c>
      <c r="AY143" s="243" t="s">
        <v>144</v>
      </c>
    </row>
    <row r="144" s="14" customFormat="1">
      <c r="A144" s="14"/>
      <c r="B144" s="244"/>
      <c r="C144" s="245"/>
      <c r="D144" s="235" t="s">
        <v>155</v>
      </c>
      <c r="E144" s="246" t="s">
        <v>20</v>
      </c>
      <c r="F144" s="247" t="s">
        <v>1139</v>
      </c>
      <c r="G144" s="245"/>
      <c r="H144" s="248">
        <v>1.9000000000000001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155</v>
      </c>
      <c r="AU144" s="254" t="s">
        <v>83</v>
      </c>
      <c r="AV144" s="14" t="s">
        <v>83</v>
      </c>
      <c r="AW144" s="14" t="s">
        <v>33</v>
      </c>
      <c r="AX144" s="14" t="s">
        <v>74</v>
      </c>
      <c r="AY144" s="254" t="s">
        <v>144</v>
      </c>
    </row>
    <row r="145" s="13" customFormat="1">
      <c r="A145" s="13"/>
      <c r="B145" s="233"/>
      <c r="C145" s="234"/>
      <c r="D145" s="235" t="s">
        <v>155</v>
      </c>
      <c r="E145" s="236" t="s">
        <v>20</v>
      </c>
      <c r="F145" s="237" t="s">
        <v>1127</v>
      </c>
      <c r="G145" s="234"/>
      <c r="H145" s="236" t="s">
        <v>20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155</v>
      </c>
      <c r="AU145" s="243" t="s">
        <v>83</v>
      </c>
      <c r="AV145" s="13" t="s">
        <v>22</v>
      </c>
      <c r="AW145" s="13" t="s">
        <v>33</v>
      </c>
      <c r="AX145" s="13" t="s">
        <v>74</v>
      </c>
      <c r="AY145" s="243" t="s">
        <v>144</v>
      </c>
    </row>
    <row r="146" s="14" customFormat="1">
      <c r="A146" s="14"/>
      <c r="B146" s="244"/>
      <c r="C146" s="245"/>
      <c r="D146" s="235" t="s">
        <v>155</v>
      </c>
      <c r="E146" s="246" t="s">
        <v>20</v>
      </c>
      <c r="F146" s="247" t="s">
        <v>1140</v>
      </c>
      <c r="G146" s="245"/>
      <c r="H146" s="248">
        <v>3.8000000000000003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155</v>
      </c>
      <c r="AU146" s="254" t="s">
        <v>83</v>
      </c>
      <c r="AV146" s="14" t="s">
        <v>83</v>
      </c>
      <c r="AW146" s="14" t="s">
        <v>33</v>
      </c>
      <c r="AX146" s="14" t="s">
        <v>74</v>
      </c>
      <c r="AY146" s="254" t="s">
        <v>144</v>
      </c>
    </row>
    <row r="147" s="15" customFormat="1">
      <c r="A147" s="15"/>
      <c r="B147" s="255"/>
      <c r="C147" s="256"/>
      <c r="D147" s="235" t="s">
        <v>155</v>
      </c>
      <c r="E147" s="257" t="s">
        <v>20</v>
      </c>
      <c r="F147" s="258" t="s">
        <v>198</v>
      </c>
      <c r="G147" s="256"/>
      <c r="H147" s="259">
        <v>5.7000000000000002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155</v>
      </c>
      <c r="AU147" s="265" t="s">
        <v>83</v>
      </c>
      <c r="AV147" s="15" t="s">
        <v>151</v>
      </c>
      <c r="AW147" s="15" t="s">
        <v>33</v>
      </c>
      <c r="AX147" s="15" t="s">
        <v>22</v>
      </c>
      <c r="AY147" s="265" t="s">
        <v>144</v>
      </c>
    </row>
    <row r="148" s="2" customFormat="1" ht="16.5" customHeight="1">
      <c r="A148" s="40"/>
      <c r="B148" s="41"/>
      <c r="C148" s="266" t="s">
        <v>206</v>
      </c>
      <c r="D148" s="266" t="s">
        <v>272</v>
      </c>
      <c r="E148" s="267" t="s">
        <v>895</v>
      </c>
      <c r="F148" s="268" t="s">
        <v>896</v>
      </c>
      <c r="G148" s="269" t="s">
        <v>885</v>
      </c>
      <c r="H148" s="270">
        <v>5.7000000000000002</v>
      </c>
      <c r="I148" s="271"/>
      <c r="J148" s="272">
        <f>ROUND(I148*H148,2)</f>
        <v>0</v>
      </c>
      <c r="K148" s="268" t="s">
        <v>20</v>
      </c>
      <c r="L148" s="273"/>
      <c r="M148" s="274" t="s">
        <v>20</v>
      </c>
      <c r="N148" s="275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199</v>
      </c>
      <c r="AT148" s="226" t="s">
        <v>272</v>
      </c>
      <c r="AU148" s="226" t="s">
        <v>83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22</v>
      </c>
      <c r="BK148" s="227">
        <f>ROUND(I148*H148,2)</f>
        <v>0</v>
      </c>
      <c r="BL148" s="19" t="s">
        <v>151</v>
      </c>
      <c r="BM148" s="226" t="s">
        <v>1141</v>
      </c>
    </row>
    <row r="149" s="13" customFormat="1">
      <c r="A149" s="13"/>
      <c r="B149" s="233"/>
      <c r="C149" s="234"/>
      <c r="D149" s="235" t="s">
        <v>155</v>
      </c>
      <c r="E149" s="236" t="s">
        <v>20</v>
      </c>
      <c r="F149" s="237" t="s">
        <v>887</v>
      </c>
      <c r="G149" s="234"/>
      <c r="H149" s="236" t="s">
        <v>20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155</v>
      </c>
      <c r="AU149" s="243" t="s">
        <v>83</v>
      </c>
      <c r="AV149" s="13" t="s">
        <v>22</v>
      </c>
      <c r="AW149" s="13" t="s">
        <v>33</v>
      </c>
      <c r="AX149" s="13" t="s">
        <v>74</v>
      </c>
      <c r="AY149" s="243" t="s">
        <v>144</v>
      </c>
    </row>
    <row r="150" s="13" customFormat="1">
      <c r="A150" s="13"/>
      <c r="B150" s="233"/>
      <c r="C150" s="234"/>
      <c r="D150" s="235" t="s">
        <v>155</v>
      </c>
      <c r="E150" s="236" t="s">
        <v>20</v>
      </c>
      <c r="F150" s="237" t="s">
        <v>1125</v>
      </c>
      <c r="G150" s="234"/>
      <c r="H150" s="236" t="s">
        <v>20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155</v>
      </c>
      <c r="AU150" s="243" t="s">
        <v>83</v>
      </c>
      <c r="AV150" s="13" t="s">
        <v>22</v>
      </c>
      <c r="AW150" s="13" t="s">
        <v>33</v>
      </c>
      <c r="AX150" s="13" t="s">
        <v>74</v>
      </c>
      <c r="AY150" s="243" t="s">
        <v>144</v>
      </c>
    </row>
    <row r="151" s="14" customFormat="1">
      <c r="A151" s="14"/>
      <c r="B151" s="244"/>
      <c r="C151" s="245"/>
      <c r="D151" s="235" t="s">
        <v>155</v>
      </c>
      <c r="E151" s="246" t="s">
        <v>20</v>
      </c>
      <c r="F151" s="247" t="s">
        <v>1139</v>
      </c>
      <c r="G151" s="245"/>
      <c r="H151" s="248">
        <v>1.9000000000000001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155</v>
      </c>
      <c r="AU151" s="254" t="s">
        <v>83</v>
      </c>
      <c r="AV151" s="14" t="s">
        <v>83</v>
      </c>
      <c r="AW151" s="14" t="s">
        <v>33</v>
      </c>
      <c r="AX151" s="14" t="s">
        <v>74</v>
      </c>
      <c r="AY151" s="254" t="s">
        <v>144</v>
      </c>
    </row>
    <row r="152" s="13" customFormat="1">
      <c r="A152" s="13"/>
      <c r="B152" s="233"/>
      <c r="C152" s="234"/>
      <c r="D152" s="235" t="s">
        <v>155</v>
      </c>
      <c r="E152" s="236" t="s">
        <v>20</v>
      </c>
      <c r="F152" s="237" t="s">
        <v>1127</v>
      </c>
      <c r="G152" s="234"/>
      <c r="H152" s="236" t="s">
        <v>20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155</v>
      </c>
      <c r="AU152" s="243" t="s">
        <v>83</v>
      </c>
      <c r="AV152" s="13" t="s">
        <v>22</v>
      </c>
      <c r="AW152" s="13" t="s">
        <v>33</v>
      </c>
      <c r="AX152" s="13" t="s">
        <v>74</v>
      </c>
      <c r="AY152" s="243" t="s">
        <v>144</v>
      </c>
    </row>
    <row r="153" s="14" customFormat="1">
      <c r="A153" s="14"/>
      <c r="B153" s="244"/>
      <c r="C153" s="245"/>
      <c r="D153" s="235" t="s">
        <v>155</v>
      </c>
      <c r="E153" s="246" t="s">
        <v>20</v>
      </c>
      <c r="F153" s="247" t="s">
        <v>1140</v>
      </c>
      <c r="G153" s="245"/>
      <c r="H153" s="248">
        <v>3.8000000000000003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155</v>
      </c>
      <c r="AU153" s="254" t="s">
        <v>83</v>
      </c>
      <c r="AV153" s="14" t="s">
        <v>83</v>
      </c>
      <c r="AW153" s="14" t="s">
        <v>33</v>
      </c>
      <c r="AX153" s="14" t="s">
        <v>74</v>
      </c>
      <c r="AY153" s="254" t="s">
        <v>144</v>
      </c>
    </row>
    <row r="154" s="15" customFormat="1">
      <c r="A154" s="15"/>
      <c r="B154" s="255"/>
      <c r="C154" s="256"/>
      <c r="D154" s="235" t="s">
        <v>155</v>
      </c>
      <c r="E154" s="257" t="s">
        <v>20</v>
      </c>
      <c r="F154" s="258" t="s">
        <v>198</v>
      </c>
      <c r="G154" s="256"/>
      <c r="H154" s="259">
        <v>5.7000000000000002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155</v>
      </c>
      <c r="AU154" s="265" t="s">
        <v>83</v>
      </c>
      <c r="AV154" s="15" t="s">
        <v>151</v>
      </c>
      <c r="AW154" s="15" t="s">
        <v>33</v>
      </c>
      <c r="AX154" s="15" t="s">
        <v>22</v>
      </c>
      <c r="AY154" s="265" t="s">
        <v>144</v>
      </c>
    </row>
    <row r="155" s="2" customFormat="1" ht="21.75" customHeight="1">
      <c r="A155" s="40"/>
      <c r="B155" s="41"/>
      <c r="C155" s="266" t="s">
        <v>214</v>
      </c>
      <c r="D155" s="266" t="s">
        <v>272</v>
      </c>
      <c r="E155" s="267" t="s">
        <v>899</v>
      </c>
      <c r="F155" s="268" t="s">
        <v>900</v>
      </c>
      <c r="G155" s="269" t="s">
        <v>885</v>
      </c>
      <c r="H155" s="270">
        <v>0.45000000000000001</v>
      </c>
      <c r="I155" s="271"/>
      <c r="J155" s="272">
        <f>ROUND(I155*H155,2)</f>
        <v>0</v>
      </c>
      <c r="K155" s="268" t="s">
        <v>20</v>
      </c>
      <c r="L155" s="273"/>
      <c r="M155" s="274" t="s">
        <v>20</v>
      </c>
      <c r="N155" s="275" t="s">
        <v>45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199</v>
      </c>
      <c r="AT155" s="226" t="s">
        <v>272</v>
      </c>
      <c r="AU155" s="226" t="s">
        <v>83</v>
      </c>
      <c r="AY155" s="19" t="s">
        <v>144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22</v>
      </c>
      <c r="BK155" s="227">
        <f>ROUND(I155*H155,2)</f>
        <v>0</v>
      </c>
      <c r="BL155" s="19" t="s">
        <v>151</v>
      </c>
      <c r="BM155" s="226" t="s">
        <v>1142</v>
      </c>
    </row>
    <row r="156" s="13" customFormat="1">
      <c r="A156" s="13"/>
      <c r="B156" s="233"/>
      <c r="C156" s="234"/>
      <c r="D156" s="235" t="s">
        <v>155</v>
      </c>
      <c r="E156" s="236" t="s">
        <v>20</v>
      </c>
      <c r="F156" s="237" t="s">
        <v>887</v>
      </c>
      <c r="G156" s="234"/>
      <c r="H156" s="236" t="s">
        <v>20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155</v>
      </c>
      <c r="AU156" s="243" t="s">
        <v>83</v>
      </c>
      <c r="AV156" s="13" t="s">
        <v>22</v>
      </c>
      <c r="AW156" s="13" t="s">
        <v>33</v>
      </c>
      <c r="AX156" s="13" t="s">
        <v>74</v>
      </c>
      <c r="AY156" s="243" t="s">
        <v>144</v>
      </c>
    </row>
    <row r="157" s="13" customFormat="1">
      <c r="A157" s="13"/>
      <c r="B157" s="233"/>
      <c r="C157" s="234"/>
      <c r="D157" s="235" t="s">
        <v>155</v>
      </c>
      <c r="E157" s="236" t="s">
        <v>20</v>
      </c>
      <c r="F157" s="237" t="s">
        <v>1125</v>
      </c>
      <c r="G157" s="234"/>
      <c r="H157" s="236" t="s">
        <v>20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155</v>
      </c>
      <c r="AU157" s="243" t="s">
        <v>83</v>
      </c>
      <c r="AV157" s="13" t="s">
        <v>22</v>
      </c>
      <c r="AW157" s="13" t="s">
        <v>33</v>
      </c>
      <c r="AX157" s="13" t="s">
        <v>74</v>
      </c>
      <c r="AY157" s="243" t="s">
        <v>144</v>
      </c>
    </row>
    <row r="158" s="14" customFormat="1">
      <c r="A158" s="14"/>
      <c r="B158" s="244"/>
      <c r="C158" s="245"/>
      <c r="D158" s="235" t="s">
        <v>155</v>
      </c>
      <c r="E158" s="246" t="s">
        <v>20</v>
      </c>
      <c r="F158" s="247" t="s">
        <v>1143</v>
      </c>
      <c r="G158" s="245"/>
      <c r="H158" s="248">
        <v>0.15000000000000002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155</v>
      </c>
      <c r="AU158" s="254" t="s">
        <v>83</v>
      </c>
      <c r="AV158" s="14" t="s">
        <v>83</v>
      </c>
      <c r="AW158" s="14" t="s">
        <v>33</v>
      </c>
      <c r="AX158" s="14" t="s">
        <v>74</v>
      </c>
      <c r="AY158" s="254" t="s">
        <v>144</v>
      </c>
    </row>
    <row r="159" s="13" customFormat="1">
      <c r="A159" s="13"/>
      <c r="B159" s="233"/>
      <c r="C159" s="234"/>
      <c r="D159" s="235" t="s">
        <v>155</v>
      </c>
      <c r="E159" s="236" t="s">
        <v>20</v>
      </c>
      <c r="F159" s="237" t="s">
        <v>1127</v>
      </c>
      <c r="G159" s="234"/>
      <c r="H159" s="236" t="s">
        <v>20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155</v>
      </c>
      <c r="AU159" s="243" t="s">
        <v>83</v>
      </c>
      <c r="AV159" s="13" t="s">
        <v>22</v>
      </c>
      <c r="AW159" s="13" t="s">
        <v>33</v>
      </c>
      <c r="AX159" s="13" t="s">
        <v>74</v>
      </c>
      <c r="AY159" s="243" t="s">
        <v>144</v>
      </c>
    </row>
    <row r="160" s="14" customFormat="1">
      <c r="A160" s="14"/>
      <c r="B160" s="244"/>
      <c r="C160" s="245"/>
      <c r="D160" s="235" t="s">
        <v>155</v>
      </c>
      <c r="E160" s="246" t="s">
        <v>20</v>
      </c>
      <c r="F160" s="247" t="s">
        <v>1144</v>
      </c>
      <c r="G160" s="245"/>
      <c r="H160" s="248">
        <v>0.30000000000000004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155</v>
      </c>
      <c r="AU160" s="254" t="s">
        <v>83</v>
      </c>
      <c r="AV160" s="14" t="s">
        <v>83</v>
      </c>
      <c r="AW160" s="14" t="s">
        <v>33</v>
      </c>
      <c r="AX160" s="14" t="s">
        <v>74</v>
      </c>
      <c r="AY160" s="254" t="s">
        <v>144</v>
      </c>
    </row>
    <row r="161" s="15" customFormat="1">
      <c r="A161" s="15"/>
      <c r="B161" s="255"/>
      <c r="C161" s="256"/>
      <c r="D161" s="235" t="s">
        <v>155</v>
      </c>
      <c r="E161" s="257" t="s">
        <v>20</v>
      </c>
      <c r="F161" s="258" t="s">
        <v>198</v>
      </c>
      <c r="G161" s="256"/>
      <c r="H161" s="259">
        <v>0.45000000000000007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155</v>
      </c>
      <c r="AU161" s="265" t="s">
        <v>83</v>
      </c>
      <c r="AV161" s="15" t="s">
        <v>151</v>
      </c>
      <c r="AW161" s="15" t="s">
        <v>33</v>
      </c>
      <c r="AX161" s="15" t="s">
        <v>22</v>
      </c>
      <c r="AY161" s="265" t="s">
        <v>144</v>
      </c>
    </row>
    <row r="162" s="2" customFormat="1" ht="16.5" customHeight="1">
      <c r="A162" s="40"/>
      <c r="B162" s="41"/>
      <c r="C162" s="266" t="s">
        <v>222</v>
      </c>
      <c r="D162" s="266" t="s">
        <v>272</v>
      </c>
      <c r="E162" s="267" t="s">
        <v>903</v>
      </c>
      <c r="F162" s="268" t="s">
        <v>904</v>
      </c>
      <c r="G162" s="269" t="s">
        <v>885</v>
      </c>
      <c r="H162" s="270">
        <v>0.59999999999999998</v>
      </c>
      <c r="I162" s="271"/>
      <c r="J162" s="272">
        <f>ROUND(I162*H162,2)</f>
        <v>0</v>
      </c>
      <c r="K162" s="268" t="s">
        <v>20</v>
      </c>
      <c r="L162" s="273"/>
      <c r="M162" s="274" t="s">
        <v>20</v>
      </c>
      <c r="N162" s="275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199</v>
      </c>
      <c r="AT162" s="226" t="s">
        <v>272</v>
      </c>
      <c r="AU162" s="226" t="s">
        <v>83</v>
      </c>
      <c r="AY162" s="19" t="s">
        <v>144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22</v>
      </c>
      <c r="BK162" s="227">
        <f>ROUND(I162*H162,2)</f>
        <v>0</v>
      </c>
      <c r="BL162" s="19" t="s">
        <v>151</v>
      </c>
      <c r="BM162" s="226" t="s">
        <v>1145</v>
      </c>
    </row>
    <row r="163" s="13" customFormat="1">
      <c r="A163" s="13"/>
      <c r="B163" s="233"/>
      <c r="C163" s="234"/>
      <c r="D163" s="235" t="s">
        <v>155</v>
      </c>
      <c r="E163" s="236" t="s">
        <v>20</v>
      </c>
      <c r="F163" s="237" t="s">
        <v>887</v>
      </c>
      <c r="G163" s="234"/>
      <c r="H163" s="236" t="s">
        <v>20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155</v>
      </c>
      <c r="AU163" s="243" t="s">
        <v>83</v>
      </c>
      <c r="AV163" s="13" t="s">
        <v>22</v>
      </c>
      <c r="AW163" s="13" t="s">
        <v>33</v>
      </c>
      <c r="AX163" s="13" t="s">
        <v>74</v>
      </c>
      <c r="AY163" s="243" t="s">
        <v>144</v>
      </c>
    </row>
    <row r="164" s="13" customFormat="1">
      <c r="A164" s="13"/>
      <c r="B164" s="233"/>
      <c r="C164" s="234"/>
      <c r="D164" s="235" t="s">
        <v>155</v>
      </c>
      <c r="E164" s="236" t="s">
        <v>20</v>
      </c>
      <c r="F164" s="237" t="s">
        <v>1125</v>
      </c>
      <c r="G164" s="234"/>
      <c r="H164" s="236" t="s">
        <v>20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83</v>
      </c>
      <c r="AV164" s="13" t="s">
        <v>22</v>
      </c>
      <c r="AW164" s="13" t="s">
        <v>33</v>
      </c>
      <c r="AX164" s="13" t="s">
        <v>74</v>
      </c>
      <c r="AY164" s="243" t="s">
        <v>144</v>
      </c>
    </row>
    <row r="165" s="14" customFormat="1">
      <c r="A165" s="14"/>
      <c r="B165" s="244"/>
      <c r="C165" s="245"/>
      <c r="D165" s="235" t="s">
        <v>155</v>
      </c>
      <c r="E165" s="246" t="s">
        <v>20</v>
      </c>
      <c r="F165" s="247" t="s">
        <v>1146</v>
      </c>
      <c r="G165" s="245"/>
      <c r="H165" s="248">
        <v>0.20000000000000001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155</v>
      </c>
      <c r="AU165" s="254" t="s">
        <v>83</v>
      </c>
      <c r="AV165" s="14" t="s">
        <v>83</v>
      </c>
      <c r="AW165" s="14" t="s">
        <v>33</v>
      </c>
      <c r="AX165" s="14" t="s">
        <v>74</v>
      </c>
      <c r="AY165" s="254" t="s">
        <v>144</v>
      </c>
    </row>
    <row r="166" s="13" customFormat="1">
      <c r="A166" s="13"/>
      <c r="B166" s="233"/>
      <c r="C166" s="234"/>
      <c r="D166" s="235" t="s">
        <v>155</v>
      </c>
      <c r="E166" s="236" t="s">
        <v>20</v>
      </c>
      <c r="F166" s="237" t="s">
        <v>1127</v>
      </c>
      <c r="G166" s="234"/>
      <c r="H166" s="236" t="s">
        <v>20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155</v>
      </c>
      <c r="AU166" s="243" t="s">
        <v>83</v>
      </c>
      <c r="AV166" s="13" t="s">
        <v>22</v>
      </c>
      <c r="AW166" s="13" t="s">
        <v>33</v>
      </c>
      <c r="AX166" s="13" t="s">
        <v>74</v>
      </c>
      <c r="AY166" s="243" t="s">
        <v>144</v>
      </c>
    </row>
    <row r="167" s="14" customFormat="1">
      <c r="A167" s="14"/>
      <c r="B167" s="244"/>
      <c r="C167" s="245"/>
      <c r="D167" s="235" t="s">
        <v>155</v>
      </c>
      <c r="E167" s="246" t="s">
        <v>20</v>
      </c>
      <c r="F167" s="247" t="s">
        <v>1147</v>
      </c>
      <c r="G167" s="245"/>
      <c r="H167" s="248">
        <v>0.40000000000000002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155</v>
      </c>
      <c r="AU167" s="254" t="s">
        <v>83</v>
      </c>
      <c r="AV167" s="14" t="s">
        <v>83</v>
      </c>
      <c r="AW167" s="14" t="s">
        <v>33</v>
      </c>
      <c r="AX167" s="14" t="s">
        <v>74</v>
      </c>
      <c r="AY167" s="254" t="s">
        <v>144</v>
      </c>
    </row>
    <row r="168" s="15" customFormat="1">
      <c r="A168" s="15"/>
      <c r="B168" s="255"/>
      <c r="C168" s="256"/>
      <c r="D168" s="235" t="s">
        <v>155</v>
      </c>
      <c r="E168" s="257" t="s">
        <v>20</v>
      </c>
      <c r="F168" s="258" t="s">
        <v>198</v>
      </c>
      <c r="G168" s="256"/>
      <c r="H168" s="259">
        <v>0.60000000000000009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155</v>
      </c>
      <c r="AU168" s="265" t="s">
        <v>83</v>
      </c>
      <c r="AV168" s="15" t="s">
        <v>151</v>
      </c>
      <c r="AW168" s="15" t="s">
        <v>33</v>
      </c>
      <c r="AX168" s="15" t="s">
        <v>22</v>
      </c>
      <c r="AY168" s="265" t="s">
        <v>144</v>
      </c>
    </row>
    <row r="169" s="2" customFormat="1" ht="21.75" customHeight="1">
      <c r="A169" s="40"/>
      <c r="B169" s="41"/>
      <c r="C169" s="215" t="s">
        <v>228</v>
      </c>
      <c r="D169" s="215" t="s">
        <v>146</v>
      </c>
      <c r="E169" s="216" t="s">
        <v>907</v>
      </c>
      <c r="F169" s="217" t="s">
        <v>908</v>
      </c>
      <c r="G169" s="218" t="s">
        <v>357</v>
      </c>
      <c r="H169" s="219">
        <v>16.800000000000001</v>
      </c>
      <c r="I169" s="220"/>
      <c r="J169" s="221">
        <f>ROUND(I169*H169,2)</f>
        <v>0</v>
      </c>
      <c r="K169" s="217" t="s">
        <v>150</v>
      </c>
      <c r="L169" s="46"/>
      <c r="M169" s="222" t="s">
        <v>20</v>
      </c>
      <c r="N169" s="223" t="s">
        <v>45</v>
      </c>
      <c r="O169" s="86"/>
      <c r="P169" s="224">
        <f>O169*H169</f>
        <v>0</v>
      </c>
      <c r="Q169" s="224">
        <v>6.0000000000000002E-05</v>
      </c>
      <c r="R169" s="224">
        <f>Q169*H169</f>
        <v>0.001008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151</v>
      </c>
      <c r="AT169" s="226" t="s">
        <v>146</v>
      </c>
      <c r="AU169" s="226" t="s">
        <v>83</v>
      </c>
      <c r="AY169" s="19" t="s">
        <v>144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22</v>
      </c>
      <c r="BK169" s="227">
        <f>ROUND(I169*H169,2)</f>
        <v>0</v>
      </c>
      <c r="BL169" s="19" t="s">
        <v>151</v>
      </c>
      <c r="BM169" s="226" t="s">
        <v>1148</v>
      </c>
    </row>
    <row r="170" s="2" customFormat="1">
      <c r="A170" s="40"/>
      <c r="B170" s="41"/>
      <c r="C170" s="42"/>
      <c r="D170" s="228" t="s">
        <v>153</v>
      </c>
      <c r="E170" s="42"/>
      <c r="F170" s="229" t="s">
        <v>910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153</v>
      </c>
      <c r="AU170" s="19" t="s">
        <v>83</v>
      </c>
    </row>
    <row r="171" s="13" customFormat="1">
      <c r="A171" s="13"/>
      <c r="B171" s="233"/>
      <c r="C171" s="234"/>
      <c r="D171" s="235" t="s">
        <v>155</v>
      </c>
      <c r="E171" s="236" t="s">
        <v>20</v>
      </c>
      <c r="F171" s="237" t="s">
        <v>867</v>
      </c>
      <c r="G171" s="234"/>
      <c r="H171" s="236" t="s">
        <v>20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155</v>
      </c>
      <c r="AU171" s="243" t="s">
        <v>83</v>
      </c>
      <c r="AV171" s="13" t="s">
        <v>22</v>
      </c>
      <c r="AW171" s="13" t="s">
        <v>33</v>
      </c>
      <c r="AX171" s="13" t="s">
        <v>74</v>
      </c>
      <c r="AY171" s="243" t="s">
        <v>144</v>
      </c>
    </row>
    <row r="172" s="13" customFormat="1">
      <c r="A172" s="13"/>
      <c r="B172" s="233"/>
      <c r="C172" s="234"/>
      <c r="D172" s="235" t="s">
        <v>155</v>
      </c>
      <c r="E172" s="236" t="s">
        <v>20</v>
      </c>
      <c r="F172" s="237" t="s">
        <v>1125</v>
      </c>
      <c r="G172" s="234"/>
      <c r="H172" s="236" t="s">
        <v>20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155</v>
      </c>
      <c r="AU172" s="243" t="s">
        <v>83</v>
      </c>
      <c r="AV172" s="13" t="s">
        <v>22</v>
      </c>
      <c r="AW172" s="13" t="s">
        <v>33</v>
      </c>
      <c r="AX172" s="13" t="s">
        <v>74</v>
      </c>
      <c r="AY172" s="243" t="s">
        <v>144</v>
      </c>
    </row>
    <row r="173" s="14" customFormat="1">
      <c r="A173" s="14"/>
      <c r="B173" s="244"/>
      <c r="C173" s="245"/>
      <c r="D173" s="235" t="s">
        <v>155</v>
      </c>
      <c r="E173" s="246" t="s">
        <v>20</v>
      </c>
      <c r="F173" s="247" t="s">
        <v>1126</v>
      </c>
      <c r="G173" s="245"/>
      <c r="H173" s="248">
        <v>5.6000000000000005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155</v>
      </c>
      <c r="AU173" s="254" t="s">
        <v>83</v>
      </c>
      <c r="AV173" s="14" t="s">
        <v>83</v>
      </c>
      <c r="AW173" s="14" t="s">
        <v>33</v>
      </c>
      <c r="AX173" s="14" t="s">
        <v>74</v>
      </c>
      <c r="AY173" s="254" t="s">
        <v>144</v>
      </c>
    </row>
    <row r="174" s="13" customFormat="1">
      <c r="A174" s="13"/>
      <c r="B174" s="233"/>
      <c r="C174" s="234"/>
      <c r="D174" s="235" t="s">
        <v>155</v>
      </c>
      <c r="E174" s="236" t="s">
        <v>20</v>
      </c>
      <c r="F174" s="237" t="s">
        <v>1127</v>
      </c>
      <c r="G174" s="234"/>
      <c r="H174" s="236" t="s">
        <v>20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155</v>
      </c>
      <c r="AU174" s="243" t="s">
        <v>83</v>
      </c>
      <c r="AV174" s="13" t="s">
        <v>22</v>
      </c>
      <c r="AW174" s="13" t="s">
        <v>33</v>
      </c>
      <c r="AX174" s="13" t="s">
        <v>74</v>
      </c>
      <c r="AY174" s="243" t="s">
        <v>144</v>
      </c>
    </row>
    <row r="175" s="14" customFormat="1">
      <c r="A175" s="14"/>
      <c r="B175" s="244"/>
      <c r="C175" s="245"/>
      <c r="D175" s="235" t="s">
        <v>155</v>
      </c>
      <c r="E175" s="246" t="s">
        <v>20</v>
      </c>
      <c r="F175" s="247" t="s">
        <v>1128</v>
      </c>
      <c r="G175" s="245"/>
      <c r="H175" s="248">
        <v>11.200000000000001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155</v>
      </c>
      <c r="AU175" s="254" t="s">
        <v>83</v>
      </c>
      <c r="AV175" s="14" t="s">
        <v>83</v>
      </c>
      <c r="AW175" s="14" t="s">
        <v>33</v>
      </c>
      <c r="AX175" s="14" t="s">
        <v>74</v>
      </c>
      <c r="AY175" s="254" t="s">
        <v>144</v>
      </c>
    </row>
    <row r="176" s="15" customFormat="1">
      <c r="A176" s="15"/>
      <c r="B176" s="255"/>
      <c r="C176" s="256"/>
      <c r="D176" s="235" t="s">
        <v>155</v>
      </c>
      <c r="E176" s="257" t="s">
        <v>20</v>
      </c>
      <c r="F176" s="258" t="s">
        <v>198</v>
      </c>
      <c r="G176" s="256"/>
      <c r="H176" s="259">
        <v>16.800000000000001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155</v>
      </c>
      <c r="AU176" s="265" t="s">
        <v>83</v>
      </c>
      <c r="AV176" s="15" t="s">
        <v>151</v>
      </c>
      <c r="AW176" s="15" t="s">
        <v>33</v>
      </c>
      <c r="AX176" s="15" t="s">
        <v>22</v>
      </c>
      <c r="AY176" s="265" t="s">
        <v>144</v>
      </c>
    </row>
    <row r="177" s="2" customFormat="1" ht="21.75" customHeight="1">
      <c r="A177" s="40"/>
      <c r="B177" s="41"/>
      <c r="C177" s="266" t="s">
        <v>233</v>
      </c>
      <c r="D177" s="266" t="s">
        <v>272</v>
      </c>
      <c r="E177" s="267" t="s">
        <v>912</v>
      </c>
      <c r="F177" s="268" t="s">
        <v>913</v>
      </c>
      <c r="G177" s="269" t="s">
        <v>357</v>
      </c>
      <c r="H177" s="270">
        <v>50.399999999999999</v>
      </c>
      <c r="I177" s="271"/>
      <c r="J177" s="272">
        <f>ROUND(I177*H177,2)</f>
        <v>0</v>
      </c>
      <c r="K177" s="268" t="s">
        <v>150</v>
      </c>
      <c r="L177" s="273"/>
      <c r="M177" s="274" t="s">
        <v>20</v>
      </c>
      <c r="N177" s="275" t="s">
        <v>45</v>
      </c>
      <c r="O177" s="86"/>
      <c r="P177" s="224">
        <f>O177*H177</f>
        <v>0</v>
      </c>
      <c r="Q177" s="224">
        <v>0.0058999999999999999</v>
      </c>
      <c r="R177" s="224">
        <f>Q177*H177</f>
        <v>0.29735999999999996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199</v>
      </c>
      <c r="AT177" s="226" t="s">
        <v>272</v>
      </c>
      <c r="AU177" s="226" t="s">
        <v>83</v>
      </c>
      <c r="AY177" s="19" t="s">
        <v>144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22</v>
      </c>
      <c r="BK177" s="227">
        <f>ROUND(I177*H177,2)</f>
        <v>0</v>
      </c>
      <c r="BL177" s="19" t="s">
        <v>151</v>
      </c>
      <c r="BM177" s="226" t="s">
        <v>1149</v>
      </c>
    </row>
    <row r="178" s="13" customFormat="1">
      <c r="A178" s="13"/>
      <c r="B178" s="233"/>
      <c r="C178" s="234"/>
      <c r="D178" s="235" t="s">
        <v>155</v>
      </c>
      <c r="E178" s="236" t="s">
        <v>20</v>
      </c>
      <c r="F178" s="237" t="s">
        <v>915</v>
      </c>
      <c r="G178" s="234"/>
      <c r="H178" s="236" t="s">
        <v>20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155</v>
      </c>
      <c r="AU178" s="243" t="s">
        <v>83</v>
      </c>
      <c r="AV178" s="13" t="s">
        <v>22</v>
      </c>
      <c r="AW178" s="13" t="s">
        <v>33</v>
      </c>
      <c r="AX178" s="13" t="s">
        <v>74</v>
      </c>
      <c r="AY178" s="243" t="s">
        <v>144</v>
      </c>
    </row>
    <row r="179" s="14" customFormat="1">
      <c r="A179" s="14"/>
      <c r="B179" s="244"/>
      <c r="C179" s="245"/>
      <c r="D179" s="235" t="s">
        <v>155</v>
      </c>
      <c r="E179" s="246" t="s">
        <v>20</v>
      </c>
      <c r="F179" s="247" t="s">
        <v>1150</v>
      </c>
      <c r="G179" s="245"/>
      <c r="H179" s="248">
        <v>16.800000000000001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155</v>
      </c>
      <c r="AU179" s="254" t="s">
        <v>83</v>
      </c>
      <c r="AV179" s="14" t="s">
        <v>83</v>
      </c>
      <c r="AW179" s="14" t="s">
        <v>33</v>
      </c>
      <c r="AX179" s="14" t="s">
        <v>74</v>
      </c>
      <c r="AY179" s="254" t="s">
        <v>144</v>
      </c>
    </row>
    <row r="180" s="14" customFormat="1">
      <c r="A180" s="14"/>
      <c r="B180" s="244"/>
      <c r="C180" s="245"/>
      <c r="D180" s="235" t="s">
        <v>155</v>
      </c>
      <c r="E180" s="246" t="s">
        <v>20</v>
      </c>
      <c r="F180" s="247" t="s">
        <v>1151</v>
      </c>
      <c r="G180" s="245"/>
      <c r="H180" s="248">
        <v>50.400000000000006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155</v>
      </c>
      <c r="AU180" s="254" t="s">
        <v>83</v>
      </c>
      <c r="AV180" s="14" t="s">
        <v>83</v>
      </c>
      <c r="AW180" s="14" t="s">
        <v>33</v>
      </c>
      <c r="AX180" s="14" t="s">
        <v>22</v>
      </c>
      <c r="AY180" s="254" t="s">
        <v>144</v>
      </c>
    </row>
    <row r="181" s="2" customFormat="1" ht="33" customHeight="1">
      <c r="A181" s="40"/>
      <c r="B181" s="41"/>
      <c r="C181" s="215" t="s">
        <v>242</v>
      </c>
      <c r="D181" s="215" t="s">
        <v>146</v>
      </c>
      <c r="E181" s="216" t="s">
        <v>919</v>
      </c>
      <c r="F181" s="217" t="s">
        <v>920</v>
      </c>
      <c r="G181" s="218" t="s">
        <v>149</v>
      </c>
      <c r="H181" s="219">
        <v>37.981000000000002</v>
      </c>
      <c r="I181" s="220"/>
      <c r="J181" s="221">
        <f>ROUND(I181*H181,2)</f>
        <v>0</v>
      </c>
      <c r="K181" s="217" t="s">
        <v>150</v>
      </c>
      <c r="L181" s="46"/>
      <c r="M181" s="222" t="s">
        <v>20</v>
      </c>
      <c r="N181" s="223" t="s">
        <v>45</v>
      </c>
      <c r="O181" s="86"/>
      <c r="P181" s="224">
        <f>O181*H181</f>
        <v>0</v>
      </c>
      <c r="Q181" s="224">
        <v>3.0000000000000001E-05</v>
      </c>
      <c r="R181" s="224">
        <f>Q181*H181</f>
        <v>0.0011394300000000001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151</v>
      </c>
      <c r="AT181" s="226" t="s">
        <v>146</v>
      </c>
      <c r="AU181" s="226" t="s">
        <v>83</v>
      </c>
      <c r="AY181" s="19" t="s">
        <v>144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22</v>
      </c>
      <c r="BK181" s="227">
        <f>ROUND(I181*H181,2)</f>
        <v>0</v>
      </c>
      <c r="BL181" s="19" t="s">
        <v>151</v>
      </c>
      <c r="BM181" s="226" t="s">
        <v>1152</v>
      </c>
    </row>
    <row r="182" s="2" customFormat="1">
      <c r="A182" s="40"/>
      <c r="B182" s="41"/>
      <c r="C182" s="42"/>
      <c r="D182" s="228" t="s">
        <v>153</v>
      </c>
      <c r="E182" s="42"/>
      <c r="F182" s="229" t="s">
        <v>922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153</v>
      </c>
      <c r="AU182" s="19" t="s">
        <v>83</v>
      </c>
    </row>
    <row r="183" s="13" customFormat="1">
      <c r="A183" s="13"/>
      <c r="B183" s="233"/>
      <c r="C183" s="234"/>
      <c r="D183" s="235" t="s">
        <v>155</v>
      </c>
      <c r="E183" s="236" t="s">
        <v>20</v>
      </c>
      <c r="F183" s="237" t="s">
        <v>867</v>
      </c>
      <c r="G183" s="234"/>
      <c r="H183" s="236" t="s">
        <v>20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155</v>
      </c>
      <c r="AU183" s="243" t="s">
        <v>83</v>
      </c>
      <c r="AV183" s="13" t="s">
        <v>22</v>
      </c>
      <c r="AW183" s="13" t="s">
        <v>33</v>
      </c>
      <c r="AX183" s="13" t="s">
        <v>74</v>
      </c>
      <c r="AY183" s="243" t="s">
        <v>144</v>
      </c>
    </row>
    <row r="184" s="13" customFormat="1">
      <c r="A184" s="13"/>
      <c r="B184" s="233"/>
      <c r="C184" s="234"/>
      <c r="D184" s="235" t="s">
        <v>155</v>
      </c>
      <c r="E184" s="236" t="s">
        <v>20</v>
      </c>
      <c r="F184" s="237" t="s">
        <v>1153</v>
      </c>
      <c r="G184" s="234"/>
      <c r="H184" s="236" t="s">
        <v>20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155</v>
      </c>
      <c r="AU184" s="243" t="s">
        <v>83</v>
      </c>
      <c r="AV184" s="13" t="s">
        <v>22</v>
      </c>
      <c r="AW184" s="13" t="s">
        <v>33</v>
      </c>
      <c r="AX184" s="13" t="s">
        <v>74</v>
      </c>
      <c r="AY184" s="243" t="s">
        <v>144</v>
      </c>
    </row>
    <row r="185" s="13" customFormat="1">
      <c r="A185" s="13"/>
      <c r="B185" s="233"/>
      <c r="C185" s="234"/>
      <c r="D185" s="235" t="s">
        <v>155</v>
      </c>
      <c r="E185" s="236" t="s">
        <v>20</v>
      </c>
      <c r="F185" s="237" t="s">
        <v>1125</v>
      </c>
      <c r="G185" s="234"/>
      <c r="H185" s="236" t="s">
        <v>20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155</v>
      </c>
      <c r="AU185" s="243" t="s">
        <v>83</v>
      </c>
      <c r="AV185" s="13" t="s">
        <v>22</v>
      </c>
      <c r="AW185" s="13" t="s">
        <v>33</v>
      </c>
      <c r="AX185" s="13" t="s">
        <v>74</v>
      </c>
      <c r="AY185" s="243" t="s">
        <v>144</v>
      </c>
    </row>
    <row r="186" s="14" customFormat="1">
      <c r="A186" s="14"/>
      <c r="B186" s="244"/>
      <c r="C186" s="245"/>
      <c r="D186" s="235" t="s">
        <v>155</v>
      </c>
      <c r="E186" s="246" t="s">
        <v>20</v>
      </c>
      <c r="F186" s="247" t="s">
        <v>1154</v>
      </c>
      <c r="G186" s="245"/>
      <c r="H186" s="248">
        <v>4.2201599999999999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155</v>
      </c>
      <c r="AU186" s="254" t="s">
        <v>83</v>
      </c>
      <c r="AV186" s="14" t="s">
        <v>83</v>
      </c>
      <c r="AW186" s="14" t="s">
        <v>33</v>
      </c>
      <c r="AX186" s="14" t="s">
        <v>74</v>
      </c>
      <c r="AY186" s="254" t="s">
        <v>144</v>
      </c>
    </row>
    <row r="187" s="13" customFormat="1">
      <c r="A187" s="13"/>
      <c r="B187" s="233"/>
      <c r="C187" s="234"/>
      <c r="D187" s="235" t="s">
        <v>155</v>
      </c>
      <c r="E187" s="236" t="s">
        <v>20</v>
      </c>
      <c r="F187" s="237" t="s">
        <v>1127</v>
      </c>
      <c r="G187" s="234"/>
      <c r="H187" s="236" t="s">
        <v>20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155</v>
      </c>
      <c r="AU187" s="243" t="s">
        <v>83</v>
      </c>
      <c r="AV187" s="13" t="s">
        <v>22</v>
      </c>
      <c r="AW187" s="13" t="s">
        <v>33</v>
      </c>
      <c r="AX187" s="13" t="s">
        <v>74</v>
      </c>
      <c r="AY187" s="243" t="s">
        <v>144</v>
      </c>
    </row>
    <row r="188" s="14" customFormat="1">
      <c r="A188" s="14"/>
      <c r="B188" s="244"/>
      <c r="C188" s="245"/>
      <c r="D188" s="235" t="s">
        <v>155</v>
      </c>
      <c r="E188" s="246" t="s">
        <v>20</v>
      </c>
      <c r="F188" s="247" t="s">
        <v>1155</v>
      </c>
      <c r="G188" s="245"/>
      <c r="H188" s="248">
        <v>8.4403199999999998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155</v>
      </c>
      <c r="AU188" s="254" t="s">
        <v>83</v>
      </c>
      <c r="AV188" s="14" t="s">
        <v>83</v>
      </c>
      <c r="AW188" s="14" t="s">
        <v>33</v>
      </c>
      <c r="AX188" s="14" t="s">
        <v>74</v>
      </c>
      <c r="AY188" s="254" t="s">
        <v>144</v>
      </c>
    </row>
    <row r="189" s="13" customFormat="1">
      <c r="A189" s="13"/>
      <c r="B189" s="233"/>
      <c r="C189" s="234"/>
      <c r="D189" s="235" t="s">
        <v>155</v>
      </c>
      <c r="E189" s="236" t="s">
        <v>20</v>
      </c>
      <c r="F189" s="237" t="s">
        <v>1156</v>
      </c>
      <c r="G189" s="234"/>
      <c r="H189" s="236" t="s">
        <v>20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155</v>
      </c>
      <c r="AU189" s="243" t="s">
        <v>83</v>
      </c>
      <c r="AV189" s="13" t="s">
        <v>22</v>
      </c>
      <c r="AW189" s="13" t="s">
        <v>33</v>
      </c>
      <c r="AX189" s="13" t="s">
        <v>74</v>
      </c>
      <c r="AY189" s="243" t="s">
        <v>144</v>
      </c>
    </row>
    <row r="190" s="13" customFormat="1">
      <c r="A190" s="13"/>
      <c r="B190" s="233"/>
      <c r="C190" s="234"/>
      <c r="D190" s="235" t="s">
        <v>155</v>
      </c>
      <c r="E190" s="236" t="s">
        <v>20</v>
      </c>
      <c r="F190" s="237" t="s">
        <v>1125</v>
      </c>
      <c r="G190" s="234"/>
      <c r="H190" s="236" t="s">
        <v>20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155</v>
      </c>
      <c r="AU190" s="243" t="s">
        <v>83</v>
      </c>
      <c r="AV190" s="13" t="s">
        <v>22</v>
      </c>
      <c r="AW190" s="13" t="s">
        <v>33</v>
      </c>
      <c r="AX190" s="13" t="s">
        <v>74</v>
      </c>
      <c r="AY190" s="243" t="s">
        <v>144</v>
      </c>
    </row>
    <row r="191" s="14" customFormat="1">
      <c r="A191" s="14"/>
      <c r="B191" s="244"/>
      <c r="C191" s="245"/>
      <c r="D191" s="235" t="s">
        <v>155</v>
      </c>
      <c r="E191" s="246" t="s">
        <v>20</v>
      </c>
      <c r="F191" s="247" t="s">
        <v>1157</v>
      </c>
      <c r="G191" s="245"/>
      <c r="H191" s="248">
        <v>8.4403200000000016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155</v>
      </c>
      <c r="AU191" s="254" t="s">
        <v>83</v>
      </c>
      <c r="AV191" s="14" t="s">
        <v>83</v>
      </c>
      <c r="AW191" s="14" t="s">
        <v>33</v>
      </c>
      <c r="AX191" s="14" t="s">
        <v>74</v>
      </c>
      <c r="AY191" s="254" t="s">
        <v>144</v>
      </c>
    </row>
    <row r="192" s="13" customFormat="1">
      <c r="A192" s="13"/>
      <c r="B192" s="233"/>
      <c r="C192" s="234"/>
      <c r="D192" s="235" t="s">
        <v>155</v>
      </c>
      <c r="E192" s="236" t="s">
        <v>20</v>
      </c>
      <c r="F192" s="237" t="s">
        <v>1127</v>
      </c>
      <c r="G192" s="234"/>
      <c r="H192" s="236" t="s">
        <v>20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155</v>
      </c>
      <c r="AU192" s="243" t="s">
        <v>83</v>
      </c>
      <c r="AV192" s="13" t="s">
        <v>22</v>
      </c>
      <c r="AW192" s="13" t="s">
        <v>33</v>
      </c>
      <c r="AX192" s="13" t="s">
        <v>74</v>
      </c>
      <c r="AY192" s="243" t="s">
        <v>144</v>
      </c>
    </row>
    <row r="193" s="14" customFormat="1">
      <c r="A193" s="14"/>
      <c r="B193" s="244"/>
      <c r="C193" s="245"/>
      <c r="D193" s="235" t="s">
        <v>155</v>
      </c>
      <c r="E193" s="246" t="s">
        <v>20</v>
      </c>
      <c r="F193" s="247" t="s">
        <v>1158</v>
      </c>
      <c r="G193" s="245"/>
      <c r="H193" s="248">
        <v>16.880640000000003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155</v>
      </c>
      <c r="AU193" s="254" t="s">
        <v>83</v>
      </c>
      <c r="AV193" s="14" t="s">
        <v>83</v>
      </c>
      <c r="AW193" s="14" t="s">
        <v>33</v>
      </c>
      <c r="AX193" s="14" t="s">
        <v>74</v>
      </c>
      <c r="AY193" s="254" t="s">
        <v>144</v>
      </c>
    </row>
    <row r="194" s="15" customFormat="1">
      <c r="A194" s="15"/>
      <c r="B194" s="255"/>
      <c r="C194" s="256"/>
      <c r="D194" s="235" t="s">
        <v>155</v>
      </c>
      <c r="E194" s="257" t="s">
        <v>20</v>
      </c>
      <c r="F194" s="258" t="s">
        <v>198</v>
      </c>
      <c r="G194" s="256"/>
      <c r="H194" s="259">
        <v>37.981440000000006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155</v>
      </c>
      <c r="AU194" s="265" t="s">
        <v>83</v>
      </c>
      <c r="AV194" s="15" t="s">
        <v>151</v>
      </c>
      <c r="AW194" s="15" t="s">
        <v>33</v>
      </c>
      <c r="AX194" s="15" t="s">
        <v>22</v>
      </c>
      <c r="AY194" s="265" t="s">
        <v>144</v>
      </c>
    </row>
    <row r="195" s="2" customFormat="1" ht="16.5" customHeight="1">
      <c r="A195" s="40"/>
      <c r="B195" s="41"/>
      <c r="C195" s="266" t="s">
        <v>8</v>
      </c>
      <c r="D195" s="266" t="s">
        <v>272</v>
      </c>
      <c r="E195" s="267" t="s">
        <v>925</v>
      </c>
      <c r="F195" s="268" t="s">
        <v>926</v>
      </c>
      <c r="G195" s="269" t="s">
        <v>149</v>
      </c>
      <c r="H195" s="270">
        <v>37.981000000000002</v>
      </c>
      <c r="I195" s="271"/>
      <c r="J195" s="272">
        <f>ROUND(I195*H195,2)</f>
        <v>0</v>
      </c>
      <c r="K195" s="268" t="s">
        <v>150</v>
      </c>
      <c r="L195" s="273"/>
      <c r="M195" s="274" t="s">
        <v>20</v>
      </c>
      <c r="N195" s="275" t="s">
        <v>45</v>
      </c>
      <c r="O195" s="86"/>
      <c r="P195" s="224">
        <f>O195*H195</f>
        <v>0</v>
      </c>
      <c r="Q195" s="224">
        <v>0.00050000000000000001</v>
      </c>
      <c r="R195" s="224">
        <f>Q195*H195</f>
        <v>0.0189905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199</v>
      </c>
      <c r="AT195" s="226" t="s">
        <v>272</v>
      </c>
      <c r="AU195" s="226" t="s">
        <v>83</v>
      </c>
      <c r="AY195" s="19" t="s">
        <v>144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22</v>
      </c>
      <c r="BK195" s="227">
        <f>ROUND(I195*H195,2)</f>
        <v>0</v>
      </c>
      <c r="BL195" s="19" t="s">
        <v>151</v>
      </c>
      <c r="BM195" s="226" t="s">
        <v>1159</v>
      </c>
    </row>
    <row r="196" s="13" customFormat="1">
      <c r="A196" s="13"/>
      <c r="B196" s="233"/>
      <c r="C196" s="234"/>
      <c r="D196" s="235" t="s">
        <v>155</v>
      </c>
      <c r="E196" s="236" t="s">
        <v>20</v>
      </c>
      <c r="F196" s="237" t="s">
        <v>1160</v>
      </c>
      <c r="G196" s="234"/>
      <c r="H196" s="236" t="s">
        <v>20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83</v>
      </c>
      <c r="AV196" s="13" t="s">
        <v>22</v>
      </c>
      <c r="AW196" s="13" t="s">
        <v>33</v>
      </c>
      <c r="AX196" s="13" t="s">
        <v>74</v>
      </c>
      <c r="AY196" s="243" t="s">
        <v>144</v>
      </c>
    </row>
    <row r="197" s="14" customFormat="1">
      <c r="A197" s="14"/>
      <c r="B197" s="244"/>
      <c r="C197" s="245"/>
      <c r="D197" s="235" t="s">
        <v>155</v>
      </c>
      <c r="E197" s="246" t="s">
        <v>20</v>
      </c>
      <c r="F197" s="247" t="s">
        <v>1161</v>
      </c>
      <c r="G197" s="245"/>
      <c r="H197" s="248">
        <v>37.981000000000002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83</v>
      </c>
      <c r="AV197" s="14" t="s">
        <v>83</v>
      </c>
      <c r="AW197" s="14" t="s">
        <v>33</v>
      </c>
      <c r="AX197" s="14" t="s">
        <v>22</v>
      </c>
      <c r="AY197" s="254" t="s">
        <v>144</v>
      </c>
    </row>
    <row r="198" s="2" customFormat="1" ht="33" customHeight="1">
      <c r="A198" s="40"/>
      <c r="B198" s="41"/>
      <c r="C198" s="215" t="s">
        <v>253</v>
      </c>
      <c r="D198" s="215" t="s">
        <v>146</v>
      </c>
      <c r="E198" s="216" t="s">
        <v>1162</v>
      </c>
      <c r="F198" s="217" t="s">
        <v>1163</v>
      </c>
      <c r="G198" s="218" t="s">
        <v>357</v>
      </c>
      <c r="H198" s="219">
        <v>50.399999999999999</v>
      </c>
      <c r="I198" s="220"/>
      <c r="J198" s="221">
        <f>ROUND(I198*H198,2)</f>
        <v>0</v>
      </c>
      <c r="K198" s="217" t="s">
        <v>150</v>
      </c>
      <c r="L198" s="46"/>
      <c r="M198" s="222" t="s">
        <v>20</v>
      </c>
      <c r="N198" s="223" t="s">
        <v>45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151</v>
      </c>
      <c r="AT198" s="226" t="s">
        <v>146</v>
      </c>
      <c r="AU198" s="226" t="s">
        <v>83</v>
      </c>
      <c r="AY198" s="19" t="s">
        <v>144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22</v>
      </c>
      <c r="BK198" s="227">
        <f>ROUND(I198*H198,2)</f>
        <v>0</v>
      </c>
      <c r="BL198" s="19" t="s">
        <v>151</v>
      </c>
      <c r="BM198" s="226" t="s">
        <v>1164</v>
      </c>
    </row>
    <row r="199" s="2" customFormat="1">
      <c r="A199" s="40"/>
      <c r="B199" s="41"/>
      <c r="C199" s="42"/>
      <c r="D199" s="228" t="s">
        <v>153</v>
      </c>
      <c r="E199" s="42"/>
      <c r="F199" s="229" t="s">
        <v>1165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153</v>
      </c>
      <c r="AU199" s="19" t="s">
        <v>83</v>
      </c>
    </row>
    <row r="200" s="13" customFormat="1">
      <c r="A200" s="13"/>
      <c r="B200" s="233"/>
      <c r="C200" s="234"/>
      <c r="D200" s="235" t="s">
        <v>155</v>
      </c>
      <c r="E200" s="236" t="s">
        <v>20</v>
      </c>
      <c r="F200" s="237" t="s">
        <v>867</v>
      </c>
      <c r="G200" s="234"/>
      <c r="H200" s="236" t="s">
        <v>20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155</v>
      </c>
      <c r="AU200" s="243" t="s">
        <v>83</v>
      </c>
      <c r="AV200" s="13" t="s">
        <v>22</v>
      </c>
      <c r="AW200" s="13" t="s">
        <v>33</v>
      </c>
      <c r="AX200" s="13" t="s">
        <v>74</v>
      </c>
      <c r="AY200" s="243" t="s">
        <v>144</v>
      </c>
    </row>
    <row r="201" s="13" customFormat="1">
      <c r="A201" s="13"/>
      <c r="B201" s="233"/>
      <c r="C201" s="234"/>
      <c r="D201" s="235" t="s">
        <v>155</v>
      </c>
      <c r="E201" s="236" t="s">
        <v>20</v>
      </c>
      <c r="F201" s="237" t="s">
        <v>1153</v>
      </c>
      <c r="G201" s="234"/>
      <c r="H201" s="236" t="s">
        <v>20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155</v>
      </c>
      <c r="AU201" s="243" t="s">
        <v>83</v>
      </c>
      <c r="AV201" s="13" t="s">
        <v>22</v>
      </c>
      <c r="AW201" s="13" t="s">
        <v>33</v>
      </c>
      <c r="AX201" s="13" t="s">
        <v>74</v>
      </c>
      <c r="AY201" s="243" t="s">
        <v>144</v>
      </c>
    </row>
    <row r="202" s="14" customFormat="1">
      <c r="A202" s="14"/>
      <c r="B202" s="244"/>
      <c r="C202" s="245"/>
      <c r="D202" s="235" t="s">
        <v>155</v>
      </c>
      <c r="E202" s="246" t="s">
        <v>20</v>
      </c>
      <c r="F202" s="247" t="s">
        <v>1150</v>
      </c>
      <c r="G202" s="245"/>
      <c r="H202" s="248">
        <v>16.800000000000001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155</v>
      </c>
      <c r="AU202" s="254" t="s">
        <v>83</v>
      </c>
      <c r="AV202" s="14" t="s">
        <v>83</v>
      </c>
      <c r="AW202" s="14" t="s">
        <v>33</v>
      </c>
      <c r="AX202" s="14" t="s">
        <v>74</v>
      </c>
      <c r="AY202" s="254" t="s">
        <v>144</v>
      </c>
    </row>
    <row r="203" s="13" customFormat="1">
      <c r="A203" s="13"/>
      <c r="B203" s="233"/>
      <c r="C203" s="234"/>
      <c r="D203" s="235" t="s">
        <v>155</v>
      </c>
      <c r="E203" s="236" t="s">
        <v>20</v>
      </c>
      <c r="F203" s="237" t="s">
        <v>1125</v>
      </c>
      <c r="G203" s="234"/>
      <c r="H203" s="236" t="s">
        <v>20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155</v>
      </c>
      <c r="AU203" s="243" t="s">
        <v>83</v>
      </c>
      <c r="AV203" s="13" t="s">
        <v>22</v>
      </c>
      <c r="AW203" s="13" t="s">
        <v>33</v>
      </c>
      <c r="AX203" s="13" t="s">
        <v>74</v>
      </c>
      <c r="AY203" s="243" t="s">
        <v>144</v>
      </c>
    </row>
    <row r="204" s="14" customFormat="1">
      <c r="A204" s="14"/>
      <c r="B204" s="244"/>
      <c r="C204" s="245"/>
      <c r="D204" s="235" t="s">
        <v>155</v>
      </c>
      <c r="E204" s="246" t="s">
        <v>20</v>
      </c>
      <c r="F204" s="247" t="s">
        <v>1166</v>
      </c>
      <c r="G204" s="245"/>
      <c r="H204" s="248">
        <v>11.200000000000001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155</v>
      </c>
      <c r="AU204" s="254" t="s">
        <v>83</v>
      </c>
      <c r="AV204" s="14" t="s">
        <v>83</v>
      </c>
      <c r="AW204" s="14" t="s">
        <v>33</v>
      </c>
      <c r="AX204" s="14" t="s">
        <v>74</v>
      </c>
      <c r="AY204" s="254" t="s">
        <v>144</v>
      </c>
    </row>
    <row r="205" s="13" customFormat="1">
      <c r="A205" s="13"/>
      <c r="B205" s="233"/>
      <c r="C205" s="234"/>
      <c r="D205" s="235" t="s">
        <v>155</v>
      </c>
      <c r="E205" s="236" t="s">
        <v>20</v>
      </c>
      <c r="F205" s="237" t="s">
        <v>1127</v>
      </c>
      <c r="G205" s="234"/>
      <c r="H205" s="236" t="s">
        <v>20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155</v>
      </c>
      <c r="AU205" s="243" t="s">
        <v>83</v>
      </c>
      <c r="AV205" s="13" t="s">
        <v>22</v>
      </c>
      <c r="AW205" s="13" t="s">
        <v>33</v>
      </c>
      <c r="AX205" s="13" t="s">
        <v>74</v>
      </c>
      <c r="AY205" s="243" t="s">
        <v>144</v>
      </c>
    </row>
    <row r="206" s="14" customFormat="1">
      <c r="A206" s="14"/>
      <c r="B206" s="244"/>
      <c r="C206" s="245"/>
      <c r="D206" s="235" t="s">
        <v>155</v>
      </c>
      <c r="E206" s="246" t="s">
        <v>20</v>
      </c>
      <c r="F206" s="247" t="s">
        <v>1167</v>
      </c>
      <c r="G206" s="245"/>
      <c r="H206" s="248">
        <v>22.400000000000002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155</v>
      </c>
      <c r="AU206" s="254" t="s">
        <v>83</v>
      </c>
      <c r="AV206" s="14" t="s">
        <v>83</v>
      </c>
      <c r="AW206" s="14" t="s">
        <v>33</v>
      </c>
      <c r="AX206" s="14" t="s">
        <v>74</v>
      </c>
      <c r="AY206" s="254" t="s">
        <v>144</v>
      </c>
    </row>
    <row r="207" s="15" customFormat="1">
      <c r="A207" s="15"/>
      <c r="B207" s="255"/>
      <c r="C207" s="256"/>
      <c r="D207" s="235" t="s">
        <v>155</v>
      </c>
      <c r="E207" s="257" t="s">
        <v>20</v>
      </c>
      <c r="F207" s="258" t="s">
        <v>198</v>
      </c>
      <c r="G207" s="256"/>
      <c r="H207" s="259">
        <v>50.400000000000006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155</v>
      </c>
      <c r="AU207" s="265" t="s">
        <v>83</v>
      </c>
      <c r="AV207" s="15" t="s">
        <v>151</v>
      </c>
      <c r="AW207" s="15" t="s">
        <v>33</v>
      </c>
      <c r="AX207" s="15" t="s">
        <v>22</v>
      </c>
      <c r="AY207" s="265" t="s">
        <v>144</v>
      </c>
    </row>
    <row r="208" s="2" customFormat="1" ht="16.5" customHeight="1">
      <c r="A208" s="40"/>
      <c r="B208" s="41"/>
      <c r="C208" s="215" t="s">
        <v>260</v>
      </c>
      <c r="D208" s="215" t="s">
        <v>146</v>
      </c>
      <c r="E208" s="216" t="s">
        <v>959</v>
      </c>
      <c r="F208" s="217" t="s">
        <v>960</v>
      </c>
      <c r="G208" s="218" t="s">
        <v>357</v>
      </c>
      <c r="H208" s="219">
        <v>16.800000000000001</v>
      </c>
      <c r="I208" s="220"/>
      <c r="J208" s="221">
        <f>ROUND(I208*H208,2)</f>
        <v>0</v>
      </c>
      <c r="K208" s="217" t="s">
        <v>20</v>
      </c>
      <c r="L208" s="46"/>
      <c r="M208" s="222" t="s">
        <v>20</v>
      </c>
      <c r="N208" s="223" t="s">
        <v>45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151</v>
      </c>
      <c r="AT208" s="226" t="s">
        <v>146</v>
      </c>
      <c r="AU208" s="226" t="s">
        <v>83</v>
      </c>
      <c r="AY208" s="19" t="s">
        <v>144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22</v>
      </c>
      <c r="BK208" s="227">
        <f>ROUND(I208*H208,2)</f>
        <v>0</v>
      </c>
      <c r="BL208" s="19" t="s">
        <v>151</v>
      </c>
      <c r="BM208" s="226" t="s">
        <v>1168</v>
      </c>
    </row>
    <row r="209" s="13" customFormat="1">
      <c r="A209" s="13"/>
      <c r="B209" s="233"/>
      <c r="C209" s="234"/>
      <c r="D209" s="235" t="s">
        <v>155</v>
      </c>
      <c r="E209" s="236" t="s">
        <v>20</v>
      </c>
      <c r="F209" s="237" t="s">
        <v>867</v>
      </c>
      <c r="G209" s="234"/>
      <c r="H209" s="236" t="s">
        <v>20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155</v>
      </c>
      <c r="AU209" s="243" t="s">
        <v>83</v>
      </c>
      <c r="AV209" s="13" t="s">
        <v>22</v>
      </c>
      <c r="AW209" s="13" t="s">
        <v>33</v>
      </c>
      <c r="AX209" s="13" t="s">
        <v>74</v>
      </c>
      <c r="AY209" s="243" t="s">
        <v>144</v>
      </c>
    </row>
    <row r="210" s="13" customFormat="1">
      <c r="A210" s="13"/>
      <c r="B210" s="233"/>
      <c r="C210" s="234"/>
      <c r="D210" s="235" t="s">
        <v>155</v>
      </c>
      <c r="E210" s="236" t="s">
        <v>20</v>
      </c>
      <c r="F210" s="237" t="s">
        <v>1125</v>
      </c>
      <c r="G210" s="234"/>
      <c r="H210" s="236" t="s">
        <v>20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155</v>
      </c>
      <c r="AU210" s="243" t="s">
        <v>83</v>
      </c>
      <c r="AV210" s="13" t="s">
        <v>22</v>
      </c>
      <c r="AW210" s="13" t="s">
        <v>33</v>
      </c>
      <c r="AX210" s="13" t="s">
        <v>74</v>
      </c>
      <c r="AY210" s="243" t="s">
        <v>144</v>
      </c>
    </row>
    <row r="211" s="14" customFormat="1">
      <c r="A211" s="14"/>
      <c r="B211" s="244"/>
      <c r="C211" s="245"/>
      <c r="D211" s="235" t="s">
        <v>155</v>
      </c>
      <c r="E211" s="246" t="s">
        <v>20</v>
      </c>
      <c r="F211" s="247" t="s">
        <v>1126</v>
      </c>
      <c r="G211" s="245"/>
      <c r="H211" s="248">
        <v>5.6000000000000005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155</v>
      </c>
      <c r="AU211" s="254" t="s">
        <v>83</v>
      </c>
      <c r="AV211" s="14" t="s">
        <v>83</v>
      </c>
      <c r="AW211" s="14" t="s">
        <v>33</v>
      </c>
      <c r="AX211" s="14" t="s">
        <v>74</v>
      </c>
      <c r="AY211" s="254" t="s">
        <v>144</v>
      </c>
    </row>
    <row r="212" s="13" customFormat="1">
      <c r="A212" s="13"/>
      <c r="B212" s="233"/>
      <c r="C212" s="234"/>
      <c r="D212" s="235" t="s">
        <v>155</v>
      </c>
      <c r="E212" s="236" t="s">
        <v>20</v>
      </c>
      <c r="F212" s="237" t="s">
        <v>1127</v>
      </c>
      <c r="G212" s="234"/>
      <c r="H212" s="236" t="s">
        <v>20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155</v>
      </c>
      <c r="AU212" s="243" t="s">
        <v>83</v>
      </c>
      <c r="AV212" s="13" t="s">
        <v>22</v>
      </c>
      <c r="AW212" s="13" t="s">
        <v>33</v>
      </c>
      <c r="AX212" s="13" t="s">
        <v>74</v>
      </c>
      <c r="AY212" s="243" t="s">
        <v>144</v>
      </c>
    </row>
    <row r="213" s="14" customFormat="1">
      <c r="A213" s="14"/>
      <c r="B213" s="244"/>
      <c r="C213" s="245"/>
      <c r="D213" s="235" t="s">
        <v>155</v>
      </c>
      <c r="E213" s="246" t="s">
        <v>20</v>
      </c>
      <c r="F213" s="247" t="s">
        <v>1128</v>
      </c>
      <c r="G213" s="245"/>
      <c r="H213" s="248">
        <v>11.200000000000001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155</v>
      </c>
      <c r="AU213" s="254" t="s">
        <v>83</v>
      </c>
      <c r="AV213" s="14" t="s">
        <v>83</v>
      </c>
      <c r="AW213" s="14" t="s">
        <v>33</v>
      </c>
      <c r="AX213" s="14" t="s">
        <v>74</v>
      </c>
      <c r="AY213" s="254" t="s">
        <v>144</v>
      </c>
    </row>
    <row r="214" s="15" customFormat="1">
      <c r="A214" s="15"/>
      <c r="B214" s="255"/>
      <c r="C214" s="256"/>
      <c r="D214" s="235" t="s">
        <v>155</v>
      </c>
      <c r="E214" s="257" t="s">
        <v>20</v>
      </c>
      <c r="F214" s="258" t="s">
        <v>198</v>
      </c>
      <c r="G214" s="256"/>
      <c r="H214" s="259">
        <v>16.800000000000001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155</v>
      </c>
      <c r="AU214" s="265" t="s">
        <v>83</v>
      </c>
      <c r="AV214" s="15" t="s">
        <v>151</v>
      </c>
      <c r="AW214" s="15" t="s">
        <v>33</v>
      </c>
      <c r="AX214" s="15" t="s">
        <v>22</v>
      </c>
      <c r="AY214" s="265" t="s">
        <v>144</v>
      </c>
    </row>
    <row r="215" s="2" customFormat="1" ht="16.5" customHeight="1">
      <c r="A215" s="40"/>
      <c r="B215" s="41"/>
      <c r="C215" s="266" t="s">
        <v>265</v>
      </c>
      <c r="D215" s="266" t="s">
        <v>272</v>
      </c>
      <c r="E215" s="267" t="s">
        <v>963</v>
      </c>
      <c r="F215" s="268" t="s">
        <v>964</v>
      </c>
      <c r="G215" s="269" t="s">
        <v>454</v>
      </c>
      <c r="H215" s="270">
        <v>33.600000000000001</v>
      </c>
      <c r="I215" s="271"/>
      <c r="J215" s="272">
        <f>ROUND(I215*H215,2)</f>
        <v>0</v>
      </c>
      <c r="K215" s="268" t="s">
        <v>20</v>
      </c>
      <c r="L215" s="273"/>
      <c r="M215" s="274" t="s">
        <v>20</v>
      </c>
      <c r="N215" s="275" t="s">
        <v>45</v>
      </c>
      <c r="O215" s="86"/>
      <c r="P215" s="224">
        <f>O215*H215</f>
        <v>0</v>
      </c>
      <c r="Q215" s="224">
        <v>0.00080000000000000004</v>
      </c>
      <c r="R215" s="224">
        <f>Q215*H215</f>
        <v>0.026880000000000001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199</v>
      </c>
      <c r="AT215" s="226" t="s">
        <v>272</v>
      </c>
      <c r="AU215" s="226" t="s">
        <v>83</v>
      </c>
      <c r="AY215" s="19" t="s">
        <v>144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22</v>
      </c>
      <c r="BK215" s="227">
        <f>ROUND(I215*H215,2)</f>
        <v>0</v>
      </c>
      <c r="BL215" s="19" t="s">
        <v>151</v>
      </c>
      <c r="BM215" s="226" t="s">
        <v>1169</v>
      </c>
    </row>
    <row r="216" s="13" customFormat="1">
      <c r="A216" s="13"/>
      <c r="B216" s="233"/>
      <c r="C216" s="234"/>
      <c r="D216" s="235" t="s">
        <v>155</v>
      </c>
      <c r="E216" s="236" t="s">
        <v>20</v>
      </c>
      <c r="F216" s="237" t="s">
        <v>966</v>
      </c>
      <c r="G216" s="234"/>
      <c r="H216" s="236" t="s">
        <v>20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83</v>
      </c>
      <c r="AV216" s="13" t="s">
        <v>22</v>
      </c>
      <c r="AW216" s="13" t="s">
        <v>33</v>
      </c>
      <c r="AX216" s="13" t="s">
        <v>74</v>
      </c>
      <c r="AY216" s="243" t="s">
        <v>144</v>
      </c>
    </row>
    <row r="217" s="14" customFormat="1">
      <c r="A217" s="14"/>
      <c r="B217" s="244"/>
      <c r="C217" s="245"/>
      <c r="D217" s="235" t="s">
        <v>155</v>
      </c>
      <c r="E217" s="246" t="s">
        <v>20</v>
      </c>
      <c r="F217" s="247" t="s">
        <v>1170</v>
      </c>
      <c r="G217" s="245"/>
      <c r="H217" s="248">
        <v>33.600000000000001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83</v>
      </c>
      <c r="AV217" s="14" t="s">
        <v>83</v>
      </c>
      <c r="AW217" s="14" t="s">
        <v>33</v>
      </c>
      <c r="AX217" s="14" t="s">
        <v>22</v>
      </c>
      <c r="AY217" s="254" t="s">
        <v>144</v>
      </c>
    </row>
    <row r="218" s="2" customFormat="1" ht="21.75" customHeight="1">
      <c r="A218" s="40"/>
      <c r="B218" s="41"/>
      <c r="C218" s="215" t="s">
        <v>271</v>
      </c>
      <c r="D218" s="215" t="s">
        <v>146</v>
      </c>
      <c r="E218" s="216" t="s">
        <v>942</v>
      </c>
      <c r="F218" s="217" t="s">
        <v>943</v>
      </c>
      <c r="G218" s="218" t="s">
        <v>357</v>
      </c>
      <c r="H218" s="219">
        <v>336</v>
      </c>
      <c r="I218" s="220"/>
      <c r="J218" s="221">
        <f>ROUND(I218*H218,2)</f>
        <v>0</v>
      </c>
      <c r="K218" s="217" t="s">
        <v>20</v>
      </c>
      <c r="L218" s="46"/>
      <c r="M218" s="222" t="s">
        <v>20</v>
      </c>
      <c r="N218" s="223" t="s">
        <v>45</v>
      </c>
      <c r="O218" s="86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151</v>
      </c>
      <c r="AT218" s="226" t="s">
        <v>146</v>
      </c>
      <c r="AU218" s="226" t="s">
        <v>83</v>
      </c>
      <c r="AY218" s="19" t="s">
        <v>144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22</v>
      </c>
      <c r="BK218" s="227">
        <f>ROUND(I218*H218,2)</f>
        <v>0</v>
      </c>
      <c r="BL218" s="19" t="s">
        <v>151</v>
      </c>
      <c r="BM218" s="226" t="s">
        <v>1171</v>
      </c>
    </row>
    <row r="219" s="13" customFormat="1">
      <c r="A219" s="13"/>
      <c r="B219" s="233"/>
      <c r="C219" s="234"/>
      <c r="D219" s="235" t="s">
        <v>155</v>
      </c>
      <c r="E219" s="236" t="s">
        <v>20</v>
      </c>
      <c r="F219" s="237" t="s">
        <v>867</v>
      </c>
      <c r="G219" s="234"/>
      <c r="H219" s="236" t="s">
        <v>20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155</v>
      </c>
      <c r="AU219" s="243" t="s">
        <v>83</v>
      </c>
      <c r="AV219" s="13" t="s">
        <v>22</v>
      </c>
      <c r="AW219" s="13" t="s">
        <v>33</v>
      </c>
      <c r="AX219" s="13" t="s">
        <v>74</v>
      </c>
      <c r="AY219" s="243" t="s">
        <v>144</v>
      </c>
    </row>
    <row r="220" s="13" customFormat="1">
      <c r="A220" s="13"/>
      <c r="B220" s="233"/>
      <c r="C220" s="234"/>
      <c r="D220" s="235" t="s">
        <v>155</v>
      </c>
      <c r="E220" s="236" t="s">
        <v>20</v>
      </c>
      <c r="F220" s="237" t="s">
        <v>1125</v>
      </c>
      <c r="G220" s="234"/>
      <c r="H220" s="236" t="s">
        <v>20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155</v>
      </c>
      <c r="AU220" s="243" t="s">
        <v>83</v>
      </c>
      <c r="AV220" s="13" t="s">
        <v>22</v>
      </c>
      <c r="AW220" s="13" t="s">
        <v>33</v>
      </c>
      <c r="AX220" s="13" t="s">
        <v>74</v>
      </c>
      <c r="AY220" s="243" t="s">
        <v>144</v>
      </c>
    </row>
    <row r="221" s="14" customFormat="1">
      <c r="A221" s="14"/>
      <c r="B221" s="244"/>
      <c r="C221" s="245"/>
      <c r="D221" s="235" t="s">
        <v>155</v>
      </c>
      <c r="E221" s="246" t="s">
        <v>20</v>
      </c>
      <c r="F221" s="247" t="s">
        <v>916</v>
      </c>
      <c r="G221" s="245"/>
      <c r="H221" s="248">
        <v>112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155</v>
      </c>
      <c r="AU221" s="254" t="s">
        <v>83</v>
      </c>
      <c r="AV221" s="14" t="s">
        <v>83</v>
      </c>
      <c r="AW221" s="14" t="s">
        <v>33</v>
      </c>
      <c r="AX221" s="14" t="s">
        <v>74</v>
      </c>
      <c r="AY221" s="254" t="s">
        <v>144</v>
      </c>
    </row>
    <row r="222" s="13" customFormat="1">
      <c r="A222" s="13"/>
      <c r="B222" s="233"/>
      <c r="C222" s="234"/>
      <c r="D222" s="235" t="s">
        <v>155</v>
      </c>
      <c r="E222" s="236" t="s">
        <v>20</v>
      </c>
      <c r="F222" s="237" t="s">
        <v>1127</v>
      </c>
      <c r="G222" s="234"/>
      <c r="H222" s="236" t="s">
        <v>20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155</v>
      </c>
      <c r="AU222" s="243" t="s">
        <v>83</v>
      </c>
      <c r="AV222" s="13" t="s">
        <v>22</v>
      </c>
      <c r="AW222" s="13" t="s">
        <v>33</v>
      </c>
      <c r="AX222" s="13" t="s">
        <v>74</v>
      </c>
      <c r="AY222" s="243" t="s">
        <v>144</v>
      </c>
    </row>
    <row r="223" s="14" customFormat="1">
      <c r="A223" s="14"/>
      <c r="B223" s="244"/>
      <c r="C223" s="245"/>
      <c r="D223" s="235" t="s">
        <v>155</v>
      </c>
      <c r="E223" s="246" t="s">
        <v>20</v>
      </c>
      <c r="F223" s="247" t="s">
        <v>940</v>
      </c>
      <c r="G223" s="245"/>
      <c r="H223" s="248">
        <v>224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155</v>
      </c>
      <c r="AU223" s="254" t="s">
        <v>83</v>
      </c>
      <c r="AV223" s="14" t="s">
        <v>83</v>
      </c>
      <c r="AW223" s="14" t="s">
        <v>33</v>
      </c>
      <c r="AX223" s="14" t="s">
        <v>74</v>
      </c>
      <c r="AY223" s="254" t="s">
        <v>144</v>
      </c>
    </row>
    <row r="224" s="15" customFormat="1">
      <c r="A224" s="15"/>
      <c r="B224" s="255"/>
      <c r="C224" s="256"/>
      <c r="D224" s="235" t="s">
        <v>155</v>
      </c>
      <c r="E224" s="257" t="s">
        <v>20</v>
      </c>
      <c r="F224" s="258" t="s">
        <v>198</v>
      </c>
      <c r="G224" s="256"/>
      <c r="H224" s="259">
        <v>336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155</v>
      </c>
      <c r="AU224" s="265" t="s">
        <v>83</v>
      </c>
      <c r="AV224" s="15" t="s">
        <v>151</v>
      </c>
      <c r="AW224" s="15" t="s">
        <v>33</v>
      </c>
      <c r="AX224" s="15" t="s">
        <v>22</v>
      </c>
      <c r="AY224" s="265" t="s">
        <v>144</v>
      </c>
    </row>
    <row r="225" s="2" customFormat="1" ht="16.5" customHeight="1">
      <c r="A225" s="40"/>
      <c r="B225" s="41"/>
      <c r="C225" s="215" t="s">
        <v>279</v>
      </c>
      <c r="D225" s="215" t="s">
        <v>146</v>
      </c>
      <c r="E225" s="216" t="s">
        <v>968</v>
      </c>
      <c r="F225" s="217" t="s">
        <v>969</v>
      </c>
      <c r="G225" s="218" t="s">
        <v>885</v>
      </c>
      <c r="H225" s="219">
        <v>84</v>
      </c>
      <c r="I225" s="220"/>
      <c r="J225" s="221">
        <f>ROUND(I225*H225,2)</f>
        <v>0</v>
      </c>
      <c r="K225" s="217" t="s">
        <v>20</v>
      </c>
      <c r="L225" s="46"/>
      <c r="M225" s="222" t="s">
        <v>20</v>
      </c>
      <c r="N225" s="223" t="s">
        <v>45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151</v>
      </c>
      <c r="AT225" s="226" t="s">
        <v>146</v>
      </c>
      <c r="AU225" s="226" t="s">
        <v>83</v>
      </c>
      <c r="AY225" s="19" t="s">
        <v>144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22</v>
      </c>
      <c r="BK225" s="227">
        <f>ROUND(I225*H225,2)</f>
        <v>0</v>
      </c>
      <c r="BL225" s="19" t="s">
        <v>151</v>
      </c>
      <c r="BM225" s="226" t="s">
        <v>1172</v>
      </c>
    </row>
    <row r="226" s="13" customFormat="1">
      <c r="A226" s="13"/>
      <c r="B226" s="233"/>
      <c r="C226" s="234"/>
      <c r="D226" s="235" t="s">
        <v>155</v>
      </c>
      <c r="E226" s="236" t="s">
        <v>20</v>
      </c>
      <c r="F226" s="237" t="s">
        <v>934</v>
      </c>
      <c r="G226" s="234"/>
      <c r="H226" s="236" t="s">
        <v>20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155</v>
      </c>
      <c r="AU226" s="243" t="s">
        <v>83</v>
      </c>
      <c r="AV226" s="13" t="s">
        <v>22</v>
      </c>
      <c r="AW226" s="13" t="s">
        <v>33</v>
      </c>
      <c r="AX226" s="13" t="s">
        <v>74</v>
      </c>
      <c r="AY226" s="243" t="s">
        <v>144</v>
      </c>
    </row>
    <row r="227" s="14" customFormat="1">
      <c r="A227" s="14"/>
      <c r="B227" s="244"/>
      <c r="C227" s="245"/>
      <c r="D227" s="235" t="s">
        <v>155</v>
      </c>
      <c r="E227" s="246" t="s">
        <v>20</v>
      </c>
      <c r="F227" s="247" t="s">
        <v>1173</v>
      </c>
      <c r="G227" s="245"/>
      <c r="H227" s="248">
        <v>84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155</v>
      </c>
      <c r="AU227" s="254" t="s">
        <v>83</v>
      </c>
      <c r="AV227" s="14" t="s">
        <v>83</v>
      </c>
      <c r="AW227" s="14" t="s">
        <v>33</v>
      </c>
      <c r="AX227" s="14" t="s">
        <v>22</v>
      </c>
      <c r="AY227" s="254" t="s">
        <v>144</v>
      </c>
    </row>
    <row r="228" s="2" customFormat="1" ht="16.5" customHeight="1">
      <c r="A228" s="40"/>
      <c r="B228" s="41"/>
      <c r="C228" s="266" t="s">
        <v>7</v>
      </c>
      <c r="D228" s="266" t="s">
        <v>272</v>
      </c>
      <c r="E228" s="267" t="s">
        <v>973</v>
      </c>
      <c r="F228" s="268" t="s">
        <v>1174</v>
      </c>
      <c r="G228" s="269" t="s">
        <v>885</v>
      </c>
      <c r="H228" s="270">
        <v>84</v>
      </c>
      <c r="I228" s="271"/>
      <c r="J228" s="272">
        <f>ROUND(I228*H228,2)</f>
        <v>0</v>
      </c>
      <c r="K228" s="268" t="s">
        <v>20</v>
      </c>
      <c r="L228" s="273"/>
      <c r="M228" s="274" t="s">
        <v>20</v>
      </c>
      <c r="N228" s="275" t="s">
        <v>45</v>
      </c>
      <c r="O228" s="86"/>
      <c r="P228" s="224">
        <f>O228*H228</f>
        <v>0</v>
      </c>
      <c r="Q228" s="224">
        <v>0.001</v>
      </c>
      <c r="R228" s="224">
        <f>Q228*H228</f>
        <v>0.084000000000000005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199</v>
      </c>
      <c r="AT228" s="226" t="s">
        <v>272</v>
      </c>
      <c r="AU228" s="226" t="s">
        <v>83</v>
      </c>
      <c r="AY228" s="19" t="s">
        <v>144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22</v>
      </c>
      <c r="BK228" s="227">
        <f>ROUND(I228*H228,2)</f>
        <v>0</v>
      </c>
      <c r="BL228" s="19" t="s">
        <v>151</v>
      </c>
      <c r="BM228" s="226" t="s">
        <v>1175</v>
      </c>
    </row>
    <row r="229" s="13" customFormat="1">
      <c r="A229" s="13"/>
      <c r="B229" s="233"/>
      <c r="C229" s="234"/>
      <c r="D229" s="235" t="s">
        <v>155</v>
      </c>
      <c r="E229" s="236" t="s">
        <v>20</v>
      </c>
      <c r="F229" s="237" t="s">
        <v>976</v>
      </c>
      <c r="G229" s="234"/>
      <c r="H229" s="236" t="s">
        <v>20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155</v>
      </c>
      <c r="AU229" s="243" t="s">
        <v>83</v>
      </c>
      <c r="AV229" s="13" t="s">
        <v>22</v>
      </c>
      <c r="AW229" s="13" t="s">
        <v>33</v>
      </c>
      <c r="AX229" s="13" t="s">
        <v>74</v>
      </c>
      <c r="AY229" s="243" t="s">
        <v>144</v>
      </c>
    </row>
    <row r="230" s="14" customFormat="1">
      <c r="A230" s="14"/>
      <c r="B230" s="244"/>
      <c r="C230" s="245"/>
      <c r="D230" s="235" t="s">
        <v>155</v>
      </c>
      <c r="E230" s="246" t="s">
        <v>20</v>
      </c>
      <c r="F230" s="247" t="s">
        <v>978</v>
      </c>
      <c r="G230" s="245"/>
      <c r="H230" s="248">
        <v>84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155</v>
      </c>
      <c r="AU230" s="254" t="s">
        <v>83</v>
      </c>
      <c r="AV230" s="14" t="s">
        <v>83</v>
      </c>
      <c r="AW230" s="14" t="s">
        <v>33</v>
      </c>
      <c r="AX230" s="14" t="s">
        <v>22</v>
      </c>
      <c r="AY230" s="254" t="s">
        <v>144</v>
      </c>
    </row>
    <row r="231" s="2" customFormat="1" ht="21.75" customHeight="1">
      <c r="A231" s="40"/>
      <c r="B231" s="41"/>
      <c r="C231" s="215" t="s">
        <v>294</v>
      </c>
      <c r="D231" s="215" t="s">
        <v>146</v>
      </c>
      <c r="E231" s="216" t="s">
        <v>979</v>
      </c>
      <c r="F231" s="217" t="s">
        <v>980</v>
      </c>
      <c r="G231" s="218" t="s">
        <v>161</v>
      </c>
      <c r="H231" s="219">
        <v>14.112</v>
      </c>
      <c r="I231" s="220"/>
      <c r="J231" s="221">
        <f>ROUND(I231*H231,2)</f>
        <v>0</v>
      </c>
      <c r="K231" s="217" t="s">
        <v>150</v>
      </c>
      <c r="L231" s="46"/>
      <c r="M231" s="222" t="s">
        <v>20</v>
      </c>
      <c r="N231" s="223" t="s">
        <v>45</v>
      </c>
      <c r="O231" s="86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151</v>
      </c>
      <c r="AT231" s="226" t="s">
        <v>146</v>
      </c>
      <c r="AU231" s="226" t="s">
        <v>83</v>
      </c>
      <c r="AY231" s="19" t="s">
        <v>144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22</v>
      </c>
      <c r="BK231" s="227">
        <f>ROUND(I231*H231,2)</f>
        <v>0</v>
      </c>
      <c r="BL231" s="19" t="s">
        <v>151</v>
      </c>
      <c r="BM231" s="226" t="s">
        <v>1176</v>
      </c>
    </row>
    <row r="232" s="2" customFormat="1">
      <c r="A232" s="40"/>
      <c r="B232" s="41"/>
      <c r="C232" s="42"/>
      <c r="D232" s="228" t="s">
        <v>153</v>
      </c>
      <c r="E232" s="42"/>
      <c r="F232" s="229" t="s">
        <v>982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153</v>
      </c>
      <c r="AU232" s="19" t="s">
        <v>83</v>
      </c>
    </row>
    <row r="233" s="13" customFormat="1">
      <c r="A233" s="13"/>
      <c r="B233" s="233"/>
      <c r="C233" s="234"/>
      <c r="D233" s="235" t="s">
        <v>155</v>
      </c>
      <c r="E233" s="236" t="s">
        <v>20</v>
      </c>
      <c r="F233" s="237" t="s">
        <v>867</v>
      </c>
      <c r="G233" s="234"/>
      <c r="H233" s="236" t="s">
        <v>20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155</v>
      </c>
      <c r="AU233" s="243" t="s">
        <v>83</v>
      </c>
      <c r="AV233" s="13" t="s">
        <v>22</v>
      </c>
      <c r="AW233" s="13" t="s">
        <v>33</v>
      </c>
      <c r="AX233" s="13" t="s">
        <v>74</v>
      </c>
      <c r="AY233" s="243" t="s">
        <v>144</v>
      </c>
    </row>
    <row r="234" s="13" customFormat="1">
      <c r="A234" s="13"/>
      <c r="B234" s="233"/>
      <c r="C234" s="234"/>
      <c r="D234" s="235" t="s">
        <v>155</v>
      </c>
      <c r="E234" s="236" t="s">
        <v>20</v>
      </c>
      <c r="F234" s="237" t="s">
        <v>1125</v>
      </c>
      <c r="G234" s="234"/>
      <c r="H234" s="236" t="s">
        <v>20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155</v>
      </c>
      <c r="AU234" s="243" t="s">
        <v>83</v>
      </c>
      <c r="AV234" s="13" t="s">
        <v>22</v>
      </c>
      <c r="AW234" s="13" t="s">
        <v>33</v>
      </c>
      <c r="AX234" s="13" t="s">
        <v>74</v>
      </c>
      <c r="AY234" s="243" t="s">
        <v>144</v>
      </c>
    </row>
    <row r="235" s="14" customFormat="1">
      <c r="A235" s="14"/>
      <c r="B235" s="244"/>
      <c r="C235" s="245"/>
      <c r="D235" s="235" t="s">
        <v>155</v>
      </c>
      <c r="E235" s="246" t="s">
        <v>20</v>
      </c>
      <c r="F235" s="247" t="s">
        <v>1177</v>
      </c>
      <c r="G235" s="245"/>
      <c r="H235" s="248">
        <v>7.056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155</v>
      </c>
      <c r="AU235" s="254" t="s">
        <v>83</v>
      </c>
      <c r="AV235" s="14" t="s">
        <v>83</v>
      </c>
      <c r="AW235" s="14" t="s">
        <v>33</v>
      </c>
      <c r="AX235" s="14" t="s">
        <v>74</v>
      </c>
      <c r="AY235" s="254" t="s">
        <v>144</v>
      </c>
    </row>
    <row r="236" s="13" customFormat="1">
      <c r="A236" s="13"/>
      <c r="B236" s="233"/>
      <c r="C236" s="234"/>
      <c r="D236" s="235" t="s">
        <v>155</v>
      </c>
      <c r="E236" s="236" t="s">
        <v>20</v>
      </c>
      <c r="F236" s="237" t="s">
        <v>1127</v>
      </c>
      <c r="G236" s="234"/>
      <c r="H236" s="236" t="s">
        <v>20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155</v>
      </c>
      <c r="AU236" s="243" t="s">
        <v>83</v>
      </c>
      <c r="AV236" s="13" t="s">
        <v>22</v>
      </c>
      <c r="AW236" s="13" t="s">
        <v>33</v>
      </c>
      <c r="AX236" s="13" t="s">
        <v>74</v>
      </c>
      <c r="AY236" s="243" t="s">
        <v>144</v>
      </c>
    </row>
    <row r="237" s="14" customFormat="1">
      <c r="A237" s="14"/>
      <c r="B237" s="244"/>
      <c r="C237" s="245"/>
      <c r="D237" s="235" t="s">
        <v>155</v>
      </c>
      <c r="E237" s="246" t="s">
        <v>20</v>
      </c>
      <c r="F237" s="247" t="s">
        <v>1177</v>
      </c>
      <c r="G237" s="245"/>
      <c r="H237" s="248">
        <v>7.056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155</v>
      </c>
      <c r="AU237" s="254" t="s">
        <v>83</v>
      </c>
      <c r="AV237" s="14" t="s">
        <v>83</v>
      </c>
      <c r="AW237" s="14" t="s">
        <v>33</v>
      </c>
      <c r="AX237" s="14" t="s">
        <v>74</v>
      </c>
      <c r="AY237" s="254" t="s">
        <v>144</v>
      </c>
    </row>
    <row r="238" s="15" customFormat="1">
      <c r="A238" s="15"/>
      <c r="B238" s="255"/>
      <c r="C238" s="256"/>
      <c r="D238" s="235" t="s">
        <v>155</v>
      </c>
      <c r="E238" s="257" t="s">
        <v>20</v>
      </c>
      <c r="F238" s="258" t="s">
        <v>198</v>
      </c>
      <c r="G238" s="256"/>
      <c r="H238" s="259">
        <v>14.112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155</v>
      </c>
      <c r="AU238" s="265" t="s">
        <v>83</v>
      </c>
      <c r="AV238" s="15" t="s">
        <v>151</v>
      </c>
      <c r="AW238" s="15" t="s">
        <v>33</v>
      </c>
      <c r="AX238" s="15" t="s">
        <v>22</v>
      </c>
      <c r="AY238" s="265" t="s">
        <v>144</v>
      </c>
    </row>
    <row r="239" s="2" customFormat="1" ht="21.75" customHeight="1">
      <c r="A239" s="40"/>
      <c r="B239" s="41"/>
      <c r="C239" s="215" t="s">
        <v>300</v>
      </c>
      <c r="D239" s="215" t="s">
        <v>146</v>
      </c>
      <c r="E239" s="216" t="s">
        <v>985</v>
      </c>
      <c r="F239" s="217" t="s">
        <v>986</v>
      </c>
      <c r="G239" s="218" t="s">
        <v>161</v>
      </c>
      <c r="H239" s="219">
        <v>14.112</v>
      </c>
      <c r="I239" s="220"/>
      <c r="J239" s="221">
        <f>ROUND(I239*H239,2)</f>
        <v>0</v>
      </c>
      <c r="K239" s="217" t="s">
        <v>150</v>
      </c>
      <c r="L239" s="46"/>
      <c r="M239" s="222" t="s">
        <v>20</v>
      </c>
      <c r="N239" s="223" t="s">
        <v>45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151</v>
      </c>
      <c r="AT239" s="226" t="s">
        <v>146</v>
      </c>
      <c r="AU239" s="226" t="s">
        <v>83</v>
      </c>
      <c r="AY239" s="19" t="s">
        <v>144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22</v>
      </c>
      <c r="BK239" s="227">
        <f>ROUND(I239*H239,2)</f>
        <v>0</v>
      </c>
      <c r="BL239" s="19" t="s">
        <v>151</v>
      </c>
      <c r="BM239" s="226" t="s">
        <v>1178</v>
      </c>
    </row>
    <row r="240" s="2" customFormat="1">
      <c r="A240" s="40"/>
      <c r="B240" s="41"/>
      <c r="C240" s="42"/>
      <c r="D240" s="228" t="s">
        <v>153</v>
      </c>
      <c r="E240" s="42"/>
      <c r="F240" s="229" t="s">
        <v>988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153</v>
      </c>
      <c r="AU240" s="19" t="s">
        <v>83</v>
      </c>
    </row>
    <row r="241" s="13" customFormat="1">
      <c r="A241" s="13"/>
      <c r="B241" s="233"/>
      <c r="C241" s="234"/>
      <c r="D241" s="235" t="s">
        <v>155</v>
      </c>
      <c r="E241" s="236" t="s">
        <v>20</v>
      </c>
      <c r="F241" s="237" t="s">
        <v>989</v>
      </c>
      <c r="G241" s="234"/>
      <c r="H241" s="236" t="s">
        <v>20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155</v>
      </c>
      <c r="AU241" s="243" t="s">
        <v>83</v>
      </c>
      <c r="AV241" s="13" t="s">
        <v>22</v>
      </c>
      <c r="AW241" s="13" t="s">
        <v>33</v>
      </c>
      <c r="AX241" s="13" t="s">
        <v>74</v>
      </c>
      <c r="AY241" s="243" t="s">
        <v>144</v>
      </c>
    </row>
    <row r="242" s="14" customFormat="1">
      <c r="A242" s="14"/>
      <c r="B242" s="244"/>
      <c r="C242" s="245"/>
      <c r="D242" s="235" t="s">
        <v>155</v>
      </c>
      <c r="E242" s="246" t="s">
        <v>20</v>
      </c>
      <c r="F242" s="247" t="s">
        <v>1179</v>
      </c>
      <c r="G242" s="245"/>
      <c r="H242" s="248">
        <v>14.112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155</v>
      </c>
      <c r="AU242" s="254" t="s">
        <v>83</v>
      </c>
      <c r="AV242" s="14" t="s">
        <v>83</v>
      </c>
      <c r="AW242" s="14" t="s">
        <v>33</v>
      </c>
      <c r="AX242" s="14" t="s">
        <v>22</v>
      </c>
      <c r="AY242" s="254" t="s">
        <v>144</v>
      </c>
    </row>
    <row r="243" s="2" customFormat="1" ht="16.5" customHeight="1">
      <c r="A243" s="40"/>
      <c r="B243" s="41"/>
      <c r="C243" s="266" t="s">
        <v>308</v>
      </c>
      <c r="D243" s="266" t="s">
        <v>272</v>
      </c>
      <c r="E243" s="267" t="s">
        <v>992</v>
      </c>
      <c r="F243" s="268" t="s">
        <v>993</v>
      </c>
      <c r="G243" s="269" t="s">
        <v>161</v>
      </c>
      <c r="H243" s="270">
        <v>14.112</v>
      </c>
      <c r="I243" s="271"/>
      <c r="J243" s="272">
        <f>ROUND(I243*H243,2)</f>
        <v>0</v>
      </c>
      <c r="K243" s="268" t="s">
        <v>150</v>
      </c>
      <c r="L243" s="273"/>
      <c r="M243" s="274" t="s">
        <v>20</v>
      </c>
      <c r="N243" s="275" t="s">
        <v>45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199</v>
      </c>
      <c r="AT243" s="226" t="s">
        <v>272</v>
      </c>
      <c r="AU243" s="226" t="s">
        <v>83</v>
      </c>
      <c r="AY243" s="19" t="s">
        <v>144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22</v>
      </c>
      <c r="BK243" s="227">
        <f>ROUND(I243*H243,2)</f>
        <v>0</v>
      </c>
      <c r="BL243" s="19" t="s">
        <v>151</v>
      </c>
      <c r="BM243" s="226" t="s">
        <v>1180</v>
      </c>
    </row>
    <row r="244" s="13" customFormat="1">
      <c r="A244" s="13"/>
      <c r="B244" s="233"/>
      <c r="C244" s="234"/>
      <c r="D244" s="235" t="s">
        <v>155</v>
      </c>
      <c r="E244" s="236" t="s">
        <v>20</v>
      </c>
      <c r="F244" s="237" t="s">
        <v>989</v>
      </c>
      <c r="G244" s="234"/>
      <c r="H244" s="236" t="s">
        <v>20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155</v>
      </c>
      <c r="AU244" s="243" t="s">
        <v>83</v>
      </c>
      <c r="AV244" s="13" t="s">
        <v>22</v>
      </c>
      <c r="AW244" s="13" t="s">
        <v>33</v>
      </c>
      <c r="AX244" s="13" t="s">
        <v>74</v>
      </c>
      <c r="AY244" s="243" t="s">
        <v>144</v>
      </c>
    </row>
    <row r="245" s="14" customFormat="1">
      <c r="A245" s="14"/>
      <c r="B245" s="244"/>
      <c r="C245" s="245"/>
      <c r="D245" s="235" t="s">
        <v>155</v>
      </c>
      <c r="E245" s="246" t="s">
        <v>20</v>
      </c>
      <c r="F245" s="247" t="s">
        <v>1179</v>
      </c>
      <c r="G245" s="245"/>
      <c r="H245" s="248">
        <v>14.112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155</v>
      </c>
      <c r="AU245" s="254" t="s">
        <v>83</v>
      </c>
      <c r="AV245" s="14" t="s">
        <v>83</v>
      </c>
      <c r="AW245" s="14" t="s">
        <v>33</v>
      </c>
      <c r="AX245" s="14" t="s">
        <v>22</v>
      </c>
      <c r="AY245" s="254" t="s">
        <v>144</v>
      </c>
    </row>
    <row r="246" s="2" customFormat="1" ht="44.25" customHeight="1">
      <c r="A246" s="40"/>
      <c r="B246" s="41"/>
      <c r="C246" s="215" t="s">
        <v>314</v>
      </c>
      <c r="D246" s="215" t="s">
        <v>146</v>
      </c>
      <c r="E246" s="216" t="s">
        <v>996</v>
      </c>
      <c r="F246" s="217" t="s">
        <v>997</v>
      </c>
      <c r="G246" s="218" t="s">
        <v>357</v>
      </c>
      <c r="H246" s="219">
        <v>10.35</v>
      </c>
      <c r="I246" s="220"/>
      <c r="J246" s="221">
        <f>ROUND(I246*H246,2)</f>
        <v>0</v>
      </c>
      <c r="K246" s="217" t="s">
        <v>20</v>
      </c>
      <c r="L246" s="46"/>
      <c r="M246" s="222" t="s">
        <v>20</v>
      </c>
      <c r="N246" s="223" t="s">
        <v>45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151</v>
      </c>
      <c r="AT246" s="226" t="s">
        <v>146</v>
      </c>
      <c r="AU246" s="226" t="s">
        <v>83</v>
      </c>
      <c r="AY246" s="19" t="s">
        <v>144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22</v>
      </c>
      <c r="BK246" s="227">
        <f>ROUND(I246*H246,2)</f>
        <v>0</v>
      </c>
      <c r="BL246" s="19" t="s">
        <v>151</v>
      </c>
      <c r="BM246" s="226" t="s">
        <v>1181</v>
      </c>
    </row>
    <row r="247" s="13" customFormat="1">
      <c r="A247" s="13"/>
      <c r="B247" s="233"/>
      <c r="C247" s="234"/>
      <c r="D247" s="235" t="s">
        <v>155</v>
      </c>
      <c r="E247" s="236" t="s">
        <v>20</v>
      </c>
      <c r="F247" s="237" t="s">
        <v>1000</v>
      </c>
      <c r="G247" s="234"/>
      <c r="H247" s="236" t="s">
        <v>20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155</v>
      </c>
      <c r="AU247" s="243" t="s">
        <v>83</v>
      </c>
      <c r="AV247" s="13" t="s">
        <v>22</v>
      </c>
      <c r="AW247" s="13" t="s">
        <v>33</v>
      </c>
      <c r="AX247" s="13" t="s">
        <v>74</v>
      </c>
      <c r="AY247" s="243" t="s">
        <v>144</v>
      </c>
    </row>
    <row r="248" s="13" customFormat="1">
      <c r="A248" s="13"/>
      <c r="B248" s="233"/>
      <c r="C248" s="234"/>
      <c r="D248" s="235" t="s">
        <v>155</v>
      </c>
      <c r="E248" s="236" t="s">
        <v>20</v>
      </c>
      <c r="F248" s="237" t="s">
        <v>1125</v>
      </c>
      <c r="G248" s="234"/>
      <c r="H248" s="236" t="s">
        <v>20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155</v>
      </c>
      <c r="AU248" s="243" t="s">
        <v>83</v>
      </c>
      <c r="AV248" s="13" t="s">
        <v>22</v>
      </c>
      <c r="AW248" s="13" t="s">
        <v>33</v>
      </c>
      <c r="AX248" s="13" t="s">
        <v>74</v>
      </c>
      <c r="AY248" s="243" t="s">
        <v>144</v>
      </c>
    </row>
    <row r="249" s="14" customFormat="1">
      <c r="A249" s="14"/>
      <c r="B249" s="244"/>
      <c r="C249" s="245"/>
      <c r="D249" s="235" t="s">
        <v>155</v>
      </c>
      <c r="E249" s="246" t="s">
        <v>20</v>
      </c>
      <c r="F249" s="247" t="s">
        <v>1182</v>
      </c>
      <c r="G249" s="245"/>
      <c r="H249" s="248">
        <v>3.4500000000000002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155</v>
      </c>
      <c r="AU249" s="254" t="s">
        <v>83</v>
      </c>
      <c r="AV249" s="14" t="s">
        <v>83</v>
      </c>
      <c r="AW249" s="14" t="s">
        <v>33</v>
      </c>
      <c r="AX249" s="14" t="s">
        <v>74</v>
      </c>
      <c r="AY249" s="254" t="s">
        <v>144</v>
      </c>
    </row>
    <row r="250" s="13" customFormat="1">
      <c r="A250" s="13"/>
      <c r="B250" s="233"/>
      <c r="C250" s="234"/>
      <c r="D250" s="235" t="s">
        <v>155</v>
      </c>
      <c r="E250" s="236" t="s">
        <v>20</v>
      </c>
      <c r="F250" s="237" t="s">
        <v>1127</v>
      </c>
      <c r="G250" s="234"/>
      <c r="H250" s="236" t="s">
        <v>20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155</v>
      </c>
      <c r="AU250" s="243" t="s">
        <v>83</v>
      </c>
      <c r="AV250" s="13" t="s">
        <v>22</v>
      </c>
      <c r="AW250" s="13" t="s">
        <v>33</v>
      </c>
      <c r="AX250" s="13" t="s">
        <v>74</v>
      </c>
      <c r="AY250" s="243" t="s">
        <v>144</v>
      </c>
    </row>
    <row r="251" s="14" customFormat="1">
      <c r="A251" s="14"/>
      <c r="B251" s="244"/>
      <c r="C251" s="245"/>
      <c r="D251" s="235" t="s">
        <v>155</v>
      </c>
      <c r="E251" s="246" t="s">
        <v>20</v>
      </c>
      <c r="F251" s="247" t="s">
        <v>1183</v>
      </c>
      <c r="G251" s="245"/>
      <c r="H251" s="248">
        <v>6.9000000000000004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155</v>
      </c>
      <c r="AU251" s="254" t="s">
        <v>83</v>
      </c>
      <c r="AV251" s="14" t="s">
        <v>83</v>
      </c>
      <c r="AW251" s="14" t="s">
        <v>33</v>
      </c>
      <c r="AX251" s="14" t="s">
        <v>74</v>
      </c>
      <c r="AY251" s="254" t="s">
        <v>144</v>
      </c>
    </row>
    <row r="252" s="15" customFormat="1">
      <c r="A252" s="15"/>
      <c r="B252" s="255"/>
      <c r="C252" s="256"/>
      <c r="D252" s="235" t="s">
        <v>155</v>
      </c>
      <c r="E252" s="257" t="s">
        <v>20</v>
      </c>
      <c r="F252" s="258" t="s">
        <v>198</v>
      </c>
      <c r="G252" s="256"/>
      <c r="H252" s="259">
        <v>10.350000000000001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155</v>
      </c>
      <c r="AU252" s="265" t="s">
        <v>83</v>
      </c>
      <c r="AV252" s="15" t="s">
        <v>151</v>
      </c>
      <c r="AW252" s="15" t="s">
        <v>33</v>
      </c>
      <c r="AX252" s="15" t="s">
        <v>22</v>
      </c>
      <c r="AY252" s="265" t="s">
        <v>144</v>
      </c>
    </row>
    <row r="253" s="2" customFormat="1" ht="16.5" customHeight="1">
      <c r="A253" s="40"/>
      <c r="B253" s="41"/>
      <c r="C253" s="266" t="s">
        <v>320</v>
      </c>
      <c r="D253" s="266" t="s">
        <v>272</v>
      </c>
      <c r="E253" s="267" t="s">
        <v>874</v>
      </c>
      <c r="F253" s="268" t="s">
        <v>875</v>
      </c>
      <c r="G253" s="269" t="s">
        <v>161</v>
      </c>
      <c r="H253" s="270">
        <v>0.25900000000000001</v>
      </c>
      <c r="I253" s="271"/>
      <c r="J253" s="272">
        <f>ROUND(I253*H253,2)</f>
        <v>0</v>
      </c>
      <c r="K253" s="268" t="s">
        <v>150</v>
      </c>
      <c r="L253" s="273"/>
      <c r="M253" s="274" t="s">
        <v>20</v>
      </c>
      <c r="N253" s="275" t="s">
        <v>45</v>
      </c>
      <c r="O253" s="86"/>
      <c r="P253" s="224">
        <f>O253*H253</f>
        <v>0</v>
      </c>
      <c r="Q253" s="224">
        <v>0.22</v>
      </c>
      <c r="R253" s="224">
        <f>Q253*H253</f>
        <v>0.056980000000000003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199</v>
      </c>
      <c r="AT253" s="226" t="s">
        <v>272</v>
      </c>
      <c r="AU253" s="226" t="s">
        <v>83</v>
      </c>
      <c r="AY253" s="19" t="s">
        <v>144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22</v>
      </c>
      <c r="BK253" s="227">
        <f>ROUND(I253*H253,2)</f>
        <v>0</v>
      </c>
      <c r="BL253" s="19" t="s">
        <v>151</v>
      </c>
      <c r="BM253" s="226" t="s">
        <v>1184</v>
      </c>
    </row>
    <row r="254" s="13" customFormat="1">
      <c r="A254" s="13"/>
      <c r="B254" s="233"/>
      <c r="C254" s="234"/>
      <c r="D254" s="235" t="s">
        <v>155</v>
      </c>
      <c r="E254" s="236" t="s">
        <v>20</v>
      </c>
      <c r="F254" s="237" t="s">
        <v>877</v>
      </c>
      <c r="G254" s="234"/>
      <c r="H254" s="236" t="s">
        <v>20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155</v>
      </c>
      <c r="AU254" s="243" t="s">
        <v>83</v>
      </c>
      <c r="AV254" s="13" t="s">
        <v>22</v>
      </c>
      <c r="AW254" s="13" t="s">
        <v>33</v>
      </c>
      <c r="AX254" s="13" t="s">
        <v>74</v>
      </c>
      <c r="AY254" s="243" t="s">
        <v>144</v>
      </c>
    </row>
    <row r="255" s="14" customFormat="1">
      <c r="A255" s="14"/>
      <c r="B255" s="244"/>
      <c r="C255" s="245"/>
      <c r="D255" s="235" t="s">
        <v>155</v>
      </c>
      <c r="E255" s="246" t="s">
        <v>20</v>
      </c>
      <c r="F255" s="247" t="s">
        <v>1185</v>
      </c>
      <c r="G255" s="245"/>
      <c r="H255" s="248">
        <v>0.25874999999999998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155</v>
      </c>
      <c r="AU255" s="254" t="s">
        <v>83</v>
      </c>
      <c r="AV255" s="14" t="s">
        <v>83</v>
      </c>
      <c r="AW255" s="14" t="s">
        <v>33</v>
      </c>
      <c r="AX255" s="14" t="s">
        <v>22</v>
      </c>
      <c r="AY255" s="254" t="s">
        <v>144</v>
      </c>
    </row>
    <row r="256" s="2" customFormat="1" ht="37.8" customHeight="1">
      <c r="A256" s="40"/>
      <c r="B256" s="41"/>
      <c r="C256" s="215" t="s">
        <v>326</v>
      </c>
      <c r="D256" s="215" t="s">
        <v>146</v>
      </c>
      <c r="E256" s="216" t="s">
        <v>1011</v>
      </c>
      <c r="F256" s="217" t="s">
        <v>1012</v>
      </c>
      <c r="G256" s="218" t="s">
        <v>357</v>
      </c>
      <c r="H256" s="219">
        <v>10.35</v>
      </c>
      <c r="I256" s="220"/>
      <c r="J256" s="221">
        <f>ROUND(I256*H256,2)</f>
        <v>0</v>
      </c>
      <c r="K256" s="217" t="s">
        <v>150</v>
      </c>
      <c r="L256" s="46"/>
      <c r="M256" s="222" t="s">
        <v>20</v>
      </c>
      <c r="N256" s="223" t="s">
        <v>45</v>
      </c>
      <c r="O256" s="86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151</v>
      </c>
      <c r="AT256" s="226" t="s">
        <v>146</v>
      </c>
      <c r="AU256" s="226" t="s">
        <v>83</v>
      </c>
      <c r="AY256" s="19" t="s">
        <v>144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22</v>
      </c>
      <c r="BK256" s="227">
        <f>ROUND(I256*H256,2)</f>
        <v>0</v>
      </c>
      <c r="BL256" s="19" t="s">
        <v>151</v>
      </c>
      <c r="BM256" s="226" t="s">
        <v>1186</v>
      </c>
    </row>
    <row r="257" s="2" customFormat="1">
      <c r="A257" s="40"/>
      <c r="B257" s="41"/>
      <c r="C257" s="42"/>
      <c r="D257" s="228" t="s">
        <v>153</v>
      </c>
      <c r="E257" s="42"/>
      <c r="F257" s="229" t="s">
        <v>1014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83</v>
      </c>
    </row>
    <row r="258" s="13" customFormat="1">
      <c r="A258" s="13"/>
      <c r="B258" s="233"/>
      <c r="C258" s="234"/>
      <c r="D258" s="235" t="s">
        <v>155</v>
      </c>
      <c r="E258" s="236" t="s">
        <v>20</v>
      </c>
      <c r="F258" s="237" t="s">
        <v>1000</v>
      </c>
      <c r="G258" s="234"/>
      <c r="H258" s="236" t="s">
        <v>20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155</v>
      </c>
      <c r="AU258" s="243" t="s">
        <v>83</v>
      </c>
      <c r="AV258" s="13" t="s">
        <v>22</v>
      </c>
      <c r="AW258" s="13" t="s">
        <v>33</v>
      </c>
      <c r="AX258" s="13" t="s">
        <v>74</v>
      </c>
      <c r="AY258" s="243" t="s">
        <v>144</v>
      </c>
    </row>
    <row r="259" s="13" customFormat="1">
      <c r="A259" s="13"/>
      <c r="B259" s="233"/>
      <c r="C259" s="234"/>
      <c r="D259" s="235" t="s">
        <v>155</v>
      </c>
      <c r="E259" s="236" t="s">
        <v>20</v>
      </c>
      <c r="F259" s="237" t="s">
        <v>1125</v>
      </c>
      <c r="G259" s="234"/>
      <c r="H259" s="236" t="s">
        <v>20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155</v>
      </c>
      <c r="AU259" s="243" t="s">
        <v>83</v>
      </c>
      <c r="AV259" s="13" t="s">
        <v>22</v>
      </c>
      <c r="AW259" s="13" t="s">
        <v>33</v>
      </c>
      <c r="AX259" s="13" t="s">
        <v>74</v>
      </c>
      <c r="AY259" s="243" t="s">
        <v>144</v>
      </c>
    </row>
    <row r="260" s="14" customFormat="1">
      <c r="A260" s="14"/>
      <c r="B260" s="244"/>
      <c r="C260" s="245"/>
      <c r="D260" s="235" t="s">
        <v>155</v>
      </c>
      <c r="E260" s="246" t="s">
        <v>20</v>
      </c>
      <c r="F260" s="247" t="s">
        <v>1182</v>
      </c>
      <c r="G260" s="245"/>
      <c r="H260" s="248">
        <v>3.4500000000000002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155</v>
      </c>
      <c r="AU260" s="254" t="s">
        <v>83</v>
      </c>
      <c r="AV260" s="14" t="s">
        <v>83</v>
      </c>
      <c r="AW260" s="14" t="s">
        <v>33</v>
      </c>
      <c r="AX260" s="14" t="s">
        <v>74</v>
      </c>
      <c r="AY260" s="254" t="s">
        <v>144</v>
      </c>
    </row>
    <row r="261" s="13" customFormat="1">
      <c r="A261" s="13"/>
      <c r="B261" s="233"/>
      <c r="C261" s="234"/>
      <c r="D261" s="235" t="s">
        <v>155</v>
      </c>
      <c r="E261" s="236" t="s">
        <v>20</v>
      </c>
      <c r="F261" s="237" t="s">
        <v>1127</v>
      </c>
      <c r="G261" s="234"/>
      <c r="H261" s="236" t="s">
        <v>20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155</v>
      </c>
      <c r="AU261" s="243" t="s">
        <v>83</v>
      </c>
      <c r="AV261" s="13" t="s">
        <v>22</v>
      </c>
      <c r="AW261" s="13" t="s">
        <v>33</v>
      </c>
      <c r="AX261" s="13" t="s">
        <v>74</v>
      </c>
      <c r="AY261" s="243" t="s">
        <v>144</v>
      </c>
    </row>
    <row r="262" s="14" customFormat="1">
      <c r="A262" s="14"/>
      <c r="B262" s="244"/>
      <c r="C262" s="245"/>
      <c r="D262" s="235" t="s">
        <v>155</v>
      </c>
      <c r="E262" s="246" t="s">
        <v>20</v>
      </c>
      <c r="F262" s="247" t="s">
        <v>1183</v>
      </c>
      <c r="G262" s="245"/>
      <c r="H262" s="248">
        <v>6.9000000000000004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155</v>
      </c>
      <c r="AU262" s="254" t="s">
        <v>83</v>
      </c>
      <c r="AV262" s="14" t="s">
        <v>83</v>
      </c>
      <c r="AW262" s="14" t="s">
        <v>33</v>
      </c>
      <c r="AX262" s="14" t="s">
        <v>74</v>
      </c>
      <c r="AY262" s="254" t="s">
        <v>144</v>
      </c>
    </row>
    <row r="263" s="15" customFormat="1">
      <c r="A263" s="15"/>
      <c r="B263" s="255"/>
      <c r="C263" s="256"/>
      <c r="D263" s="235" t="s">
        <v>155</v>
      </c>
      <c r="E263" s="257" t="s">
        <v>20</v>
      </c>
      <c r="F263" s="258" t="s">
        <v>198</v>
      </c>
      <c r="G263" s="256"/>
      <c r="H263" s="259">
        <v>10.350000000000001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155</v>
      </c>
      <c r="AU263" s="265" t="s">
        <v>83</v>
      </c>
      <c r="AV263" s="15" t="s">
        <v>151</v>
      </c>
      <c r="AW263" s="15" t="s">
        <v>33</v>
      </c>
      <c r="AX263" s="15" t="s">
        <v>22</v>
      </c>
      <c r="AY263" s="265" t="s">
        <v>144</v>
      </c>
    </row>
    <row r="264" s="2" customFormat="1" ht="16.5" customHeight="1">
      <c r="A264" s="40"/>
      <c r="B264" s="41"/>
      <c r="C264" s="266" t="s">
        <v>331</v>
      </c>
      <c r="D264" s="266" t="s">
        <v>272</v>
      </c>
      <c r="E264" s="267" t="s">
        <v>1016</v>
      </c>
      <c r="F264" s="268" t="s">
        <v>1017</v>
      </c>
      <c r="G264" s="269" t="s">
        <v>357</v>
      </c>
      <c r="H264" s="270">
        <v>2.25</v>
      </c>
      <c r="I264" s="271"/>
      <c r="J264" s="272">
        <f>ROUND(I264*H264,2)</f>
        <v>0</v>
      </c>
      <c r="K264" s="268" t="s">
        <v>20</v>
      </c>
      <c r="L264" s="273"/>
      <c r="M264" s="274" t="s">
        <v>20</v>
      </c>
      <c r="N264" s="275" t="s">
        <v>45</v>
      </c>
      <c r="O264" s="86"/>
      <c r="P264" s="224">
        <f>O264*H264</f>
        <v>0</v>
      </c>
      <c r="Q264" s="224">
        <v>0.001</v>
      </c>
      <c r="R264" s="224">
        <f>Q264*H264</f>
        <v>0.0022500000000000003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199</v>
      </c>
      <c r="AT264" s="226" t="s">
        <v>272</v>
      </c>
      <c r="AU264" s="226" t="s">
        <v>83</v>
      </c>
      <c r="AY264" s="19" t="s">
        <v>144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22</v>
      </c>
      <c r="BK264" s="227">
        <f>ROUND(I264*H264,2)</f>
        <v>0</v>
      </c>
      <c r="BL264" s="19" t="s">
        <v>151</v>
      </c>
      <c r="BM264" s="226" t="s">
        <v>1187</v>
      </c>
    </row>
    <row r="265" s="13" customFormat="1">
      <c r="A265" s="13"/>
      <c r="B265" s="233"/>
      <c r="C265" s="234"/>
      <c r="D265" s="235" t="s">
        <v>155</v>
      </c>
      <c r="E265" s="236" t="s">
        <v>20</v>
      </c>
      <c r="F265" s="237" t="s">
        <v>1188</v>
      </c>
      <c r="G265" s="234"/>
      <c r="H265" s="236" t="s">
        <v>20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83</v>
      </c>
      <c r="AV265" s="13" t="s">
        <v>22</v>
      </c>
      <c r="AW265" s="13" t="s">
        <v>33</v>
      </c>
      <c r="AX265" s="13" t="s">
        <v>74</v>
      </c>
      <c r="AY265" s="243" t="s">
        <v>144</v>
      </c>
    </row>
    <row r="266" s="14" customFormat="1">
      <c r="A266" s="14"/>
      <c r="B266" s="244"/>
      <c r="C266" s="245"/>
      <c r="D266" s="235" t="s">
        <v>155</v>
      </c>
      <c r="E266" s="246" t="s">
        <v>20</v>
      </c>
      <c r="F266" s="247" t="s">
        <v>1189</v>
      </c>
      <c r="G266" s="245"/>
      <c r="H266" s="248">
        <v>2.25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155</v>
      </c>
      <c r="AU266" s="254" t="s">
        <v>83</v>
      </c>
      <c r="AV266" s="14" t="s">
        <v>83</v>
      </c>
      <c r="AW266" s="14" t="s">
        <v>33</v>
      </c>
      <c r="AX266" s="14" t="s">
        <v>22</v>
      </c>
      <c r="AY266" s="254" t="s">
        <v>144</v>
      </c>
    </row>
    <row r="267" s="2" customFormat="1" ht="16.5" customHeight="1">
      <c r="A267" s="40"/>
      <c r="B267" s="41"/>
      <c r="C267" s="266" t="s">
        <v>337</v>
      </c>
      <c r="D267" s="266" t="s">
        <v>272</v>
      </c>
      <c r="E267" s="267" t="s">
        <v>1020</v>
      </c>
      <c r="F267" s="268" t="s">
        <v>1021</v>
      </c>
      <c r="G267" s="269" t="s">
        <v>357</v>
      </c>
      <c r="H267" s="270">
        <v>1.95</v>
      </c>
      <c r="I267" s="271"/>
      <c r="J267" s="272">
        <f>ROUND(I267*H267,2)</f>
        <v>0</v>
      </c>
      <c r="K267" s="268" t="s">
        <v>20</v>
      </c>
      <c r="L267" s="273"/>
      <c r="M267" s="274" t="s">
        <v>20</v>
      </c>
      <c r="N267" s="275" t="s">
        <v>45</v>
      </c>
      <c r="O267" s="86"/>
      <c r="P267" s="224">
        <f>O267*H267</f>
        <v>0</v>
      </c>
      <c r="Q267" s="224">
        <v>0.001</v>
      </c>
      <c r="R267" s="224">
        <f>Q267*H267</f>
        <v>0.0019499999999999999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199</v>
      </c>
      <c r="AT267" s="226" t="s">
        <v>272</v>
      </c>
      <c r="AU267" s="226" t="s">
        <v>83</v>
      </c>
      <c r="AY267" s="19" t="s">
        <v>144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22</v>
      </c>
      <c r="BK267" s="227">
        <f>ROUND(I267*H267,2)</f>
        <v>0</v>
      </c>
      <c r="BL267" s="19" t="s">
        <v>151</v>
      </c>
      <c r="BM267" s="226" t="s">
        <v>1190</v>
      </c>
    </row>
    <row r="268" s="13" customFormat="1">
      <c r="A268" s="13"/>
      <c r="B268" s="233"/>
      <c r="C268" s="234"/>
      <c r="D268" s="235" t="s">
        <v>155</v>
      </c>
      <c r="E268" s="236" t="s">
        <v>20</v>
      </c>
      <c r="F268" s="237" t="s">
        <v>1188</v>
      </c>
      <c r="G268" s="234"/>
      <c r="H268" s="236" t="s">
        <v>20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155</v>
      </c>
      <c r="AU268" s="243" t="s">
        <v>83</v>
      </c>
      <c r="AV268" s="13" t="s">
        <v>22</v>
      </c>
      <c r="AW268" s="13" t="s">
        <v>33</v>
      </c>
      <c r="AX268" s="13" t="s">
        <v>74</v>
      </c>
      <c r="AY268" s="243" t="s">
        <v>144</v>
      </c>
    </row>
    <row r="269" s="14" customFormat="1">
      <c r="A269" s="14"/>
      <c r="B269" s="244"/>
      <c r="C269" s="245"/>
      <c r="D269" s="235" t="s">
        <v>155</v>
      </c>
      <c r="E269" s="246" t="s">
        <v>20</v>
      </c>
      <c r="F269" s="247" t="s">
        <v>1191</v>
      </c>
      <c r="G269" s="245"/>
      <c r="H269" s="248">
        <v>1.9500000000000002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155</v>
      </c>
      <c r="AU269" s="254" t="s">
        <v>83</v>
      </c>
      <c r="AV269" s="14" t="s">
        <v>83</v>
      </c>
      <c r="AW269" s="14" t="s">
        <v>33</v>
      </c>
      <c r="AX269" s="14" t="s">
        <v>22</v>
      </c>
      <c r="AY269" s="254" t="s">
        <v>144</v>
      </c>
    </row>
    <row r="270" s="2" customFormat="1" ht="16.5" customHeight="1">
      <c r="A270" s="40"/>
      <c r="B270" s="41"/>
      <c r="C270" s="266" t="s">
        <v>344</v>
      </c>
      <c r="D270" s="266" t="s">
        <v>272</v>
      </c>
      <c r="E270" s="267" t="s">
        <v>1024</v>
      </c>
      <c r="F270" s="268" t="s">
        <v>1025</v>
      </c>
      <c r="G270" s="269" t="s">
        <v>357</v>
      </c>
      <c r="H270" s="270">
        <v>2.25</v>
      </c>
      <c r="I270" s="271"/>
      <c r="J270" s="272">
        <f>ROUND(I270*H270,2)</f>
        <v>0</v>
      </c>
      <c r="K270" s="268" t="s">
        <v>20</v>
      </c>
      <c r="L270" s="273"/>
      <c r="M270" s="274" t="s">
        <v>20</v>
      </c>
      <c r="N270" s="275" t="s">
        <v>45</v>
      </c>
      <c r="O270" s="86"/>
      <c r="P270" s="224">
        <f>O270*H270</f>
        <v>0</v>
      </c>
      <c r="Q270" s="224">
        <v>0.001</v>
      </c>
      <c r="R270" s="224">
        <f>Q270*H270</f>
        <v>0.0022500000000000003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199</v>
      </c>
      <c r="AT270" s="226" t="s">
        <v>272</v>
      </c>
      <c r="AU270" s="226" t="s">
        <v>83</v>
      </c>
      <c r="AY270" s="19" t="s">
        <v>144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22</v>
      </c>
      <c r="BK270" s="227">
        <f>ROUND(I270*H270,2)</f>
        <v>0</v>
      </c>
      <c r="BL270" s="19" t="s">
        <v>151</v>
      </c>
      <c r="BM270" s="226" t="s">
        <v>1192</v>
      </c>
    </row>
    <row r="271" s="13" customFormat="1">
      <c r="A271" s="13"/>
      <c r="B271" s="233"/>
      <c r="C271" s="234"/>
      <c r="D271" s="235" t="s">
        <v>155</v>
      </c>
      <c r="E271" s="236" t="s">
        <v>20</v>
      </c>
      <c r="F271" s="237" t="s">
        <v>1193</v>
      </c>
      <c r="G271" s="234"/>
      <c r="H271" s="236" t="s">
        <v>20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155</v>
      </c>
      <c r="AU271" s="243" t="s">
        <v>83</v>
      </c>
      <c r="AV271" s="13" t="s">
        <v>22</v>
      </c>
      <c r="AW271" s="13" t="s">
        <v>33</v>
      </c>
      <c r="AX271" s="13" t="s">
        <v>74</v>
      </c>
      <c r="AY271" s="243" t="s">
        <v>144</v>
      </c>
    </row>
    <row r="272" s="14" customFormat="1">
      <c r="A272" s="14"/>
      <c r="B272" s="244"/>
      <c r="C272" s="245"/>
      <c r="D272" s="235" t="s">
        <v>155</v>
      </c>
      <c r="E272" s="246" t="s">
        <v>20</v>
      </c>
      <c r="F272" s="247" t="s">
        <v>1189</v>
      </c>
      <c r="G272" s="245"/>
      <c r="H272" s="248">
        <v>2.25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155</v>
      </c>
      <c r="AU272" s="254" t="s">
        <v>83</v>
      </c>
      <c r="AV272" s="14" t="s">
        <v>83</v>
      </c>
      <c r="AW272" s="14" t="s">
        <v>33</v>
      </c>
      <c r="AX272" s="14" t="s">
        <v>22</v>
      </c>
      <c r="AY272" s="254" t="s">
        <v>144</v>
      </c>
    </row>
    <row r="273" s="2" customFormat="1" ht="16.5" customHeight="1">
      <c r="A273" s="40"/>
      <c r="B273" s="41"/>
      <c r="C273" s="266" t="s">
        <v>350</v>
      </c>
      <c r="D273" s="266" t="s">
        <v>272</v>
      </c>
      <c r="E273" s="267" t="s">
        <v>1028</v>
      </c>
      <c r="F273" s="268" t="s">
        <v>1029</v>
      </c>
      <c r="G273" s="269" t="s">
        <v>357</v>
      </c>
      <c r="H273" s="270">
        <v>1.5</v>
      </c>
      <c r="I273" s="271"/>
      <c r="J273" s="272">
        <f>ROUND(I273*H273,2)</f>
        <v>0</v>
      </c>
      <c r="K273" s="268" t="s">
        <v>20</v>
      </c>
      <c r="L273" s="273"/>
      <c r="M273" s="274" t="s">
        <v>20</v>
      </c>
      <c r="N273" s="275" t="s">
        <v>45</v>
      </c>
      <c r="O273" s="86"/>
      <c r="P273" s="224">
        <f>O273*H273</f>
        <v>0</v>
      </c>
      <c r="Q273" s="224">
        <v>0.001</v>
      </c>
      <c r="R273" s="224">
        <f>Q273*H273</f>
        <v>0.0015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199</v>
      </c>
      <c r="AT273" s="226" t="s">
        <v>272</v>
      </c>
      <c r="AU273" s="226" t="s">
        <v>83</v>
      </c>
      <c r="AY273" s="19" t="s">
        <v>144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22</v>
      </c>
      <c r="BK273" s="227">
        <f>ROUND(I273*H273,2)</f>
        <v>0</v>
      </c>
      <c r="BL273" s="19" t="s">
        <v>151</v>
      </c>
      <c r="BM273" s="226" t="s">
        <v>1194</v>
      </c>
    </row>
    <row r="274" s="13" customFormat="1">
      <c r="A274" s="13"/>
      <c r="B274" s="233"/>
      <c r="C274" s="234"/>
      <c r="D274" s="235" t="s">
        <v>155</v>
      </c>
      <c r="E274" s="236" t="s">
        <v>20</v>
      </c>
      <c r="F274" s="237" t="s">
        <v>1193</v>
      </c>
      <c r="G274" s="234"/>
      <c r="H274" s="236" t="s">
        <v>20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155</v>
      </c>
      <c r="AU274" s="243" t="s">
        <v>83</v>
      </c>
      <c r="AV274" s="13" t="s">
        <v>22</v>
      </c>
      <c r="AW274" s="13" t="s">
        <v>33</v>
      </c>
      <c r="AX274" s="13" t="s">
        <v>74</v>
      </c>
      <c r="AY274" s="243" t="s">
        <v>144</v>
      </c>
    </row>
    <row r="275" s="14" customFormat="1">
      <c r="A275" s="14"/>
      <c r="B275" s="244"/>
      <c r="C275" s="245"/>
      <c r="D275" s="235" t="s">
        <v>155</v>
      </c>
      <c r="E275" s="246" t="s">
        <v>20</v>
      </c>
      <c r="F275" s="247" t="s">
        <v>1195</v>
      </c>
      <c r="G275" s="245"/>
      <c r="H275" s="248">
        <v>1.5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155</v>
      </c>
      <c r="AU275" s="254" t="s">
        <v>83</v>
      </c>
      <c r="AV275" s="14" t="s">
        <v>83</v>
      </c>
      <c r="AW275" s="14" t="s">
        <v>33</v>
      </c>
      <c r="AX275" s="14" t="s">
        <v>22</v>
      </c>
      <c r="AY275" s="254" t="s">
        <v>144</v>
      </c>
    </row>
    <row r="276" s="2" customFormat="1" ht="16.5" customHeight="1">
      <c r="A276" s="40"/>
      <c r="B276" s="41"/>
      <c r="C276" s="266" t="s">
        <v>354</v>
      </c>
      <c r="D276" s="266" t="s">
        <v>272</v>
      </c>
      <c r="E276" s="267" t="s">
        <v>1032</v>
      </c>
      <c r="F276" s="268" t="s">
        <v>1033</v>
      </c>
      <c r="G276" s="269" t="s">
        <v>357</v>
      </c>
      <c r="H276" s="270">
        <v>0.75</v>
      </c>
      <c r="I276" s="271"/>
      <c r="J276" s="272">
        <f>ROUND(I276*H276,2)</f>
        <v>0</v>
      </c>
      <c r="K276" s="268" t="s">
        <v>20</v>
      </c>
      <c r="L276" s="273"/>
      <c r="M276" s="274" t="s">
        <v>20</v>
      </c>
      <c r="N276" s="275" t="s">
        <v>45</v>
      </c>
      <c r="O276" s="86"/>
      <c r="P276" s="224">
        <f>O276*H276</f>
        <v>0</v>
      </c>
      <c r="Q276" s="224">
        <v>0.001</v>
      </c>
      <c r="R276" s="224">
        <f>Q276*H276</f>
        <v>0.00075000000000000002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199</v>
      </c>
      <c r="AT276" s="226" t="s">
        <v>272</v>
      </c>
      <c r="AU276" s="226" t="s">
        <v>83</v>
      </c>
      <c r="AY276" s="19" t="s">
        <v>144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22</v>
      </c>
      <c r="BK276" s="227">
        <f>ROUND(I276*H276,2)</f>
        <v>0</v>
      </c>
      <c r="BL276" s="19" t="s">
        <v>151</v>
      </c>
      <c r="BM276" s="226" t="s">
        <v>1196</v>
      </c>
    </row>
    <row r="277" s="13" customFormat="1">
      <c r="A277" s="13"/>
      <c r="B277" s="233"/>
      <c r="C277" s="234"/>
      <c r="D277" s="235" t="s">
        <v>155</v>
      </c>
      <c r="E277" s="236" t="s">
        <v>20</v>
      </c>
      <c r="F277" s="237" t="s">
        <v>1193</v>
      </c>
      <c r="G277" s="234"/>
      <c r="H277" s="236" t="s">
        <v>20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155</v>
      </c>
      <c r="AU277" s="243" t="s">
        <v>83</v>
      </c>
      <c r="AV277" s="13" t="s">
        <v>22</v>
      </c>
      <c r="AW277" s="13" t="s">
        <v>33</v>
      </c>
      <c r="AX277" s="13" t="s">
        <v>74</v>
      </c>
      <c r="AY277" s="243" t="s">
        <v>144</v>
      </c>
    </row>
    <row r="278" s="14" customFormat="1">
      <c r="A278" s="14"/>
      <c r="B278" s="244"/>
      <c r="C278" s="245"/>
      <c r="D278" s="235" t="s">
        <v>155</v>
      </c>
      <c r="E278" s="246" t="s">
        <v>20</v>
      </c>
      <c r="F278" s="247" t="s">
        <v>1197</v>
      </c>
      <c r="G278" s="245"/>
      <c r="H278" s="248">
        <v>0.75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155</v>
      </c>
      <c r="AU278" s="254" t="s">
        <v>83</v>
      </c>
      <c r="AV278" s="14" t="s">
        <v>83</v>
      </c>
      <c r="AW278" s="14" t="s">
        <v>33</v>
      </c>
      <c r="AX278" s="14" t="s">
        <v>22</v>
      </c>
      <c r="AY278" s="254" t="s">
        <v>144</v>
      </c>
    </row>
    <row r="279" s="2" customFormat="1" ht="16.5" customHeight="1">
      <c r="A279" s="40"/>
      <c r="B279" s="41"/>
      <c r="C279" s="266" t="s">
        <v>361</v>
      </c>
      <c r="D279" s="266" t="s">
        <v>272</v>
      </c>
      <c r="E279" s="267" t="s">
        <v>1036</v>
      </c>
      <c r="F279" s="268" t="s">
        <v>1037</v>
      </c>
      <c r="G279" s="269" t="s">
        <v>357</v>
      </c>
      <c r="H279" s="270">
        <v>1.6499999999999999</v>
      </c>
      <c r="I279" s="271"/>
      <c r="J279" s="272">
        <f>ROUND(I279*H279,2)</f>
        <v>0</v>
      </c>
      <c r="K279" s="268" t="s">
        <v>20</v>
      </c>
      <c r="L279" s="273"/>
      <c r="M279" s="274" t="s">
        <v>20</v>
      </c>
      <c r="N279" s="275" t="s">
        <v>45</v>
      </c>
      <c r="O279" s="86"/>
      <c r="P279" s="224">
        <f>O279*H279</f>
        <v>0</v>
      </c>
      <c r="Q279" s="224">
        <v>0.001</v>
      </c>
      <c r="R279" s="224">
        <f>Q279*H279</f>
        <v>0.00165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199</v>
      </c>
      <c r="AT279" s="226" t="s">
        <v>272</v>
      </c>
      <c r="AU279" s="226" t="s">
        <v>83</v>
      </c>
      <c r="AY279" s="19" t="s">
        <v>144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22</v>
      </c>
      <c r="BK279" s="227">
        <f>ROUND(I279*H279,2)</f>
        <v>0</v>
      </c>
      <c r="BL279" s="19" t="s">
        <v>151</v>
      </c>
      <c r="BM279" s="226" t="s">
        <v>1198</v>
      </c>
    </row>
    <row r="280" s="13" customFormat="1">
      <c r="A280" s="13"/>
      <c r="B280" s="233"/>
      <c r="C280" s="234"/>
      <c r="D280" s="235" t="s">
        <v>155</v>
      </c>
      <c r="E280" s="236" t="s">
        <v>20</v>
      </c>
      <c r="F280" s="237" t="s">
        <v>1193</v>
      </c>
      <c r="G280" s="234"/>
      <c r="H280" s="236" t="s">
        <v>20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155</v>
      </c>
      <c r="AU280" s="243" t="s">
        <v>83</v>
      </c>
      <c r="AV280" s="13" t="s">
        <v>22</v>
      </c>
      <c r="AW280" s="13" t="s">
        <v>33</v>
      </c>
      <c r="AX280" s="13" t="s">
        <v>74</v>
      </c>
      <c r="AY280" s="243" t="s">
        <v>144</v>
      </c>
    </row>
    <row r="281" s="14" customFormat="1">
      <c r="A281" s="14"/>
      <c r="B281" s="244"/>
      <c r="C281" s="245"/>
      <c r="D281" s="235" t="s">
        <v>155</v>
      </c>
      <c r="E281" s="246" t="s">
        <v>20</v>
      </c>
      <c r="F281" s="247" t="s">
        <v>1199</v>
      </c>
      <c r="G281" s="245"/>
      <c r="H281" s="248">
        <v>1.6500000000000001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155</v>
      </c>
      <c r="AU281" s="254" t="s">
        <v>83</v>
      </c>
      <c r="AV281" s="14" t="s">
        <v>83</v>
      </c>
      <c r="AW281" s="14" t="s">
        <v>33</v>
      </c>
      <c r="AX281" s="14" t="s">
        <v>22</v>
      </c>
      <c r="AY281" s="254" t="s">
        <v>144</v>
      </c>
    </row>
    <row r="282" s="2" customFormat="1" ht="24.15" customHeight="1">
      <c r="A282" s="40"/>
      <c r="B282" s="41"/>
      <c r="C282" s="215" t="s">
        <v>367</v>
      </c>
      <c r="D282" s="215" t="s">
        <v>146</v>
      </c>
      <c r="E282" s="216" t="s">
        <v>1040</v>
      </c>
      <c r="F282" s="217" t="s">
        <v>1041</v>
      </c>
      <c r="G282" s="218" t="s">
        <v>357</v>
      </c>
      <c r="H282" s="219">
        <v>10.35</v>
      </c>
      <c r="I282" s="220"/>
      <c r="J282" s="221">
        <f>ROUND(I282*H282,2)</f>
        <v>0</v>
      </c>
      <c r="K282" s="217" t="s">
        <v>20</v>
      </c>
      <c r="L282" s="46"/>
      <c r="M282" s="222" t="s">
        <v>20</v>
      </c>
      <c r="N282" s="223" t="s">
        <v>45</v>
      </c>
      <c r="O282" s="86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6" t="s">
        <v>151</v>
      </c>
      <c r="AT282" s="226" t="s">
        <v>146</v>
      </c>
      <c r="AU282" s="226" t="s">
        <v>83</v>
      </c>
      <c r="AY282" s="19" t="s">
        <v>144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22</v>
      </c>
      <c r="BK282" s="227">
        <f>ROUND(I282*H282,2)</f>
        <v>0</v>
      </c>
      <c r="BL282" s="19" t="s">
        <v>151</v>
      </c>
      <c r="BM282" s="226" t="s">
        <v>1200</v>
      </c>
    </row>
    <row r="283" s="13" customFormat="1">
      <c r="A283" s="13"/>
      <c r="B283" s="233"/>
      <c r="C283" s="234"/>
      <c r="D283" s="235" t="s">
        <v>155</v>
      </c>
      <c r="E283" s="236" t="s">
        <v>20</v>
      </c>
      <c r="F283" s="237" t="s">
        <v>1044</v>
      </c>
      <c r="G283" s="234"/>
      <c r="H283" s="236" t="s">
        <v>20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83</v>
      </c>
      <c r="AV283" s="13" t="s">
        <v>22</v>
      </c>
      <c r="AW283" s="13" t="s">
        <v>33</v>
      </c>
      <c r="AX283" s="13" t="s">
        <v>74</v>
      </c>
      <c r="AY283" s="243" t="s">
        <v>144</v>
      </c>
    </row>
    <row r="284" s="13" customFormat="1">
      <c r="A284" s="13"/>
      <c r="B284" s="233"/>
      <c r="C284" s="234"/>
      <c r="D284" s="235" t="s">
        <v>155</v>
      </c>
      <c r="E284" s="236" t="s">
        <v>20</v>
      </c>
      <c r="F284" s="237" t="s">
        <v>1201</v>
      </c>
      <c r="G284" s="234"/>
      <c r="H284" s="236" t="s">
        <v>20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155</v>
      </c>
      <c r="AU284" s="243" t="s">
        <v>83</v>
      </c>
      <c r="AV284" s="13" t="s">
        <v>22</v>
      </c>
      <c r="AW284" s="13" t="s">
        <v>33</v>
      </c>
      <c r="AX284" s="13" t="s">
        <v>74</v>
      </c>
      <c r="AY284" s="243" t="s">
        <v>144</v>
      </c>
    </row>
    <row r="285" s="14" customFormat="1">
      <c r="A285" s="14"/>
      <c r="B285" s="244"/>
      <c r="C285" s="245"/>
      <c r="D285" s="235" t="s">
        <v>155</v>
      </c>
      <c r="E285" s="246" t="s">
        <v>20</v>
      </c>
      <c r="F285" s="247" t="s">
        <v>1202</v>
      </c>
      <c r="G285" s="245"/>
      <c r="H285" s="248">
        <v>10.35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155</v>
      </c>
      <c r="AU285" s="254" t="s">
        <v>83</v>
      </c>
      <c r="AV285" s="14" t="s">
        <v>83</v>
      </c>
      <c r="AW285" s="14" t="s">
        <v>33</v>
      </c>
      <c r="AX285" s="14" t="s">
        <v>22</v>
      </c>
      <c r="AY285" s="254" t="s">
        <v>144</v>
      </c>
    </row>
    <row r="286" s="2" customFormat="1" ht="24.15" customHeight="1">
      <c r="A286" s="40"/>
      <c r="B286" s="41"/>
      <c r="C286" s="215" t="s">
        <v>374</v>
      </c>
      <c r="D286" s="215" t="s">
        <v>146</v>
      </c>
      <c r="E286" s="216" t="s">
        <v>946</v>
      </c>
      <c r="F286" s="217" t="s">
        <v>947</v>
      </c>
      <c r="G286" s="218" t="s">
        <v>149</v>
      </c>
      <c r="H286" s="219">
        <v>8.125</v>
      </c>
      <c r="I286" s="220"/>
      <c r="J286" s="221">
        <f>ROUND(I286*H286,2)</f>
        <v>0</v>
      </c>
      <c r="K286" s="217" t="s">
        <v>150</v>
      </c>
      <c r="L286" s="46"/>
      <c r="M286" s="222" t="s">
        <v>20</v>
      </c>
      <c r="N286" s="223" t="s">
        <v>45</v>
      </c>
      <c r="O286" s="86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151</v>
      </c>
      <c r="AT286" s="226" t="s">
        <v>146</v>
      </c>
      <c r="AU286" s="226" t="s">
        <v>83</v>
      </c>
      <c r="AY286" s="19" t="s">
        <v>144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22</v>
      </c>
      <c r="BK286" s="227">
        <f>ROUND(I286*H286,2)</f>
        <v>0</v>
      </c>
      <c r="BL286" s="19" t="s">
        <v>151</v>
      </c>
      <c r="BM286" s="226" t="s">
        <v>1203</v>
      </c>
    </row>
    <row r="287" s="2" customFormat="1">
      <c r="A287" s="40"/>
      <c r="B287" s="41"/>
      <c r="C287" s="42"/>
      <c r="D287" s="228" t="s">
        <v>153</v>
      </c>
      <c r="E287" s="42"/>
      <c r="F287" s="229" t="s">
        <v>949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153</v>
      </c>
      <c r="AU287" s="19" t="s">
        <v>83</v>
      </c>
    </row>
    <row r="288" s="13" customFormat="1">
      <c r="A288" s="13"/>
      <c r="B288" s="233"/>
      <c r="C288" s="234"/>
      <c r="D288" s="235" t="s">
        <v>155</v>
      </c>
      <c r="E288" s="236" t="s">
        <v>20</v>
      </c>
      <c r="F288" s="237" t="s">
        <v>1048</v>
      </c>
      <c r="G288" s="234"/>
      <c r="H288" s="236" t="s">
        <v>20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155</v>
      </c>
      <c r="AU288" s="243" t="s">
        <v>83</v>
      </c>
      <c r="AV288" s="13" t="s">
        <v>22</v>
      </c>
      <c r="AW288" s="13" t="s">
        <v>33</v>
      </c>
      <c r="AX288" s="13" t="s">
        <v>74</v>
      </c>
      <c r="AY288" s="243" t="s">
        <v>144</v>
      </c>
    </row>
    <row r="289" s="14" customFormat="1">
      <c r="A289" s="14"/>
      <c r="B289" s="244"/>
      <c r="C289" s="245"/>
      <c r="D289" s="235" t="s">
        <v>155</v>
      </c>
      <c r="E289" s="246" t="s">
        <v>20</v>
      </c>
      <c r="F289" s="247" t="s">
        <v>1204</v>
      </c>
      <c r="G289" s="245"/>
      <c r="H289" s="248">
        <v>8.1247500000000006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155</v>
      </c>
      <c r="AU289" s="254" t="s">
        <v>83</v>
      </c>
      <c r="AV289" s="14" t="s">
        <v>83</v>
      </c>
      <c r="AW289" s="14" t="s">
        <v>33</v>
      </c>
      <c r="AX289" s="14" t="s">
        <v>22</v>
      </c>
      <c r="AY289" s="254" t="s">
        <v>144</v>
      </c>
    </row>
    <row r="290" s="2" customFormat="1" ht="16.5" customHeight="1">
      <c r="A290" s="40"/>
      <c r="B290" s="41"/>
      <c r="C290" s="266" t="s">
        <v>380</v>
      </c>
      <c r="D290" s="266" t="s">
        <v>272</v>
      </c>
      <c r="E290" s="267" t="s">
        <v>1051</v>
      </c>
      <c r="F290" s="268" t="s">
        <v>954</v>
      </c>
      <c r="G290" s="269" t="s">
        <v>161</v>
      </c>
      <c r="H290" s="270">
        <v>0.81299999999999994</v>
      </c>
      <c r="I290" s="271"/>
      <c r="J290" s="272">
        <f>ROUND(I290*H290,2)</f>
        <v>0</v>
      </c>
      <c r="K290" s="268" t="s">
        <v>150</v>
      </c>
      <c r="L290" s="273"/>
      <c r="M290" s="274" t="s">
        <v>20</v>
      </c>
      <c r="N290" s="275" t="s">
        <v>45</v>
      </c>
      <c r="O290" s="86"/>
      <c r="P290" s="224">
        <f>O290*H290</f>
        <v>0</v>
      </c>
      <c r="Q290" s="224">
        <v>0.20000000000000001</v>
      </c>
      <c r="R290" s="224">
        <f>Q290*H290</f>
        <v>0.1626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199</v>
      </c>
      <c r="AT290" s="226" t="s">
        <v>272</v>
      </c>
      <c r="AU290" s="226" t="s">
        <v>83</v>
      </c>
      <c r="AY290" s="19" t="s">
        <v>144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22</v>
      </c>
      <c r="BK290" s="227">
        <f>ROUND(I290*H290,2)</f>
        <v>0</v>
      </c>
      <c r="BL290" s="19" t="s">
        <v>151</v>
      </c>
      <c r="BM290" s="226" t="s">
        <v>1205</v>
      </c>
    </row>
    <row r="291" s="13" customFormat="1">
      <c r="A291" s="13"/>
      <c r="B291" s="233"/>
      <c r="C291" s="234"/>
      <c r="D291" s="235" t="s">
        <v>155</v>
      </c>
      <c r="E291" s="236" t="s">
        <v>20</v>
      </c>
      <c r="F291" s="237" t="s">
        <v>1053</v>
      </c>
      <c r="G291" s="234"/>
      <c r="H291" s="236" t="s">
        <v>20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83</v>
      </c>
      <c r="AV291" s="13" t="s">
        <v>22</v>
      </c>
      <c r="AW291" s="13" t="s">
        <v>33</v>
      </c>
      <c r="AX291" s="13" t="s">
        <v>74</v>
      </c>
      <c r="AY291" s="243" t="s">
        <v>144</v>
      </c>
    </row>
    <row r="292" s="14" customFormat="1">
      <c r="A292" s="14"/>
      <c r="B292" s="244"/>
      <c r="C292" s="245"/>
      <c r="D292" s="235" t="s">
        <v>155</v>
      </c>
      <c r="E292" s="246" t="s">
        <v>20</v>
      </c>
      <c r="F292" s="247" t="s">
        <v>1206</v>
      </c>
      <c r="G292" s="245"/>
      <c r="H292" s="248">
        <v>0.8125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155</v>
      </c>
      <c r="AU292" s="254" t="s">
        <v>83</v>
      </c>
      <c r="AV292" s="14" t="s">
        <v>83</v>
      </c>
      <c r="AW292" s="14" t="s">
        <v>33</v>
      </c>
      <c r="AX292" s="14" t="s">
        <v>22</v>
      </c>
      <c r="AY292" s="254" t="s">
        <v>144</v>
      </c>
    </row>
    <row r="293" s="2" customFormat="1" ht="16.5" customHeight="1">
      <c r="A293" s="40"/>
      <c r="B293" s="41"/>
      <c r="C293" s="215" t="s">
        <v>386</v>
      </c>
      <c r="D293" s="215" t="s">
        <v>146</v>
      </c>
      <c r="E293" s="216" t="s">
        <v>968</v>
      </c>
      <c r="F293" s="217" t="s">
        <v>969</v>
      </c>
      <c r="G293" s="218" t="s">
        <v>885</v>
      </c>
      <c r="H293" s="219">
        <v>51.75</v>
      </c>
      <c r="I293" s="220"/>
      <c r="J293" s="221">
        <f>ROUND(I293*H293,2)</f>
        <v>0</v>
      </c>
      <c r="K293" s="217" t="s">
        <v>20</v>
      </c>
      <c r="L293" s="46"/>
      <c r="M293" s="222" t="s">
        <v>20</v>
      </c>
      <c r="N293" s="223" t="s">
        <v>45</v>
      </c>
      <c r="O293" s="86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151</v>
      </c>
      <c r="AT293" s="226" t="s">
        <v>146</v>
      </c>
      <c r="AU293" s="226" t="s">
        <v>83</v>
      </c>
      <c r="AY293" s="19" t="s">
        <v>144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22</v>
      </c>
      <c r="BK293" s="227">
        <f>ROUND(I293*H293,2)</f>
        <v>0</v>
      </c>
      <c r="BL293" s="19" t="s">
        <v>151</v>
      </c>
      <c r="BM293" s="226" t="s">
        <v>1207</v>
      </c>
    </row>
    <row r="294" s="13" customFormat="1">
      <c r="A294" s="13"/>
      <c r="B294" s="233"/>
      <c r="C294" s="234"/>
      <c r="D294" s="235" t="s">
        <v>155</v>
      </c>
      <c r="E294" s="236" t="s">
        <v>20</v>
      </c>
      <c r="F294" s="237" t="s">
        <v>1078</v>
      </c>
      <c r="G294" s="234"/>
      <c r="H294" s="236" t="s">
        <v>20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155</v>
      </c>
      <c r="AU294" s="243" t="s">
        <v>83</v>
      </c>
      <c r="AV294" s="13" t="s">
        <v>22</v>
      </c>
      <c r="AW294" s="13" t="s">
        <v>33</v>
      </c>
      <c r="AX294" s="13" t="s">
        <v>74</v>
      </c>
      <c r="AY294" s="243" t="s">
        <v>144</v>
      </c>
    </row>
    <row r="295" s="14" customFormat="1">
      <c r="A295" s="14"/>
      <c r="B295" s="244"/>
      <c r="C295" s="245"/>
      <c r="D295" s="235" t="s">
        <v>155</v>
      </c>
      <c r="E295" s="246" t="s">
        <v>20</v>
      </c>
      <c r="F295" s="247" t="s">
        <v>1208</v>
      </c>
      <c r="G295" s="245"/>
      <c r="H295" s="248">
        <v>51.75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155</v>
      </c>
      <c r="AU295" s="254" t="s">
        <v>83</v>
      </c>
      <c r="AV295" s="14" t="s">
        <v>83</v>
      </c>
      <c r="AW295" s="14" t="s">
        <v>33</v>
      </c>
      <c r="AX295" s="14" t="s">
        <v>22</v>
      </c>
      <c r="AY295" s="254" t="s">
        <v>144</v>
      </c>
    </row>
    <row r="296" s="2" customFormat="1" ht="16.5" customHeight="1">
      <c r="A296" s="40"/>
      <c r="B296" s="41"/>
      <c r="C296" s="266" t="s">
        <v>393</v>
      </c>
      <c r="D296" s="266" t="s">
        <v>272</v>
      </c>
      <c r="E296" s="267" t="s">
        <v>973</v>
      </c>
      <c r="F296" s="268" t="s">
        <v>1174</v>
      </c>
      <c r="G296" s="269" t="s">
        <v>885</v>
      </c>
      <c r="H296" s="270">
        <v>51.75</v>
      </c>
      <c r="I296" s="271"/>
      <c r="J296" s="272">
        <f>ROUND(I296*H296,2)</f>
        <v>0</v>
      </c>
      <c r="K296" s="268" t="s">
        <v>20</v>
      </c>
      <c r="L296" s="273"/>
      <c r="M296" s="274" t="s">
        <v>20</v>
      </c>
      <c r="N296" s="275" t="s">
        <v>45</v>
      </c>
      <c r="O296" s="86"/>
      <c r="P296" s="224">
        <f>O296*H296</f>
        <v>0</v>
      </c>
      <c r="Q296" s="224">
        <v>0.001</v>
      </c>
      <c r="R296" s="224">
        <f>Q296*H296</f>
        <v>0.051750000000000004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199</v>
      </c>
      <c r="AT296" s="226" t="s">
        <v>272</v>
      </c>
      <c r="AU296" s="226" t="s">
        <v>83</v>
      </c>
      <c r="AY296" s="19" t="s">
        <v>144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22</v>
      </c>
      <c r="BK296" s="227">
        <f>ROUND(I296*H296,2)</f>
        <v>0</v>
      </c>
      <c r="BL296" s="19" t="s">
        <v>151</v>
      </c>
      <c r="BM296" s="226" t="s">
        <v>1209</v>
      </c>
    </row>
    <row r="297" s="13" customFormat="1">
      <c r="A297" s="13"/>
      <c r="B297" s="233"/>
      <c r="C297" s="234"/>
      <c r="D297" s="235" t="s">
        <v>155</v>
      </c>
      <c r="E297" s="236" t="s">
        <v>20</v>
      </c>
      <c r="F297" s="237" t="s">
        <v>976</v>
      </c>
      <c r="G297" s="234"/>
      <c r="H297" s="236" t="s">
        <v>20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155</v>
      </c>
      <c r="AU297" s="243" t="s">
        <v>83</v>
      </c>
      <c r="AV297" s="13" t="s">
        <v>22</v>
      </c>
      <c r="AW297" s="13" t="s">
        <v>33</v>
      </c>
      <c r="AX297" s="13" t="s">
        <v>74</v>
      </c>
      <c r="AY297" s="243" t="s">
        <v>144</v>
      </c>
    </row>
    <row r="298" s="14" customFormat="1">
      <c r="A298" s="14"/>
      <c r="B298" s="244"/>
      <c r="C298" s="245"/>
      <c r="D298" s="235" t="s">
        <v>155</v>
      </c>
      <c r="E298" s="246" t="s">
        <v>20</v>
      </c>
      <c r="F298" s="247" t="s">
        <v>1210</v>
      </c>
      <c r="G298" s="245"/>
      <c r="H298" s="248">
        <v>51.75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155</v>
      </c>
      <c r="AU298" s="254" t="s">
        <v>83</v>
      </c>
      <c r="AV298" s="14" t="s">
        <v>83</v>
      </c>
      <c r="AW298" s="14" t="s">
        <v>33</v>
      </c>
      <c r="AX298" s="14" t="s">
        <v>22</v>
      </c>
      <c r="AY298" s="254" t="s">
        <v>144</v>
      </c>
    </row>
    <row r="299" s="2" customFormat="1" ht="21.75" customHeight="1">
      <c r="A299" s="40"/>
      <c r="B299" s="41"/>
      <c r="C299" s="215" t="s">
        <v>398</v>
      </c>
      <c r="D299" s="215" t="s">
        <v>146</v>
      </c>
      <c r="E299" s="216" t="s">
        <v>942</v>
      </c>
      <c r="F299" s="217" t="s">
        <v>943</v>
      </c>
      <c r="G299" s="218" t="s">
        <v>357</v>
      </c>
      <c r="H299" s="219">
        <v>207</v>
      </c>
      <c r="I299" s="220"/>
      <c r="J299" s="221">
        <f>ROUND(I299*H299,2)</f>
        <v>0</v>
      </c>
      <c r="K299" s="217" t="s">
        <v>20</v>
      </c>
      <c r="L299" s="46"/>
      <c r="M299" s="222" t="s">
        <v>20</v>
      </c>
      <c r="N299" s="223" t="s">
        <v>45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151</v>
      </c>
      <c r="AT299" s="226" t="s">
        <v>146</v>
      </c>
      <c r="AU299" s="226" t="s">
        <v>83</v>
      </c>
      <c r="AY299" s="19" t="s">
        <v>144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22</v>
      </c>
      <c r="BK299" s="227">
        <f>ROUND(I299*H299,2)</f>
        <v>0</v>
      </c>
      <c r="BL299" s="19" t="s">
        <v>151</v>
      </c>
      <c r="BM299" s="226" t="s">
        <v>1211</v>
      </c>
    </row>
    <row r="300" s="13" customFormat="1">
      <c r="A300" s="13"/>
      <c r="B300" s="233"/>
      <c r="C300" s="234"/>
      <c r="D300" s="235" t="s">
        <v>155</v>
      </c>
      <c r="E300" s="236" t="s">
        <v>20</v>
      </c>
      <c r="F300" s="237" t="s">
        <v>1212</v>
      </c>
      <c r="G300" s="234"/>
      <c r="H300" s="236" t="s">
        <v>20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155</v>
      </c>
      <c r="AU300" s="243" t="s">
        <v>83</v>
      </c>
      <c r="AV300" s="13" t="s">
        <v>22</v>
      </c>
      <c r="AW300" s="13" t="s">
        <v>33</v>
      </c>
      <c r="AX300" s="13" t="s">
        <v>74</v>
      </c>
      <c r="AY300" s="243" t="s">
        <v>144</v>
      </c>
    </row>
    <row r="301" s="13" customFormat="1">
      <c r="A301" s="13"/>
      <c r="B301" s="233"/>
      <c r="C301" s="234"/>
      <c r="D301" s="235" t="s">
        <v>155</v>
      </c>
      <c r="E301" s="236" t="s">
        <v>20</v>
      </c>
      <c r="F301" s="237" t="s">
        <v>1125</v>
      </c>
      <c r="G301" s="234"/>
      <c r="H301" s="236" t="s">
        <v>20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155</v>
      </c>
      <c r="AU301" s="243" t="s">
        <v>83</v>
      </c>
      <c r="AV301" s="13" t="s">
        <v>22</v>
      </c>
      <c r="AW301" s="13" t="s">
        <v>33</v>
      </c>
      <c r="AX301" s="13" t="s">
        <v>74</v>
      </c>
      <c r="AY301" s="243" t="s">
        <v>144</v>
      </c>
    </row>
    <row r="302" s="14" customFormat="1">
      <c r="A302" s="14"/>
      <c r="B302" s="244"/>
      <c r="C302" s="245"/>
      <c r="D302" s="235" t="s">
        <v>155</v>
      </c>
      <c r="E302" s="246" t="s">
        <v>20</v>
      </c>
      <c r="F302" s="247" t="s">
        <v>898</v>
      </c>
      <c r="G302" s="245"/>
      <c r="H302" s="248">
        <v>69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155</v>
      </c>
      <c r="AU302" s="254" t="s">
        <v>83</v>
      </c>
      <c r="AV302" s="14" t="s">
        <v>83</v>
      </c>
      <c r="AW302" s="14" t="s">
        <v>33</v>
      </c>
      <c r="AX302" s="14" t="s">
        <v>74</v>
      </c>
      <c r="AY302" s="254" t="s">
        <v>144</v>
      </c>
    </row>
    <row r="303" s="13" customFormat="1">
      <c r="A303" s="13"/>
      <c r="B303" s="233"/>
      <c r="C303" s="234"/>
      <c r="D303" s="235" t="s">
        <v>155</v>
      </c>
      <c r="E303" s="236" t="s">
        <v>20</v>
      </c>
      <c r="F303" s="237" t="s">
        <v>1127</v>
      </c>
      <c r="G303" s="234"/>
      <c r="H303" s="236" t="s">
        <v>20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155</v>
      </c>
      <c r="AU303" s="243" t="s">
        <v>83</v>
      </c>
      <c r="AV303" s="13" t="s">
        <v>22</v>
      </c>
      <c r="AW303" s="13" t="s">
        <v>33</v>
      </c>
      <c r="AX303" s="13" t="s">
        <v>74</v>
      </c>
      <c r="AY303" s="243" t="s">
        <v>144</v>
      </c>
    </row>
    <row r="304" s="14" customFormat="1">
      <c r="A304" s="14"/>
      <c r="B304" s="244"/>
      <c r="C304" s="245"/>
      <c r="D304" s="235" t="s">
        <v>155</v>
      </c>
      <c r="E304" s="246" t="s">
        <v>20</v>
      </c>
      <c r="F304" s="247" t="s">
        <v>1061</v>
      </c>
      <c r="G304" s="245"/>
      <c r="H304" s="248">
        <v>138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155</v>
      </c>
      <c r="AU304" s="254" t="s">
        <v>83</v>
      </c>
      <c r="AV304" s="14" t="s">
        <v>83</v>
      </c>
      <c r="AW304" s="14" t="s">
        <v>33</v>
      </c>
      <c r="AX304" s="14" t="s">
        <v>74</v>
      </c>
      <c r="AY304" s="254" t="s">
        <v>144</v>
      </c>
    </row>
    <row r="305" s="15" customFormat="1">
      <c r="A305" s="15"/>
      <c r="B305" s="255"/>
      <c r="C305" s="256"/>
      <c r="D305" s="235" t="s">
        <v>155</v>
      </c>
      <c r="E305" s="257" t="s">
        <v>20</v>
      </c>
      <c r="F305" s="258" t="s">
        <v>198</v>
      </c>
      <c r="G305" s="256"/>
      <c r="H305" s="259">
        <v>207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155</v>
      </c>
      <c r="AU305" s="265" t="s">
        <v>83</v>
      </c>
      <c r="AV305" s="15" t="s">
        <v>151</v>
      </c>
      <c r="AW305" s="15" t="s">
        <v>33</v>
      </c>
      <c r="AX305" s="15" t="s">
        <v>22</v>
      </c>
      <c r="AY305" s="265" t="s">
        <v>144</v>
      </c>
    </row>
    <row r="306" s="2" customFormat="1" ht="21.75" customHeight="1">
      <c r="A306" s="40"/>
      <c r="B306" s="41"/>
      <c r="C306" s="215" t="s">
        <v>405</v>
      </c>
      <c r="D306" s="215" t="s">
        <v>146</v>
      </c>
      <c r="E306" s="216" t="s">
        <v>979</v>
      </c>
      <c r="F306" s="217" t="s">
        <v>980</v>
      </c>
      <c r="G306" s="218" t="s">
        <v>161</v>
      </c>
      <c r="H306" s="219">
        <v>8.6940000000000008</v>
      </c>
      <c r="I306" s="220"/>
      <c r="J306" s="221">
        <f>ROUND(I306*H306,2)</f>
        <v>0</v>
      </c>
      <c r="K306" s="217" t="s">
        <v>150</v>
      </c>
      <c r="L306" s="46"/>
      <c r="M306" s="222" t="s">
        <v>20</v>
      </c>
      <c r="N306" s="223" t="s">
        <v>45</v>
      </c>
      <c r="O306" s="86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151</v>
      </c>
      <c r="AT306" s="226" t="s">
        <v>146</v>
      </c>
      <c r="AU306" s="226" t="s">
        <v>83</v>
      </c>
      <c r="AY306" s="19" t="s">
        <v>144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22</v>
      </c>
      <c r="BK306" s="227">
        <f>ROUND(I306*H306,2)</f>
        <v>0</v>
      </c>
      <c r="BL306" s="19" t="s">
        <v>151</v>
      </c>
      <c r="BM306" s="226" t="s">
        <v>1213</v>
      </c>
    </row>
    <row r="307" s="2" customFormat="1">
      <c r="A307" s="40"/>
      <c r="B307" s="41"/>
      <c r="C307" s="42"/>
      <c r="D307" s="228" t="s">
        <v>153</v>
      </c>
      <c r="E307" s="42"/>
      <c r="F307" s="229" t="s">
        <v>982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153</v>
      </c>
      <c r="AU307" s="19" t="s">
        <v>83</v>
      </c>
    </row>
    <row r="308" s="13" customFormat="1">
      <c r="A308" s="13"/>
      <c r="B308" s="233"/>
      <c r="C308" s="234"/>
      <c r="D308" s="235" t="s">
        <v>155</v>
      </c>
      <c r="E308" s="236" t="s">
        <v>20</v>
      </c>
      <c r="F308" s="237" t="s">
        <v>1214</v>
      </c>
      <c r="G308" s="234"/>
      <c r="H308" s="236" t="s">
        <v>20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155</v>
      </c>
      <c r="AU308" s="243" t="s">
        <v>83</v>
      </c>
      <c r="AV308" s="13" t="s">
        <v>22</v>
      </c>
      <c r="AW308" s="13" t="s">
        <v>33</v>
      </c>
      <c r="AX308" s="13" t="s">
        <v>74</v>
      </c>
      <c r="AY308" s="243" t="s">
        <v>144</v>
      </c>
    </row>
    <row r="309" s="13" customFormat="1">
      <c r="A309" s="13"/>
      <c r="B309" s="233"/>
      <c r="C309" s="234"/>
      <c r="D309" s="235" t="s">
        <v>155</v>
      </c>
      <c r="E309" s="236" t="s">
        <v>20</v>
      </c>
      <c r="F309" s="237" t="s">
        <v>1125</v>
      </c>
      <c r="G309" s="234"/>
      <c r="H309" s="236" t="s">
        <v>20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155</v>
      </c>
      <c r="AU309" s="243" t="s">
        <v>83</v>
      </c>
      <c r="AV309" s="13" t="s">
        <v>22</v>
      </c>
      <c r="AW309" s="13" t="s">
        <v>33</v>
      </c>
      <c r="AX309" s="13" t="s">
        <v>74</v>
      </c>
      <c r="AY309" s="243" t="s">
        <v>144</v>
      </c>
    </row>
    <row r="310" s="14" customFormat="1">
      <c r="A310" s="14"/>
      <c r="B310" s="244"/>
      <c r="C310" s="245"/>
      <c r="D310" s="235" t="s">
        <v>155</v>
      </c>
      <c r="E310" s="246" t="s">
        <v>20</v>
      </c>
      <c r="F310" s="247" t="s">
        <v>1215</v>
      </c>
      <c r="G310" s="245"/>
      <c r="H310" s="248">
        <v>4.3469999999999995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155</v>
      </c>
      <c r="AU310" s="254" t="s">
        <v>83</v>
      </c>
      <c r="AV310" s="14" t="s">
        <v>83</v>
      </c>
      <c r="AW310" s="14" t="s">
        <v>33</v>
      </c>
      <c r="AX310" s="14" t="s">
        <v>74</v>
      </c>
      <c r="AY310" s="254" t="s">
        <v>144</v>
      </c>
    </row>
    <row r="311" s="13" customFormat="1">
      <c r="A311" s="13"/>
      <c r="B311" s="233"/>
      <c r="C311" s="234"/>
      <c r="D311" s="235" t="s">
        <v>155</v>
      </c>
      <c r="E311" s="236" t="s">
        <v>20</v>
      </c>
      <c r="F311" s="237" t="s">
        <v>1127</v>
      </c>
      <c r="G311" s="234"/>
      <c r="H311" s="236" t="s">
        <v>20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155</v>
      </c>
      <c r="AU311" s="243" t="s">
        <v>83</v>
      </c>
      <c r="AV311" s="13" t="s">
        <v>22</v>
      </c>
      <c r="AW311" s="13" t="s">
        <v>33</v>
      </c>
      <c r="AX311" s="13" t="s">
        <v>74</v>
      </c>
      <c r="AY311" s="243" t="s">
        <v>144</v>
      </c>
    </row>
    <row r="312" s="14" customFormat="1">
      <c r="A312" s="14"/>
      <c r="B312" s="244"/>
      <c r="C312" s="245"/>
      <c r="D312" s="235" t="s">
        <v>155</v>
      </c>
      <c r="E312" s="246" t="s">
        <v>20</v>
      </c>
      <c r="F312" s="247" t="s">
        <v>1216</v>
      </c>
      <c r="G312" s="245"/>
      <c r="H312" s="248">
        <v>4.3469999999999995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155</v>
      </c>
      <c r="AU312" s="254" t="s">
        <v>83</v>
      </c>
      <c r="AV312" s="14" t="s">
        <v>83</v>
      </c>
      <c r="AW312" s="14" t="s">
        <v>33</v>
      </c>
      <c r="AX312" s="14" t="s">
        <v>74</v>
      </c>
      <c r="AY312" s="254" t="s">
        <v>144</v>
      </c>
    </row>
    <row r="313" s="15" customFormat="1">
      <c r="A313" s="15"/>
      <c r="B313" s="255"/>
      <c r="C313" s="256"/>
      <c r="D313" s="235" t="s">
        <v>155</v>
      </c>
      <c r="E313" s="257" t="s">
        <v>20</v>
      </c>
      <c r="F313" s="258" t="s">
        <v>198</v>
      </c>
      <c r="G313" s="256"/>
      <c r="H313" s="259">
        <v>8.6939999999999991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155</v>
      </c>
      <c r="AU313" s="265" t="s">
        <v>83</v>
      </c>
      <c r="AV313" s="15" t="s">
        <v>151</v>
      </c>
      <c r="AW313" s="15" t="s">
        <v>33</v>
      </c>
      <c r="AX313" s="15" t="s">
        <v>22</v>
      </c>
      <c r="AY313" s="265" t="s">
        <v>144</v>
      </c>
    </row>
    <row r="314" s="2" customFormat="1" ht="21.75" customHeight="1">
      <c r="A314" s="40"/>
      <c r="B314" s="41"/>
      <c r="C314" s="215" t="s">
        <v>411</v>
      </c>
      <c r="D314" s="215" t="s">
        <v>146</v>
      </c>
      <c r="E314" s="216" t="s">
        <v>985</v>
      </c>
      <c r="F314" s="217" t="s">
        <v>986</v>
      </c>
      <c r="G314" s="218" t="s">
        <v>161</v>
      </c>
      <c r="H314" s="219">
        <v>8.6940000000000008</v>
      </c>
      <c r="I314" s="220"/>
      <c r="J314" s="221">
        <f>ROUND(I314*H314,2)</f>
        <v>0</v>
      </c>
      <c r="K314" s="217" t="s">
        <v>150</v>
      </c>
      <c r="L314" s="46"/>
      <c r="M314" s="222" t="s">
        <v>20</v>
      </c>
      <c r="N314" s="223" t="s">
        <v>45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151</v>
      </c>
      <c r="AT314" s="226" t="s">
        <v>146</v>
      </c>
      <c r="AU314" s="226" t="s">
        <v>83</v>
      </c>
      <c r="AY314" s="19" t="s">
        <v>144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22</v>
      </c>
      <c r="BK314" s="227">
        <f>ROUND(I314*H314,2)</f>
        <v>0</v>
      </c>
      <c r="BL314" s="19" t="s">
        <v>151</v>
      </c>
      <c r="BM314" s="226" t="s">
        <v>1217</v>
      </c>
    </row>
    <row r="315" s="2" customFormat="1">
      <c r="A315" s="40"/>
      <c r="B315" s="41"/>
      <c r="C315" s="42"/>
      <c r="D315" s="228" t="s">
        <v>153</v>
      </c>
      <c r="E315" s="42"/>
      <c r="F315" s="229" t="s">
        <v>988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153</v>
      </c>
      <c r="AU315" s="19" t="s">
        <v>83</v>
      </c>
    </row>
    <row r="316" s="13" customFormat="1">
      <c r="A316" s="13"/>
      <c r="B316" s="233"/>
      <c r="C316" s="234"/>
      <c r="D316" s="235" t="s">
        <v>155</v>
      </c>
      <c r="E316" s="236" t="s">
        <v>20</v>
      </c>
      <c r="F316" s="237" t="s">
        <v>1088</v>
      </c>
      <c r="G316" s="234"/>
      <c r="H316" s="236" t="s">
        <v>20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155</v>
      </c>
      <c r="AU316" s="243" t="s">
        <v>83</v>
      </c>
      <c r="AV316" s="13" t="s">
        <v>22</v>
      </c>
      <c r="AW316" s="13" t="s">
        <v>33</v>
      </c>
      <c r="AX316" s="13" t="s">
        <v>74</v>
      </c>
      <c r="AY316" s="243" t="s">
        <v>144</v>
      </c>
    </row>
    <row r="317" s="14" customFormat="1">
      <c r="A317" s="14"/>
      <c r="B317" s="244"/>
      <c r="C317" s="245"/>
      <c r="D317" s="235" t="s">
        <v>155</v>
      </c>
      <c r="E317" s="246" t="s">
        <v>20</v>
      </c>
      <c r="F317" s="247" t="s">
        <v>1218</v>
      </c>
      <c r="G317" s="245"/>
      <c r="H317" s="248">
        <v>8.6940000000000008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155</v>
      </c>
      <c r="AU317" s="254" t="s">
        <v>83</v>
      </c>
      <c r="AV317" s="14" t="s">
        <v>83</v>
      </c>
      <c r="AW317" s="14" t="s">
        <v>33</v>
      </c>
      <c r="AX317" s="14" t="s">
        <v>22</v>
      </c>
      <c r="AY317" s="254" t="s">
        <v>144</v>
      </c>
    </row>
    <row r="318" s="2" customFormat="1" ht="16.5" customHeight="1">
      <c r="A318" s="40"/>
      <c r="B318" s="41"/>
      <c r="C318" s="266" t="s">
        <v>417</v>
      </c>
      <c r="D318" s="266" t="s">
        <v>272</v>
      </c>
      <c r="E318" s="267" t="s">
        <v>992</v>
      </c>
      <c r="F318" s="268" t="s">
        <v>993</v>
      </c>
      <c r="G318" s="269" t="s">
        <v>161</v>
      </c>
      <c r="H318" s="270">
        <v>8.6940000000000008</v>
      </c>
      <c r="I318" s="271"/>
      <c r="J318" s="272">
        <f>ROUND(I318*H318,2)</f>
        <v>0</v>
      </c>
      <c r="K318" s="268" t="s">
        <v>150</v>
      </c>
      <c r="L318" s="273"/>
      <c r="M318" s="274" t="s">
        <v>20</v>
      </c>
      <c r="N318" s="275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199</v>
      </c>
      <c r="AT318" s="226" t="s">
        <v>272</v>
      </c>
      <c r="AU318" s="226" t="s">
        <v>83</v>
      </c>
      <c r="AY318" s="19" t="s">
        <v>144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22</v>
      </c>
      <c r="BK318" s="227">
        <f>ROUND(I318*H318,2)</f>
        <v>0</v>
      </c>
      <c r="BL318" s="19" t="s">
        <v>151</v>
      </c>
      <c r="BM318" s="226" t="s">
        <v>1219</v>
      </c>
    </row>
    <row r="319" s="13" customFormat="1">
      <c r="A319" s="13"/>
      <c r="B319" s="233"/>
      <c r="C319" s="234"/>
      <c r="D319" s="235" t="s">
        <v>155</v>
      </c>
      <c r="E319" s="236" t="s">
        <v>20</v>
      </c>
      <c r="F319" s="237" t="s">
        <v>1092</v>
      </c>
      <c r="G319" s="234"/>
      <c r="H319" s="236" t="s">
        <v>20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155</v>
      </c>
      <c r="AU319" s="243" t="s">
        <v>83</v>
      </c>
      <c r="AV319" s="13" t="s">
        <v>22</v>
      </c>
      <c r="AW319" s="13" t="s">
        <v>33</v>
      </c>
      <c r="AX319" s="13" t="s">
        <v>74</v>
      </c>
      <c r="AY319" s="243" t="s">
        <v>144</v>
      </c>
    </row>
    <row r="320" s="14" customFormat="1">
      <c r="A320" s="14"/>
      <c r="B320" s="244"/>
      <c r="C320" s="245"/>
      <c r="D320" s="235" t="s">
        <v>155</v>
      </c>
      <c r="E320" s="246" t="s">
        <v>20</v>
      </c>
      <c r="F320" s="247" t="s">
        <v>1218</v>
      </c>
      <c r="G320" s="245"/>
      <c r="H320" s="248">
        <v>8.6940000000000008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155</v>
      </c>
      <c r="AU320" s="254" t="s">
        <v>83</v>
      </c>
      <c r="AV320" s="14" t="s">
        <v>83</v>
      </c>
      <c r="AW320" s="14" t="s">
        <v>33</v>
      </c>
      <c r="AX320" s="14" t="s">
        <v>22</v>
      </c>
      <c r="AY320" s="254" t="s">
        <v>144</v>
      </c>
    </row>
    <row r="321" s="12" customFormat="1" ht="22.8" customHeight="1">
      <c r="A321" s="12"/>
      <c r="B321" s="199"/>
      <c r="C321" s="200"/>
      <c r="D321" s="201" t="s">
        <v>73</v>
      </c>
      <c r="E321" s="213" t="s">
        <v>539</v>
      </c>
      <c r="F321" s="213" t="s">
        <v>540</v>
      </c>
      <c r="G321" s="200"/>
      <c r="H321" s="200"/>
      <c r="I321" s="203"/>
      <c r="J321" s="214">
        <f>BK321</f>
        <v>0</v>
      </c>
      <c r="K321" s="200"/>
      <c r="L321" s="205"/>
      <c r="M321" s="206"/>
      <c r="N321" s="207"/>
      <c r="O321" s="207"/>
      <c r="P321" s="208">
        <f>SUM(P322:P324)</f>
        <v>0</v>
      </c>
      <c r="Q321" s="207"/>
      <c r="R321" s="208">
        <f>SUM(R322:R324)</f>
        <v>0</v>
      </c>
      <c r="S321" s="207"/>
      <c r="T321" s="209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0" t="s">
        <v>22</v>
      </c>
      <c r="AT321" s="211" t="s">
        <v>73</v>
      </c>
      <c r="AU321" s="211" t="s">
        <v>22</v>
      </c>
      <c r="AY321" s="210" t="s">
        <v>144</v>
      </c>
      <c r="BK321" s="212">
        <f>SUM(BK322:BK324)</f>
        <v>0</v>
      </c>
    </row>
    <row r="322" s="2" customFormat="1" ht="24.15" customHeight="1">
      <c r="A322" s="40"/>
      <c r="B322" s="41"/>
      <c r="C322" s="215" t="s">
        <v>423</v>
      </c>
      <c r="D322" s="215" t="s">
        <v>146</v>
      </c>
      <c r="E322" s="216" t="s">
        <v>1095</v>
      </c>
      <c r="F322" s="217" t="s">
        <v>1096</v>
      </c>
      <c r="G322" s="218" t="s">
        <v>217</v>
      </c>
      <c r="H322" s="219">
        <v>1.635</v>
      </c>
      <c r="I322" s="220"/>
      <c r="J322" s="221">
        <f>ROUND(I322*H322,2)</f>
        <v>0</v>
      </c>
      <c r="K322" s="217" t="s">
        <v>150</v>
      </c>
      <c r="L322" s="46"/>
      <c r="M322" s="222" t="s">
        <v>20</v>
      </c>
      <c r="N322" s="223" t="s">
        <v>45</v>
      </c>
      <c r="O322" s="86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151</v>
      </c>
      <c r="AT322" s="226" t="s">
        <v>146</v>
      </c>
      <c r="AU322" s="226" t="s">
        <v>83</v>
      </c>
      <c r="AY322" s="19" t="s">
        <v>144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22</v>
      </c>
      <c r="BK322" s="227">
        <f>ROUND(I322*H322,2)</f>
        <v>0</v>
      </c>
      <c r="BL322" s="19" t="s">
        <v>151</v>
      </c>
      <c r="BM322" s="226" t="s">
        <v>1220</v>
      </c>
    </row>
    <row r="323" s="2" customFormat="1">
      <c r="A323" s="40"/>
      <c r="B323" s="41"/>
      <c r="C323" s="42"/>
      <c r="D323" s="228" t="s">
        <v>153</v>
      </c>
      <c r="E323" s="42"/>
      <c r="F323" s="229" t="s">
        <v>1098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153</v>
      </c>
      <c r="AU323" s="19" t="s">
        <v>83</v>
      </c>
    </row>
    <row r="324" s="14" customFormat="1">
      <c r="A324" s="14"/>
      <c r="B324" s="244"/>
      <c r="C324" s="245"/>
      <c r="D324" s="235" t="s">
        <v>155</v>
      </c>
      <c r="E324" s="246" t="s">
        <v>20</v>
      </c>
      <c r="F324" s="247" t="s">
        <v>1221</v>
      </c>
      <c r="G324" s="245"/>
      <c r="H324" s="248">
        <v>1.635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155</v>
      </c>
      <c r="AU324" s="254" t="s">
        <v>83</v>
      </c>
      <c r="AV324" s="14" t="s">
        <v>83</v>
      </c>
      <c r="AW324" s="14" t="s">
        <v>33</v>
      </c>
      <c r="AX324" s="14" t="s">
        <v>22</v>
      </c>
      <c r="AY324" s="254" t="s">
        <v>144</v>
      </c>
    </row>
    <row r="325" s="12" customFormat="1" ht="25.92" customHeight="1">
      <c r="A325" s="12"/>
      <c r="B325" s="199"/>
      <c r="C325" s="200"/>
      <c r="D325" s="201" t="s">
        <v>73</v>
      </c>
      <c r="E325" s="202" t="s">
        <v>546</v>
      </c>
      <c r="F325" s="202" t="s">
        <v>547</v>
      </c>
      <c r="G325" s="200"/>
      <c r="H325" s="200"/>
      <c r="I325" s="203"/>
      <c r="J325" s="204">
        <f>BK325</f>
        <v>0</v>
      </c>
      <c r="K325" s="200"/>
      <c r="L325" s="205"/>
      <c r="M325" s="206"/>
      <c r="N325" s="207"/>
      <c r="O325" s="207"/>
      <c r="P325" s="208">
        <f>P326</f>
        <v>0</v>
      </c>
      <c r="Q325" s="207"/>
      <c r="R325" s="208">
        <f>R326</f>
        <v>0.075600000000000001</v>
      </c>
      <c r="S325" s="207"/>
      <c r="T325" s="209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0" t="s">
        <v>22</v>
      </c>
      <c r="AT325" s="211" t="s">
        <v>73</v>
      </c>
      <c r="AU325" s="211" t="s">
        <v>74</v>
      </c>
      <c r="AY325" s="210" t="s">
        <v>144</v>
      </c>
      <c r="BK325" s="212">
        <f>BK326</f>
        <v>0</v>
      </c>
    </row>
    <row r="326" s="12" customFormat="1" ht="22.8" customHeight="1">
      <c r="A326" s="12"/>
      <c r="B326" s="199"/>
      <c r="C326" s="200"/>
      <c r="D326" s="201" t="s">
        <v>73</v>
      </c>
      <c r="E326" s="213" t="s">
        <v>1100</v>
      </c>
      <c r="F326" s="213" t="s">
        <v>1101</v>
      </c>
      <c r="G326" s="200"/>
      <c r="H326" s="200"/>
      <c r="I326" s="203"/>
      <c r="J326" s="214">
        <f>BK326</f>
        <v>0</v>
      </c>
      <c r="K326" s="200"/>
      <c r="L326" s="205"/>
      <c r="M326" s="206"/>
      <c r="N326" s="207"/>
      <c r="O326" s="207"/>
      <c r="P326" s="208">
        <f>SUM(P327:P337)</f>
        <v>0</v>
      </c>
      <c r="Q326" s="207"/>
      <c r="R326" s="208">
        <f>SUM(R327:R337)</f>
        <v>0.075600000000000001</v>
      </c>
      <c r="S326" s="207"/>
      <c r="T326" s="209">
        <f>SUM(T327:T337)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0" t="s">
        <v>22</v>
      </c>
      <c r="AT326" s="211" t="s">
        <v>73</v>
      </c>
      <c r="AU326" s="211" t="s">
        <v>22</v>
      </c>
      <c r="AY326" s="210" t="s">
        <v>144</v>
      </c>
      <c r="BK326" s="212">
        <f>SUM(BK327:BK337)</f>
        <v>0</v>
      </c>
    </row>
    <row r="327" s="2" customFormat="1" ht="16.5" customHeight="1">
      <c r="A327" s="40"/>
      <c r="B327" s="41"/>
      <c r="C327" s="215" t="s">
        <v>430</v>
      </c>
      <c r="D327" s="215" t="s">
        <v>146</v>
      </c>
      <c r="E327" s="216" t="s">
        <v>1222</v>
      </c>
      <c r="F327" s="217" t="s">
        <v>1104</v>
      </c>
      <c r="G327" s="218" t="s">
        <v>454</v>
      </c>
      <c r="H327" s="219">
        <v>151.19999999999999</v>
      </c>
      <c r="I327" s="220"/>
      <c r="J327" s="221">
        <f>ROUND(I327*H327,2)</f>
        <v>0</v>
      </c>
      <c r="K327" s="217" t="s">
        <v>20</v>
      </c>
      <c r="L327" s="46"/>
      <c r="M327" s="222" t="s">
        <v>20</v>
      </c>
      <c r="N327" s="223" t="s">
        <v>45</v>
      </c>
      <c r="O327" s="86"/>
      <c r="P327" s="224">
        <f>O327*H327</f>
        <v>0</v>
      </c>
      <c r="Q327" s="224">
        <v>0.00050000000000000001</v>
      </c>
      <c r="R327" s="224">
        <f>Q327*H327</f>
        <v>0.075600000000000001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151</v>
      </c>
      <c r="AT327" s="226" t="s">
        <v>146</v>
      </c>
      <c r="AU327" s="226" t="s">
        <v>83</v>
      </c>
      <c r="AY327" s="19" t="s">
        <v>144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22</v>
      </c>
      <c r="BK327" s="227">
        <f>ROUND(I327*H327,2)</f>
        <v>0</v>
      </c>
      <c r="BL327" s="19" t="s">
        <v>151</v>
      </c>
      <c r="BM327" s="226" t="s">
        <v>1223</v>
      </c>
    </row>
    <row r="328" s="13" customFormat="1">
      <c r="A328" s="13"/>
      <c r="B328" s="233"/>
      <c r="C328" s="234"/>
      <c r="D328" s="235" t="s">
        <v>155</v>
      </c>
      <c r="E328" s="236" t="s">
        <v>20</v>
      </c>
      <c r="F328" s="237" t="s">
        <v>867</v>
      </c>
      <c r="G328" s="234"/>
      <c r="H328" s="236" t="s">
        <v>20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155</v>
      </c>
      <c r="AU328" s="243" t="s">
        <v>83</v>
      </c>
      <c r="AV328" s="13" t="s">
        <v>22</v>
      </c>
      <c r="AW328" s="13" t="s">
        <v>33</v>
      </c>
      <c r="AX328" s="13" t="s">
        <v>74</v>
      </c>
      <c r="AY328" s="243" t="s">
        <v>144</v>
      </c>
    </row>
    <row r="329" s="13" customFormat="1">
      <c r="A329" s="13"/>
      <c r="B329" s="233"/>
      <c r="C329" s="234"/>
      <c r="D329" s="235" t="s">
        <v>155</v>
      </c>
      <c r="E329" s="236" t="s">
        <v>20</v>
      </c>
      <c r="F329" s="237" t="s">
        <v>1106</v>
      </c>
      <c r="G329" s="234"/>
      <c r="H329" s="236" t="s">
        <v>20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155</v>
      </c>
      <c r="AU329" s="243" t="s">
        <v>83</v>
      </c>
      <c r="AV329" s="13" t="s">
        <v>22</v>
      </c>
      <c r="AW329" s="13" t="s">
        <v>33</v>
      </c>
      <c r="AX329" s="13" t="s">
        <v>74</v>
      </c>
      <c r="AY329" s="243" t="s">
        <v>144</v>
      </c>
    </row>
    <row r="330" s="13" customFormat="1">
      <c r="A330" s="13"/>
      <c r="B330" s="233"/>
      <c r="C330" s="234"/>
      <c r="D330" s="235" t="s">
        <v>155</v>
      </c>
      <c r="E330" s="236" t="s">
        <v>20</v>
      </c>
      <c r="F330" s="237" t="s">
        <v>1125</v>
      </c>
      <c r="G330" s="234"/>
      <c r="H330" s="236" t="s">
        <v>20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155</v>
      </c>
      <c r="AU330" s="243" t="s">
        <v>83</v>
      </c>
      <c r="AV330" s="13" t="s">
        <v>22</v>
      </c>
      <c r="AW330" s="13" t="s">
        <v>33</v>
      </c>
      <c r="AX330" s="13" t="s">
        <v>74</v>
      </c>
      <c r="AY330" s="243" t="s">
        <v>144</v>
      </c>
    </row>
    <row r="331" s="14" customFormat="1">
      <c r="A331" s="14"/>
      <c r="B331" s="244"/>
      <c r="C331" s="245"/>
      <c r="D331" s="235" t="s">
        <v>155</v>
      </c>
      <c r="E331" s="246" t="s">
        <v>20</v>
      </c>
      <c r="F331" s="247" t="s">
        <v>1224</v>
      </c>
      <c r="G331" s="245"/>
      <c r="H331" s="248">
        <v>50.400000000000006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155</v>
      </c>
      <c r="AU331" s="254" t="s">
        <v>83</v>
      </c>
      <c r="AV331" s="14" t="s">
        <v>83</v>
      </c>
      <c r="AW331" s="14" t="s">
        <v>33</v>
      </c>
      <c r="AX331" s="14" t="s">
        <v>74</v>
      </c>
      <c r="AY331" s="254" t="s">
        <v>144</v>
      </c>
    </row>
    <row r="332" s="13" customFormat="1">
      <c r="A332" s="13"/>
      <c r="B332" s="233"/>
      <c r="C332" s="234"/>
      <c r="D332" s="235" t="s">
        <v>155</v>
      </c>
      <c r="E332" s="236" t="s">
        <v>20</v>
      </c>
      <c r="F332" s="237" t="s">
        <v>1127</v>
      </c>
      <c r="G332" s="234"/>
      <c r="H332" s="236" t="s">
        <v>20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83</v>
      </c>
      <c r="AV332" s="13" t="s">
        <v>22</v>
      </c>
      <c r="AW332" s="13" t="s">
        <v>33</v>
      </c>
      <c r="AX332" s="13" t="s">
        <v>74</v>
      </c>
      <c r="AY332" s="243" t="s">
        <v>144</v>
      </c>
    </row>
    <row r="333" s="14" customFormat="1">
      <c r="A333" s="14"/>
      <c r="B333" s="244"/>
      <c r="C333" s="245"/>
      <c r="D333" s="235" t="s">
        <v>155</v>
      </c>
      <c r="E333" s="246" t="s">
        <v>20</v>
      </c>
      <c r="F333" s="247" t="s">
        <v>1225</v>
      </c>
      <c r="G333" s="245"/>
      <c r="H333" s="248">
        <v>100.80000000000001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155</v>
      </c>
      <c r="AU333" s="254" t="s">
        <v>83</v>
      </c>
      <c r="AV333" s="14" t="s">
        <v>83</v>
      </c>
      <c r="AW333" s="14" t="s">
        <v>33</v>
      </c>
      <c r="AX333" s="14" t="s">
        <v>74</v>
      </c>
      <c r="AY333" s="254" t="s">
        <v>144</v>
      </c>
    </row>
    <row r="334" s="15" customFormat="1">
      <c r="A334" s="15"/>
      <c r="B334" s="255"/>
      <c r="C334" s="256"/>
      <c r="D334" s="235" t="s">
        <v>155</v>
      </c>
      <c r="E334" s="257" t="s">
        <v>20</v>
      </c>
      <c r="F334" s="258" t="s">
        <v>198</v>
      </c>
      <c r="G334" s="256"/>
      <c r="H334" s="259">
        <v>151.20000000000002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155</v>
      </c>
      <c r="AU334" s="265" t="s">
        <v>83</v>
      </c>
      <c r="AV334" s="15" t="s">
        <v>151</v>
      </c>
      <c r="AW334" s="15" t="s">
        <v>33</v>
      </c>
      <c r="AX334" s="15" t="s">
        <v>22</v>
      </c>
      <c r="AY334" s="265" t="s">
        <v>144</v>
      </c>
    </row>
    <row r="335" s="2" customFormat="1" ht="44.25" customHeight="1">
      <c r="A335" s="40"/>
      <c r="B335" s="41"/>
      <c r="C335" s="215" t="s">
        <v>435</v>
      </c>
      <c r="D335" s="215" t="s">
        <v>146</v>
      </c>
      <c r="E335" s="216" t="s">
        <v>1109</v>
      </c>
      <c r="F335" s="217" t="s">
        <v>1110</v>
      </c>
      <c r="G335" s="218" t="s">
        <v>217</v>
      </c>
      <c r="H335" s="219">
        <v>0.075999999999999998</v>
      </c>
      <c r="I335" s="220"/>
      <c r="J335" s="221">
        <f>ROUND(I335*H335,2)</f>
        <v>0</v>
      </c>
      <c r="K335" s="217" t="s">
        <v>150</v>
      </c>
      <c r="L335" s="46"/>
      <c r="M335" s="222" t="s">
        <v>20</v>
      </c>
      <c r="N335" s="223" t="s">
        <v>45</v>
      </c>
      <c r="O335" s="86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253</v>
      </c>
      <c r="AT335" s="226" t="s">
        <v>146</v>
      </c>
      <c r="AU335" s="226" t="s">
        <v>83</v>
      </c>
      <c r="AY335" s="19" t="s">
        <v>144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22</v>
      </c>
      <c r="BK335" s="227">
        <f>ROUND(I335*H335,2)</f>
        <v>0</v>
      </c>
      <c r="BL335" s="19" t="s">
        <v>253</v>
      </c>
      <c r="BM335" s="226" t="s">
        <v>1226</v>
      </c>
    </row>
    <row r="336" s="2" customFormat="1">
      <c r="A336" s="40"/>
      <c r="B336" s="41"/>
      <c r="C336" s="42"/>
      <c r="D336" s="228" t="s">
        <v>153</v>
      </c>
      <c r="E336" s="42"/>
      <c r="F336" s="229" t="s">
        <v>1112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153</v>
      </c>
      <c r="AU336" s="19" t="s">
        <v>83</v>
      </c>
    </row>
    <row r="337" s="14" customFormat="1">
      <c r="A337" s="14"/>
      <c r="B337" s="244"/>
      <c r="C337" s="245"/>
      <c r="D337" s="235" t="s">
        <v>155</v>
      </c>
      <c r="E337" s="246" t="s">
        <v>20</v>
      </c>
      <c r="F337" s="247" t="s">
        <v>1227</v>
      </c>
      <c r="G337" s="245"/>
      <c r="H337" s="248">
        <v>0.075999999999999998</v>
      </c>
      <c r="I337" s="249"/>
      <c r="J337" s="245"/>
      <c r="K337" s="245"/>
      <c r="L337" s="250"/>
      <c r="M337" s="276"/>
      <c r="N337" s="277"/>
      <c r="O337" s="277"/>
      <c r="P337" s="277"/>
      <c r="Q337" s="277"/>
      <c r="R337" s="277"/>
      <c r="S337" s="277"/>
      <c r="T337" s="27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155</v>
      </c>
      <c r="AU337" s="254" t="s">
        <v>83</v>
      </c>
      <c r="AV337" s="14" t="s">
        <v>83</v>
      </c>
      <c r="AW337" s="14" t="s">
        <v>33</v>
      </c>
      <c r="AX337" s="14" t="s">
        <v>22</v>
      </c>
      <c r="AY337" s="254" t="s">
        <v>144</v>
      </c>
    </row>
    <row r="338" s="2" customFormat="1" ht="6.96" customHeight="1">
      <c r="A338" s="40"/>
      <c r="B338" s="61"/>
      <c r="C338" s="62"/>
      <c r="D338" s="62"/>
      <c r="E338" s="62"/>
      <c r="F338" s="62"/>
      <c r="G338" s="62"/>
      <c r="H338" s="62"/>
      <c r="I338" s="62"/>
      <c r="J338" s="62"/>
      <c r="K338" s="62"/>
      <c r="L338" s="46"/>
      <c r="M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</row>
  </sheetData>
  <sheetProtection sheet="1" autoFilter="0" formatColumns="0" formatRows="0" objects="1" scenarios="1" spinCount="100000" saltValue="46WwtAkuuyZM3RcSZQqUntXYK9DQAmH9R7re5J9iPS3jt5e+A5K8MVNPfN7DH9gziQfLS9rxzuZrOvaHyNxIrA==" hashValue="UVsSRb+/cd34MEm5cwbpnxKAvMEI/VfLBkSH3wSgQAS8XKqCnVjpGOaxxR6oPLZ85fO5BdsA5rc813lL6s7viw==" algorithmName="SHA-512" password="CC35"/>
  <autoFilter ref="C95:K33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100" r:id="rId1" display="https://podminky.urs.cz/item/CS_URS_2022_02/111103202"/>
    <hyperlink ref="F105" r:id="rId2" display="https://podminky.urs.cz/item/CS_URS_2022_02/185803105"/>
    <hyperlink ref="F109" r:id="rId3" display="https://podminky.urs.cz/item/CS_URS_2022_02/183101121"/>
    <hyperlink ref="F120" r:id="rId4" display="https://podminky.urs.cz/item/CS_URS_2022_02/184102114"/>
    <hyperlink ref="F170" r:id="rId5" display="https://podminky.urs.cz/item/CS_URS_2022_02/184215133"/>
    <hyperlink ref="F182" r:id="rId6" display="https://podminky.urs.cz/item/CS_URS_2022_02/184501141"/>
    <hyperlink ref="F199" r:id="rId7" display="https://podminky.urs.cz/item/CS_URS_2022_02/184804116"/>
    <hyperlink ref="F232" r:id="rId8" display="https://podminky.urs.cz/item/CS_URS_2022_02/185804311"/>
    <hyperlink ref="F240" r:id="rId9" display="https://podminky.urs.cz/item/CS_URS_2022_02/185851121"/>
    <hyperlink ref="F257" r:id="rId10" display="https://podminky.urs.cz/item/CS_URS_2022_02/184102211"/>
    <hyperlink ref="F287" r:id="rId11" display="https://podminky.urs.cz/item/CS_URS_2022_02/184911421"/>
    <hyperlink ref="F307" r:id="rId12" display="https://podminky.urs.cz/item/CS_URS_2022_02/185804311"/>
    <hyperlink ref="F315" r:id="rId13" display="https://podminky.urs.cz/item/CS_URS_2022_02/185851121"/>
    <hyperlink ref="F323" r:id="rId14" display="https://podminky.urs.cz/item/CS_URS_2022_02/998231311"/>
    <hyperlink ref="F336" r:id="rId15" display="https://podminky.urs.cz/item/CS_URS_2022_02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 s="1" customFormat="1" ht="12" customHeight="1">
      <c r="B8" s="22"/>
      <c r="D8" s="145" t="s">
        <v>109</v>
      </c>
      <c r="L8" s="22"/>
    </row>
    <row r="9" s="2" customFormat="1" ht="16.5" customHeight="1">
      <c r="A9" s="40"/>
      <c r="B9" s="46"/>
      <c r="C9" s="40"/>
      <c r="D9" s="40"/>
      <c r="E9" s="146" t="s">
        <v>110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1228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11. 2. 2025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27</v>
      </c>
      <c r="E16" s="40"/>
      <c r="F16" s="40"/>
      <c r="G16" s="40"/>
      <c r="H16" s="40"/>
      <c r="I16" s="145" t="s">
        <v>28</v>
      </c>
      <c r="J16" s="135" t="s">
        <v>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28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28</v>
      </c>
      <c r="J22" s="135" t="s">
        <v>20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30</v>
      </c>
      <c r="J23" s="135" t="s">
        <v>20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28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20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0"/>
      <c r="B29" s="151"/>
      <c r="C29" s="150"/>
      <c r="D29" s="150"/>
      <c r="E29" s="152" t="s">
        <v>113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ROUND((SUM(BE96:BE505)),  2)</f>
        <v>0</v>
      </c>
      <c r="G35" s="40"/>
      <c r="H35" s="40"/>
      <c r="I35" s="160">
        <v>0.20999999999999999</v>
      </c>
      <c r="J35" s="159">
        <f>ROUND(((SUM(BE96:BE505))*I35),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ROUND((SUM(BF96:BF505)),  2)</f>
        <v>0</v>
      </c>
      <c r="G36" s="40"/>
      <c r="H36" s="40"/>
      <c r="I36" s="160">
        <v>0.14999999999999999</v>
      </c>
      <c r="J36" s="159">
        <f>ROUND(((SUM(BF96:BF505))*I36),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ROUND((SUM(BG96:BG505)),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ROUND((SUM(BH96:BH505)),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ROUND((SUM(BI96:BI505)),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Bečva, Přerov - PPO města nad jezem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110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12 - Obslužná komunikace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 xml:space="preserve"> </v>
      </c>
      <c r="G56" s="42"/>
      <c r="H56" s="42"/>
      <c r="I56" s="34" t="s">
        <v>25</v>
      </c>
      <c r="J56" s="74" t="str">
        <f>IF(J14="","",J14)</f>
        <v>11. 2. 2025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27</v>
      </c>
      <c r="D58" s="42"/>
      <c r="E58" s="42"/>
      <c r="F58" s="29" t="str">
        <f>E17</f>
        <v>Povodí Moravy, s.p.</v>
      </c>
      <c r="G58" s="42"/>
      <c r="H58" s="42"/>
      <c r="I58" s="34" t="s">
        <v>34</v>
      </c>
      <c r="J58" s="38" t="str">
        <f>E23</f>
        <v>VRV Brno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Kucek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119</v>
      </c>
      <c r="E65" s="185"/>
      <c r="F65" s="185"/>
      <c r="G65" s="185"/>
      <c r="H65" s="185"/>
      <c r="I65" s="185"/>
      <c r="J65" s="186">
        <f>J98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1229</v>
      </c>
      <c r="E66" s="185"/>
      <c r="F66" s="185"/>
      <c r="G66" s="185"/>
      <c r="H66" s="185"/>
      <c r="I66" s="185"/>
      <c r="J66" s="186">
        <f>J270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122</v>
      </c>
      <c r="E67" s="185"/>
      <c r="F67" s="185"/>
      <c r="G67" s="185"/>
      <c r="H67" s="185"/>
      <c r="I67" s="185"/>
      <c r="J67" s="186">
        <f>J294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1230</v>
      </c>
      <c r="E68" s="185"/>
      <c r="F68" s="185"/>
      <c r="G68" s="185"/>
      <c r="H68" s="185"/>
      <c r="I68" s="185"/>
      <c r="J68" s="186">
        <f>J341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1231</v>
      </c>
      <c r="E69" s="185"/>
      <c r="F69" s="185"/>
      <c r="G69" s="185"/>
      <c r="H69" s="185"/>
      <c r="I69" s="185"/>
      <c r="J69" s="186">
        <f>J372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1232</v>
      </c>
      <c r="E70" s="185"/>
      <c r="F70" s="185"/>
      <c r="G70" s="185"/>
      <c r="H70" s="185"/>
      <c r="I70" s="185"/>
      <c r="J70" s="186">
        <f>J385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1233</v>
      </c>
      <c r="E71" s="185"/>
      <c r="F71" s="185"/>
      <c r="G71" s="185"/>
      <c r="H71" s="185"/>
      <c r="I71" s="185"/>
      <c r="J71" s="186">
        <f>J393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1234</v>
      </c>
      <c r="E72" s="185"/>
      <c r="F72" s="185"/>
      <c r="G72" s="185"/>
      <c r="H72" s="185"/>
      <c r="I72" s="185"/>
      <c r="J72" s="186">
        <f>J408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1235</v>
      </c>
      <c r="E73" s="185"/>
      <c r="F73" s="185"/>
      <c r="G73" s="185"/>
      <c r="H73" s="185"/>
      <c r="I73" s="185"/>
      <c r="J73" s="186">
        <f>J487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125</v>
      </c>
      <c r="E74" s="185"/>
      <c r="F74" s="185"/>
      <c r="G74" s="185"/>
      <c r="H74" s="185"/>
      <c r="I74" s="185"/>
      <c r="J74" s="186">
        <f>J501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129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Bečva, Přerov - PPO města nad jezem II.etapa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109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110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111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12 - Obslužná komunikace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23</v>
      </c>
      <c r="D90" s="42"/>
      <c r="E90" s="42"/>
      <c r="F90" s="29" t="str">
        <f>F14</f>
        <v xml:space="preserve"> </v>
      </c>
      <c r="G90" s="42"/>
      <c r="H90" s="42"/>
      <c r="I90" s="34" t="s">
        <v>25</v>
      </c>
      <c r="J90" s="74" t="str">
        <f>IF(J14="","",J14)</f>
        <v>11. 2. 2025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27</v>
      </c>
      <c r="D92" s="42"/>
      <c r="E92" s="42"/>
      <c r="F92" s="29" t="str">
        <f>E17</f>
        <v>Povodí Moravy, s.p.</v>
      </c>
      <c r="G92" s="42"/>
      <c r="H92" s="42"/>
      <c r="I92" s="34" t="s">
        <v>34</v>
      </c>
      <c r="J92" s="38" t="str">
        <f>E23</f>
        <v>VRV Brno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IF(E20="","",E20)</f>
        <v>Vyplň údaj</v>
      </c>
      <c r="G93" s="42"/>
      <c r="H93" s="42"/>
      <c r="I93" s="34" t="s">
        <v>36</v>
      </c>
      <c r="J93" s="38" t="str">
        <f>E26</f>
        <v>Kucek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130</v>
      </c>
      <c r="D95" s="191" t="s">
        <v>59</v>
      </c>
      <c r="E95" s="191" t="s">
        <v>55</v>
      </c>
      <c r="F95" s="191" t="s">
        <v>56</v>
      </c>
      <c r="G95" s="191" t="s">
        <v>131</v>
      </c>
      <c r="H95" s="191" t="s">
        <v>132</v>
      </c>
      <c r="I95" s="191" t="s">
        <v>133</v>
      </c>
      <c r="J95" s="191" t="s">
        <v>116</v>
      </c>
      <c r="K95" s="192" t="s">
        <v>134</v>
      </c>
      <c r="L95" s="193"/>
      <c r="M95" s="94" t="s">
        <v>20</v>
      </c>
      <c r="N95" s="95" t="s">
        <v>44</v>
      </c>
      <c r="O95" s="95" t="s">
        <v>135</v>
      </c>
      <c r="P95" s="95" t="s">
        <v>136</v>
      </c>
      <c r="Q95" s="95" t="s">
        <v>137</v>
      </c>
      <c r="R95" s="95" t="s">
        <v>138</v>
      </c>
      <c r="S95" s="95" t="s">
        <v>139</v>
      </c>
      <c r="T95" s="96" t="s">
        <v>140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141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</f>
        <v>0</v>
      </c>
      <c r="Q96" s="98"/>
      <c r="R96" s="196">
        <f>R97</f>
        <v>1153.4807688100002</v>
      </c>
      <c r="S96" s="98"/>
      <c r="T96" s="197">
        <f>T97</f>
        <v>28.035999999999998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73</v>
      </c>
      <c r="AU96" s="19" t="s">
        <v>117</v>
      </c>
      <c r="BK96" s="198">
        <f>BK97</f>
        <v>0</v>
      </c>
    </row>
    <row r="97" s="12" customFormat="1" ht="25.92" customHeight="1">
      <c r="A97" s="12"/>
      <c r="B97" s="199"/>
      <c r="C97" s="200"/>
      <c r="D97" s="201" t="s">
        <v>73</v>
      </c>
      <c r="E97" s="202" t="s">
        <v>142</v>
      </c>
      <c r="F97" s="202" t="s">
        <v>143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P98+P270+P294+P341+P372+P385+P393+P408+P487+P501</f>
        <v>0</v>
      </c>
      <c r="Q97" s="207"/>
      <c r="R97" s="208">
        <f>R98+R270+R294+R341+R372+R385+R393+R408+R487+R501</f>
        <v>1153.4807688100002</v>
      </c>
      <c r="S97" s="207"/>
      <c r="T97" s="209">
        <f>T98+T270+T294+T341+T372+T385+T393+T408+T487+T501</f>
        <v>28.035999999999998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22</v>
      </c>
      <c r="AT97" s="211" t="s">
        <v>73</v>
      </c>
      <c r="AU97" s="211" t="s">
        <v>74</v>
      </c>
      <c r="AY97" s="210" t="s">
        <v>144</v>
      </c>
      <c r="BK97" s="212">
        <f>BK98+BK270+BK294+BK341+BK372+BK385+BK393+BK408+BK487+BK501</f>
        <v>0</v>
      </c>
    </row>
    <row r="98" s="12" customFormat="1" ht="22.8" customHeight="1">
      <c r="A98" s="12"/>
      <c r="B98" s="199"/>
      <c r="C98" s="200"/>
      <c r="D98" s="201" t="s">
        <v>73</v>
      </c>
      <c r="E98" s="213" t="s">
        <v>22</v>
      </c>
      <c r="F98" s="213" t="s">
        <v>145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SUM(P99:P269)</f>
        <v>0</v>
      </c>
      <c r="Q98" s="207"/>
      <c r="R98" s="208">
        <f>SUM(R99:R269)</f>
        <v>95.074397279999999</v>
      </c>
      <c r="S98" s="207"/>
      <c r="T98" s="209">
        <f>SUM(T99:T269)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22</v>
      </c>
      <c r="AT98" s="211" t="s">
        <v>73</v>
      </c>
      <c r="AU98" s="211" t="s">
        <v>22</v>
      </c>
      <c r="AY98" s="210" t="s">
        <v>144</v>
      </c>
      <c r="BK98" s="212">
        <f>SUM(BK99:BK269)</f>
        <v>0</v>
      </c>
    </row>
    <row r="99" s="2" customFormat="1" ht="24.15" customHeight="1">
      <c r="A99" s="40"/>
      <c r="B99" s="41"/>
      <c r="C99" s="215" t="s">
        <v>22</v>
      </c>
      <c r="D99" s="215" t="s">
        <v>146</v>
      </c>
      <c r="E99" s="216" t="s">
        <v>147</v>
      </c>
      <c r="F99" s="217" t="s">
        <v>148</v>
      </c>
      <c r="G99" s="218" t="s">
        <v>149</v>
      </c>
      <c r="H99" s="219">
        <v>5869.5699999999997</v>
      </c>
      <c r="I99" s="220"/>
      <c r="J99" s="221">
        <f>ROUND(I99*H99,2)</f>
        <v>0</v>
      </c>
      <c r="K99" s="217" t="s">
        <v>150</v>
      </c>
      <c r="L99" s="46"/>
      <c r="M99" s="222" t="s">
        <v>20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151</v>
      </c>
      <c r="AT99" s="226" t="s">
        <v>146</v>
      </c>
      <c r="AU99" s="226" t="s">
        <v>83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22</v>
      </c>
      <c r="BK99" s="227">
        <f>ROUND(I99*H99,2)</f>
        <v>0</v>
      </c>
      <c r="BL99" s="19" t="s">
        <v>151</v>
      </c>
      <c r="BM99" s="226" t="s">
        <v>1236</v>
      </c>
    </row>
    <row r="100" s="2" customFormat="1">
      <c r="A100" s="40"/>
      <c r="B100" s="41"/>
      <c r="C100" s="42"/>
      <c r="D100" s="228" t="s">
        <v>153</v>
      </c>
      <c r="E100" s="42"/>
      <c r="F100" s="229" t="s">
        <v>154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83</v>
      </c>
    </row>
    <row r="101" s="13" customFormat="1">
      <c r="A101" s="13"/>
      <c r="B101" s="233"/>
      <c r="C101" s="234"/>
      <c r="D101" s="235" t="s">
        <v>155</v>
      </c>
      <c r="E101" s="236" t="s">
        <v>20</v>
      </c>
      <c r="F101" s="237" t="s">
        <v>1237</v>
      </c>
      <c r="G101" s="234"/>
      <c r="H101" s="236" t="s">
        <v>20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155</v>
      </c>
      <c r="AU101" s="243" t="s">
        <v>83</v>
      </c>
      <c r="AV101" s="13" t="s">
        <v>22</v>
      </c>
      <c r="AW101" s="13" t="s">
        <v>33</v>
      </c>
      <c r="AX101" s="13" t="s">
        <v>74</v>
      </c>
      <c r="AY101" s="243" t="s">
        <v>144</v>
      </c>
    </row>
    <row r="102" s="13" customFormat="1">
      <c r="A102" s="13"/>
      <c r="B102" s="233"/>
      <c r="C102" s="234"/>
      <c r="D102" s="235" t="s">
        <v>155</v>
      </c>
      <c r="E102" s="236" t="s">
        <v>20</v>
      </c>
      <c r="F102" s="237" t="s">
        <v>1238</v>
      </c>
      <c r="G102" s="234"/>
      <c r="H102" s="236" t="s">
        <v>20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155</v>
      </c>
      <c r="AU102" s="243" t="s">
        <v>83</v>
      </c>
      <c r="AV102" s="13" t="s">
        <v>22</v>
      </c>
      <c r="AW102" s="13" t="s">
        <v>33</v>
      </c>
      <c r="AX102" s="13" t="s">
        <v>74</v>
      </c>
      <c r="AY102" s="243" t="s">
        <v>144</v>
      </c>
    </row>
    <row r="103" s="14" customFormat="1">
      <c r="A103" s="14"/>
      <c r="B103" s="244"/>
      <c r="C103" s="245"/>
      <c r="D103" s="235" t="s">
        <v>155</v>
      </c>
      <c r="E103" s="246" t="s">
        <v>20</v>
      </c>
      <c r="F103" s="247" t="s">
        <v>1239</v>
      </c>
      <c r="G103" s="245"/>
      <c r="H103" s="248">
        <v>5869.5699999999997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155</v>
      </c>
      <c r="AU103" s="254" t="s">
        <v>83</v>
      </c>
      <c r="AV103" s="14" t="s">
        <v>83</v>
      </c>
      <c r="AW103" s="14" t="s">
        <v>33</v>
      </c>
      <c r="AX103" s="14" t="s">
        <v>22</v>
      </c>
      <c r="AY103" s="254" t="s">
        <v>144</v>
      </c>
    </row>
    <row r="104" s="2" customFormat="1" ht="37.8" customHeight="1">
      <c r="A104" s="40"/>
      <c r="B104" s="41"/>
      <c r="C104" s="215" t="s">
        <v>83</v>
      </c>
      <c r="D104" s="215" t="s">
        <v>146</v>
      </c>
      <c r="E104" s="216" t="s">
        <v>1240</v>
      </c>
      <c r="F104" s="217" t="s">
        <v>1241</v>
      </c>
      <c r="G104" s="218" t="s">
        <v>161</v>
      </c>
      <c r="H104" s="219">
        <v>2388.9899999999998</v>
      </c>
      <c r="I104" s="220"/>
      <c r="J104" s="221">
        <f>ROUND(I104*H104,2)</f>
        <v>0</v>
      </c>
      <c r="K104" s="217" t="s">
        <v>150</v>
      </c>
      <c r="L104" s="46"/>
      <c r="M104" s="222" t="s">
        <v>20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151</v>
      </c>
      <c r="AT104" s="226" t="s">
        <v>146</v>
      </c>
      <c r="AU104" s="226" t="s">
        <v>83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151</v>
      </c>
      <c r="BM104" s="226" t="s">
        <v>1242</v>
      </c>
    </row>
    <row r="105" s="2" customFormat="1">
      <c r="A105" s="40"/>
      <c r="B105" s="41"/>
      <c r="C105" s="42"/>
      <c r="D105" s="228" t="s">
        <v>153</v>
      </c>
      <c r="E105" s="42"/>
      <c r="F105" s="229" t="s">
        <v>1243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83</v>
      </c>
    </row>
    <row r="106" s="13" customFormat="1">
      <c r="A106" s="13"/>
      <c r="B106" s="233"/>
      <c r="C106" s="234"/>
      <c r="D106" s="235" t="s">
        <v>155</v>
      </c>
      <c r="E106" s="236" t="s">
        <v>20</v>
      </c>
      <c r="F106" s="237" t="s">
        <v>1237</v>
      </c>
      <c r="G106" s="234"/>
      <c r="H106" s="236" t="s">
        <v>20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155</v>
      </c>
      <c r="AU106" s="243" t="s">
        <v>83</v>
      </c>
      <c r="AV106" s="13" t="s">
        <v>22</v>
      </c>
      <c r="AW106" s="13" t="s">
        <v>33</v>
      </c>
      <c r="AX106" s="13" t="s">
        <v>74</v>
      </c>
      <c r="AY106" s="243" t="s">
        <v>144</v>
      </c>
    </row>
    <row r="107" s="13" customFormat="1">
      <c r="A107" s="13"/>
      <c r="B107" s="233"/>
      <c r="C107" s="234"/>
      <c r="D107" s="235" t="s">
        <v>155</v>
      </c>
      <c r="E107" s="236" t="s">
        <v>20</v>
      </c>
      <c r="F107" s="237" t="s">
        <v>1244</v>
      </c>
      <c r="G107" s="234"/>
      <c r="H107" s="236" t="s">
        <v>20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155</v>
      </c>
      <c r="AU107" s="243" t="s">
        <v>83</v>
      </c>
      <c r="AV107" s="13" t="s">
        <v>22</v>
      </c>
      <c r="AW107" s="13" t="s">
        <v>33</v>
      </c>
      <c r="AX107" s="13" t="s">
        <v>74</v>
      </c>
      <c r="AY107" s="243" t="s">
        <v>144</v>
      </c>
    </row>
    <row r="108" s="14" customFormat="1">
      <c r="A108" s="14"/>
      <c r="B108" s="244"/>
      <c r="C108" s="245"/>
      <c r="D108" s="235" t="s">
        <v>155</v>
      </c>
      <c r="E108" s="246" t="s">
        <v>20</v>
      </c>
      <c r="F108" s="247" t="s">
        <v>1245</v>
      </c>
      <c r="G108" s="245"/>
      <c r="H108" s="248">
        <v>2388.9899999999998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155</v>
      </c>
      <c r="AU108" s="254" t="s">
        <v>83</v>
      </c>
      <c r="AV108" s="14" t="s">
        <v>83</v>
      </c>
      <c r="AW108" s="14" t="s">
        <v>33</v>
      </c>
      <c r="AX108" s="14" t="s">
        <v>22</v>
      </c>
      <c r="AY108" s="254" t="s">
        <v>144</v>
      </c>
    </row>
    <row r="109" s="2" customFormat="1" ht="44.25" customHeight="1">
      <c r="A109" s="40"/>
      <c r="B109" s="41"/>
      <c r="C109" s="215" t="s">
        <v>92</v>
      </c>
      <c r="D109" s="215" t="s">
        <v>146</v>
      </c>
      <c r="E109" s="216" t="s">
        <v>1246</v>
      </c>
      <c r="F109" s="217" t="s">
        <v>1247</v>
      </c>
      <c r="G109" s="218" t="s">
        <v>161</v>
      </c>
      <c r="H109" s="219">
        <v>188.74600000000001</v>
      </c>
      <c r="I109" s="220"/>
      <c r="J109" s="221">
        <f>ROUND(I109*H109,2)</f>
        <v>0</v>
      </c>
      <c r="K109" s="217" t="s">
        <v>150</v>
      </c>
      <c r="L109" s="46"/>
      <c r="M109" s="222" t="s">
        <v>20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151</v>
      </c>
      <c r="AT109" s="226" t="s">
        <v>146</v>
      </c>
      <c r="AU109" s="226" t="s">
        <v>83</v>
      </c>
      <c r="AY109" s="19" t="s">
        <v>144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151</v>
      </c>
      <c r="BM109" s="226" t="s">
        <v>1248</v>
      </c>
    </row>
    <row r="110" s="2" customFormat="1">
      <c r="A110" s="40"/>
      <c r="B110" s="41"/>
      <c r="C110" s="42"/>
      <c r="D110" s="228" t="s">
        <v>153</v>
      </c>
      <c r="E110" s="42"/>
      <c r="F110" s="229" t="s">
        <v>1249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153</v>
      </c>
      <c r="AU110" s="19" t="s">
        <v>83</v>
      </c>
    </row>
    <row r="111" s="13" customFormat="1">
      <c r="A111" s="13"/>
      <c r="B111" s="233"/>
      <c r="C111" s="234"/>
      <c r="D111" s="235" t="s">
        <v>155</v>
      </c>
      <c r="E111" s="236" t="s">
        <v>20</v>
      </c>
      <c r="F111" s="237" t="s">
        <v>1250</v>
      </c>
      <c r="G111" s="234"/>
      <c r="H111" s="236" t="s">
        <v>20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155</v>
      </c>
      <c r="AU111" s="243" t="s">
        <v>83</v>
      </c>
      <c r="AV111" s="13" t="s">
        <v>22</v>
      </c>
      <c r="AW111" s="13" t="s">
        <v>33</v>
      </c>
      <c r="AX111" s="13" t="s">
        <v>74</v>
      </c>
      <c r="AY111" s="243" t="s">
        <v>144</v>
      </c>
    </row>
    <row r="112" s="13" customFormat="1">
      <c r="A112" s="13"/>
      <c r="B112" s="233"/>
      <c r="C112" s="234"/>
      <c r="D112" s="235" t="s">
        <v>155</v>
      </c>
      <c r="E112" s="236" t="s">
        <v>20</v>
      </c>
      <c r="F112" s="237" t="s">
        <v>1251</v>
      </c>
      <c r="G112" s="234"/>
      <c r="H112" s="236" t="s">
        <v>20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155</v>
      </c>
      <c r="AU112" s="243" t="s">
        <v>83</v>
      </c>
      <c r="AV112" s="13" t="s">
        <v>22</v>
      </c>
      <c r="AW112" s="13" t="s">
        <v>33</v>
      </c>
      <c r="AX112" s="13" t="s">
        <v>74</v>
      </c>
      <c r="AY112" s="243" t="s">
        <v>144</v>
      </c>
    </row>
    <row r="113" s="14" customFormat="1">
      <c r="A113" s="14"/>
      <c r="B113" s="244"/>
      <c r="C113" s="245"/>
      <c r="D113" s="235" t="s">
        <v>155</v>
      </c>
      <c r="E113" s="246" t="s">
        <v>20</v>
      </c>
      <c r="F113" s="247" t="s">
        <v>1252</v>
      </c>
      <c r="G113" s="245"/>
      <c r="H113" s="248">
        <v>122.81600000000002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155</v>
      </c>
      <c r="AU113" s="254" t="s">
        <v>83</v>
      </c>
      <c r="AV113" s="14" t="s">
        <v>83</v>
      </c>
      <c r="AW113" s="14" t="s">
        <v>33</v>
      </c>
      <c r="AX113" s="14" t="s">
        <v>74</v>
      </c>
      <c r="AY113" s="254" t="s">
        <v>144</v>
      </c>
    </row>
    <row r="114" s="13" customFormat="1">
      <c r="A114" s="13"/>
      <c r="B114" s="233"/>
      <c r="C114" s="234"/>
      <c r="D114" s="235" t="s">
        <v>155</v>
      </c>
      <c r="E114" s="236" t="s">
        <v>20</v>
      </c>
      <c r="F114" s="237" t="s">
        <v>1253</v>
      </c>
      <c r="G114" s="234"/>
      <c r="H114" s="236" t="s">
        <v>20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155</v>
      </c>
      <c r="AU114" s="243" t="s">
        <v>83</v>
      </c>
      <c r="AV114" s="13" t="s">
        <v>22</v>
      </c>
      <c r="AW114" s="13" t="s">
        <v>33</v>
      </c>
      <c r="AX114" s="13" t="s">
        <v>74</v>
      </c>
      <c r="AY114" s="243" t="s">
        <v>144</v>
      </c>
    </row>
    <row r="115" s="14" customFormat="1">
      <c r="A115" s="14"/>
      <c r="B115" s="244"/>
      <c r="C115" s="245"/>
      <c r="D115" s="235" t="s">
        <v>155</v>
      </c>
      <c r="E115" s="246" t="s">
        <v>20</v>
      </c>
      <c r="F115" s="247" t="s">
        <v>1254</v>
      </c>
      <c r="G115" s="245"/>
      <c r="H115" s="248">
        <v>65.930000000000007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155</v>
      </c>
      <c r="AU115" s="254" t="s">
        <v>83</v>
      </c>
      <c r="AV115" s="14" t="s">
        <v>83</v>
      </c>
      <c r="AW115" s="14" t="s">
        <v>33</v>
      </c>
      <c r="AX115" s="14" t="s">
        <v>74</v>
      </c>
      <c r="AY115" s="254" t="s">
        <v>144</v>
      </c>
    </row>
    <row r="116" s="15" customFormat="1">
      <c r="A116" s="15"/>
      <c r="B116" s="255"/>
      <c r="C116" s="256"/>
      <c r="D116" s="235" t="s">
        <v>155</v>
      </c>
      <c r="E116" s="257" t="s">
        <v>20</v>
      </c>
      <c r="F116" s="258" t="s">
        <v>198</v>
      </c>
      <c r="G116" s="256"/>
      <c r="H116" s="259">
        <v>188.74600000000004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155</v>
      </c>
      <c r="AU116" s="265" t="s">
        <v>83</v>
      </c>
      <c r="AV116" s="15" t="s">
        <v>151</v>
      </c>
      <c r="AW116" s="15" t="s">
        <v>33</v>
      </c>
      <c r="AX116" s="15" t="s">
        <v>22</v>
      </c>
      <c r="AY116" s="265" t="s">
        <v>144</v>
      </c>
    </row>
    <row r="117" s="2" customFormat="1" ht="44.25" customHeight="1">
      <c r="A117" s="40"/>
      <c r="B117" s="41"/>
      <c r="C117" s="215" t="s">
        <v>151</v>
      </c>
      <c r="D117" s="215" t="s">
        <v>146</v>
      </c>
      <c r="E117" s="216" t="s">
        <v>1255</v>
      </c>
      <c r="F117" s="217" t="s">
        <v>1256</v>
      </c>
      <c r="G117" s="218" t="s">
        <v>161</v>
      </c>
      <c r="H117" s="219">
        <v>222.58699999999999</v>
      </c>
      <c r="I117" s="220"/>
      <c r="J117" s="221">
        <f>ROUND(I117*H117,2)</f>
        <v>0</v>
      </c>
      <c r="K117" s="217" t="s">
        <v>150</v>
      </c>
      <c r="L117" s="46"/>
      <c r="M117" s="222" t="s">
        <v>20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151</v>
      </c>
      <c r="AT117" s="226" t="s">
        <v>146</v>
      </c>
      <c r="AU117" s="226" t="s">
        <v>83</v>
      </c>
      <c r="AY117" s="19" t="s">
        <v>144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22</v>
      </c>
      <c r="BK117" s="227">
        <f>ROUND(I117*H117,2)</f>
        <v>0</v>
      </c>
      <c r="BL117" s="19" t="s">
        <v>151</v>
      </c>
      <c r="BM117" s="226" t="s">
        <v>1257</v>
      </c>
    </row>
    <row r="118" s="2" customFormat="1">
      <c r="A118" s="40"/>
      <c r="B118" s="41"/>
      <c r="C118" s="42"/>
      <c r="D118" s="228" t="s">
        <v>153</v>
      </c>
      <c r="E118" s="42"/>
      <c r="F118" s="229" t="s">
        <v>1258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153</v>
      </c>
      <c r="AU118" s="19" t="s">
        <v>83</v>
      </c>
    </row>
    <row r="119" s="13" customFormat="1">
      <c r="A119" s="13"/>
      <c r="B119" s="233"/>
      <c r="C119" s="234"/>
      <c r="D119" s="235" t="s">
        <v>155</v>
      </c>
      <c r="E119" s="236" t="s">
        <v>20</v>
      </c>
      <c r="F119" s="237" t="s">
        <v>1259</v>
      </c>
      <c r="G119" s="234"/>
      <c r="H119" s="236" t="s">
        <v>20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155</v>
      </c>
      <c r="AU119" s="243" t="s">
        <v>83</v>
      </c>
      <c r="AV119" s="13" t="s">
        <v>22</v>
      </c>
      <c r="AW119" s="13" t="s">
        <v>33</v>
      </c>
      <c r="AX119" s="13" t="s">
        <v>74</v>
      </c>
      <c r="AY119" s="243" t="s">
        <v>144</v>
      </c>
    </row>
    <row r="120" s="14" customFormat="1">
      <c r="A120" s="14"/>
      <c r="B120" s="244"/>
      <c r="C120" s="245"/>
      <c r="D120" s="235" t="s">
        <v>155</v>
      </c>
      <c r="E120" s="246" t="s">
        <v>20</v>
      </c>
      <c r="F120" s="247" t="s">
        <v>1260</v>
      </c>
      <c r="G120" s="245"/>
      <c r="H120" s="248">
        <v>105.1876575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155</v>
      </c>
      <c r="AU120" s="254" t="s">
        <v>83</v>
      </c>
      <c r="AV120" s="14" t="s">
        <v>83</v>
      </c>
      <c r="AW120" s="14" t="s">
        <v>33</v>
      </c>
      <c r="AX120" s="14" t="s">
        <v>74</v>
      </c>
      <c r="AY120" s="254" t="s">
        <v>144</v>
      </c>
    </row>
    <row r="121" s="13" customFormat="1">
      <c r="A121" s="13"/>
      <c r="B121" s="233"/>
      <c r="C121" s="234"/>
      <c r="D121" s="235" t="s">
        <v>155</v>
      </c>
      <c r="E121" s="236" t="s">
        <v>20</v>
      </c>
      <c r="F121" s="237" t="s">
        <v>1261</v>
      </c>
      <c r="G121" s="234"/>
      <c r="H121" s="236" t="s">
        <v>20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155</v>
      </c>
      <c r="AU121" s="243" t="s">
        <v>83</v>
      </c>
      <c r="AV121" s="13" t="s">
        <v>22</v>
      </c>
      <c r="AW121" s="13" t="s">
        <v>33</v>
      </c>
      <c r="AX121" s="13" t="s">
        <v>74</v>
      </c>
      <c r="AY121" s="243" t="s">
        <v>144</v>
      </c>
    </row>
    <row r="122" s="14" customFormat="1">
      <c r="A122" s="14"/>
      <c r="B122" s="244"/>
      <c r="C122" s="245"/>
      <c r="D122" s="235" t="s">
        <v>155</v>
      </c>
      <c r="E122" s="246" t="s">
        <v>20</v>
      </c>
      <c r="F122" s="247" t="s">
        <v>1262</v>
      </c>
      <c r="G122" s="245"/>
      <c r="H122" s="248">
        <v>74.481000000000009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155</v>
      </c>
      <c r="AU122" s="254" t="s">
        <v>83</v>
      </c>
      <c r="AV122" s="14" t="s">
        <v>83</v>
      </c>
      <c r="AW122" s="14" t="s">
        <v>33</v>
      </c>
      <c r="AX122" s="14" t="s">
        <v>74</v>
      </c>
      <c r="AY122" s="254" t="s">
        <v>144</v>
      </c>
    </row>
    <row r="123" s="13" customFormat="1">
      <c r="A123" s="13"/>
      <c r="B123" s="233"/>
      <c r="C123" s="234"/>
      <c r="D123" s="235" t="s">
        <v>155</v>
      </c>
      <c r="E123" s="236" t="s">
        <v>20</v>
      </c>
      <c r="F123" s="237" t="s">
        <v>1263</v>
      </c>
      <c r="G123" s="234"/>
      <c r="H123" s="236" t="s">
        <v>20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155</v>
      </c>
      <c r="AU123" s="243" t="s">
        <v>83</v>
      </c>
      <c r="AV123" s="13" t="s">
        <v>22</v>
      </c>
      <c r="AW123" s="13" t="s">
        <v>33</v>
      </c>
      <c r="AX123" s="13" t="s">
        <v>74</v>
      </c>
      <c r="AY123" s="243" t="s">
        <v>144</v>
      </c>
    </row>
    <row r="124" s="14" customFormat="1">
      <c r="A124" s="14"/>
      <c r="B124" s="244"/>
      <c r="C124" s="245"/>
      <c r="D124" s="235" t="s">
        <v>155</v>
      </c>
      <c r="E124" s="246" t="s">
        <v>20</v>
      </c>
      <c r="F124" s="247" t="s">
        <v>1264</v>
      </c>
      <c r="G124" s="245"/>
      <c r="H124" s="248">
        <v>7.3360000000000003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155</v>
      </c>
      <c r="AU124" s="254" t="s">
        <v>83</v>
      </c>
      <c r="AV124" s="14" t="s">
        <v>83</v>
      </c>
      <c r="AW124" s="14" t="s">
        <v>33</v>
      </c>
      <c r="AX124" s="14" t="s">
        <v>74</v>
      </c>
      <c r="AY124" s="254" t="s">
        <v>144</v>
      </c>
    </row>
    <row r="125" s="13" customFormat="1">
      <c r="A125" s="13"/>
      <c r="B125" s="233"/>
      <c r="C125" s="234"/>
      <c r="D125" s="235" t="s">
        <v>155</v>
      </c>
      <c r="E125" s="236" t="s">
        <v>20</v>
      </c>
      <c r="F125" s="237" t="s">
        <v>1265</v>
      </c>
      <c r="G125" s="234"/>
      <c r="H125" s="236" t="s">
        <v>20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155</v>
      </c>
      <c r="AU125" s="243" t="s">
        <v>83</v>
      </c>
      <c r="AV125" s="13" t="s">
        <v>22</v>
      </c>
      <c r="AW125" s="13" t="s">
        <v>33</v>
      </c>
      <c r="AX125" s="13" t="s">
        <v>74</v>
      </c>
      <c r="AY125" s="243" t="s">
        <v>144</v>
      </c>
    </row>
    <row r="126" s="14" customFormat="1">
      <c r="A126" s="14"/>
      <c r="B126" s="244"/>
      <c r="C126" s="245"/>
      <c r="D126" s="235" t="s">
        <v>155</v>
      </c>
      <c r="E126" s="246" t="s">
        <v>20</v>
      </c>
      <c r="F126" s="247" t="s">
        <v>1266</v>
      </c>
      <c r="G126" s="245"/>
      <c r="H126" s="248">
        <v>18.0198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155</v>
      </c>
      <c r="AU126" s="254" t="s">
        <v>83</v>
      </c>
      <c r="AV126" s="14" t="s">
        <v>83</v>
      </c>
      <c r="AW126" s="14" t="s">
        <v>33</v>
      </c>
      <c r="AX126" s="14" t="s">
        <v>74</v>
      </c>
      <c r="AY126" s="254" t="s">
        <v>144</v>
      </c>
    </row>
    <row r="127" s="13" customFormat="1">
      <c r="A127" s="13"/>
      <c r="B127" s="233"/>
      <c r="C127" s="234"/>
      <c r="D127" s="235" t="s">
        <v>155</v>
      </c>
      <c r="E127" s="236" t="s">
        <v>20</v>
      </c>
      <c r="F127" s="237" t="s">
        <v>1267</v>
      </c>
      <c r="G127" s="234"/>
      <c r="H127" s="236" t="s">
        <v>20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155</v>
      </c>
      <c r="AU127" s="243" t="s">
        <v>83</v>
      </c>
      <c r="AV127" s="13" t="s">
        <v>22</v>
      </c>
      <c r="AW127" s="13" t="s">
        <v>33</v>
      </c>
      <c r="AX127" s="13" t="s">
        <v>74</v>
      </c>
      <c r="AY127" s="243" t="s">
        <v>144</v>
      </c>
    </row>
    <row r="128" s="13" customFormat="1">
      <c r="A128" s="13"/>
      <c r="B128" s="233"/>
      <c r="C128" s="234"/>
      <c r="D128" s="235" t="s">
        <v>155</v>
      </c>
      <c r="E128" s="236" t="s">
        <v>20</v>
      </c>
      <c r="F128" s="237" t="s">
        <v>1268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83</v>
      </c>
      <c r="AV128" s="13" t="s">
        <v>22</v>
      </c>
      <c r="AW128" s="13" t="s">
        <v>33</v>
      </c>
      <c r="AX128" s="13" t="s">
        <v>74</v>
      </c>
      <c r="AY128" s="243" t="s">
        <v>144</v>
      </c>
    </row>
    <row r="129" s="14" customFormat="1">
      <c r="A129" s="14"/>
      <c r="B129" s="244"/>
      <c r="C129" s="245"/>
      <c r="D129" s="235" t="s">
        <v>155</v>
      </c>
      <c r="E129" s="246" t="s">
        <v>20</v>
      </c>
      <c r="F129" s="247" t="s">
        <v>1269</v>
      </c>
      <c r="G129" s="245"/>
      <c r="H129" s="248">
        <v>2.5529999999999999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155</v>
      </c>
      <c r="AU129" s="254" t="s">
        <v>83</v>
      </c>
      <c r="AV129" s="14" t="s">
        <v>83</v>
      </c>
      <c r="AW129" s="14" t="s">
        <v>33</v>
      </c>
      <c r="AX129" s="14" t="s">
        <v>74</v>
      </c>
      <c r="AY129" s="254" t="s">
        <v>144</v>
      </c>
    </row>
    <row r="130" s="14" customFormat="1">
      <c r="A130" s="14"/>
      <c r="B130" s="244"/>
      <c r="C130" s="245"/>
      <c r="D130" s="235" t="s">
        <v>155</v>
      </c>
      <c r="E130" s="246" t="s">
        <v>20</v>
      </c>
      <c r="F130" s="247" t="s">
        <v>1270</v>
      </c>
      <c r="G130" s="245"/>
      <c r="H130" s="248">
        <v>2.6580000000000004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155</v>
      </c>
      <c r="AU130" s="254" t="s">
        <v>83</v>
      </c>
      <c r="AV130" s="14" t="s">
        <v>83</v>
      </c>
      <c r="AW130" s="14" t="s">
        <v>33</v>
      </c>
      <c r="AX130" s="14" t="s">
        <v>74</v>
      </c>
      <c r="AY130" s="254" t="s">
        <v>144</v>
      </c>
    </row>
    <row r="131" s="13" customFormat="1">
      <c r="A131" s="13"/>
      <c r="B131" s="233"/>
      <c r="C131" s="234"/>
      <c r="D131" s="235" t="s">
        <v>155</v>
      </c>
      <c r="E131" s="236" t="s">
        <v>20</v>
      </c>
      <c r="F131" s="237" t="s">
        <v>1263</v>
      </c>
      <c r="G131" s="234"/>
      <c r="H131" s="236" t="s">
        <v>20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155</v>
      </c>
      <c r="AU131" s="243" t="s">
        <v>83</v>
      </c>
      <c r="AV131" s="13" t="s">
        <v>22</v>
      </c>
      <c r="AW131" s="13" t="s">
        <v>33</v>
      </c>
      <c r="AX131" s="13" t="s">
        <v>74</v>
      </c>
      <c r="AY131" s="243" t="s">
        <v>144</v>
      </c>
    </row>
    <row r="132" s="14" customFormat="1">
      <c r="A132" s="14"/>
      <c r="B132" s="244"/>
      <c r="C132" s="245"/>
      <c r="D132" s="235" t="s">
        <v>155</v>
      </c>
      <c r="E132" s="246" t="s">
        <v>20</v>
      </c>
      <c r="F132" s="247" t="s">
        <v>1271</v>
      </c>
      <c r="G132" s="245"/>
      <c r="H132" s="248">
        <v>5.3114880000000007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155</v>
      </c>
      <c r="AU132" s="254" t="s">
        <v>83</v>
      </c>
      <c r="AV132" s="14" t="s">
        <v>83</v>
      </c>
      <c r="AW132" s="14" t="s">
        <v>33</v>
      </c>
      <c r="AX132" s="14" t="s">
        <v>74</v>
      </c>
      <c r="AY132" s="254" t="s">
        <v>144</v>
      </c>
    </row>
    <row r="133" s="13" customFormat="1">
      <c r="A133" s="13"/>
      <c r="B133" s="233"/>
      <c r="C133" s="234"/>
      <c r="D133" s="235" t="s">
        <v>155</v>
      </c>
      <c r="E133" s="236" t="s">
        <v>20</v>
      </c>
      <c r="F133" s="237" t="s">
        <v>1272</v>
      </c>
      <c r="G133" s="234"/>
      <c r="H133" s="236" t="s">
        <v>20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155</v>
      </c>
      <c r="AU133" s="243" t="s">
        <v>83</v>
      </c>
      <c r="AV133" s="13" t="s">
        <v>22</v>
      </c>
      <c r="AW133" s="13" t="s">
        <v>33</v>
      </c>
      <c r="AX133" s="13" t="s">
        <v>74</v>
      </c>
      <c r="AY133" s="243" t="s">
        <v>144</v>
      </c>
    </row>
    <row r="134" s="14" customFormat="1">
      <c r="A134" s="14"/>
      <c r="B134" s="244"/>
      <c r="C134" s="245"/>
      <c r="D134" s="235" t="s">
        <v>155</v>
      </c>
      <c r="E134" s="246" t="s">
        <v>20</v>
      </c>
      <c r="F134" s="247" t="s">
        <v>1273</v>
      </c>
      <c r="G134" s="245"/>
      <c r="H134" s="248">
        <v>7.0400000000000009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155</v>
      </c>
      <c r="AU134" s="254" t="s">
        <v>83</v>
      </c>
      <c r="AV134" s="14" t="s">
        <v>83</v>
      </c>
      <c r="AW134" s="14" t="s">
        <v>33</v>
      </c>
      <c r="AX134" s="14" t="s">
        <v>74</v>
      </c>
      <c r="AY134" s="254" t="s">
        <v>144</v>
      </c>
    </row>
    <row r="135" s="15" customFormat="1">
      <c r="A135" s="15"/>
      <c r="B135" s="255"/>
      <c r="C135" s="256"/>
      <c r="D135" s="235" t="s">
        <v>155</v>
      </c>
      <c r="E135" s="257" t="s">
        <v>20</v>
      </c>
      <c r="F135" s="258" t="s">
        <v>198</v>
      </c>
      <c r="G135" s="256"/>
      <c r="H135" s="259">
        <v>222.58694549999999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155</v>
      </c>
      <c r="AU135" s="265" t="s">
        <v>83</v>
      </c>
      <c r="AV135" s="15" t="s">
        <v>151</v>
      </c>
      <c r="AW135" s="15" t="s">
        <v>33</v>
      </c>
      <c r="AX135" s="15" t="s">
        <v>22</v>
      </c>
      <c r="AY135" s="265" t="s">
        <v>144</v>
      </c>
    </row>
    <row r="136" s="2" customFormat="1" ht="24.15" customHeight="1">
      <c r="A136" s="40"/>
      <c r="B136" s="41"/>
      <c r="C136" s="215" t="s">
        <v>177</v>
      </c>
      <c r="D136" s="215" t="s">
        <v>146</v>
      </c>
      <c r="E136" s="216" t="s">
        <v>167</v>
      </c>
      <c r="F136" s="217" t="s">
        <v>168</v>
      </c>
      <c r="G136" s="218" t="s">
        <v>149</v>
      </c>
      <c r="H136" s="219">
        <v>122.53400000000001</v>
      </c>
      <c r="I136" s="220"/>
      <c r="J136" s="221">
        <f>ROUND(I136*H136,2)</f>
        <v>0</v>
      </c>
      <c r="K136" s="217" t="s">
        <v>150</v>
      </c>
      <c r="L136" s="46"/>
      <c r="M136" s="222" t="s">
        <v>20</v>
      </c>
      <c r="N136" s="223" t="s">
        <v>45</v>
      </c>
      <c r="O136" s="86"/>
      <c r="P136" s="224">
        <f>O136*H136</f>
        <v>0</v>
      </c>
      <c r="Q136" s="224">
        <v>0.00069999999999999999</v>
      </c>
      <c r="R136" s="224">
        <f>Q136*H136</f>
        <v>0.085773799999999997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151</v>
      </c>
      <c r="AT136" s="226" t="s">
        <v>146</v>
      </c>
      <c r="AU136" s="226" t="s">
        <v>83</v>
      </c>
      <c r="AY136" s="19" t="s">
        <v>144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22</v>
      </c>
      <c r="BK136" s="227">
        <f>ROUND(I136*H136,2)</f>
        <v>0</v>
      </c>
      <c r="BL136" s="19" t="s">
        <v>151</v>
      </c>
      <c r="BM136" s="226" t="s">
        <v>1274</v>
      </c>
    </row>
    <row r="137" s="2" customFormat="1">
      <c r="A137" s="40"/>
      <c r="B137" s="41"/>
      <c r="C137" s="42"/>
      <c r="D137" s="228" t="s">
        <v>153</v>
      </c>
      <c r="E137" s="42"/>
      <c r="F137" s="229" t="s">
        <v>170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153</v>
      </c>
      <c r="AU137" s="19" t="s">
        <v>83</v>
      </c>
    </row>
    <row r="138" s="13" customFormat="1">
      <c r="A138" s="13"/>
      <c r="B138" s="233"/>
      <c r="C138" s="234"/>
      <c r="D138" s="235" t="s">
        <v>155</v>
      </c>
      <c r="E138" s="236" t="s">
        <v>20</v>
      </c>
      <c r="F138" s="237" t="s">
        <v>1259</v>
      </c>
      <c r="G138" s="234"/>
      <c r="H138" s="236" t="s">
        <v>20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155</v>
      </c>
      <c r="AU138" s="243" t="s">
        <v>83</v>
      </c>
      <c r="AV138" s="13" t="s">
        <v>22</v>
      </c>
      <c r="AW138" s="13" t="s">
        <v>33</v>
      </c>
      <c r="AX138" s="13" t="s">
        <v>74</v>
      </c>
      <c r="AY138" s="243" t="s">
        <v>144</v>
      </c>
    </row>
    <row r="139" s="14" customFormat="1">
      <c r="A139" s="14"/>
      <c r="B139" s="244"/>
      <c r="C139" s="245"/>
      <c r="D139" s="235" t="s">
        <v>155</v>
      </c>
      <c r="E139" s="246" t="s">
        <v>20</v>
      </c>
      <c r="F139" s="247" t="s">
        <v>1275</v>
      </c>
      <c r="G139" s="245"/>
      <c r="H139" s="248">
        <v>122.53356000000001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155</v>
      </c>
      <c r="AU139" s="254" t="s">
        <v>83</v>
      </c>
      <c r="AV139" s="14" t="s">
        <v>83</v>
      </c>
      <c r="AW139" s="14" t="s">
        <v>33</v>
      </c>
      <c r="AX139" s="14" t="s">
        <v>22</v>
      </c>
      <c r="AY139" s="254" t="s">
        <v>144</v>
      </c>
    </row>
    <row r="140" s="2" customFormat="1" ht="44.25" customHeight="1">
      <c r="A140" s="40"/>
      <c r="B140" s="41"/>
      <c r="C140" s="215" t="s">
        <v>182</v>
      </c>
      <c r="D140" s="215" t="s">
        <v>146</v>
      </c>
      <c r="E140" s="216" t="s">
        <v>172</v>
      </c>
      <c r="F140" s="217" t="s">
        <v>173</v>
      </c>
      <c r="G140" s="218" t="s">
        <v>149</v>
      </c>
      <c r="H140" s="219">
        <v>122.535</v>
      </c>
      <c r="I140" s="220"/>
      <c r="J140" s="221">
        <f>ROUND(I140*H140,2)</f>
        <v>0</v>
      </c>
      <c r="K140" s="217" t="s">
        <v>150</v>
      </c>
      <c r="L140" s="46"/>
      <c r="M140" s="222" t="s">
        <v>20</v>
      </c>
      <c r="N140" s="223" t="s">
        <v>45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151</v>
      </c>
      <c r="AT140" s="226" t="s">
        <v>146</v>
      </c>
      <c r="AU140" s="226" t="s">
        <v>83</v>
      </c>
      <c r="AY140" s="19" t="s">
        <v>144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22</v>
      </c>
      <c r="BK140" s="227">
        <f>ROUND(I140*H140,2)</f>
        <v>0</v>
      </c>
      <c r="BL140" s="19" t="s">
        <v>151</v>
      </c>
      <c r="BM140" s="226" t="s">
        <v>1276</v>
      </c>
    </row>
    <row r="141" s="2" customFormat="1">
      <c r="A141" s="40"/>
      <c r="B141" s="41"/>
      <c r="C141" s="42"/>
      <c r="D141" s="228" t="s">
        <v>153</v>
      </c>
      <c r="E141" s="42"/>
      <c r="F141" s="229" t="s">
        <v>175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153</v>
      </c>
      <c r="AU141" s="19" t="s">
        <v>83</v>
      </c>
    </row>
    <row r="142" s="13" customFormat="1">
      <c r="A142" s="13"/>
      <c r="B142" s="233"/>
      <c r="C142" s="234"/>
      <c r="D142" s="235" t="s">
        <v>155</v>
      </c>
      <c r="E142" s="236" t="s">
        <v>20</v>
      </c>
      <c r="F142" s="237" t="s">
        <v>176</v>
      </c>
      <c r="G142" s="234"/>
      <c r="H142" s="236" t="s">
        <v>20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155</v>
      </c>
      <c r="AU142" s="243" t="s">
        <v>83</v>
      </c>
      <c r="AV142" s="13" t="s">
        <v>22</v>
      </c>
      <c r="AW142" s="13" t="s">
        <v>33</v>
      </c>
      <c r="AX142" s="13" t="s">
        <v>74</v>
      </c>
      <c r="AY142" s="243" t="s">
        <v>144</v>
      </c>
    </row>
    <row r="143" s="14" customFormat="1">
      <c r="A143" s="14"/>
      <c r="B143" s="244"/>
      <c r="C143" s="245"/>
      <c r="D143" s="235" t="s">
        <v>155</v>
      </c>
      <c r="E143" s="246" t="s">
        <v>20</v>
      </c>
      <c r="F143" s="247" t="s">
        <v>1277</v>
      </c>
      <c r="G143" s="245"/>
      <c r="H143" s="248">
        <v>122.535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155</v>
      </c>
      <c r="AU143" s="254" t="s">
        <v>83</v>
      </c>
      <c r="AV143" s="14" t="s">
        <v>83</v>
      </c>
      <c r="AW143" s="14" t="s">
        <v>33</v>
      </c>
      <c r="AX143" s="14" t="s">
        <v>22</v>
      </c>
      <c r="AY143" s="254" t="s">
        <v>144</v>
      </c>
    </row>
    <row r="144" s="2" customFormat="1" ht="33" customHeight="1">
      <c r="A144" s="40"/>
      <c r="B144" s="41"/>
      <c r="C144" s="215" t="s">
        <v>187</v>
      </c>
      <c r="D144" s="215" t="s">
        <v>146</v>
      </c>
      <c r="E144" s="216" t="s">
        <v>1278</v>
      </c>
      <c r="F144" s="217" t="s">
        <v>1279</v>
      </c>
      <c r="G144" s="218" t="s">
        <v>161</v>
      </c>
      <c r="H144" s="219">
        <v>105.188</v>
      </c>
      <c r="I144" s="220"/>
      <c r="J144" s="221">
        <f>ROUND(I144*H144,2)</f>
        <v>0</v>
      </c>
      <c r="K144" s="217" t="s">
        <v>150</v>
      </c>
      <c r="L144" s="46"/>
      <c r="M144" s="222" t="s">
        <v>20</v>
      </c>
      <c r="N144" s="223" t="s">
        <v>45</v>
      </c>
      <c r="O144" s="86"/>
      <c r="P144" s="224">
        <f>O144*H144</f>
        <v>0</v>
      </c>
      <c r="Q144" s="224">
        <v>0.00046000000000000001</v>
      </c>
      <c r="R144" s="224">
        <f>Q144*H144</f>
        <v>0.048386480000000003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151</v>
      </c>
      <c r="AT144" s="226" t="s">
        <v>146</v>
      </c>
      <c r="AU144" s="226" t="s">
        <v>83</v>
      </c>
      <c r="AY144" s="19" t="s">
        <v>144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22</v>
      </c>
      <c r="BK144" s="227">
        <f>ROUND(I144*H144,2)</f>
        <v>0</v>
      </c>
      <c r="BL144" s="19" t="s">
        <v>151</v>
      </c>
      <c r="BM144" s="226" t="s">
        <v>1280</v>
      </c>
    </row>
    <row r="145" s="2" customFormat="1">
      <c r="A145" s="40"/>
      <c r="B145" s="41"/>
      <c r="C145" s="42"/>
      <c r="D145" s="228" t="s">
        <v>153</v>
      </c>
      <c r="E145" s="42"/>
      <c r="F145" s="229" t="s">
        <v>1281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153</v>
      </c>
      <c r="AU145" s="19" t="s">
        <v>83</v>
      </c>
    </row>
    <row r="146" s="13" customFormat="1">
      <c r="A146" s="13"/>
      <c r="B146" s="233"/>
      <c r="C146" s="234"/>
      <c r="D146" s="235" t="s">
        <v>155</v>
      </c>
      <c r="E146" s="236" t="s">
        <v>20</v>
      </c>
      <c r="F146" s="237" t="s">
        <v>1259</v>
      </c>
      <c r="G146" s="234"/>
      <c r="H146" s="236" t="s">
        <v>20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155</v>
      </c>
      <c r="AU146" s="243" t="s">
        <v>83</v>
      </c>
      <c r="AV146" s="13" t="s">
        <v>22</v>
      </c>
      <c r="AW146" s="13" t="s">
        <v>33</v>
      </c>
      <c r="AX146" s="13" t="s">
        <v>74</v>
      </c>
      <c r="AY146" s="243" t="s">
        <v>144</v>
      </c>
    </row>
    <row r="147" s="14" customFormat="1">
      <c r="A147" s="14"/>
      <c r="B147" s="244"/>
      <c r="C147" s="245"/>
      <c r="D147" s="235" t="s">
        <v>155</v>
      </c>
      <c r="E147" s="246" t="s">
        <v>20</v>
      </c>
      <c r="F147" s="247" t="s">
        <v>1260</v>
      </c>
      <c r="G147" s="245"/>
      <c r="H147" s="248">
        <v>105.1876575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155</v>
      </c>
      <c r="AU147" s="254" t="s">
        <v>83</v>
      </c>
      <c r="AV147" s="14" t="s">
        <v>83</v>
      </c>
      <c r="AW147" s="14" t="s">
        <v>33</v>
      </c>
      <c r="AX147" s="14" t="s">
        <v>22</v>
      </c>
      <c r="AY147" s="254" t="s">
        <v>144</v>
      </c>
    </row>
    <row r="148" s="2" customFormat="1" ht="37.8" customHeight="1">
      <c r="A148" s="40"/>
      <c r="B148" s="41"/>
      <c r="C148" s="215" t="s">
        <v>199</v>
      </c>
      <c r="D148" s="215" t="s">
        <v>146</v>
      </c>
      <c r="E148" s="216" t="s">
        <v>1282</v>
      </c>
      <c r="F148" s="217" t="s">
        <v>1283</v>
      </c>
      <c r="G148" s="218" t="s">
        <v>161</v>
      </c>
      <c r="H148" s="219">
        <v>105.18899999999999</v>
      </c>
      <c r="I148" s="220"/>
      <c r="J148" s="221">
        <f>ROUND(I148*H148,2)</f>
        <v>0</v>
      </c>
      <c r="K148" s="217" t="s">
        <v>150</v>
      </c>
      <c r="L148" s="46"/>
      <c r="M148" s="222" t="s">
        <v>20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151</v>
      </c>
      <c r="AT148" s="226" t="s">
        <v>146</v>
      </c>
      <c r="AU148" s="226" t="s">
        <v>83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22</v>
      </c>
      <c r="BK148" s="227">
        <f>ROUND(I148*H148,2)</f>
        <v>0</v>
      </c>
      <c r="BL148" s="19" t="s">
        <v>151</v>
      </c>
      <c r="BM148" s="226" t="s">
        <v>1284</v>
      </c>
    </row>
    <row r="149" s="2" customFormat="1">
      <c r="A149" s="40"/>
      <c r="B149" s="41"/>
      <c r="C149" s="42"/>
      <c r="D149" s="228" t="s">
        <v>153</v>
      </c>
      <c r="E149" s="42"/>
      <c r="F149" s="229" t="s">
        <v>1285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153</v>
      </c>
      <c r="AU149" s="19" t="s">
        <v>83</v>
      </c>
    </row>
    <row r="150" s="13" customFormat="1">
      <c r="A150" s="13"/>
      <c r="B150" s="233"/>
      <c r="C150" s="234"/>
      <c r="D150" s="235" t="s">
        <v>155</v>
      </c>
      <c r="E150" s="236" t="s">
        <v>20</v>
      </c>
      <c r="F150" s="237" t="s">
        <v>176</v>
      </c>
      <c r="G150" s="234"/>
      <c r="H150" s="236" t="s">
        <v>20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155</v>
      </c>
      <c r="AU150" s="243" t="s">
        <v>83</v>
      </c>
      <c r="AV150" s="13" t="s">
        <v>22</v>
      </c>
      <c r="AW150" s="13" t="s">
        <v>33</v>
      </c>
      <c r="AX150" s="13" t="s">
        <v>74</v>
      </c>
      <c r="AY150" s="243" t="s">
        <v>144</v>
      </c>
    </row>
    <row r="151" s="14" customFormat="1">
      <c r="A151" s="14"/>
      <c r="B151" s="244"/>
      <c r="C151" s="245"/>
      <c r="D151" s="235" t="s">
        <v>155</v>
      </c>
      <c r="E151" s="246" t="s">
        <v>20</v>
      </c>
      <c r="F151" s="247" t="s">
        <v>1286</v>
      </c>
      <c r="G151" s="245"/>
      <c r="H151" s="248">
        <v>105.18900000000001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155</v>
      </c>
      <c r="AU151" s="254" t="s">
        <v>83</v>
      </c>
      <c r="AV151" s="14" t="s">
        <v>83</v>
      </c>
      <c r="AW151" s="14" t="s">
        <v>33</v>
      </c>
      <c r="AX151" s="14" t="s">
        <v>22</v>
      </c>
      <c r="AY151" s="254" t="s">
        <v>144</v>
      </c>
    </row>
    <row r="152" s="2" customFormat="1" ht="44.25" customHeight="1">
      <c r="A152" s="40"/>
      <c r="B152" s="41"/>
      <c r="C152" s="215" t="s">
        <v>206</v>
      </c>
      <c r="D152" s="215" t="s">
        <v>146</v>
      </c>
      <c r="E152" s="216" t="s">
        <v>229</v>
      </c>
      <c r="F152" s="217" t="s">
        <v>230</v>
      </c>
      <c r="G152" s="218" t="s">
        <v>161</v>
      </c>
      <c r="H152" s="219">
        <v>175.79499999999999</v>
      </c>
      <c r="I152" s="220"/>
      <c r="J152" s="221">
        <f>ROUND(I152*H152,2)</f>
        <v>0</v>
      </c>
      <c r="K152" s="217" t="s">
        <v>150</v>
      </c>
      <c r="L152" s="46"/>
      <c r="M152" s="222" t="s">
        <v>20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151</v>
      </c>
      <c r="AT152" s="226" t="s">
        <v>146</v>
      </c>
      <c r="AU152" s="226" t="s">
        <v>83</v>
      </c>
      <c r="AY152" s="19" t="s">
        <v>144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22</v>
      </c>
      <c r="BK152" s="227">
        <f>ROUND(I152*H152,2)</f>
        <v>0</v>
      </c>
      <c r="BL152" s="19" t="s">
        <v>151</v>
      </c>
      <c r="BM152" s="226" t="s">
        <v>1287</v>
      </c>
    </row>
    <row r="153" s="2" customFormat="1">
      <c r="A153" s="40"/>
      <c r="B153" s="41"/>
      <c r="C153" s="42"/>
      <c r="D153" s="228" t="s">
        <v>153</v>
      </c>
      <c r="E153" s="42"/>
      <c r="F153" s="229" t="s">
        <v>232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153</v>
      </c>
      <c r="AU153" s="19" t="s">
        <v>83</v>
      </c>
    </row>
    <row r="154" s="13" customFormat="1">
      <c r="A154" s="13"/>
      <c r="B154" s="233"/>
      <c r="C154" s="234"/>
      <c r="D154" s="235" t="s">
        <v>155</v>
      </c>
      <c r="E154" s="236" t="s">
        <v>20</v>
      </c>
      <c r="F154" s="237" t="s">
        <v>1259</v>
      </c>
      <c r="G154" s="234"/>
      <c r="H154" s="236" t="s">
        <v>20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155</v>
      </c>
      <c r="AU154" s="243" t="s">
        <v>83</v>
      </c>
      <c r="AV154" s="13" t="s">
        <v>22</v>
      </c>
      <c r="AW154" s="13" t="s">
        <v>33</v>
      </c>
      <c r="AX154" s="13" t="s">
        <v>74</v>
      </c>
      <c r="AY154" s="243" t="s">
        <v>144</v>
      </c>
    </row>
    <row r="155" s="14" customFormat="1">
      <c r="A155" s="14"/>
      <c r="B155" s="244"/>
      <c r="C155" s="245"/>
      <c r="D155" s="235" t="s">
        <v>155</v>
      </c>
      <c r="E155" s="246" t="s">
        <v>20</v>
      </c>
      <c r="F155" s="247" t="s">
        <v>1286</v>
      </c>
      <c r="G155" s="245"/>
      <c r="H155" s="248">
        <v>105.18900000000001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155</v>
      </c>
      <c r="AU155" s="254" t="s">
        <v>83</v>
      </c>
      <c r="AV155" s="14" t="s">
        <v>83</v>
      </c>
      <c r="AW155" s="14" t="s">
        <v>33</v>
      </c>
      <c r="AX155" s="14" t="s">
        <v>74</v>
      </c>
      <c r="AY155" s="254" t="s">
        <v>144</v>
      </c>
    </row>
    <row r="156" s="13" customFormat="1">
      <c r="A156" s="13"/>
      <c r="B156" s="233"/>
      <c r="C156" s="234"/>
      <c r="D156" s="235" t="s">
        <v>155</v>
      </c>
      <c r="E156" s="236" t="s">
        <v>20</v>
      </c>
      <c r="F156" s="237" t="s">
        <v>1288</v>
      </c>
      <c r="G156" s="234"/>
      <c r="H156" s="236" t="s">
        <v>20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155</v>
      </c>
      <c r="AU156" s="243" t="s">
        <v>83</v>
      </c>
      <c r="AV156" s="13" t="s">
        <v>22</v>
      </c>
      <c r="AW156" s="13" t="s">
        <v>33</v>
      </c>
      <c r="AX156" s="13" t="s">
        <v>74</v>
      </c>
      <c r="AY156" s="243" t="s">
        <v>144</v>
      </c>
    </row>
    <row r="157" s="14" customFormat="1">
      <c r="A157" s="14"/>
      <c r="B157" s="244"/>
      <c r="C157" s="245"/>
      <c r="D157" s="235" t="s">
        <v>155</v>
      </c>
      <c r="E157" s="246" t="s">
        <v>20</v>
      </c>
      <c r="F157" s="247" t="s">
        <v>1289</v>
      </c>
      <c r="G157" s="245"/>
      <c r="H157" s="248">
        <v>-5.4105183000000006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155</v>
      </c>
      <c r="AU157" s="254" t="s">
        <v>83</v>
      </c>
      <c r="AV157" s="14" t="s">
        <v>83</v>
      </c>
      <c r="AW157" s="14" t="s">
        <v>33</v>
      </c>
      <c r="AX157" s="14" t="s">
        <v>74</v>
      </c>
      <c r="AY157" s="254" t="s">
        <v>144</v>
      </c>
    </row>
    <row r="158" s="13" customFormat="1">
      <c r="A158" s="13"/>
      <c r="B158" s="233"/>
      <c r="C158" s="234"/>
      <c r="D158" s="235" t="s">
        <v>155</v>
      </c>
      <c r="E158" s="236" t="s">
        <v>20</v>
      </c>
      <c r="F158" s="237" t="s">
        <v>1261</v>
      </c>
      <c r="G158" s="234"/>
      <c r="H158" s="236" t="s">
        <v>20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155</v>
      </c>
      <c r="AU158" s="243" t="s">
        <v>83</v>
      </c>
      <c r="AV158" s="13" t="s">
        <v>22</v>
      </c>
      <c r="AW158" s="13" t="s">
        <v>33</v>
      </c>
      <c r="AX158" s="13" t="s">
        <v>74</v>
      </c>
      <c r="AY158" s="243" t="s">
        <v>144</v>
      </c>
    </row>
    <row r="159" s="14" customFormat="1">
      <c r="A159" s="14"/>
      <c r="B159" s="244"/>
      <c r="C159" s="245"/>
      <c r="D159" s="235" t="s">
        <v>155</v>
      </c>
      <c r="E159" s="246" t="s">
        <v>20</v>
      </c>
      <c r="F159" s="247" t="s">
        <v>1262</v>
      </c>
      <c r="G159" s="245"/>
      <c r="H159" s="248">
        <v>74.481000000000009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155</v>
      </c>
      <c r="AU159" s="254" t="s">
        <v>83</v>
      </c>
      <c r="AV159" s="14" t="s">
        <v>83</v>
      </c>
      <c r="AW159" s="14" t="s">
        <v>33</v>
      </c>
      <c r="AX159" s="14" t="s">
        <v>74</v>
      </c>
      <c r="AY159" s="254" t="s">
        <v>144</v>
      </c>
    </row>
    <row r="160" s="13" customFormat="1">
      <c r="A160" s="13"/>
      <c r="B160" s="233"/>
      <c r="C160" s="234"/>
      <c r="D160" s="235" t="s">
        <v>155</v>
      </c>
      <c r="E160" s="236" t="s">
        <v>20</v>
      </c>
      <c r="F160" s="237" t="s">
        <v>1263</v>
      </c>
      <c r="G160" s="234"/>
      <c r="H160" s="236" t="s">
        <v>20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83</v>
      </c>
      <c r="AV160" s="13" t="s">
        <v>22</v>
      </c>
      <c r="AW160" s="13" t="s">
        <v>33</v>
      </c>
      <c r="AX160" s="13" t="s">
        <v>74</v>
      </c>
      <c r="AY160" s="243" t="s">
        <v>144</v>
      </c>
    </row>
    <row r="161" s="14" customFormat="1">
      <c r="A161" s="14"/>
      <c r="B161" s="244"/>
      <c r="C161" s="245"/>
      <c r="D161" s="235" t="s">
        <v>155</v>
      </c>
      <c r="E161" s="246" t="s">
        <v>20</v>
      </c>
      <c r="F161" s="247" t="s">
        <v>1264</v>
      </c>
      <c r="G161" s="245"/>
      <c r="H161" s="248">
        <v>7.3360000000000003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155</v>
      </c>
      <c r="AU161" s="254" t="s">
        <v>83</v>
      </c>
      <c r="AV161" s="14" t="s">
        <v>83</v>
      </c>
      <c r="AW161" s="14" t="s">
        <v>33</v>
      </c>
      <c r="AX161" s="14" t="s">
        <v>74</v>
      </c>
      <c r="AY161" s="254" t="s">
        <v>144</v>
      </c>
    </row>
    <row r="162" s="13" customFormat="1">
      <c r="A162" s="13"/>
      <c r="B162" s="233"/>
      <c r="C162" s="234"/>
      <c r="D162" s="235" t="s">
        <v>155</v>
      </c>
      <c r="E162" s="236" t="s">
        <v>20</v>
      </c>
      <c r="F162" s="237" t="s">
        <v>1265</v>
      </c>
      <c r="G162" s="234"/>
      <c r="H162" s="236" t="s">
        <v>20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155</v>
      </c>
      <c r="AU162" s="243" t="s">
        <v>83</v>
      </c>
      <c r="AV162" s="13" t="s">
        <v>22</v>
      </c>
      <c r="AW162" s="13" t="s">
        <v>33</v>
      </c>
      <c r="AX162" s="13" t="s">
        <v>74</v>
      </c>
      <c r="AY162" s="243" t="s">
        <v>144</v>
      </c>
    </row>
    <row r="163" s="14" customFormat="1">
      <c r="A163" s="14"/>
      <c r="B163" s="244"/>
      <c r="C163" s="245"/>
      <c r="D163" s="235" t="s">
        <v>155</v>
      </c>
      <c r="E163" s="246" t="s">
        <v>20</v>
      </c>
      <c r="F163" s="247" t="s">
        <v>1266</v>
      </c>
      <c r="G163" s="245"/>
      <c r="H163" s="248">
        <v>18.0198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155</v>
      </c>
      <c r="AU163" s="254" t="s">
        <v>83</v>
      </c>
      <c r="AV163" s="14" t="s">
        <v>83</v>
      </c>
      <c r="AW163" s="14" t="s">
        <v>33</v>
      </c>
      <c r="AX163" s="14" t="s">
        <v>74</v>
      </c>
      <c r="AY163" s="254" t="s">
        <v>144</v>
      </c>
    </row>
    <row r="164" s="13" customFormat="1">
      <c r="A164" s="13"/>
      <c r="B164" s="233"/>
      <c r="C164" s="234"/>
      <c r="D164" s="235" t="s">
        <v>155</v>
      </c>
      <c r="E164" s="236" t="s">
        <v>20</v>
      </c>
      <c r="F164" s="237" t="s">
        <v>1267</v>
      </c>
      <c r="G164" s="234"/>
      <c r="H164" s="236" t="s">
        <v>20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83</v>
      </c>
      <c r="AV164" s="13" t="s">
        <v>22</v>
      </c>
      <c r="AW164" s="13" t="s">
        <v>33</v>
      </c>
      <c r="AX164" s="13" t="s">
        <v>74</v>
      </c>
      <c r="AY164" s="243" t="s">
        <v>144</v>
      </c>
    </row>
    <row r="165" s="13" customFormat="1">
      <c r="A165" s="13"/>
      <c r="B165" s="233"/>
      <c r="C165" s="234"/>
      <c r="D165" s="235" t="s">
        <v>155</v>
      </c>
      <c r="E165" s="236" t="s">
        <v>20</v>
      </c>
      <c r="F165" s="237" t="s">
        <v>1268</v>
      </c>
      <c r="G165" s="234"/>
      <c r="H165" s="236" t="s">
        <v>20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155</v>
      </c>
      <c r="AU165" s="243" t="s">
        <v>83</v>
      </c>
      <c r="AV165" s="13" t="s">
        <v>22</v>
      </c>
      <c r="AW165" s="13" t="s">
        <v>33</v>
      </c>
      <c r="AX165" s="13" t="s">
        <v>74</v>
      </c>
      <c r="AY165" s="243" t="s">
        <v>144</v>
      </c>
    </row>
    <row r="166" s="14" customFormat="1">
      <c r="A166" s="14"/>
      <c r="B166" s="244"/>
      <c r="C166" s="245"/>
      <c r="D166" s="235" t="s">
        <v>155</v>
      </c>
      <c r="E166" s="246" t="s">
        <v>20</v>
      </c>
      <c r="F166" s="247" t="s">
        <v>1269</v>
      </c>
      <c r="G166" s="245"/>
      <c r="H166" s="248">
        <v>2.5529999999999999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155</v>
      </c>
      <c r="AU166" s="254" t="s">
        <v>83</v>
      </c>
      <c r="AV166" s="14" t="s">
        <v>83</v>
      </c>
      <c r="AW166" s="14" t="s">
        <v>33</v>
      </c>
      <c r="AX166" s="14" t="s">
        <v>74</v>
      </c>
      <c r="AY166" s="254" t="s">
        <v>144</v>
      </c>
    </row>
    <row r="167" s="14" customFormat="1">
      <c r="A167" s="14"/>
      <c r="B167" s="244"/>
      <c r="C167" s="245"/>
      <c r="D167" s="235" t="s">
        <v>155</v>
      </c>
      <c r="E167" s="246" t="s">
        <v>20</v>
      </c>
      <c r="F167" s="247" t="s">
        <v>1270</v>
      </c>
      <c r="G167" s="245"/>
      <c r="H167" s="248">
        <v>2.6580000000000004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155</v>
      </c>
      <c r="AU167" s="254" t="s">
        <v>83</v>
      </c>
      <c r="AV167" s="14" t="s">
        <v>83</v>
      </c>
      <c r="AW167" s="14" t="s">
        <v>33</v>
      </c>
      <c r="AX167" s="14" t="s">
        <v>74</v>
      </c>
      <c r="AY167" s="254" t="s">
        <v>144</v>
      </c>
    </row>
    <row r="168" s="13" customFormat="1">
      <c r="A168" s="13"/>
      <c r="B168" s="233"/>
      <c r="C168" s="234"/>
      <c r="D168" s="235" t="s">
        <v>155</v>
      </c>
      <c r="E168" s="236" t="s">
        <v>20</v>
      </c>
      <c r="F168" s="237" t="s">
        <v>1263</v>
      </c>
      <c r="G168" s="234"/>
      <c r="H168" s="236" t="s">
        <v>20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83</v>
      </c>
      <c r="AV168" s="13" t="s">
        <v>22</v>
      </c>
      <c r="AW168" s="13" t="s">
        <v>33</v>
      </c>
      <c r="AX168" s="13" t="s">
        <v>74</v>
      </c>
      <c r="AY168" s="243" t="s">
        <v>144</v>
      </c>
    </row>
    <row r="169" s="14" customFormat="1">
      <c r="A169" s="14"/>
      <c r="B169" s="244"/>
      <c r="C169" s="245"/>
      <c r="D169" s="235" t="s">
        <v>155</v>
      </c>
      <c r="E169" s="246" t="s">
        <v>20</v>
      </c>
      <c r="F169" s="247" t="s">
        <v>1271</v>
      </c>
      <c r="G169" s="245"/>
      <c r="H169" s="248">
        <v>5.3114880000000007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83</v>
      </c>
      <c r="AV169" s="14" t="s">
        <v>83</v>
      </c>
      <c r="AW169" s="14" t="s">
        <v>33</v>
      </c>
      <c r="AX169" s="14" t="s">
        <v>74</v>
      </c>
      <c r="AY169" s="254" t="s">
        <v>144</v>
      </c>
    </row>
    <row r="170" s="13" customFormat="1">
      <c r="A170" s="13"/>
      <c r="B170" s="233"/>
      <c r="C170" s="234"/>
      <c r="D170" s="235" t="s">
        <v>155</v>
      </c>
      <c r="E170" s="236" t="s">
        <v>20</v>
      </c>
      <c r="F170" s="237" t="s">
        <v>1272</v>
      </c>
      <c r="G170" s="234"/>
      <c r="H170" s="236" t="s">
        <v>20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155</v>
      </c>
      <c r="AU170" s="243" t="s">
        <v>83</v>
      </c>
      <c r="AV170" s="13" t="s">
        <v>22</v>
      </c>
      <c r="AW170" s="13" t="s">
        <v>33</v>
      </c>
      <c r="AX170" s="13" t="s">
        <v>74</v>
      </c>
      <c r="AY170" s="243" t="s">
        <v>144</v>
      </c>
    </row>
    <row r="171" s="14" customFormat="1">
      <c r="A171" s="14"/>
      <c r="B171" s="244"/>
      <c r="C171" s="245"/>
      <c r="D171" s="235" t="s">
        <v>155</v>
      </c>
      <c r="E171" s="246" t="s">
        <v>20</v>
      </c>
      <c r="F171" s="247" t="s">
        <v>1273</v>
      </c>
      <c r="G171" s="245"/>
      <c r="H171" s="248">
        <v>7.0400000000000009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155</v>
      </c>
      <c r="AU171" s="254" t="s">
        <v>83</v>
      </c>
      <c r="AV171" s="14" t="s">
        <v>83</v>
      </c>
      <c r="AW171" s="14" t="s">
        <v>33</v>
      </c>
      <c r="AX171" s="14" t="s">
        <v>74</v>
      </c>
      <c r="AY171" s="254" t="s">
        <v>144</v>
      </c>
    </row>
    <row r="172" s="13" customFormat="1">
      <c r="A172" s="13"/>
      <c r="B172" s="233"/>
      <c r="C172" s="234"/>
      <c r="D172" s="235" t="s">
        <v>155</v>
      </c>
      <c r="E172" s="236" t="s">
        <v>20</v>
      </c>
      <c r="F172" s="237" t="s">
        <v>1288</v>
      </c>
      <c r="G172" s="234"/>
      <c r="H172" s="236" t="s">
        <v>20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155</v>
      </c>
      <c r="AU172" s="243" t="s">
        <v>83</v>
      </c>
      <c r="AV172" s="13" t="s">
        <v>22</v>
      </c>
      <c r="AW172" s="13" t="s">
        <v>33</v>
      </c>
      <c r="AX172" s="13" t="s">
        <v>74</v>
      </c>
      <c r="AY172" s="243" t="s">
        <v>144</v>
      </c>
    </row>
    <row r="173" s="13" customFormat="1">
      <c r="A173" s="13"/>
      <c r="B173" s="233"/>
      <c r="C173" s="234"/>
      <c r="D173" s="235" t="s">
        <v>155</v>
      </c>
      <c r="E173" s="236" t="s">
        <v>20</v>
      </c>
      <c r="F173" s="237" t="s">
        <v>1263</v>
      </c>
      <c r="G173" s="234"/>
      <c r="H173" s="236" t="s">
        <v>20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155</v>
      </c>
      <c r="AU173" s="243" t="s">
        <v>83</v>
      </c>
      <c r="AV173" s="13" t="s">
        <v>22</v>
      </c>
      <c r="AW173" s="13" t="s">
        <v>33</v>
      </c>
      <c r="AX173" s="13" t="s">
        <v>74</v>
      </c>
      <c r="AY173" s="243" t="s">
        <v>144</v>
      </c>
    </row>
    <row r="174" s="13" customFormat="1">
      <c r="A174" s="13"/>
      <c r="B174" s="233"/>
      <c r="C174" s="234"/>
      <c r="D174" s="235" t="s">
        <v>155</v>
      </c>
      <c r="E174" s="236" t="s">
        <v>20</v>
      </c>
      <c r="F174" s="237" t="s">
        <v>1267</v>
      </c>
      <c r="G174" s="234"/>
      <c r="H174" s="236" t="s">
        <v>20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155</v>
      </c>
      <c r="AU174" s="243" t="s">
        <v>83</v>
      </c>
      <c r="AV174" s="13" t="s">
        <v>22</v>
      </c>
      <c r="AW174" s="13" t="s">
        <v>33</v>
      </c>
      <c r="AX174" s="13" t="s">
        <v>74</v>
      </c>
      <c r="AY174" s="243" t="s">
        <v>144</v>
      </c>
    </row>
    <row r="175" s="14" customFormat="1">
      <c r="A175" s="14"/>
      <c r="B175" s="244"/>
      <c r="C175" s="245"/>
      <c r="D175" s="235" t="s">
        <v>155</v>
      </c>
      <c r="E175" s="246" t="s">
        <v>20</v>
      </c>
      <c r="F175" s="247" t="s">
        <v>1290</v>
      </c>
      <c r="G175" s="245"/>
      <c r="H175" s="248">
        <v>-1.1856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155</v>
      </c>
      <c r="AU175" s="254" t="s">
        <v>83</v>
      </c>
      <c r="AV175" s="14" t="s">
        <v>83</v>
      </c>
      <c r="AW175" s="14" t="s">
        <v>33</v>
      </c>
      <c r="AX175" s="14" t="s">
        <v>74</v>
      </c>
      <c r="AY175" s="254" t="s">
        <v>144</v>
      </c>
    </row>
    <row r="176" s="13" customFormat="1">
      <c r="A176" s="13"/>
      <c r="B176" s="233"/>
      <c r="C176" s="234"/>
      <c r="D176" s="235" t="s">
        <v>155</v>
      </c>
      <c r="E176" s="236" t="s">
        <v>20</v>
      </c>
      <c r="F176" s="237" t="s">
        <v>1291</v>
      </c>
      <c r="G176" s="234"/>
      <c r="H176" s="236" t="s">
        <v>20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155</v>
      </c>
      <c r="AU176" s="243" t="s">
        <v>83</v>
      </c>
      <c r="AV176" s="13" t="s">
        <v>22</v>
      </c>
      <c r="AW176" s="13" t="s">
        <v>33</v>
      </c>
      <c r="AX176" s="13" t="s">
        <v>74</v>
      </c>
      <c r="AY176" s="243" t="s">
        <v>144</v>
      </c>
    </row>
    <row r="177" s="14" customFormat="1">
      <c r="A177" s="14"/>
      <c r="B177" s="244"/>
      <c r="C177" s="245"/>
      <c r="D177" s="235" t="s">
        <v>155</v>
      </c>
      <c r="E177" s="246" t="s">
        <v>20</v>
      </c>
      <c r="F177" s="247" t="s">
        <v>1292</v>
      </c>
      <c r="G177" s="245"/>
      <c r="H177" s="248">
        <v>-1.7606400000000002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155</v>
      </c>
      <c r="AU177" s="254" t="s">
        <v>83</v>
      </c>
      <c r="AV177" s="14" t="s">
        <v>83</v>
      </c>
      <c r="AW177" s="14" t="s">
        <v>33</v>
      </c>
      <c r="AX177" s="14" t="s">
        <v>74</v>
      </c>
      <c r="AY177" s="254" t="s">
        <v>144</v>
      </c>
    </row>
    <row r="178" s="13" customFormat="1">
      <c r="A178" s="13"/>
      <c r="B178" s="233"/>
      <c r="C178" s="234"/>
      <c r="D178" s="235" t="s">
        <v>155</v>
      </c>
      <c r="E178" s="236" t="s">
        <v>20</v>
      </c>
      <c r="F178" s="237" t="s">
        <v>1268</v>
      </c>
      <c r="G178" s="234"/>
      <c r="H178" s="236" t="s">
        <v>20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155</v>
      </c>
      <c r="AU178" s="243" t="s">
        <v>83</v>
      </c>
      <c r="AV178" s="13" t="s">
        <v>22</v>
      </c>
      <c r="AW178" s="13" t="s">
        <v>33</v>
      </c>
      <c r="AX178" s="13" t="s">
        <v>74</v>
      </c>
      <c r="AY178" s="243" t="s">
        <v>144</v>
      </c>
    </row>
    <row r="179" s="13" customFormat="1">
      <c r="A179" s="13"/>
      <c r="B179" s="233"/>
      <c r="C179" s="234"/>
      <c r="D179" s="235" t="s">
        <v>155</v>
      </c>
      <c r="E179" s="236" t="s">
        <v>20</v>
      </c>
      <c r="F179" s="237" t="s">
        <v>1267</v>
      </c>
      <c r="G179" s="234"/>
      <c r="H179" s="236" t="s">
        <v>20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155</v>
      </c>
      <c r="AU179" s="243" t="s">
        <v>83</v>
      </c>
      <c r="AV179" s="13" t="s">
        <v>22</v>
      </c>
      <c r="AW179" s="13" t="s">
        <v>33</v>
      </c>
      <c r="AX179" s="13" t="s">
        <v>74</v>
      </c>
      <c r="AY179" s="243" t="s">
        <v>144</v>
      </c>
    </row>
    <row r="180" s="14" customFormat="1">
      <c r="A180" s="14"/>
      <c r="B180" s="244"/>
      <c r="C180" s="245"/>
      <c r="D180" s="235" t="s">
        <v>155</v>
      </c>
      <c r="E180" s="246" t="s">
        <v>20</v>
      </c>
      <c r="F180" s="247" t="s">
        <v>1293</v>
      </c>
      <c r="G180" s="245"/>
      <c r="H180" s="248">
        <v>-2.5529999999999999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155</v>
      </c>
      <c r="AU180" s="254" t="s">
        <v>83</v>
      </c>
      <c r="AV180" s="14" t="s">
        <v>83</v>
      </c>
      <c r="AW180" s="14" t="s">
        <v>33</v>
      </c>
      <c r="AX180" s="14" t="s">
        <v>74</v>
      </c>
      <c r="AY180" s="254" t="s">
        <v>144</v>
      </c>
    </row>
    <row r="181" s="14" customFormat="1">
      <c r="A181" s="14"/>
      <c r="B181" s="244"/>
      <c r="C181" s="245"/>
      <c r="D181" s="235" t="s">
        <v>155</v>
      </c>
      <c r="E181" s="246" t="s">
        <v>20</v>
      </c>
      <c r="F181" s="247" t="s">
        <v>1294</v>
      </c>
      <c r="G181" s="245"/>
      <c r="H181" s="248">
        <v>-2.6580000000000004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155</v>
      </c>
      <c r="AU181" s="254" t="s">
        <v>83</v>
      </c>
      <c r="AV181" s="14" t="s">
        <v>83</v>
      </c>
      <c r="AW181" s="14" t="s">
        <v>33</v>
      </c>
      <c r="AX181" s="14" t="s">
        <v>74</v>
      </c>
      <c r="AY181" s="254" t="s">
        <v>144</v>
      </c>
    </row>
    <row r="182" s="13" customFormat="1">
      <c r="A182" s="13"/>
      <c r="B182" s="233"/>
      <c r="C182" s="234"/>
      <c r="D182" s="235" t="s">
        <v>155</v>
      </c>
      <c r="E182" s="236" t="s">
        <v>20</v>
      </c>
      <c r="F182" s="237" t="s">
        <v>1291</v>
      </c>
      <c r="G182" s="234"/>
      <c r="H182" s="236" t="s">
        <v>20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155</v>
      </c>
      <c r="AU182" s="243" t="s">
        <v>83</v>
      </c>
      <c r="AV182" s="13" t="s">
        <v>22</v>
      </c>
      <c r="AW182" s="13" t="s">
        <v>33</v>
      </c>
      <c r="AX182" s="13" t="s">
        <v>74</v>
      </c>
      <c r="AY182" s="243" t="s">
        <v>144</v>
      </c>
    </row>
    <row r="183" s="14" customFormat="1">
      <c r="A183" s="14"/>
      <c r="B183" s="244"/>
      <c r="C183" s="245"/>
      <c r="D183" s="235" t="s">
        <v>155</v>
      </c>
      <c r="E183" s="246" t="s">
        <v>20</v>
      </c>
      <c r="F183" s="247" t="s">
        <v>1295</v>
      </c>
      <c r="G183" s="245"/>
      <c r="H183" s="248">
        <v>-9.6667200000000015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155</v>
      </c>
      <c r="AU183" s="254" t="s">
        <v>83</v>
      </c>
      <c r="AV183" s="14" t="s">
        <v>83</v>
      </c>
      <c r="AW183" s="14" t="s">
        <v>33</v>
      </c>
      <c r="AX183" s="14" t="s">
        <v>74</v>
      </c>
      <c r="AY183" s="254" t="s">
        <v>144</v>
      </c>
    </row>
    <row r="184" s="13" customFormat="1">
      <c r="A184" s="13"/>
      <c r="B184" s="233"/>
      <c r="C184" s="234"/>
      <c r="D184" s="235" t="s">
        <v>155</v>
      </c>
      <c r="E184" s="236" t="s">
        <v>20</v>
      </c>
      <c r="F184" s="237" t="s">
        <v>1296</v>
      </c>
      <c r="G184" s="234"/>
      <c r="H184" s="236" t="s">
        <v>20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155</v>
      </c>
      <c r="AU184" s="243" t="s">
        <v>83</v>
      </c>
      <c r="AV184" s="13" t="s">
        <v>22</v>
      </c>
      <c r="AW184" s="13" t="s">
        <v>33</v>
      </c>
      <c r="AX184" s="13" t="s">
        <v>74</v>
      </c>
      <c r="AY184" s="243" t="s">
        <v>144</v>
      </c>
    </row>
    <row r="185" s="13" customFormat="1">
      <c r="A185" s="13"/>
      <c r="B185" s="233"/>
      <c r="C185" s="234"/>
      <c r="D185" s="235" t="s">
        <v>155</v>
      </c>
      <c r="E185" s="236" t="s">
        <v>20</v>
      </c>
      <c r="F185" s="237" t="s">
        <v>1297</v>
      </c>
      <c r="G185" s="234"/>
      <c r="H185" s="236" t="s">
        <v>20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155</v>
      </c>
      <c r="AU185" s="243" t="s">
        <v>83</v>
      </c>
      <c r="AV185" s="13" t="s">
        <v>22</v>
      </c>
      <c r="AW185" s="13" t="s">
        <v>33</v>
      </c>
      <c r="AX185" s="13" t="s">
        <v>74</v>
      </c>
      <c r="AY185" s="243" t="s">
        <v>144</v>
      </c>
    </row>
    <row r="186" s="14" customFormat="1">
      <c r="A186" s="14"/>
      <c r="B186" s="244"/>
      <c r="C186" s="245"/>
      <c r="D186" s="235" t="s">
        <v>155</v>
      </c>
      <c r="E186" s="246" t="s">
        <v>20</v>
      </c>
      <c r="F186" s="247" t="s">
        <v>1298</v>
      </c>
      <c r="G186" s="245"/>
      <c r="H186" s="248">
        <v>-4.5360000000000005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155</v>
      </c>
      <c r="AU186" s="254" t="s">
        <v>83</v>
      </c>
      <c r="AV186" s="14" t="s">
        <v>83</v>
      </c>
      <c r="AW186" s="14" t="s">
        <v>33</v>
      </c>
      <c r="AX186" s="14" t="s">
        <v>74</v>
      </c>
      <c r="AY186" s="254" t="s">
        <v>144</v>
      </c>
    </row>
    <row r="187" s="13" customFormat="1">
      <c r="A187" s="13"/>
      <c r="B187" s="233"/>
      <c r="C187" s="234"/>
      <c r="D187" s="235" t="s">
        <v>155</v>
      </c>
      <c r="E187" s="236" t="s">
        <v>20</v>
      </c>
      <c r="F187" s="237" t="s">
        <v>1299</v>
      </c>
      <c r="G187" s="234"/>
      <c r="H187" s="236" t="s">
        <v>20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155</v>
      </c>
      <c r="AU187" s="243" t="s">
        <v>83</v>
      </c>
      <c r="AV187" s="13" t="s">
        <v>22</v>
      </c>
      <c r="AW187" s="13" t="s">
        <v>33</v>
      </c>
      <c r="AX187" s="13" t="s">
        <v>74</v>
      </c>
      <c r="AY187" s="243" t="s">
        <v>144</v>
      </c>
    </row>
    <row r="188" s="14" customFormat="1">
      <c r="A188" s="14"/>
      <c r="B188" s="244"/>
      <c r="C188" s="245"/>
      <c r="D188" s="235" t="s">
        <v>155</v>
      </c>
      <c r="E188" s="246" t="s">
        <v>20</v>
      </c>
      <c r="F188" s="247" t="s">
        <v>1300</v>
      </c>
      <c r="G188" s="245"/>
      <c r="H188" s="248">
        <v>-1.5120000000000002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155</v>
      </c>
      <c r="AU188" s="254" t="s">
        <v>83</v>
      </c>
      <c r="AV188" s="14" t="s">
        <v>83</v>
      </c>
      <c r="AW188" s="14" t="s">
        <v>33</v>
      </c>
      <c r="AX188" s="14" t="s">
        <v>74</v>
      </c>
      <c r="AY188" s="254" t="s">
        <v>144</v>
      </c>
    </row>
    <row r="189" s="13" customFormat="1">
      <c r="A189" s="13"/>
      <c r="B189" s="233"/>
      <c r="C189" s="234"/>
      <c r="D189" s="235" t="s">
        <v>155</v>
      </c>
      <c r="E189" s="236" t="s">
        <v>20</v>
      </c>
      <c r="F189" s="237" t="s">
        <v>1301</v>
      </c>
      <c r="G189" s="234"/>
      <c r="H189" s="236" t="s">
        <v>20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155</v>
      </c>
      <c r="AU189" s="243" t="s">
        <v>83</v>
      </c>
      <c r="AV189" s="13" t="s">
        <v>22</v>
      </c>
      <c r="AW189" s="13" t="s">
        <v>33</v>
      </c>
      <c r="AX189" s="13" t="s">
        <v>74</v>
      </c>
      <c r="AY189" s="243" t="s">
        <v>144</v>
      </c>
    </row>
    <row r="190" s="14" customFormat="1">
      <c r="A190" s="14"/>
      <c r="B190" s="244"/>
      <c r="C190" s="245"/>
      <c r="D190" s="235" t="s">
        <v>155</v>
      </c>
      <c r="E190" s="246" t="s">
        <v>20</v>
      </c>
      <c r="F190" s="247" t="s">
        <v>1302</v>
      </c>
      <c r="G190" s="245"/>
      <c r="H190" s="248">
        <v>-1.0975999999999999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155</v>
      </c>
      <c r="AU190" s="254" t="s">
        <v>83</v>
      </c>
      <c r="AV190" s="14" t="s">
        <v>83</v>
      </c>
      <c r="AW190" s="14" t="s">
        <v>33</v>
      </c>
      <c r="AX190" s="14" t="s">
        <v>74</v>
      </c>
      <c r="AY190" s="254" t="s">
        <v>144</v>
      </c>
    </row>
    <row r="191" s="13" customFormat="1">
      <c r="A191" s="13"/>
      <c r="B191" s="233"/>
      <c r="C191" s="234"/>
      <c r="D191" s="235" t="s">
        <v>155</v>
      </c>
      <c r="E191" s="236" t="s">
        <v>20</v>
      </c>
      <c r="F191" s="237" t="s">
        <v>1303</v>
      </c>
      <c r="G191" s="234"/>
      <c r="H191" s="236" t="s">
        <v>20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155</v>
      </c>
      <c r="AU191" s="243" t="s">
        <v>83</v>
      </c>
      <c r="AV191" s="13" t="s">
        <v>22</v>
      </c>
      <c r="AW191" s="13" t="s">
        <v>33</v>
      </c>
      <c r="AX191" s="13" t="s">
        <v>74</v>
      </c>
      <c r="AY191" s="243" t="s">
        <v>144</v>
      </c>
    </row>
    <row r="192" s="14" customFormat="1">
      <c r="A192" s="14"/>
      <c r="B192" s="244"/>
      <c r="C192" s="245"/>
      <c r="D192" s="235" t="s">
        <v>155</v>
      </c>
      <c r="E192" s="246" t="s">
        <v>20</v>
      </c>
      <c r="F192" s="247" t="s">
        <v>1304</v>
      </c>
      <c r="G192" s="245"/>
      <c r="H192" s="248">
        <v>-2.5600000000000001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155</v>
      </c>
      <c r="AU192" s="254" t="s">
        <v>83</v>
      </c>
      <c r="AV192" s="14" t="s">
        <v>83</v>
      </c>
      <c r="AW192" s="14" t="s">
        <v>33</v>
      </c>
      <c r="AX192" s="14" t="s">
        <v>74</v>
      </c>
      <c r="AY192" s="254" t="s">
        <v>144</v>
      </c>
    </row>
    <row r="193" s="13" customFormat="1">
      <c r="A193" s="13"/>
      <c r="B193" s="233"/>
      <c r="C193" s="234"/>
      <c r="D193" s="235" t="s">
        <v>155</v>
      </c>
      <c r="E193" s="236" t="s">
        <v>20</v>
      </c>
      <c r="F193" s="237" t="s">
        <v>1305</v>
      </c>
      <c r="G193" s="234"/>
      <c r="H193" s="236" t="s">
        <v>20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155</v>
      </c>
      <c r="AU193" s="243" t="s">
        <v>83</v>
      </c>
      <c r="AV193" s="13" t="s">
        <v>22</v>
      </c>
      <c r="AW193" s="13" t="s">
        <v>33</v>
      </c>
      <c r="AX193" s="13" t="s">
        <v>74</v>
      </c>
      <c r="AY193" s="243" t="s">
        <v>144</v>
      </c>
    </row>
    <row r="194" s="14" customFormat="1">
      <c r="A194" s="14"/>
      <c r="B194" s="244"/>
      <c r="C194" s="245"/>
      <c r="D194" s="235" t="s">
        <v>155</v>
      </c>
      <c r="E194" s="246" t="s">
        <v>20</v>
      </c>
      <c r="F194" s="247" t="s">
        <v>1306</v>
      </c>
      <c r="G194" s="245"/>
      <c r="H194" s="248">
        <v>-13.853289999999999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155</v>
      </c>
      <c r="AU194" s="254" t="s">
        <v>83</v>
      </c>
      <c r="AV194" s="14" t="s">
        <v>83</v>
      </c>
      <c r="AW194" s="14" t="s">
        <v>33</v>
      </c>
      <c r="AX194" s="14" t="s">
        <v>74</v>
      </c>
      <c r="AY194" s="254" t="s">
        <v>144</v>
      </c>
    </row>
    <row r="195" s="15" customFormat="1">
      <c r="A195" s="15"/>
      <c r="B195" s="255"/>
      <c r="C195" s="256"/>
      <c r="D195" s="235" t="s">
        <v>155</v>
      </c>
      <c r="E195" s="257" t="s">
        <v>20</v>
      </c>
      <c r="F195" s="258" t="s">
        <v>198</v>
      </c>
      <c r="G195" s="256"/>
      <c r="H195" s="259">
        <v>175.79491970000004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155</v>
      </c>
      <c r="AU195" s="265" t="s">
        <v>83</v>
      </c>
      <c r="AV195" s="15" t="s">
        <v>151</v>
      </c>
      <c r="AW195" s="15" t="s">
        <v>33</v>
      </c>
      <c r="AX195" s="15" t="s">
        <v>22</v>
      </c>
      <c r="AY195" s="265" t="s">
        <v>144</v>
      </c>
    </row>
    <row r="196" s="2" customFormat="1" ht="16.5" customHeight="1">
      <c r="A196" s="40"/>
      <c r="B196" s="41"/>
      <c r="C196" s="266" t="s">
        <v>214</v>
      </c>
      <c r="D196" s="266" t="s">
        <v>272</v>
      </c>
      <c r="E196" s="267" t="s">
        <v>1307</v>
      </c>
      <c r="F196" s="268" t="s">
        <v>1308</v>
      </c>
      <c r="G196" s="269" t="s">
        <v>217</v>
      </c>
      <c r="H196" s="270">
        <v>94.915999999999997</v>
      </c>
      <c r="I196" s="271"/>
      <c r="J196" s="272">
        <f>ROUND(I196*H196,2)</f>
        <v>0</v>
      </c>
      <c r="K196" s="268" t="s">
        <v>150</v>
      </c>
      <c r="L196" s="273"/>
      <c r="M196" s="274" t="s">
        <v>20</v>
      </c>
      <c r="N196" s="275" t="s">
        <v>45</v>
      </c>
      <c r="O196" s="86"/>
      <c r="P196" s="224">
        <f>O196*H196</f>
        <v>0</v>
      </c>
      <c r="Q196" s="224">
        <v>1</v>
      </c>
      <c r="R196" s="224">
        <f>Q196*H196</f>
        <v>94.915999999999997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199</v>
      </c>
      <c r="AT196" s="226" t="s">
        <v>272</v>
      </c>
      <c r="AU196" s="226" t="s">
        <v>83</v>
      </c>
      <c r="AY196" s="19" t="s">
        <v>144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22</v>
      </c>
      <c r="BK196" s="227">
        <f>ROUND(I196*H196,2)</f>
        <v>0</v>
      </c>
      <c r="BL196" s="19" t="s">
        <v>151</v>
      </c>
      <c r="BM196" s="226" t="s">
        <v>1309</v>
      </c>
    </row>
    <row r="197" s="13" customFormat="1">
      <c r="A197" s="13"/>
      <c r="B197" s="233"/>
      <c r="C197" s="234"/>
      <c r="D197" s="235" t="s">
        <v>155</v>
      </c>
      <c r="E197" s="236" t="s">
        <v>20</v>
      </c>
      <c r="F197" s="237" t="s">
        <v>1259</v>
      </c>
      <c r="G197" s="234"/>
      <c r="H197" s="236" t="s">
        <v>20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155</v>
      </c>
      <c r="AU197" s="243" t="s">
        <v>83</v>
      </c>
      <c r="AV197" s="13" t="s">
        <v>22</v>
      </c>
      <c r="AW197" s="13" t="s">
        <v>33</v>
      </c>
      <c r="AX197" s="13" t="s">
        <v>74</v>
      </c>
      <c r="AY197" s="243" t="s">
        <v>144</v>
      </c>
    </row>
    <row r="198" s="14" customFormat="1">
      <c r="A198" s="14"/>
      <c r="B198" s="244"/>
      <c r="C198" s="245"/>
      <c r="D198" s="235" t="s">
        <v>155</v>
      </c>
      <c r="E198" s="246" t="s">
        <v>20</v>
      </c>
      <c r="F198" s="247" t="s">
        <v>1310</v>
      </c>
      <c r="G198" s="245"/>
      <c r="H198" s="248">
        <v>94.916018099999988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155</v>
      </c>
      <c r="AU198" s="254" t="s">
        <v>83</v>
      </c>
      <c r="AV198" s="14" t="s">
        <v>83</v>
      </c>
      <c r="AW198" s="14" t="s">
        <v>33</v>
      </c>
      <c r="AX198" s="14" t="s">
        <v>22</v>
      </c>
      <c r="AY198" s="254" t="s">
        <v>144</v>
      </c>
    </row>
    <row r="199" s="2" customFormat="1" ht="44.25" customHeight="1">
      <c r="A199" s="40"/>
      <c r="B199" s="41"/>
      <c r="C199" s="215" t="s">
        <v>222</v>
      </c>
      <c r="D199" s="215" t="s">
        <v>146</v>
      </c>
      <c r="E199" s="216" t="s">
        <v>207</v>
      </c>
      <c r="F199" s="217" t="s">
        <v>208</v>
      </c>
      <c r="G199" s="218" t="s">
        <v>161</v>
      </c>
      <c r="H199" s="219">
        <v>261.61500000000001</v>
      </c>
      <c r="I199" s="220"/>
      <c r="J199" s="221">
        <f>ROUND(I199*H199,2)</f>
        <v>0</v>
      </c>
      <c r="K199" s="217" t="s">
        <v>150</v>
      </c>
      <c r="L199" s="46"/>
      <c r="M199" s="222" t="s">
        <v>20</v>
      </c>
      <c r="N199" s="223" t="s">
        <v>45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151</v>
      </c>
      <c r="AT199" s="226" t="s">
        <v>146</v>
      </c>
      <c r="AU199" s="226" t="s">
        <v>83</v>
      </c>
      <c r="AY199" s="19" t="s">
        <v>144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22</v>
      </c>
      <c r="BK199" s="227">
        <f>ROUND(I199*H199,2)</f>
        <v>0</v>
      </c>
      <c r="BL199" s="19" t="s">
        <v>151</v>
      </c>
      <c r="BM199" s="226" t="s">
        <v>1311</v>
      </c>
    </row>
    <row r="200" s="2" customFormat="1">
      <c r="A200" s="40"/>
      <c r="B200" s="41"/>
      <c r="C200" s="42"/>
      <c r="D200" s="228" t="s">
        <v>153</v>
      </c>
      <c r="E200" s="42"/>
      <c r="F200" s="229" t="s">
        <v>210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153</v>
      </c>
      <c r="AU200" s="19" t="s">
        <v>83</v>
      </c>
    </row>
    <row r="201" s="13" customFormat="1">
      <c r="A201" s="13"/>
      <c r="B201" s="233"/>
      <c r="C201" s="234"/>
      <c r="D201" s="235" t="s">
        <v>155</v>
      </c>
      <c r="E201" s="236" t="s">
        <v>20</v>
      </c>
      <c r="F201" s="237" t="s">
        <v>211</v>
      </c>
      <c r="G201" s="234"/>
      <c r="H201" s="236" t="s">
        <v>20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155</v>
      </c>
      <c r="AU201" s="243" t="s">
        <v>83</v>
      </c>
      <c r="AV201" s="13" t="s">
        <v>22</v>
      </c>
      <c r="AW201" s="13" t="s">
        <v>33</v>
      </c>
      <c r="AX201" s="13" t="s">
        <v>74</v>
      </c>
      <c r="AY201" s="243" t="s">
        <v>144</v>
      </c>
    </row>
    <row r="202" s="14" customFormat="1">
      <c r="A202" s="14"/>
      <c r="B202" s="244"/>
      <c r="C202" s="245"/>
      <c r="D202" s="235" t="s">
        <v>155</v>
      </c>
      <c r="E202" s="246" t="s">
        <v>20</v>
      </c>
      <c r="F202" s="247" t="s">
        <v>1312</v>
      </c>
      <c r="G202" s="245"/>
      <c r="H202" s="248">
        <v>135.77610000000001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155</v>
      </c>
      <c r="AU202" s="254" t="s">
        <v>83</v>
      </c>
      <c r="AV202" s="14" t="s">
        <v>83</v>
      </c>
      <c r="AW202" s="14" t="s">
        <v>33</v>
      </c>
      <c r="AX202" s="14" t="s">
        <v>74</v>
      </c>
      <c r="AY202" s="254" t="s">
        <v>144</v>
      </c>
    </row>
    <row r="203" s="13" customFormat="1">
      <c r="A203" s="13"/>
      <c r="B203" s="233"/>
      <c r="C203" s="234"/>
      <c r="D203" s="235" t="s">
        <v>155</v>
      </c>
      <c r="E203" s="236" t="s">
        <v>20</v>
      </c>
      <c r="F203" s="237" t="s">
        <v>196</v>
      </c>
      <c r="G203" s="234"/>
      <c r="H203" s="236" t="s">
        <v>20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155</v>
      </c>
      <c r="AU203" s="243" t="s">
        <v>83</v>
      </c>
      <c r="AV203" s="13" t="s">
        <v>22</v>
      </c>
      <c r="AW203" s="13" t="s">
        <v>33</v>
      </c>
      <c r="AX203" s="13" t="s">
        <v>74</v>
      </c>
      <c r="AY203" s="243" t="s">
        <v>144</v>
      </c>
    </row>
    <row r="204" s="14" customFormat="1">
      <c r="A204" s="14"/>
      <c r="B204" s="244"/>
      <c r="C204" s="245"/>
      <c r="D204" s="235" t="s">
        <v>155</v>
      </c>
      <c r="E204" s="246" t="s">
        <v>20</v>
      </c>
      <c r="F204" s="247" t="s">
        <v>1313</v>
      </c>
      <c r="G204" s="245"/>
      <c r="H204" s="248">
        <v>175.79499999999999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155</v>
      </c>
      <c r="AU204" s="254" t="s">
        <v>83</v>
      </c>
      <c r="AV204" s="14" t="s">
        <v>83</v>
      </c>
      <c r="AW204" s="14" t="s">
        <v>33</v>
      </c>
      <c r="AX204" s="14" t="s">
        <v>74</v>
      </c>
      <c r="AY204" s="254" t="s">
        <v>144</v>
      </c>
    </row>
    <row r="205" s="13" customFormat="1">
      <c r="A205" s="13"/>
      <c r="B205" s="233"/>
      <c r="C205" s="234"/>
      <c r="D205" s="235" t="s">
        <v>155</v>
      </c>
      <c r="E205" s="236" t="s">
        <v>20</v>
      </c>
      <c r="F205" s="237" t="s">
        <v>1314</v>
      </c>
      <c r="G205" s="234"/>
      <c r="H205" s="236" t="s">
        <v>20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155</v>
      </c>
      <c r="AU205" s="243" t="s">
        <v>83</v>
      </c>
      <c r="AV205" s="13" t="s">
        <v>22</v>
      </c>
      <c r="AW205" s="13" t="s">
        <v>33</v>
      </c>
      <c r="AX205" s="13" t="s">
        <v>74</v>
      </c>
      <c r="AY205" s="243" t="s">
        <v>144</v>
      </c>
    </row>
    <row r="206" s="14" customFormat="1">
      <c r="A206" s="14"/>
      <c r="B206" s="244"/>
      <c r="C206" s="245"/>
      <c r="D206" s="235" t="s">
        <v>155</v>
      </c>
      <c r="E206" s="246" t="s">
        <v>20</v>
      </c>
      <c r="F206" s="247" t="s">
        <v>1315</v>
      </c>
      <c r="G206" s="245"/>
      <c r="H206" s="248">
        <v>-49.955798999999999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155</v>
      </c>
      <c r="AU206" s="254" t="s">
        <v>83</v>
      </c>
      <c r="AV206" s="14" t="s">
        <v>83</v>
      </c>
      <c r="AW206" s="14" t="s">
        <v>33</v>
      </c>
      <c r="AX206" s="14" t="s">
        <v>74</v>
      </c>
      <c r="AY206" s="254" t="s">
        <v>144</v>
      </c>
    </row>
    <row r="207" s="15" customFormat="1">
      <c r="A207" s="15"/>
      <c r="B207" s="255"/>
      <c r="C207" s="256"/>
      <c r="D207" s="235" t="s">
        <v>155</v>
      </c>
      <c r="E207" s="257" t="s">
        <v>20</v>
      </c>
      <c r="F207" s="258" t="s">
        <v>198</v>
      </c>
      <c r="G207" s="256"/>
      <c r="H207" s="259">
        <v>261.61530099999999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155</v>
      </c>
      <c r="AU207" s="265" t="s">
        <v>83</v>
      </c>
      <c r="AV207" s="15" t="s">
        <v>151</v>
      </c>
      <c r="AW207" s="15" t="s">
        <v>33</v>
      </c>
      <c r="AX207" s="15" t="s">
        <v>22</v>
      </c>
      <c r="AY207" s="265" t="s">
        <v>144</v>
      </c>
    </row>
    <row r="208" s="2" customFormat="1" ht="62.7" customHeight="1">
      <c r="A208" s="40"/>
      <c r="B208" s="41"/>
      <c r="C208" s="215" t="s">
        <v>228</v>
      </c>
      <c r="D208" s="215" t="s">
        <v>146</v>
      </c>
      <c r="E208" s="216" t="s">
        <v>188</v>
      </c>
      <c r="F208" s="217" t="s">
        <v>189</v>
      </c>
      <c r="G208" s="218" t="s">
        <v>161</v>
      </c>
      <c r="H208" s="219">
        <v>2169.4229999999998</v>
      </c>
      <c r="I208" s="220"/>
      <c r="J208" s="221">
        <f>ROUND(I208*H208,2)</f>
        <v>0</v>
      </c>
      <c r="K208" s="217" t="s">
        <v>150</v>
      </c>
      <c r="L208" s="46"/>
      <c r="M208" s="222" t="s">
        <v>20</v>
      </c>
      <c r="N208" s="223" t="s">
        <v>45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151</v>
      </c>
      <c r="AT208" s="226" t="s">
        <v>146</v>
      </c>
      <c r="AU208" s="226" t="s">
        <v>83</v>
      </c>
      <c r="AY208" s="19" t="s">
        <v>144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22</v>
      </c>
      <c r="BK208" s="227">
        <f>ROUND(I208*H208,2)</f>
        <v>0</v>
      </c>
      <c r="BL208" s="19" t="s">
        <v>151</v>
      </c>
      <c r="BM208" s="226" t="s">
        <v>1316</v>
      </c>
    </row>
    <row r="209" s="2" customFormat="1">
      <c r="A209" s="40"/>
      <c r="B209" s="41"/>
      <c r="C209" s="42"/>
      <c r="D209" s="228" t="s">
        <v>153</v>
      </c>
      <c r="E209" s="42"/>
      <c r="F209" s="229" t="s">
        <v>191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153</v>
      </c>
      <c r="AU209" s="19" t="s">
        <v>83</v>
      </c>
    </row>
    <row r="210" s="13" customFormat="1">
      <c r="A210" s="13"/>
      <c r="B210" s="233"/>
      <c r="C210" s="234"/>
      <c r="D210" s="235" t="s">
        <v>155</v>
      </c>
      <c r="E210" s="236" t="s">
        <v>20</v>
      </c>
      <c r="F210" s="237" t="s">
        <v>192</v>
      </c>
      <c r="G210" s="234"/>
      <c r="H210" s="236" t="s">
        <v>20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155</v>
      </c>
      <c r="AU210" s="243" t="s">
        <v>83</v>
      </c>
      <c r="AV210" s="13" t="s">
        <v>22</v>
      </c>
      <c r="AW210" s="13" t="s">
        <v>33</v>
      </c>
      <c r="AX210" s="13" t="s">
        <v>74</v>
      </c>
      <c r="AY210" s="243" t="s">
        <v>144</v>
      </c>
    </row>
    <row r="211" s="14" customFormat="1">
      <c r="A211" s="14"/>
      <c r="B211" s="244"/>
      <c r="C211" s="245"/>
      <c r="D211" s="235" t="s">
        <v>155</v>
      </c>
      <c r="E211" s="246" t="s">
        <v>20</v>
      </c>
      <c r="F211" s="247" t="s">
        <v>1317</v>
      </c>
      <c r="G211" s="245"/>
      <c r="H211" s="248">
        <v>313.74620000000004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155</v>
      </c>
      <c r="AU211" s="254" t="s">
        <v>83</v>
      </c>
      <c r="AV211" s="14" t="s">
        <v>83</v>
      </c>
      <c r="AW211" s="14" t="s">
        <v>33</v>
      </c>
      <c r="AX211" s="14" t="s">
        <v>74</v>
      </c>
      <c r="AY211" s="254" t="s">
        <v>144</v>
      </c>
    </row>
    <row r="212" s="13" customFormat="1">
      <c r="A212" s="13"/>
      <c r="B212" s="233"/>
      <c r="C212" s="234"/>
      <c r="D212" s="235" t="s">
        <v>155</v>
      </c>
      <c r="E212" s="236" t="s">
        <v>20</v>
      </c>
      <c r="F212" s="237" t="s">
        <v>194</v>
      </c>
      <c r="G212" s="234"/>
      <c r="H212" s="236" t="s">
        <v>20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155</v>
      </c>
      <c r="AU212" s="243" t="s">
        <v>83</v>
      </c>
      <c r="AV212" s="13" t="s">
        <v>22</v>
      </c>
      <c r="AW212" s="13" t="s">
        <v>33</v>
      </c>
      <c r="AX212" s="13" t="s">
        <v>74</v>
      </c>
      <c r="AY212" s="243" t="s">
        <v>144</v>
      </c>
    </row>
    <row r="213" s="14" customFormat="1">
      <c r="A213" s="14"/>
      <c r="B213" s="244"/>
      <c r="C213" s="245"/>
      <c r="D213" s="235" t="s">
        <v>155</v>
      </c>
      <c r="E213" s="246" t="s">
        <v>20</v>
      </c>
      <c r="F213" s="247" t="s">
        <v>1318</v>
      </c>
      <c r="G213" s="245"/>
      <c r="H213" s="248">
        <v>1603.9978999999998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155</v>
      </c>
      <c r="AU213" s="254" t="s">
        <v>83</v>
      </c>
      <c r="AV213" s="14" t="s">
        <v>83</v>
      </c>
      <c r="AW213" s="14" t="s">
        <v>33</v>
      </c>
      <c r="AX213" s="14" t="s">
        <v>74</v>
      </c>
      <c r="AY213" s="254" t="s">
        <v>144</v>
      </c>
    </row>
    <row r="214" s="13" customFormat="1">
      <c r="A214" s="13"/>
      <c r="B214" s="233"/>
      <c r="C214" s="234"/>
      <c r="D214" s="235" t="s">
        <v>155</v>
      </c>
      <c r="E214" s="236" t="s">
        <v>20</v>
      </c>
      <c r="F214" s="237" t="s">
        <v>196</v>
      </c>
      <c r="G214" s="234"/>
      <c r="H214" s="236" t="s">
        <v>20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155</v>
      </c>
      <c r="AU214" s="243" t="s">
        <v>83</v>
      </c>
      <c r="AV214" s="13" t="s">
        <v>22</v>
      </c>
      <c r="AW214" s="13" t="s">
        <v>33</v>
      </c>
      <c r="AX214" s="13" t="s">
        <v>74</v>
      </c>
      <c r="AY214" s="243" t="s">
        <v>144</v>
      </c>
    </row>
    <row r="215" s="14" customFormat="1">
      <c r="A215" s="14"/>
      <c r="B215" s="244"/>
      <c r="C215" s="245"/>
      <c r="D215" s="235" t="s">
        <v>155</v>
      </c>
      <c r="E215" s="246" t="s">
        <v>20</v>
      </c>
      <c r="F215" s="247" t="s">
        <v>1319</v>
      </c>
      <c r="G215" s="245"/>
      <c r="H215" s="248">
        <v>351.58999999999997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155</v>
      </c>
      <c r="AU215" s="254" t="s">
        <v>83</v>
      </c>
      <c r="AV215" s="14" t="s">
        <v>83</v>
      </c>
      <c r="AW215" s="14" t="s">
        <v>33</v>
      </c>
      <c r="AX215" s="14" t="s">
        <v>74</v>
      </c>
      <c r="AY215" s="254" t="s">
        <v>144</v>
      </c>
    </row>
    <row r="216" s="13" customFormat="1">
      <c r="A216" s="13"/>
      <c r="B216" s="233"/>
      <c r="C216" s="234"/>
      <c r="D216" s="235" t="s">
        <v>155</v>
      </c>
      <c r="E216" s="236" t="s">
        <v>20</v>
      </c>
      <c r="F216" s="237" t="s">
        <v>1314</v>
      </c>
      <c r="G216" s="234"/>
      <c r="H216" s="236" t="s">
        <v>20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83</v>
      </c>
      <c r="AV216" s="13" t="s">
        <v>22</v>
      </c>
      <c r="AW216" s="13" t="s">
        <v>33</v>
      </c>
      <c r="AX216" s="13" t="s">
        <v>74</v>
      </c>
      <c r="AY216" s="243" t="s">
        <v>144</v>
      </c>
    </row>
    <row r="217" s="14" customFormat="1">
      <c r="A217" s="14"/>
      <c r="B217" s="244"/>
      <c r="C217" s="245"/>
      <c r="D217" s="235" t="s">
        <v>155</v>
      </c>
      <c r="E217" s="246" t="s">
        <v>20</v>
      </c>
      <c r="F217" s="247" t="s">
        <v>1320</v>
      </c>
      <c r="G217" s="245"/>
      <c r="H217" s="248">
        <v>-99.911597999999998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83</v>
      </c>
      <c r="AV217" s="14" t="s">
        <v>83</v>
      </c>
      <c r="AW217" s="14" t="s">
        <v>33</v>
      </c>
      <c r="AX217" s="14" t="s">
        <v>74</v>
      </c>
      <c r="AY217" s="254" t="s">
        <v>144</v>
      </c>
    </row>
    <row r="218" s="15" customFormat="1">
      <c r="A218" s="15"/>
      <c r="B218" s="255"/>
      <c r="C218" s="256"/>
      <c r="D218" s="235" t="s">
        <v>155</v>
      </c>
      <c r="E218" s="257" t="s">
        <v>20</v>
      </c>
      <c r="F218" s="258" t="s">
        <v>198</v>
      </c>
      <c r="G218" s="256"/>
      <c r="H218" s="259">
        <v>2169.4225019999999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155</v>
      </c>
      <c r="AU218" s="265" t="s">
        <v>83</v>
      </c>
      <c r="AV218" s="15" t="s">
        <v>151</v>
      </c>
      <c r="AW218" s="15" t="s">
        <v>33</v>
      </c>
      <c r="AX218" s="15" t="s">
        <v>22</v>
      </c>
      <c r="AY218" s="265" t="s">
        <v>144</v>
      </c>
    </row>
    <row r="219" s="2" customFormat="1" ht="62.7" customHeight="1">
      <c r="A219" s="40"/>
      <c r="B219" s="41"/>
      <c r="C219" s="215" t="s">
        <v>233</v>
      </c>
      <c r="D219" s="215" t="s">
        <v>146</v>
      </c>
      <c r="E219" s="216" t="s">
        <v>200</v>
      </c>
      <c r="F219" s="217" t="s">
        <v>201</v>
      </c>
      <c r="G219" s="218" t="s">
        <v>161</v>
      </c>
      <c r="H219" s="219">
        <v>2674.5839999999998</v>
      </c>
      <c r="I219" s="220"/>
      <c r="J219" s="221">
        <f>ROUND(I219*H219,2)</f>
        <v>0</v>
      </c>
      <c r="K219" s="217" t="s">
        <v>150</v>
      </c>
      <c r="L219" s="46"/>
      <c r="M219" s="222" t="s">
        <v>20</v>
      </c>
      <c r="N219" s="223" t="s">
        <v>45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151</v>
      </c>
      <c r="AT219" s="226" t="s">
        <v>146</v>
      </c>
      <c r="AU219" s="226" t="s">
        <v>83</v>
      </c>
      <c r="AY219" s="19" t="s">
        <v>144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22</v>
      </c>
      <c r="BK219" s="227">
        <f>ROUND(I219*H219,2)</f>
        <v>0</v>
      </c>
      <c r="BL219" s="19" t="s">
        <v>151</v>
      </c>
      <c r="BM219" s="226" t="s">
        <v>1321</v>
      </c>
    </row>
    <row r="220" s="2" customFormat="1">
      <c r="A220" s="40"/>
      <c r="B220" s="41"/>
      <c r="C220" s="42"/>
      <c r="D220" s="228" t="s">
        <v>153</v>
      </c>
      <c r="E220" s="42"/>
      <c r="F220" s="229" t="s">
        <v>203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153</v>
      </c>
      <c r="AU220" s="19" t="s">
        <v>83</v>
      </c>
    </row>
    <row r="221" s="13" customFormat="1">
      <c r="A221" s="13"/>
      <c r="B221" s="233"/>
      <c r="C221" s="234"/>
      <c r="D221" s="235" t="s">
        <v>155</v>
      </c>
      <c r="E221" s="236" t="s">
        <v>20</v>
      </c>
      <c r="F221" s="237" t="s">
        <v>204</v>
      </c>
      <c r="G221" s="234"/>
      <c r="H221" s="236" t="s">
        <v>20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155</v>
      </c>
      <c r="AU221" s="243" t="s">
        <v>83</v>
      </c>
      <c r="AV221" s="13" t="s">
        <v>22</v>
      </c>
      <c r="AW221" s="13" t="s">
        <v>33</v>
      </c>
      <c r="AX221" s="13" t="s">
        <v>74</v>
      </c>
      <c r="AY221" s="243" t="s">
        <v>144</v>
      </c>
    </row>
    <row r="222" s="14" customFormat="1">
      <c r="A222" s="14"/>
      <c r="B222" s="244"/>
      <c r="C222" s="245"/>
      <c r="D222" s="235" t="s">
        <v>155</v>
      </c>
      <c r="E222" s="246" t="s">
        <v>20</v>
      </c>
      <c r="F222" s="247" t="s">
        <v>1322</v>
      </c>
      <c r="G222" s="245"/>
      <c r="H222" s="248">
        <v>2674.5839999999998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155</v>
      </c>
      <c r="AU222" s="254" t="s">
        <v>83</v>
      </c>
      <c r="AV222" s="14" t="s">
        <v>83</v>
      </c>
      <c r="AW222" s="14" t="s">
        <v>33</v>
      </c>
      <c r="AX222" s="14" t="s">
        <v>22</v>
      </c>
      <c r="AY222" s="254" t="s">
        <v>144</v>
      </c>
    </row>
    <row r="223" s="2" customFormat="1" ht="37.8" customHeight="1">
      <c r="A223" s="40"/>
      <c r="B223" s="41"/>
      <c r="C223" s="215" t="s">
        <v>242</v>
      </c>
      <c r="D223" s="215" t="s">
        <v>146</v>
      </c>
      <c r="E223" s="216" t="s">
        <v>223</v>
      </c>
      <c r="F223" s="217" t="s">
        <v>224</v>
      </c>
      <c r="G223" s="218" t="s">
        <v>161</v>
      </c>
      <c r="H223" s="219">
        <v>282.71199999999999</v>
      </c>
      <c r="I223" s="220"/>
      <c r="J223" s="221">
        <f>ROUND(I223*H223,2)</f>
        <v>0</v>
      </c>
      <c r="K223" s="217" t="s">
        <v>150</v>
      </c>
      <c r="L223" s="46"/>
      <c r="M223" s="222" t="s">
        <v>20</v>
      </c>
      <c r="N223" s="223" t="s">
        <v>45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151</v>
      </c>
      <c r="AT223" s="226" t="s">
        <v>146</v>
      </c>
      <c r="AU223" s="226" t="s">
        <v>83</v>
      </c>
      <c r="AY223" s="19" t="s">
        <v>144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22</v>
      </c>
      <c r="BK223" s="227">
        <f>ROUND(I223*H223,2)</f>
        <v>0</v>
      </c>
      <c r="BL223" s="19" t="s">
        <v>151</v>
      </c>
      <c r="BM223" s="226" t="s">
        <v>1323</v>
      </c>
    </row>
    <row r="224" s="2" customFormat="1">
      <c r="A224" s="40"/>
      <c r="B224" s="41"/>
      <c r="C224" s="42"/>
      <c r="D224" s="228" t="s">
        <v>153</v>
      </c>
      <c r="E224" s="42"/>
      <c r="F224" s="229" t="s">
        <v>226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153</v>
      </c>
      <c r="AU224" s="19" t="s">
        <v>83</v>
      </c>
    </row>
    <row r="225" s="13" customFormat="1">
      <c r="A225" s="13"/>
      <c r="B225" s="233"/>
      <c r="C225" s="234"/>
      <c r="D225" s="235" t="s">
        <v>155</v>
      </c>
      <c r="E225" s="236" t="s">
        <v>20</v>
      </c>
      <c r="F225" s="237" t="s">
        <v>211</v>
      </c>
      <c r="G225" s="234"/>
      <c r="H225" s="236" t="s">
        <v>20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155</v>
      </c>
      <c r="AU225" s="243" t="s">
        <v>83</v>
      </c>
      <c r="AV225" s="13" t="s">
        <v>22</v>
      </c>
      <c r="AW225" s="13" t="s">
        <v>33</v>
      </c>
      <c r="AX225" s="13" t="s">
        <v>74</v>
      </c>
      <c r="AY225" s="243" t="s">
        <v>144</v>
      </c>
    </row>
    <row r="226" s="14" customFormat="1">
      <c r="A226" s="14"/>
      <c r="B226" s="244"/>
      <c r="C226" s="245"/>
      <c r="D226" s="235" t="s">
        <v>155</v>
      </c>
      <c r="E226" s="246" t="s">
        <v>20</v>
      </c>
      <c r="F226" s="247" t="s">
        <v>1324</v>
      </c>
      <c r="G226" s="245"/>
      <c r="H226" s="248">
        <v>156.87310000000002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155</v>
      </c>
      <c r="AU226" s="254" t="s">
        <v>83</v>
      </c>
      <c r="AV226" s="14" t="s">
        <v>83</v>
      </c>
      <c r="AW226" s="14" t="s">
        <v>33</v>
      </c>
      <c r="AX226" s="14" t="s">
        <v>74</v>
      </c>
      <c r="AY226" s="254" t="s">
        <v>144</v>
      </c>
    </row>
    <row r="227" s="13" customFormat="1">
      <c r="A227" s="13"/>
      <c r="B227" s="233"/>
      <c r="C227" s="234"/>
      <c r="D227" s="235" t="s">
        <v>155</v>
      </c>
      <c r="E227" s="236" t="s">
        <v>20</v>
      </c>
      <c r="F227" s="237" t="s">
        <v>196</v>
      </c>
      <c r="G227" s="234"/>
      <c r="H227" s="236" t="s">
        <v>20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155</v>
      </c>
      <c r="AU227" s="243" t="s">
        <v>83</v>
      </c>
      <c r="AV227" s="13" t="s">
        <v>22</v>
      </c>
      <c r="AW227" s="13" t="s">
        <v>33</v>
      </c>
      <c r="AX227" s="13" t="s">
        <v>74</v>
      </c>
      <c r="AY227" s="243" t="s">
        <v>144</v>
      </c>
    </row>
    <row r="228" s="14" customFormat="1">
      <c r="A228" s="14"/>
      <c r="B228" s="244"/>
      <c r="C228" s="245"/>
      <c r="D228" s="235" t="s">
        <v>155</v>
      </c>
      <c r="E228" s="246" t="s">
        <v>20</v>
      </c>
      <c r="F228" s="247" t="s">
        <v>1313</v>
      </c>
      <c r="G228" s="245"/>
      <c r="H228" s="248">
        <v>175.79499999999999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155</v>
      </c>
      <c r="AU228" s="254" t="s">
        <v>83</v>
      </c>
      <c r="AV228" s="14" t="s">
        <v>83</v>
      </c>
      <c r="AW228" s="14" t="s">
        <v>33</v>
      </c>
      <c r="AX228" s="14" t="s">
        <v>74</v>
      </c>
      <c r="AY228" s="254" t="s">
        <v>144</v>
      </c>
    </row>
    <row r="229" s="13" customFormat="1">
      <c r="A229" s="13"/>
      <c r="B229" s="233"/>
      <c r="C229" s="234"/>
      <c r="D229" s="235" t="s">
        <v>155</v>
      </c>
      <c r="E229" s="236" t="s">
        <v>20</v>
      </c>
      <c r="F229" s="237" t="s">
        <v>1314</v>
      </c>
      <c r="G229" s="234"/>
      <c r="H229" s="236" t="s">
        <v>20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155</v>
      </c>
      <c r="AU229" s="243" t="s">
        <v>83</v>
      </c>
      <c r="AV229" s="13" t="s">
        <v>22</v>
      </c>
      <c r="AW229" s="13" t="s">
        <v>33</v>
      </c>
      <c r="AX229" s="13" t="s">
        <v>74</v>
      </c>
      <c r="AY229" s="243" t="s">
        <v>144</v>
      </c>
    </row>
    <row r="230" s="14" customFormat="1">
      <c r="A230" s="14"/>
      <c r="B230" s="244"/>
      <c r="C230" s="245"/>
      <c r="D230" s="235" t="s">
        <v>155</v>
      </c>
      <c r="E230" s="246" t="s">
        <v>20</v>
      </c>
      <c r="F230" s="247" t="s">
        <v>1315</v>
      </c>
      <c r="G230" s="245"/>
      <c r="H230" s="248">
        <v>-49.955798999999999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155</v>
      </c>
      <c r="AU230" s="254" t="s">
        <v>83</v>
      </c>
      <c r="AV230" s="14" t="s">
        <v>83</v>
      </c>
      <c r="AW230" s="14" t="s">
        <v>33</v>
      </c>
      <c r="AX230" s="14" t="s">
        <v>74</v>
      </c>
      <c r="AY230" s="254" t="s">
        <v>144</v>
      </c>
    </row>
    <row r="231" s="15" customFormat="1">
      <c r="A231" s="15"/>
      <c r="B231" s="255"/>
      <c r="C231" s="256"/>
      <c r="D231" s="235" t="s">
        <v>155</v>
      </c>
      <c r="E231" s="257" t="s">
        <v>20</v>
      </c>
      <c r="F231" s="258" t="s">
        <v>198</v>
      </c>
      <c r="G231" s="256"/>
      <c r="H231" s="259">
        <v>282.71230099999997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155</v>
      </c>
      <c r="AU231" s="265" t="s">
        <v>83</v>
      </c>
      <c r="AV231" s="15" t="s">
        <v>151</v>
      </c>
      <c r="AW231" s="15" t="s">
        <v>33</v>
      </c>
      <c r="AX231" s="15" t="s">
        <v>22</v>
      </c>
      <c r="AY231" s="265" t="s">
        <v>144</v>
      </c>
    </row>
    <row r="232" s="2" customFormat="1" ht="44.25" customHeight="1">
      <c r="A232" s="40"/>
      <c r="B232" s="41"/>
      <c r="C232" s="215" t="s">
        <v>8</v>
      </c>
      <c r="D232" s="215" t="s">
        <v>146</v>
      </c>
      <c r="E232" s="216" t="s">
        <v>215</v>
      </c>
      <c r="F232" s="217" t="s">
        <v>216</v>
      </c>
      <c r="G232" s="218" t="s">
        <v>217</v>
      </c>
      <c r="H232" s="219">
        <v>5081.71</v>
      </c>
      <c r="I232" s="220"/>
      <c r="J232" s="221">
        <f>ROUND(I232*H232,2)</f>
        <v>0</v>
      </c>
      <c r="K232" s="217" t="s">
        <v>150</v>
      </c>
      <c r="L232" s="46"/>
      <c r="M232" s="222" t="s">
        <v>20</v>
      </c>
      <c r="N232" s="223" t="s">
        <v>45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151</v>
      </c>
      <c r="AT232" s="226" t="s">
        <v>146</v>
      </c>
      <c r="AU232" s="226" t="s">
        <v>83</v>
      </c>
      <c r="AY232" s="19" t="s">
        <v>144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22</v>
      </c>
      <c r="BK232" s="227">
        <f>ROUND(I232*H232,2)</f>
        <v>0</v>
      </c>
      <c r="BL232" s="19" t="s">
        <v>151</v>
      </c>
      <c r="BM232" s="226" t="s">
        <v>1325</v>
      </c>
    </row>
    <row r="233" s="2" customFormat="1">
      <c r="A233" s="40"/>
      <c r="B233" s="41"/>
      <c r="C233" s="42"/>
      <c r="D233" s="228" t="s">
        <v>153</v>
      </c>
      <c r="E233" s="42"/>
      <c r="F233" s="229" t="s">
        <v>219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153</v>
      </c>
      <c r="AU233" s="19" t="s">
        <v>83</v>
      </c>
    </row>
    <row r="234" s="13" customFormat="1">
      <c r="A234" s="13"/>
      <c r="B234" s="233"/>
      <c r="C234" s="234"/>
      <c r="D234" s="235" t="s">
        <v>155</v>
      </c>
      <c r="E234" s="236" t="s">
        <v>20</v>
      </c>
      <c r="F234" s="237" t="s">
        <v>220</v>
      </c>
      <c r="G234" s="234"/>
      <c r="H234" s="236" t="s">
        <v>20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155</v>
      </c>
      <c r="AU234" s="243" t="s">
        <v>83</v>
      </c>
      <c r="AV234" s="13" t="s">
        <v>22</v>
      </c>
      <c r="AW234" s="13" t="s">
        <v>33</v>
      </c>
      <c r="AX234" s="13" t="s">
        <v>74</v>
      </c>
      <c r="AY234" s="243" t="s">
        <v>144</v>
      </c>
    </row>
    <row r="235" s="14" customFormat="1">
      <c r="A235" s="14"/>
      <c r="B235" s="244"/>
      <c r="C235" s="245"/>
      <c r="D235" s="235" t="s">
        <v>155</v>
      </c>
      <c r="E235" s="246" t="s">
        <v>20</v>
      </c>
      <c r="F235" s="247" t="s">
        <v>1326</v>
      </c>
      <c r="G235" s="245"/>
      <c r="H235" s="248">
        <v>5081.7095999999992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155</v>
      </c>
      <c r="AU235" s="254" t="s">
        <v>83</v>
      </c>
      <c r="AV235" s="14" t="s">
        <v>83</v>
      </c>
      <c r="AW235" s="14" t="s">
        <v>33</v>
      </c>
      <c r="AX235" s="14" t="s">
        <v>22</v>
      </c>
      <c r="AY235" s="254" t="s">
        <v>144</v>
      </c>
    </row>
    <row r="236" s="2" customFormat="1" ht="33" customHeight="1">
      <c r="A236" s="40"/>
      <c r="B236" s="41"/>
      <c r="C236" s="215" t="s">
        <v>253</v>
      </c>
      <c r="D236" s="215" t="s">
        <v>146</v>
      </c>
      <c r="E236" s="216" t="s">
        <v>248</v>
      </c>
      <c r="F236" s="217" t="s">
        <v>249</v>
      </c>
      <c r="G236" s="218" t="s">
        <v>149</v>
      </c>
      <c r="H236" s="219">
        <v>5595.2370000000001</v>
      </c>
      <c r="I236" s="220"/>
      <c r="J236" s="221">
        <f>ROUND(I236*H236,2)</f>
        <v>0</v>
      </c>
      <c r="K236" s="217" t="s">
        <v>150</v>
      </c>
      <c r="L236" s="46"/>
      <c r="M236" s="222" t="s">
        <v>20</v>
      </c>
      <c r="N236" s="223" t="s">
        <v>45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151</v>
      </c>
      <c r="AT236" s="226" t="s">
        <v>146</v>
      </c>
      <c r="AU236" s="226" t="s">
        <v>83</v>
      </c>
      <c r="AY236" s="19" t="s">
        <v>144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22</v>
      </c>
      <c r="BK236" s="227">
        <f>ROUND(I236*H236,2)</f>
        <v>0</v>
      </c>
      <c r="BL236" s="19" t="s">
        <v>151</v>
      </c>
      <c r="BM236" s="226" t="s">
        <v>1327</v>
      </c>
    </row>
    <row r="237" s="2" customFormat="1">
      <c r="A237" s="40"/>
      <c r="B237" s="41"/>
      <c r="C237" s="42"/>
      <c r="D237" s="228" t="s">
        <v>153</v>
      </c>
      <c r="E237" s="42"/>
      <c r="F237" s="229" t="s">
        <v>251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153</v>
      </c>
      <c r="AU237" s="19" t="s">
        <v>83</v>
      </c>
    </row>
    <row r="238" s="13" customFormat="1">
      <c r="A238" s="13"/>
      <c r="B238" s="233"/>
      <c r="C238" s="234"/>
      <c r="D238" s="235" t="s">
        <v>155</v>
      </c>
      <c r="E238" s="236" t="s">
        <v>20</v>
      </c>
      <c r="F238" s="237" t="s">
        <v>1328</v>
      </c>
      <c r="G238" s="234"/>
      <c r="H238" s="236" t="s">
        <v>20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155</v>
      </c>
      <c r="AU238" s="243" t="s">
        <v>83</v>
      </c>
      <c r="AV238" s="13" t="s">
        <v>22</v>
      </c>
      <c r="AW238" s="13" t="s">
        <v>33</v>
      </c>
      <c r="AX238" s="13" t="s">
        <v>74</v>
      </c>
      <c r="AY238" s="243" t="s">
        <v>144</v>
      </c>
    </row>
    <row r="239" s="14" customFormat="1">
      <c r="A239" s="14"/>
      <c r="B239" s="244"/>
      <c r="C239" s="245"/>
      <c r="D239" s="235" t="s">
        <v>155</v>
      </c>
      <c r="E239" s="246" t="s">
        <v>20</v>
      </c>
      <c r="F239" s="247" t="s">
        <v>1329</v>
      </c>
      <c r="G239" s="245"/>
      <c r="H239" s="248">
        <v>166.66666666666666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155</v>
      </c>
      <c r="AU239" s="254" t="s">
        <v>83</v>
      </c>
      <c r="AV239" s="14" t="s">
        <v>83</v>
      </c>
      <c r="AW239" s="14" t="s">
        <v>33</v>
      </c>
      <c r="AX239" s="14" t="s">
        <v>74</v>
      </c>
      <c r="AY239" s="254" t="s">
        <v>144</v>
      </c>
    </row>
    <row r="240" s="13" customFormat="1">
      <c r="A240" s="13"/>
      <c r="B240" s="233"/>
      <c r="C240" s="234"/>
      <c r="D240" s="235" t="s">
        <v>155</v>
      </c>
      <c r="E240" s="236" t="s">
        <v>20</v>
      </c>
      <c r="F240" s="237" t="s">
        <v>1330</v>
      </c>
      <c r="G240" s="234"/>
      <c r="H240" s="236" t="s">
        <v>20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155</v>
      </c>
      <c r="AU240" s="243" t="s">
        <v>83</v>
      </c>
      <c r="AV240" s="13" t="s">
        <v>22</v>
      </c>
      <c r="AW240" s="13" t="s">
        <v>33</v>
      </c>
      <c r="AX240" s="13" t="s">
        <v>74</v>
      </c>
      <c r="AY240" s="243" t="s">
        <v>144</v>
      </c>
    </row>
    <row r="241" s="14" customFormat="1">
      <c r="A241" s="14"/>
      <c r="B241" s="244"/>
      <c r="C241" s="245"/>
      <c r="D241" s="235" t="s">
        <v>155</v>
      </c>
      <c r="E241" s="246" t="s">
        <v>20</v>
      </c>
      <c r="F241" s="247" t="s">
        <v>1331</v>
      </c>
      <c r="G241" s="245"/>
      <c r="H241" s="248">
        <v>5428.5699999999997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155</v>
      </c>
      <c r="AU241" s="254" t="s">
        <v>83</v>
      </c>
      <c r="AV241" s="14" t="s">
        <v>83</v>
      </c>
      <c r="AW241" s="14" t="s">
        <v>33</v>
      </c>
      <c r="AX241" s="14" t="s">
        <v>74</v>
      </c>
      <c r="AY241" s="254" t="s">
        <v>144</v>
      </c>
    </row>
    <row r="242" s="15" customFormat="1">
      <c r="A242" s="15"/>
      <c r="B242" s="255"/>
      <c r="C242" s="256"/>
      <c r="D242" s="235" t="s">
        <v>155</v>
      </c>
      <c r="E242" s="257" t="s">
        <v>20</v>
      </c>
      <c r="F242" s="258" t="s">
        <v>198</v>
      </c>
      <c r="G242" s="256"/>
      <c r="H242" s="259">
        <v>5595.2366666666667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155</v>
      </c>
      <c r="AU242" s="265" t="s">
        <v>83</v>
      </c>
      <c r="AV242" s="15" t="s">
        <v>151</v>
      </c>
      <c r="AW242" s="15" t="s">
        <v>33</v>
      </c>
      <c r="AX242" s="15" t="s">
        <v>22</v>
      </c>
      <c r="AY242" s="265" t="s">
        <v>144</v>
      </c>
    </row>
    <row r="243" s="2" customFormat="1" ht="37.8" customHeight="1">
      <c r="A243" s="40"/>
      <c r="B243" s="41"/>
      <c r="C243" s="215" t="s">
        <v>260</v>
      </c>
      <c r="D243" s="215" t="s">
        <v>146</v>
      </c>
      <c r="E243" s="216" t="s">
        <v>1332</v>
      </c>
      <c r="F243" s="217" t="s">
        <v>1333</v>
      </c>
      <c r="G243" s="218" t="s">
        <v>149</v>
      </c>
      <c r="H243" s="219">
        <v>1568.731</v>
      </c>
      <c r="I243" s="220"/>
      <c r="J243" s="221">
        <f>ROUND(I243*H243,2)</f>
        <v>0</v>
      </c>
      <c r="K243" s="217" t="s">
        <v>150</v>
      </c>
      <c r="L243" s="46"/>
      <c r="M243" s="222" t="s">
        <v>20</v>
      </c>
      <c r="N243" s="223" t="s">
        <v>45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151</v>
      </c>
      <c r="AT243" s="226" t="s">
        <v>146</v>
      </c>
      <c r="AU243" s="226" t="s">
        <v>83</v>
      </c>
      <c r="AY243" s="19" t="s">
        <v>144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22</v>
      </c>
      <c r="BK243" s="227">
        <f>ROUND(I243*H243,2)</f>
        <v>0</v>
      </c>
      <c r="BL243" s="19" t="s">
        <v>151</v>
      </c>
      <c r="BM243" s="226" t="s">
        <v>1334</v>
      </c>
    </row>
    <row r="244" s="2" customFormat="1">
      <c r="A244" s="40"/>
      <c r="B244" s="41"/>
      <c r="C244" s="42"/>
      <c r="D244" s="228" t="s">
        <v>153</v>
      </c>
      <c r="E244" s="42"/>
      <c r="F244" s="229" t="s">
        <v>1335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153</v>
      </c>
      <c r="AU244" s="19" t="s">
        <v>83</v>
      </c>
    </row>
    <row r="245" s="13" customFormat="1">
      <c r="A245" s="13"/>
      <c r="B245" s="233"/>
      <c r="C245" s="234"/>
      <c r="D245" s="235" t="s">
        <v>155</v>
      </c>
      <c r="E245" s="236" t="s">
        <v>20</v>
      </c>
      <c r="F245" s="237" t="s">
        <v>1237</v>
      </c>
      <c r="G245" s="234"/>
      <c r="H245" s="236" t="s">
        <v>20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155</v>
      </c>
      <c r="AU245" s="243" t="s">
        <v>83</v>
      </c>
      <c r="AV245" s="13" t="s">
        <v>22</v>
      </c>
      <c r="AW245" s="13" t="s">
        <v>33</v>
      </c>
      <c r="AX245" s="13" t="s">
        <v>74</v>
      </c>
      <c r="AY245" s="243" t="s">
        <v>144</v>
      </c>
    </row>
    <row r="246" s="13" customFormat="1">
      <c r="A246" s="13"/>
      <c r="B246" s="233"/>
      <c r="C246" s="234"/>
      <c r="D246" s="235" t="s">
        <v>155</v>
      </c>
      <c r="E246" s="236" t="s">
        <v>20</v>
      </c>
      <c r="F246" s="237" t="s">
        <v>1238</v>
      </c>
      <c r="G246" s="234"/>
      <c r="H246" s="236" t="s">
        <v>20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155</v>
      </c>
      <c r="AU246" s="243" t="s">
        <v>83</v>
      </c>
      <c r="AV246" s="13" t="s">
        <v>22</v>
      </c>
      <c r="AW246" s="13" t="s">
        <v>33</v>
      </c>
      <c r="AX246" s="13" t="s">
        <v>74</v>
      </c>
      <c r="AY246" s="243" t="s">
        <v>144</v>
      </c>
    </row>
    <row r="247" s="14" customFormat="1">
      <c r="A247" s="14"/>
      <c r="B247" s="244"/>
      <c r="C247" s="245"/>
      <c r="D247" s="235" t="s">
        <v>155</v>
      </c>
      <c r="E247" s="246" t="s">
        <v>20</v>
      </c>
      <c r="F247" s="247" t="s">
        <v>1336</v>
      </c>
      <c r="G247" s="245"/>
      <c r="H247" s="248">
        <v>1504.4200000000001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155</v>
      </c>
      <c r="AU247" s="254" t="s">
        <v>83</v>
      </c>
      <c r="AV247" s="14" t="s">
        <v>83</v>
      </c>
      <c r="AW247" s="14" t="s">
        <v>33</v>
      </c>
      <c r="AX247" s="14" t="s">
        <v>74</v>
      </c>
      <c r="AY247" s="254" t="s">
        <v>144</v>
      </c>
    </row>
    <row r="248" s="13" customFormat="1">
      <c r="A248" s="13"/>
      <c r="B248" s="233"/>
      <c r="C248" s="234"/>
      <c r="D248" s="235" t="s">
        <v>155</v>
      </c>
      <c r="E248" s="236" t="s">
        <v>20</v>
      </c>
      <c r="F248" s="237" t="s">
        <v>1259</v>
      </c>
      <c r="G248" s="234"/>
      <c r="H248" s="236" t="s">
        <v>20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155</v>
      </c>
      <c r="AU248" s="243" t="s">
        <v>83</v>
      </c>
      <c r="AV248" s="13" t="s">
        <v>22</v>
      </c>
      <c r="AW248" s="13" t="s">
        <v>33</v>
      </c>
      <c r="AX248" s="13" t="s">
        <v>74</v>
      </c>
      <c r="AY248" s="243" t="s">
        <v>144</v>
      </c>
    </row>
    <row r="249" s="14" customFormat="1">
      <c r="A249" s="14"/>
      <c r="B249" s="244"/>
      <c r="C249" s="245"/>
      <c r="D249" s="235" t="s">
        <v>155</v>
      </c>
      <c r="E249" s="246" t="s">
        <v>20</v>
      </c>
      <c r="F249" s="247" t="s">
        <v>1337</v>
      </c>
      <c r="G249" s="245"/>
      <c r="H249" s="248">
        <v>64.310699999999997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155</v>
      </c>
      <c r="AU249" s="254" t="s">
        <v>83</v>
      </c>
      <c r="AV249" s="14" t="s">
        <v>83</v>
      </c>
      <c r="AW249" s="14" t="s">
        <v>33</v>
      </c>
      <c r="AX249" s="14" t="s">
        <v>74</v>
      </c>
      <c r="AY249" s="254" t="s">
        <v>144</v>
      </c>
    </row>
    <row r="250" s="15" customFormat="1">
      <c r="A250" s="15"/>
      <c r="B250" s="255"/>
      <c r="C250" s="256"/>
      <c r="D250" s="235" t="s">
        <v>155</v>
      </c>
      <c r="E250" s="257" t="s">
        <v>20</v>
      </c>
      <c r="F250" s="258" t="s">
        <v>198</v>
      </c>
      <c r="G250" s="256"/>
      <c r="H250" s="259">
        <v>1568.7307000000001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155</v>
      </c>
      <c r="AU250" s="265" t="s">
        <v>83</v>
      </c>
      <c r="AV250" s="15" t="s">
        <v>151</v>
      </c>
      <c r="AW250" s="15" t="s">
        <v>33</v>
      </c>
      <c r="AX250" s="15" t="s">
        <v>22</v>
      </c>
      <c r="AY250" s="265" t="s">
        <v>144</v>
      </c>
    </row>
    <row r="251" s="2" customFormat="1" ht="37.8" customHeight="1">
      <c r="A251" s="40"/>
      <c r="B251" s="41"/>
      <c r="C251" s="215" t="s">
        <v>265</v>
      </c>
      <c r="D251" s="215" t="s">
        <v>146</v>
      </c>
      <c r="E251" s="216" t="s">
        <v>280</v>
      </c>
      <c r="F251" s="217" t="s">
        <v>281</v>
      </c>
      <c r="G251" s="218" t="s">
        <v>149</v>
      </c>
      <c r="H251" s="219">
        <v>10693.319</v>
      </c>
      <c r="I251" s="220"/>
      <c r="J251" s="221">
        <f>ROUND(I251*H251,2)</f>
        <v>0</v>
      </c>
      <c r="K251" s="217" t="s">
        <v>1338</v>
      </c>
      <c r="L251" s="46"/>
      <c r="M251" s="222" t="s">
        <v>20</v>
      </c>
      <c r="N251" s="223" t="s">
        <v>45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151</v>
      </c>
      <c r="AT251" s="226" t="s">
        <v>146</v>
      </c>
      <c r="AU251" s="226" t="s">
        <v>83</v>
      </c>
      <c r="AY251" s="19" t="s">
        <v>144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22</v>
      </c>
      <c r="BK251" s="227">
        <f>ROUND(I251*H251,2)</f>
        <v>0</v>
      </c>
      <c r="BL251" s="19" t="s">
        <v>151</v>
      </c>
      <c r="BM251" s="226" t="s">
        <v>1339</v>
      </c>
    </row>
    <row r="252" s="2" customFormat="1">
      <c r="A252" s="40"/>
      <c r="B252" s="41"/>
      <c r="C252" s="42"/>
      <c r="D252" s="228" t="s">
        <v>153</v>
      </c>
      <c r="E252" s="42"/>
      <c r="F252" s="229" t="s">
        <v>1340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153</v>
      </c>
      <c r="AU252" s="19" t="s">
        <v>83</v>
      </c>
    </row>
    <row r="253" s="13" customFormat="1">
      <c r="A253" s="13"/>
      <c r="B253" s="233"/>
      <c r="C253" s="234"/>
      <c r="D253" s="235" t="s">
        <v>155</v>
      </c>
      <c r="E253" s="236" t="s">
        <v>20</v>
      </c>
      <c r="F253" s="237" t="s">
        <v>1341</v>
      </c>
      <c r="G253" s="234"/>
      <c r="H253" s="236" t="s">
        <v>20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155</v>
      </c>
      <c r="AU253" s="243" t="s">
        <v>83</v>
      </c>
      <c r="AV253" s="13" t="s">
        <v>22</v>
      </c>
      <c r="AW253" s="13" t="s">
        <v>33</v>
      </c>
      <c r="AX253" s="13" t="s">
        <v>74</v>
      </c>
      <c r="AY253" s="243" t="s">
        <v>144</v>
      </c>
    </row>
    <row r="254" s="14" customFormat="1">
      <c r="A254" s="14"/>
      <c r="B254" s="244"/>
      <c r="C254" s="245"/>
      <c r="D254" s="235" t="s">
        <v>155</v>
      </c>
      <c r="E254" s="246" t="s">
        <v>20</v>
      </c>
      <c r="F254" s="247" t="s">
        <v>1342</v>
      </c>
      <c r="G254" s="245"/>
      <c r="H254" s="248">
        <v>10693.319333333333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155</v>
      </c>
      <c r="AU254" s="254" t="s">
        <v>83</v>
      </c>
      <c r="AV254" s="14" t="s">
        <v>83</v>
      </c>
      <c r="AW254" s="14" t="s">
        <v>33</v>
      </c>
      <c r="AX254" s="14" t="s">
        <v>22</v>
      </c>
      <c r="AY254" s="254" t="s">
        <v>144</v>
      </c>
    </row>
    <row r="255" s="2" customFormat="1" ht="55.5" customHeight="1">
      <c r="A255" s="40"/>
      <c r="B255" s="41"/>
      <c r="C255" s="215" t="s">
        <v>271</v>
      </c>
      <c r="D255" s="215" t="s">
        <v>146</v>
      </c>
      <c r="E255" s="216" t="s">
        <v>1343</v>
      </c>
      <c r="F255" s="217" t="s">
        <v>1344</v>
      </c>
      <c r="G255" s="218" t="s">
        <v>149</v>
      </c>
      <c r="H255" s="219">
        <v>1568.731</v>
      </c>
      <c r="I255" s="220"/>
      <c r="J255" s="221">
        <f>ROUND(I255*H255,2)</f>
        <v>0</v>
      </c>
      <c r="K255" s="217" t="s">
        <v>150</v>
      </c>
      <c r="L255" s="46"/>
      <c r="M255" s="222" t="s">
        <v>20</v>
      </c>
      <c r="N255" s="223" t="s">
        <v>45</v>
      </c>
      <c r="O255" s="86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151</v>
      </c>
      <c r="AT255" s="226" t="s">
        <v>146</v>
      </c>
      <c r="AU255" s="226" t="s">
        <v>83</v>
      </c>
      <c r="AY255" s="19" t="s">
        <v>144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22</v>
      </c>
      <c r="BK255" s="227">
        <f>ROUND(I255*H255,2)</f>
        <v>0</v>
      </c>
      <c r="BL255" s="19" t="s">
        <v>151</v>
      </c>
      <c r="BM255" s="226" t="s">
        <v>1345</v>
      </c>
    </row>
    <row r="256" s="2" customFormat="1">
      <c r="A256" s="40"/>
      <c r="B256" s="41"/>
      <c r="C256" s="42"/>
      <c r="D256" s="228" t="s">
        <v>153</v>
      </c>
      <c r="E256" s="42"/>
      <c r="F256" s="229" t="s">
        <v>1346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153</v>
      </c>
      <c r="AU256" s="19" t="s">
        <v>83</v>
      </c>
    </row>
    <row r="257" s="13" customFormat="1">
      <c r="A257" s="13"/>
      <c r="B257" s="233"/>
      <c r="C257" s="234"/>
      <c r="D257" s="235" t="s">
        <v>155</v>
      </c>
      <c r="E257" s="236" t="s">
        <v>20</v>
      </c>
      <c r="F257" s="237" t="s">
        <v>1347</v>
      </c>
      <c r="G257" s="234"/>
      <c r="H257" s="236" t="s">
        <v>20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155</v>
      </c>
      <c r="AU257" s="243" t="s">
        <v>83</v>
      </c>
      <c r="AV257" s="13" t="s">
        <v>22</v>
      </c>
      <c r="AW257" s="13" t="s">
        <v>33</v>
      </c>
      <c r="AX257" s="13" t="s">
        <v>74</v>
      </c>
      <c r="AY257" s="243" t="s">
        <v>144</v>
      </c>
    </row>
    <row r="258" s="13" customFormat="1">
      <c r="A258" s="13"/>
      <c r="B258" s="233"/>
      <c r="C258" s="234"/>
      <c r="D258" s="235" t="s">
        <v>155</v>
      </c>
      <c r="E258" s="236" t="s">
        <v>20</v>
      </c>
      <c r="F258" s="237" t="s">
        <v>1348</v>
      </c>
      <c r="G258" s="234"/>
      <c r="H258" s="236" t="s">
        <v>20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155</v>
      </c>
      <c r="AU258" s="243" t="s">
        <v>83</v>
      </c>
      <c r="AV258" s="13" t="s">
        <v>22</v>
      </c>
      <c r="AW258" s="13" t="s">
        <v>33</v>
      </c>
      <c r="AX258" s="13" t="s">
        <v>74</v>
      </c>
      <c r="AY258" s="243" t="s">
        <v>144</v>
      </c>
    </row>
    <row r="259" s="14" customFormat="1">
      <c r="A259" s="14"/>
      <c r="B259" s="244"/>
      <c r="C259" s="245"/>
      <c r="D259" s="235" t="s">
        <v>155</v>
      </c>
      <c r="E259" s="246" t="s">
        <v>20</v>
      </c>
      <c r="F259" s="247" t="s">
        <v>1336</v>
      </c>
      <c r="G259" s="245"/>
      <c r="H259" s="248">
        <v>1504.4200000000001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155</v>
      </c>
      <c r="AU259" s="254" t="s">
        <v>83</v>
      </c>
      <c r="AV259" s="14" t="s">
        <v>83</v>
      </c>
      <c r="AW259" s="14" t="s">
        <v>33</v>
      </c>
      <c r="AX259" s="14" t="s">
        <v>74</v>
      </c>
      <c r="AY259" s="254" t="s">
        <v>144</v>
      </c>
    </row>
    <row r="260" s="13" customFormat="1">
      <c r="A260" s="13"/>
      <c r="B260" s="233"/>
      <c r="C260" s="234"/>
      <c r="D260" s="235" t="s">
        <v>155</v>
      </c>
      <c r="E260" s="236" t="s">
        <v>20</v>
      </c>
      <c r="F260" s="237" t="s">
        <v>1259</v>
      </c>
      <c r="G260" s="234"/>
      <c r="H260" s="236" t="s">
        <v>20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155</v>
      </c>
      <c r="AU260" s="243" t="s">
        <v>83</v>
      </c>
      <c r="AV260" s="13" t="s">
        <v>22</v>
      </c>
      <c r="AW260" s="13" t="s">
        <v>33</v>
      </c>
      <c r="AX260" s="13" t="s">
        <v>74</v>
      </c>
      <c r="AY260" s="243" t="s">
        <v>144</v>
      </c>
    </row>
    <row r="261" s="14" customFormat="1">
      <c r="A261" s="14"/>
      <c r="B261" s="244"/>
      <c r="C261" s="245"/>
      <c r="D261" s="235" t="s">
        <v>155</v>
      </c>
      <c r="E261" s="246" t="s">
        <v>20</v>
      </c>
      <c r="F261" s="247" t="s">
        <v>1337</v>
      </c>
      <c r="G261" s="245"/>
      <c r="H261" s="248">
        <v>64.310699999999997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155</v>
      </c>
      <c r="AU261" s="254" t="s">
        <v>83</v>
      </c>
      <c r="AV261" s="14" t="s">
        <v>83</v>
      </c>
      <c r="AW261" s="14" t="s">
        <v>33</v>
      </c>
      <c r="AX261" s="14" t="s">
        <v>74</v>
      </c>
      <c r="AY261" s="254" t="s">
        <v>144</v>
      </c>
    </row>
    <row r="262" s="15" customFormat="1">
      <c r="A262" s="15"/>
      <c r="B262" s="255"/>
      <c r="C262" s="256"/>
      <c r="D262" s="235" t="s">
        <v>155</v>
      </c>
      <c r="E262" s="257" t="s">
        <v>20</v>
      </c>
      <c r="F262" s="258" t="s">
        <v>198</v>
      </c>
      <c r="G262" s="256"/>
      <c r="H262" s="259">
        <v>1568.7307000000001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155</v>
      </c>
      <c r="AU262" s="265" t="s">
        <v>83</v>
      </c>
      <c r="AV262" s="15" t="s">
        <v>151</v>
      </c>
      <c r="AW262" s="15" t="s">
        <v>33</v>
      </c>
      <c r="AX262" s="15" t="s">
        <v>22</v>
      </c>
      <c r="AY262" s="265" t="s">
        <v>144</v>
      </c>
    </row>
    <row r="263" s="2" customFormat="1" ht="37.8" customHeight="1">
      <c r="A263" s="40"/>
      <c r="B263" s="41"/>
      <c r="C263" s="215" t="s">
        <v>279</v>
      </c>
      <c r="D263" s="215" t="s">
        <v>146</v>
      </c>
      <c r="E263" s="216" t="s">
        <v>1349</v>
      </c>
      <c r="F263" s="217" t="s">
        <v>1350</v>
      </c>
      <c r="G263" s="218" t="s">
        <v>149</v>
      </c>
      <c r="H263" s="219">
        <v>1568.731</v>
      </c>
      <c r="I263" s="220"/>
      <c r="J263" s="221">
        <f>ROUND(I263*H263,2)</f>
        <v>0</v>
      </c>
      <c r="K263" s="217" t="s">
        <v>150</v>
      </c>
      <c r="L263" s="46"/>
      <c r="M263" s="222" t="s">
        <v>20</v>
      </c>
      <c r="N263" s="223" t="s">
        <v>45</v>
      </c>
      <c r="O263" s="86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151</v>
      </c>
      <c r="AT263" s="226" t="s">
        <v>146</v>
      </c>
      <c r="AU263" s="226" t="s">
        <v>83</v>
      </c>
      <c r="AY263" s="19" t="s">
        <v>144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22</v>
      </c>
      <c r="BK263" s="227">
        <f>ROUND(I263*H263,2)</f>
        <v>0</v>
      </c>
      <c r="BL263" s="19" t="s">
        <v>151</v>
      </c>
      <c r="BM263" s="226" t="s">
        <v>1351</v>
      </c>
    </row>
    <row r="264" s="2" customFormat="1">
      <c r="A264" s="40"/>
      <c r="B264" s="41"/>
      <c r="C264" s="42"/>
      <c r="D264" s="228" t="s">
        <v>153</v>
      </c>
      <c r="E264" s="42"/>
      <c r="F264" s="229" t="s">
        <v>1352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153</v>
      </c>
      <c r="AU264" s="19" t="s">
        <v>83</v>
      </c>
    </row>
    <row r="265" s="13" customFormat="1">
      <c r="A265" s="13"/>
      <c r="B265" s="233"/>
      <c r="C265" s="234"/>
      <c r="D265" s="235" t="s">
        <v>155</v>
      </c>
      <c r="E265" s="236" t="s">
        <v>20</v>
      </c>
      <c r="F265" s="237" t="s">
        <v>270</v>
      </c>
      <c r="G265" s="234"/>
      <c r="H265" s="236" t="s">
        <v>20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83</v>
      </c>
      <c r="AV265" s="13" t="s">
        <v>22</v>
      </c>
      <c r="AW265" s="13" t="s">
        <v>33</v>
      </c>
      <c r="AX265" s="13" t="s">
        <v>74</v>
      </c>
      <c r="AY265" s="243" t="s">
        <v>144</v>
      </c>
    </row>
    <row r="266" s="14" customFormat="1">
      <c r="A266" s="14"/>
      <c r="B266" s="244"/>
      <c r="C266" s="245"/>
      <c r="D266" s="235" t="s">
        <v>155</v>
      </c>
      <c r="E266" s="246" t="s">
        <v>20</v>
      </c>
      <c r="F266" s="247" t="s">
        <v>1353</v>
      </c>
      <c r="G266" s="245"/>
      <c r="H266" s="248">
        <v>1568.731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155</v>
      </c>
      <c r="AU266" s="254" t="s">
        <v>83</v>
      </c>
      <c r="AV266" s="14" t="s">
        <v>83</v>
      </c>
      <c r="AW266" s="14" t="s">
        <v>33</v>
      </c>
      <c r="AX266" s="14" t="s">
        <v>22</v>
      </c>
      <c r="AY266" s="254" t="s">
        <v>144</v>
      </c>
    </row>
    <row r="267" s="2" customFormat="1" ht="16.5" customHeight="1">
      <c r="A267" s="40"/>
      <c r="B267" s="41"/>
      <c r="C267" s="266" t="s">
        <v>7</v>
      </c>
      <c r="D267" s="266" t="s">
        <v>272</v>
      </c>
      <c r="E267" s="267" t="s">
        <v>273</v>
      </c>
      <c r="F267" s="268" t="s">
        <v>274</v>
      </c>
      <c r="G267" s="269" t="s">
        <v>275</v>
      </c>
      <c r="H267" s="270">
        <v>24.236999999999998</v>
      </c>
      <c r="I267" s="271"/>
      <c r="J267" s="272">
        <f>ROUND(I267*H267,2)</f>
        <v>0</v>
      </c>
      <c r="K267" s="268" t="s">
        <v>150</v>
      </c>
      <c r="L267" s="273"/>
      <c r="M267" s="274" t="s">
        <v>20</v>
      </c>
      <c r="N267" s="275" t="s">
        <v>45</v>
      </c>
      <c r="O267" s="86"/>
      <c r="P267" s="224">
        <f>O267*H267</f>
        <v>0</v>
      </c>
      <c r="Q267" s="224">
        <v>0.001</v>
      </c>
      <c r="R267" s="224">
        <f>Q267*H267</f>
        <v>0.024236999999999998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199</v>
      </c>
      <c r="AT267" s="226" t="s">
        <v>272</v>
      </c>
      <c r="AU267" s="226" t="s">
        <v>83</v>
      </c>
      <c r="AY267" s="19" t="s">
        <v>144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22</v>
      </c>
      <c r="BK267" s="227">
        <f>ROUND(I267*H267,2)</f>
        <v>0</v>
      </c>
      <c r="BL267" s="19" t="s">
        <v>151</v>
      </c>
      <c r="BM267" s="226" t="s">
        <v>1354</v>
      </c>
    </row>
    <row r="268" s="13" customFormat="1">
      <c r="A268" s="13"/>
      <c r="B268" s="233"/>
      <c r="C268" s="234"/>
      <c r="D268" s="235" t="s">
        <v>155</v>
      </c>
      <c r="E268" s="236" t="s">
        <v>20</v>
      </c>
      <c r="F268" s="237" t="s">
        <v>277</v>
      </c>
      <c r="G268" s="234"/>
      <c r="H268" s="236" t="s">
        <v>20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155</v>
      </c>
      <c r="AU268" s="243" t="s">
        <v>83</v>
      </c>
      <c r="AV268" s="13" t="s">
        <v>22</v>
      </c>
      <c r="AW268" s="13" t="s">
        <v>33</v>
      </c>
      <c r="AX268" s="13" t="s">
        <v>74</v>
      </c>
      <c r="AY268" s="243" t="s">
        <v>144</v>
      </c>
    </row>
    <row r="269" s="14" customFormat="1">
      <c r="A269" s="14"/>
      <c r="B269" s="244"/>
      <c r="C269" s="245"/>
      <c r="D269" s="235" t="s">
        <v>155</v>
      </c>
      <c r="E269" s="246" t="s">
        <v>20</v>
      </c>
      <c r="F269" s="247" t="s">
        <v>1355</v>
      </c>
      <c r="G269" s="245"/>
      <c r="H269" s="248">
        <v>24.236893949999999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155</v>
      </c>
      <c r="AU269" s="254" t="s">
        <v>83</v>
      </c>
      <c r="AV269" s="14" t="s">
        <v>83</v>
      </c>
      <c r="AW269" s="14" t="s">
        <v>33</v>
      </c>
      <c r="AX269" s="14" t="s">
        <v>22</v>
      </c>
      <c r="AY269" s="254" t="s">
        <v>144</v>
      </c>
    </row>
    <row r="270" s="12" customFormat="1" ht="22.8" customHeight="1">
      <c r="A270" s="12"/>
      <c r="B270" s="199"/>
      <c r="C270" s="200"/>
      <c r="D270" s="201" t="s">
        <v>73</v>
      </c>
      <c r="E270" s="213" t="s">
        <v>83</v>
      </c>
      <c r="F270" s="213" t="s">
        <v>1356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SUM(P271:P293)</f>
        <v>0</v>
      </c>
      <c r="Q270" s="207"/>
      <c r="R270" s="208">
        <f>SUM(R271:R293)</f>
        <v>2.1107344000000001</v>
      </c>
      <c r="S270" s="207"/>
      <c r="T270" s="209">
        <f>SUM(T271:T293)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22</v>
      </c>
      <c r="AT270" s="211" t="s">
        <v>73</v>
      </c>
      <c r="AU270" s="211" t="s">
        <v>22</v>
      </c>
      <c r="AY270" s="210" t="s">
        <v>144</v>
      </c>
      <c r="BK270" s="212">
        <f>SUM(BK271:BK293)</f>
        <v>0</v>
      </c>
    </row>
    <row r="271" s="2" customFormat="1" ht="24.15" customHeight="1">
      <c r="A271" s="40"/>
      <c r="B271" s="41"/>
      <c r="C271" s="215" t="s">
        <v>294</v>
      </c>
      <c r="D271" s="215" t="s">
        <v>146</v>
      </c>
      <c r="E271" s="216" t="s">
        <v>1357</v>
      </c>
      <c r="F271" s="217" t="s">
        <v>1358</v>
      </c>
      <c r="G271" s="218" t="s">
        <v>454</v>
      </c>
      <c r="H271" s="219">
        <v>1155</v>
      </c>
      <c r="I271" s="220"/>
      <c r="J271" s="221">
        <f>ROUND(I271*H271,2)</f>
        <v>0</v>
      </c>
      <c r="K271" s="217" t="s">
        <v>150</v>
      </c>
      <c r="L271" s="46"/>
      <c r="M271" s="222" t="s">
        <v>20</v>
      </c>
      <c r="N271" s="223" t="s">
        <v>45</v>
      </c>
      <c r="O271" s="86"/>
      <c r="P271" s="224">
        <f>O271*H271</f>
        <v>0</v>
      </c>
      <c r="Q271" s="224">
        <v>0.00116</v>
      </c>
      <c r="R271" s="224">
        <f>Q271*H271</f>
        <v>1.3398000000000001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151</v>
      </c>
      <c r="AT271" s="226" t="s">
        <v>146</v>
      </c>
      <c r="AU271" s="226" t="s">
        <v>83</v>
      </c>
      <c r="AY271" s="19" t="s">
        <v>144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22</v>
      </c>
      <c r="BK271" s="227">
        <f>ROUND(I271*H271,2)</f>
        <v>0</v>
      </c>
      <c r="BL271" s="19" t="s">
        <v>151</v>
      </c>
      <c r="BM271" s="226" t="s">
        <v>1359</v>
      </c>
    </row>
    <row r="272" s="2" customFormat="1">
      <c r="A272" s="40"/>
      <c r="B272" s="41"/>
      <c r="C272" s="42"/>
      <c r="D272" s="228" t="s">
        <v>153</v>
      </c>
      <c r="E272" s="42"/>
      <c r="F272" s="229" t="s">
        <v>1360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153</v>
      </c>
      <c r="AU272" s="19" t="s">
        <v>83</v>
      </c>
    </row>
    <row r="273" s="13" customFormat="1">
      <c r="A273" s="13"/>
      <c r="B273" s="233"/>
      <c r="C273" s="234"/>
      <c r="D273" s="235" t="s">
        <v>155</v>
      </c>
      <c r="E273" s="236" t="s">
        <v>20</v>
      </c>
      <c r="F273" s="237" t="s">
        <v>1237</v>
      </c>
      <c r="G273" s="234"/>
      <c r="H273" s="236" t="s">
        <v>20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155</v>
      </c>
      <c r="AU273" s="243" t="s">
        <v>83</v>
      </c>
      <c r="AV273" s="13" t="s">
        <v>22</v>
      </c>
      <c r="AW273" s="13" t="s">
        <v>33</v>
      </c>
      <c r="AX273" s="13" t="s">
        <v>74</v>
      </c>
      <c r="AY273" s="243" t="s">
        <v>144</v>
      </c>
    </row>
    <row r="274" s="13" customFormat="1">
      <c r="A274" s="13"/>
      <c r="B274" s="233"/>
      <c r="C274" s="234"/>
      <c r="D274" s="235" t="s">
        <v>155</v>
      </c>
      <c r="E274" s="236" t="s">
        <v>20</v>
      </c>
      <c r="F274" s="237" t="s">
        <v>1361</v>
      </c>
      <c r="G274" s="234"/>
      <c r="H274" s="236" t="s">
        <v>20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155</v>
      </c>
      <c r="AU274" s="243" t="s">
        <v>83</v>
      </c>
      <c r="AV274" s="13" t="s">
        <v>22</v>
      </c>
      <c r="AW274" s="13" t="s">
        <v>33</v>
      </c>
      <c r="AX274" s="13" t="s">
        <v>74</v>
      </c>
      <c r="AY274" s="243" t="s">
        <v>144</v>
      </c>
    </row>
    <row r="275" s="14" customFormat="1">
      <c r="A275" s="14"/>
      <c r="B275" s="244"/>
      <c r="C275" s="245"/>
      <c r="D275" s="235" t="s">
        <v>155</v>
      </c>
      <c r="E275" s="246" t="s">
        <v>20</v>
      </c>
      <c r="F275" s="247" t="s">
        <v>1362</v>
      </c>
      <c r="G275" s="245"/>
      <c r="H275" s="248">
        <v>1155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155</v>
      </c>
      <c r="AU275" s="254" t="s">
        <v>83</v>
      </c>
      <c r="AV275" s="14" t="s">
        <v>83</v>
      </c>
      <c r="AW275" s="14" t="s">
        <v>33</v>
      </c>
      <c r="AX275" s="14" t="s">
        <v>22</v>
      </c>
      <c r="AY275" s="254" t="s">
        <v>144</v>
      </c>
    </row>
    <row r="276" s="2" customFormat="1" ht="44.25" customHeight="1">
      <c r="A276" s="40"/>
      <c r="B276" s="41"/>
      <c r="C276" s="215" t="s">
        <v>300</v>
      </c>
      <c r="D276" s="215" t="s">
        <v>146</v>
      </c>
      <c r="E276" s="216" t="s">
        <v>1363</v>
      </c>
      <c r="F276" s="217" t="s">
        <v>1364</v>
      </c>
      <c r="G276" s="218" t="s">
        <v>161</v>
      </c>
      <c r="H276" s="219">
        <v>234.69999999999999</v>
      </c>
      <c r="I276" s="220"/>
      <c r="J276" s="221">
        <f>ROUND(I276*H276,2)</f>
        <v>0</v>
      </c>
      <c r="K276" s="217" t="s">
        <v>150</v>
      </c>
      <c r="L276" s="46"/>
      <c r="M276" s="222" t="s">
        <v>20</v>
      </c>
      <c r="N276" s="223" t="s">
        <v>45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151</v>
      </c>
      <c r="AT276" s="226" t="s">
        <v>146</v>
      </c>
      <c r="AU276" s="226" t="s">
        <v>83</v>
      </c>
      <c r="AY276" s="19" t="s">
        <v>144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22</v>
      </c>
      <c r="BK276" s="227">
        <f>ROUND(I276*H276,2)</f>
        <v>0</v>
      </c>
      <c r="BL276" s="19" t="s">
        <v>151</v>
      </c>
      <c r="BM276" s="226" t="s">
        <v>1365</v>
      </c>
    </row>
    <row r="277" s="2" customFormat="1">
      <c r="A277" s="40"/>
      <c r="B277" s="41"/>
      <c r="C277" s="42"/>
      <c r="D277" s="228" t="s">
        <v>153</v>
      </c>
      <c r="E277" s="42"/>
      <c r="F277" s="229" t="s">
        <v>1366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153</v>
      </c>
      <c r="AU277" s="19" t="s">
        <v>83</v>
      </c>
    </row>
    <row r="278" s="13" customFormat="1">
      <c r="A278" s="13"/>
      <c r="B278" s="233"/>
      <c r="C278" s="234"/>
      <c r="D278" s="235" t="s">
        <v>155</v>
      </c>
      <c r="E278" s="236" t="s">
        <v>20</v>
      </c>
      <c r="F278" s="237" t="s">
        <v>1237</v>
      </c>
      <c r="G278" s="234"/>
      <c r="H278" s="236" t="s">
        <v>20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155</v>
      </c>
      <c r="AU278" s="243" t="s">
        <v>83</v>
      </c>
      <c r="AV278" s="13" t="s">
        <v>22</v>
      </c>
      <c r="AW278" s="13" t="s">
        <v>33</v>
      </c>
      <c r="AX278" s="13" t="s">
        <v>74</v>
      </c>
      <c r="AY278" s="243" t="s">
        <v>144</v>
      </c>
    </row>
    <row r="279" s="13" customFormat="1">
      <c r="A279" s="13"/>
      <c r="B279" s="233"/>
      <c r="C279" s="234"/>
      <c r="D279" s="235" t="s">
        <v>155</v>
      </c>
      <c r="E279" s="236" t="s">
        <v>20</v>
      </c>
      <c r="F279" s="237" t="s">
        <v>1244</v>
      </c>
      <c r="G279" s="234"/>
      <c r="H279" s="236" t="s">
        <v>20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155</v>
      </c>
      <c r="AU279" s="243" t="s">
        <v>83</v>
      </c>
      <c r="AV279" s="13" t="s">
        <v>22</v>
      </c>
      <c r="AW279" s="13" t="s">
        <v>33</v>
      </c>
      <c r="AX279" s="13" t="s">
        <v>74</v>
      </c>
      <c r="AY279" s="243" t="s">
        <v>144</v>
      </c>
    </row>
    <row r="280" s="14" customFormat="1">
      <c r="A280" s="14"/>
      <c r="B280" s="244"/>
      <c r="C280" s="245"/>
      <c r="D280" s="235" t="s">
        <v>155</v>
      </c>
      <c r="E280" s="246" t="s">
        <v>20</v>
      </c>
      <c r="F280" s="247" t="s">
        <v>1367</v>
      </c>
      <c r="G280" s="245"/>
      <c r="H280" s="248">
        <v>234.69999999999999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155</v>
      </c>
      <c r="AU280" s="254" t="s">
        <v>83</v>
      </c>
      <c r="AV280" s="14" t="s">
        <v>83</v>
      </c>
      <c r="AW280" s="14" t="s">
        <v>33</v>
      </c>
      <c r="AX280" s="14" t="s">
        <v>22</v>
      </c>
      <c r="AY280" s="254" t="s">
        <v>144</v>
      </c>
    </row>
    <row r="281" s="2" customFormat="1" ht="55.5" customHeight="1">
      <c r="A281" s="40"/>
      <c r="B281" s="41"/>
      <c r="C281" s="215" t="s">
        <v>308</v>
      </c>
      <c r="D281" s="215" t="s">
        <v>146</v>
      </c>
      <c r="E281" s="216" t="s">
        <v>1368</v>
      </c>
      <c r="F281" s="217" t="s">
        <v>1369</v>
      </c>
      <c r="G281" s="218" t="s">
        <v>149</v>
      </c>
      <c r="H281" s="219">
        <v>1871.2000000000001</v>
      </c>
      <c r="I281" s="220"/>
      <c r="J281" s="221">
        <f>ROUND(I281*H281,2)</f>
        <v>0</v>
      </c>
      <c r="K281" s="217" t="s">
        <v>150</v>
      </c>
      <c r="L281" s="46"/>
      <c r="M281" s="222" t="s">
        <v>20</v>
      </c>
      <c r="N281" s="223" t="s">
        <v>45</v>
      </c>
      <c r="O281" s="86"/>
      <c r="P281" s="224">
        <f>O281*H281</f>
        <v>0</v>
      </c>
      <c r="Q281" s="224">
        <v>0.00031</v>
      </c>
      <c r="R281" s="224">
        <f>Q281*H281</f>
        <v>0.58007200000000003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151</v>
      </c>
      <c r="AT281" s="226" t="s">
        <v>146</v>
      </c>
      <c r="AU281" s="226" t="s">
        <v>83</v>
      </c>
      <c r="AY281" s="19" t="s">
        <v>144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22</v>
      </c>
      <c r="BK281" s="227">
        <f>ROUND(I281*H281,2)</f>
        <v>0</v>
      </c>
      <c r="BL281" s="19" t="s">
        <v>151</v>
      </c>
      <c r="BM281" s="226" t="s">
        <v>1370</v>
      </c>
    </row>
    <row r="282" s="2" customFormat="1">
      <c r="A282" s="40"/>
      <c r="B282" s="41"/>
      <c r="C282" s="42"/>
      <c r="D282" s="228" t="s">
        <v>153</v>
      </c>
      <c r="E282" s="42"/>
      <c r="F282" s="229" t="s">
        <v>1371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153</v>
      </c>
      <c r="AU282" s="19" t="s">
        <v>83</v>
      </c>
    </row>
    <row r="283" s="13" customFormat="1">
      <c r="A283" s="13"/>
      <c r="B283" s="233"/>
      <c r="C283" s="234"/>
      <c r="D283" s="235" t="s">
        <v>155</v>
      </c>
      <c r="E283" s="236" t="s">
        <v>20</v>
      </c>
      <c r="F283" s="237" t="s">
        <v>1237</v>
      </c>
      <c r="G283" s="234"/>
      <c r="H283" s="236" t="s">
        <v>20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83</v>
      </c>
      <c r="AV283" s="13" t="s">
        <v>22</v>
      </c>
      <c r="AW283" s="13" t="s">
        <v>33</v>
      </c>
      <c r="AX283" s="13" t="s">
        <v>74</v>
      </c>
      <c r="AY283" s="243" t="s">
        <v>144</v>
      </c>
    </row>
    <row r="284" s="13" customFormat="1">
      <c r="A284" s="13"/>
      <c r="B284" s="233"/>
      <c r="C284" s="234"/>
      <c r="D284" s="235" t="s">
        <v>155</v>
      </c>
      <c r="E284" s="236" t="s">
        <v>20</v>
      </c>
      <c r="F284" s="237" t="s">
        <v>1361</v>
      </c>
      <c r="G284" s="234"/>
      <c r="H284" s="236" t="s">
        <v>20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155</v>
      </c>
      <c r="AU284" s="243" t="s">
        <v>83</v>
      </c>
      <c r="AV284" s="13" t="s">
        <v>22</v>
      </c>
      <c r="AW284" s="13" t="s">
        <v>33</v>
      </c>
      <c r="AX284" s="13" t="s">
        <v>74</v>
      </c>
      <c r="AY284" s="243" t="s">
        <v>144</v>
      </c>
    </row>
    <row r="285" s="13" customFormat="1">
      <c r="A285" s="13"/>
      <c r="B285" s="233"/>
      <c r="C285" s="234"/>
      <c r="D285" s="235" t="s">
        <v>155</v>
      </c>
      <c r="E285" s="236" t="s">
        <v>20</v>
      </c>
      <c r="F285" s="237" t="s">
        <v>1251</v>
      </c>
      <c r="G285" s="234"/>
      <c r="H285" s="236" t="s">
        <v>20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155</v>
      </c>
      <c r="AU285" s="243" t="s">
        <v>83</v>
      </c>
      <c r="AV285" s="13" t="s">
        <v>22</v>
      </c>
      <c r="AW285" s="13" t="s">
        <v>33</v>
      </c>
      <c r="AX285" s="13" t="s">
        <v>74</v>
      </c>
      <c r="AY285" s="243" t="s">
        <v>144</v>
      </c>
    </row>
    <row r="286" s="14" customFormat="1">
      <c r="A286" s="14"/>
      <c r="B286" s="244"/>
      <c r="C286" s="245"/>
      <c r="D286" s="235" t="s">
        <v>155</v>
      </c>
      <c r="E286" s="246" t="s">
        <v>20</v>
      </c>
      <c r="F286" s="247" t="s">
        <v>1372</v>
      </c>
      <c r="G286" s="245"/>
      <c r="H286" s="248">
        <v>1260.48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155</v>
      </c>
      <c r="AU286" s="254" t="s">
        <v>83</v>
      </c>
      <c r="AV286" s="14" t="s">
        <v>83</v>
      </c>
      <c r="AW286" s="14" t="s">
        <v>33</v>
      </c>
      <c r="AX286" s="14" t="s">
        <v>74</v>
      </c>
      <c r="AY286" s="254" t="s">
        <v>144</v>
      </c>
    </row>
    <row r="287" s="13" customFormat="1">
      <c r="A287" s="13"/>
      <c r="B287" s="233"/>
      <c r="C287" s="234"/>
      <c r="D287" s="235" t="s">
        <v>155</v>
      </c>
      <c r="E287" s="236" t="s">
        <v>20</v>
      </c>
      <c r="F287" s="237" t="s">
        <v>1253</v>
      </c>
      <c r="G287" s="234"/>
      <c r="H287" s="236" t="s">
        <v>20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155</v>
      </c>
      <c r="AU287" s="243" t="s">
        <v>83</v>
      </c>
      <c r="AV287" s="13" t="s">
        <v>22</v>
      </c>
      <c r="AW287" s="13" t="s">
        <v>33</v>
      </c>
      <c r="AX287" s="13" t="s">
        <v>74</v>
      </c>
      <c r="AY287" s="243" t="s">
        <v>144</v>
      </c>
    </row>
    <row r="288" s="14" customFormat="1">
      <c r="A288" s="14"/>
      <c r="B288" s="244"/>
      <c r="C288" s="245"/>
      <c r="D288" s="235" t="s">
        <v>155</v>
      </c>
      <c r="E288" s="246" t="s">
        <v>20</v>
      </c>
      <c r="F288" s="247" t="s">
        <v>1373</v>
      </c>
      <c r="G288" s="245"/>
      <c r="H288" s="248">
        <v>610.72000000000003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155</v>
      </c>
      <c r="AU288" s="254" t="s">
        <v>83</v>
      </c>
      <c r="AV288" s="14" t="s">
        <v>83</v>
      </c>
      <c r="AW288" s="14" t="s">
        <v>33</v>
      </c>
      <c r="AX288" s="14" t="s">
        <v>74</v>
      </c>
      <c r="AY288" s="254" t="s">
        <v>144</v>
      </c>
    </row>
    <row r="289" s="15" customFormat="1">
      <c r="A289" s="15"/>
      <c r="B289" s="255"/>
      <c r="C289" s="256"/>
      <c r="D289" s="235" t="s">
        <v>155</v>
      </c>
      <c r="E289" s="257" t="s">
        <v>20</v>
      </c>
      <c r="F289" s="258" t="s">
        <v>198</v>
      </c>
      <c r="G289" s="256"/>
      <c r="H289" s="259">
        <v>1871.2000000000001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155</v>
      </c>
      <c r="AU289" s="265" t="s">
        <v>83</v>
      </c>
      <c r="AV289" s="15" t="s">
        <v>151</v>
      </c>
      <c r="AW289" s="15" t="s">
        <v>33</v>
      </c>
      <c r="AX289" s="15" t="s">
        <v>22</v>
      </c>
      <c r="AY289" s="265" t="s">
        <v>144</v>
      </c>
    </row>
    <row r="290" s="2" customFormat="1" ht="24.15" customHeight="1">
      <c r="A290" s="40"/>
      <c r="B290" s="41"/>
      <c r="C290" s="266" t="s">
        <v>314</v>
      </c>
      <c r="D290" s="266" t="s">
        <v>272</v>
      </c>
      <c r="E290" s="267" t="s">
        <v>1374</v>
      </c>
      <c r="F290" s="268" t="s">
        <v>1375</v>
      </c>
      <c r="G290" s="269" t="s">
        <v>149</v>
      </c>
      <c r="H290" s="270">
        <v>1908.624</v>
      </c>
      <c r="I290" s="271"/>
      <c r="J290" s="272">
        <f>ROUND(I290*H290,2)</f>
        <v>0</v>
      </c>
      <c r="K290" s="268" t="s">
        <v>150</v>
      </c>
      <c r="L290" s="273"/>
      <c r="M290" s="274" t="s">
        <v>20</v>
      </c>
      <c r="N290" s="275" t="s">
        <v>45</v>
      </c>
      <c r="O290" s="86"/>
      <c r="P290" s="224">
        <f>O290*H290</f>
        <v>0</v>
      </c>
      <c r="Q290" s="224">
        <v>0.00010000000000000001</v>
      </c>
      <c r="R290" s="224">
        <f>Q290*H290</f>
        <v>0.19086240000000002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199</v>
      </c>
      <c r="AT290" s="226" t="s">
        <v>272</v>
      </c>
      <c r="AU290" s="226" t="s">
        <v>83</v>
      </c>
      <c r="AY290" s="19" t="s">
        <v>144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22</v>
      </c>
      <c r="BK290" s="227">
        <f>ROUND(I290*H290,2)</f>
        <v>0</v>
      </c>
      <c r="BL290" s="19" t="s">
        <v>151</v>
      </c>
      <c r="BM290" s="226" t="s">
        <v>1376</v>
      </c>
    </row>
    <row r="291" s="13" customFormat="1">
      <c r="A291" s="13"/>
      <c r="B291" s="233"/>
      <c r="C291" s="234"/>
      <c r="D291" s="235" t="s">
        <v>155</v>
      </c>
      <c r="E291" s="236" t="s">
        <v>20</v>
      </c>
      <c r="F291" s="237" t="s">
        <v>1377</v>
      </c>
      <c r="G291" s="234"/>
      <c r="H291" s="236" t="s">
        <v>20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83</v>
      </c>
      <c r="AV291" s="13" t="s">
        <v>22</v>
      </c>
      <c r="AW291" s="13" t="s">
        <v>33</v>
      </c>
      <c r="AX291" s="13" t="s">
        <v>74</v>
      </c>
      <c r="AY291" s="243" t="s">
        <v>144</v>
      </c>
    </row>
    <row r="292" s="14" customFormat="1">
      <c r="A292" s="14"/>
      <c r="B292" s="244"/>
      <c r="C292" s="245"/>
      <c r="D292" s="235" t="s">
        <v>155</v>
      </c>
      <c r="E292" s="246" t="s">
        <v>20</v>
      </c>
      <c r="F292" s="247" t="s">
        <v>1378</v>
      </c>
      <c r="G292" s="245"/>
      <c r="H292" s="248">
        <v>1871.2000000000001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155</v>
      </c>
      <c r="AU292" s="254" t="s">
        <v>83</v>
      </c>
      <c r="AV292" s="14" t="s">
        <v>83</v>
      </c>
      <c r="AW292" s="14" t="s">
        <v>33</v>
      </c>
      <c r="AX292" s="14" t="s">
        <v>74</v>
      </c>
      <c r="AY292" s="254" t="s">
        <v>144</v>
      </c>
    </row>
    <row r="293" s="14" customFormat="1">
      <c r="A293" s="14"/>
      <c r="B293" s="244"/>
      <c r="C293" s="245"/>
      <c r="D293" s="235" t="s">
        <v>155</v>
      </c>
      <c r="E293" s="246" t="s">
        <v>20</v>
      </c>
      <c r="F293" s="247" t="s">
        <v>1379</v>
      </c>
      <c r="G293" s="245"/>
      <c r="H293" s="248">
        <v>1908.624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155</v>
      </c>
      <c r="AU293" s="254" t="s">
        <v>83</v>
      </c>
      <c r="AV293" s="14" t="s">
        <v>83</v>
      </c>
      <c r="AW293" s="14" t="s">
        <v>33</v>
      </c>
      <c r="AX293" s="14" t="s">
        <v>22</v>
      </c>
      <c r="AY293" s="254" t="s">
        <v>144</v>
      </c>
    </row>
    <row r="294" s="12" customFormat="1" ht="22.8" customHeight="1">
      <c r="A294" s="12"/>
      <c r="B294" s="199"/>
      <c r="C294" s="200"/>
      <c r="D294" s="201" t="s">
        <v>73</v>
      </c>
      <c r="E294" s="213" t="s">
        <v>151</v>
      </c>
      <c r="F294" s="213" t="s">
        <v>343</v>
      </c>
      <c r="G294" s="200"/>
      <c r="H294" s="200"/>
      <c r="I294" s="203"/>
      <c r="J294" s="214">
        <f>BK294</f>
        <v>0</v>
      </c>
      <c r="K294" s="200"/>
      <c r="L294" s="205"/>
      <c r="M294" s="206"/>
      <c r="N294" s="207"/>
      <c r="O294" s="207"/>
      <c r="P294" s="208">
        <f>SUM(P295:P340)</f>
        <v>0</v>
      </c>
      <c r="Q294" s="207"/>
      <c r="R294" s="208">
        <f>SUM(R295:R340)</f>
        <v>82.77837362999999</v>
      </c>
      <c r="S294" s="207"/>
      <c r="T294" s="209">
        <f>SUM(T295:T340)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22</v>
      </c>
      <c r="AT294" s="211" t="s">
        <v>73</v>
      </c>
      <c r="AU294" s="211" t="s">
        <v>22</v>
      </c>
      <c r="AY294" s="210" t="s">
        <v>144</v>
      </c>
      <c r="BK294" s="212">
        <f>SUM(BK295:BK340)</f>
        <v>0</v>
      </c>
    </row>
    <row r="295" s="2" customFormat="1" ht="21.75" customHeight="1">
      <c r="A295" s="40"/>
      <c r="B295" s="41"/>
      <c r="C295" s="215" t="s">
        <v>326</v>
      </c>
      <c r="D295" s="215" t="s">
        <v>146</v>
      </c>
      <c r="E295" s="216" t="s">
        <v>1380</v>
      </c>
      <c r="F295" s="217" t="s">
        <v>1381</v>
      </c>
      <c r="G295" s="218" t="s">
        <v>149</v>
      </c>
      <c r="H295" s="219">
        <v>15.119999999999999</v>
      </c>
      <c r="I295" s="220"/>
      <c r="J295" s="221">
        <f>ROUND(I295*H295,2)</f>
        <v>0</v>
      </c>
      <c r="K295" s="217" t="s">
        <v>150</v>
      </c>
      <c r="L295" s="46"/>
      <c r="M295" s="222" t="s">
        <v>20</v>
      </c>
      <c r="N295" s="223" t="s">
        <v>45</v>
      </c>
      <c r="O295" s="86"/>
      <c r="P295" s="224">
        <f>O295*H295</f>
        <v>0</v>
      </c>
      <c r="Q295" s="224">
        <v>0.21251999999999999</v>
      </c>
      <c r="R295" s="224">
        <f>Q295*H295</f>
        <v>3.2133023999999994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151</v>
      </c>
      <c r="AT295" s="226" t="s">
        <v>146</v>
      </c>
      <c r="AU295" s="226" t="s">
        <v>83</v>
      </c>
      <c r="AY295" s="19" t="s">
        <v>144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22</v>
      </c>
      <c r="BK295" s="227">
        <f>ROUND(I295*H295,2)</f>
        <v>0</v>
      </c>
      <c r="BL295" s="19" t="s">
        <v>151</v>
      </c>
      <c r="BM295" s="226" t="s">
        <v>1382</v>
      </c>
    </row>
    <row r="296" s="2" customFormat="1">
      <c r="A296" s="40"/>
      <c r="B296" s="41"/>
      <c r="C296" s="42"/>
      <c r="D296" s="228" t="s">
        <v>153</v>
      </c>
      <c r="E296" s="42"/>
      <c r="F296" s="229" t="s">
        <v>1383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153</v>
      </c>
      <c r="AU296" s="19" t="s">
        <v>83</v>
      </c>
    </row>
    <row r="297" s="13" customFormat="1">
      <c r="A297" s="13"/>
      <c r="B297" s="233"/>
      <c r="C297" s="234"/>
      <c r="D297" s="235" t="s">
        <v>155</v>
      </c>
      <c r="E297" s="236" t="s">
        <v>20</v>
      </c>
      <c r="F297" s="237" t="s">
        <v>1384</v>
      </c>
      <c r="G297" s="234"/>
      <c r="H297" s="236" t="s">
        <v>20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155</v>
      </c>
      <c r="AU297" s="243" t="s">
        <v>83</v>
      </c>
      <c r="AV297" s="13" t="s">
        <v>22</v>
      </c>
      <c r="AW297" s="13" t="s">
        <v>33</v>
      </c>
      <c r="AX297" s="13" t="s">
        <v>74</v>
      </c>
      <c r="AY297" s="243" t="s">
        <v>144</v>
      </c>
    </row>
    <row r="298" s="14" customFormat="1">
      <c r="A298" s="14"/>
      <c r="B298" s="244"/>
      <c r="C298" s="245"/>
      <c r="D298" s="235" t="s">
        <v>155</v>
      </c>
      <c r="E298" s="246" t="s">
        <v>20</v>
      </c>
      <c r="F298" s="247" t="s">
        <v>1385</v>
      </c>
      <c r="G298" s="245"/>
      <c r="H298" s="248">
        <v>15.120000000000001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155</v>
      </c>
      <c r="AU298" s="254" t="s">
        <v>83</v>
      </c>
      <c r="AV298" s="14" t="s">
        <v>83</v>
      </c>
      <c r="AW298" s="14" t="s">
        <v>33</v>
      </c>
      <c r="AX298" s="14" t="s">
        <v>22</v>
      </c>
      <c r="AY298" s="254" t="s">
        <v>144</v>
      </c>
    </row>
    <row r="299" s="2" customFormat="1" ht="37.8" customHeight="1">
      <c r="A299" s="40"/>
      <c r="B299" s="41"/>
      <c r="C299" s="215" t="s">
        <v>331</v>
      </c>
      <c r="D299" s="215" t="s">
        <v>146</v>
      </c>
      <c r="E299" s="216" t="s">
        <v>1386</v>
      </c>
      <c r="F299" s="217" t="s">
        <v>1387</v>
      </c>
      <c r="G299" s="218" t="s">
        <v>161</v>
      </c>
      <c r="H299" s="219">
        <v>1.0980000000000001</v>
      </c>
      <c r="I299" s="220"/>
      <c r="J299" s="221">
        <f>ROUND(I299*H299,2)</f>
        <v>0</v>
      </c>
      <c r="K299" s="217" t="s">
        <v>150</v>
      </c>
      <c r="L299" s="46"/>
      <c r="M299" s="222" t="s">
        <v>20</v>
      </c>
      <c r="N299" s="223" t="s">
        <v>45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151</v>
      </c>
      <c r="AT299" s="226" t="s">
        <v>146</v>
      </c>
      <c r="AU299" s="226" t="s">
        <v>83</v>
      </c>
      <c r="AY299" s="19" t="s">
        <v>144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22</v>
      </c>
      <c r="BK299" s="227">
        <f>ROUND(I299*H299,2)</f>
        <v>0</v>
      </c>
      <c r="BL299" s="19" t="s">
        <v>151</v>
      </c>
      <c r="BM299" s="226" t="s">
        <v>1388</v>
      </c>
    </row>
    <row r="300" s="2" customFormat="1">
      <c r="A300" s="40"/>
      <c r="B300" s="41"/>
      <c r="C300" s="42"/>
      <c r="D300" s="228" t="s">
        <v>153</v>
      </c>
      <c r="E300" s="42"/>
      <c r="F300" s="229" t="s">
        <v>1389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153</v>
      </c>
      <c r="AU300" s="19" t="s">
        <v>83</v>
      </c>
    </row>
    <row r="301" s="13" customFormat="1">
      <c r="A301" s="13"/>
      <c r="B301" s="233"/>
      <c r="C301" s="234"/>
      <c r="D301" s="235" t="s">
        <v>155</v>
      </c>
      <c r="E301" s="236" t="s">
        <v>20</v>
      </c>
      <c r="F301" s="237" t="s">
        <v>1390</v>
      </c>
      <c r="G301" s="234"/>
      <c r="H301" s="236" t="s">
        <v>20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155</v>
      </c>
      <c r="AU301" s="243" t="s">
        <v>83</v>
      </c>
      <c r="AV301" s="13" t="s">
        <v>22</v>
      </c>
      <c r="AW301" s="13" t="s">
        <v>33</v>
      </c>
      <c r="AX301" s="13" t="s">
        <v>74</v>
      </c>
      <c r="AY301" s="243" t="s">
        <v>144</v>
      </c>
    </row>
    <row r="302" s="14" customFormat="1">
      <c r="A302" s="14"/>
      <c r="B302" s="244"/>
      <c r="C302" s="245"/>
      <c r="D302" s="235" t="s">
        <v>155</v>
      </c>
      <c r="E302" s="246" t="s">
        <v>20</v>
      </c>
      <c r="F302" s="247" t="s">
        <v>1391</v>
      </c>
      <c r="G302" s="245"/>
      <c r="H302" s="248">
        <v>1.0975999999999999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155</v>
      </c>
      <c r="AU302" s="254" t="s">
        <v>83</v>
      </c>
      <c r="AV302" s="14" t="s">
        <v>83</v>
      </c>
      <c r="AW302" s="14" t="s">
        <v>33</v>
      </c>
      <c r="AX302" s="14" t="s">
        <v>22</v>
      </c>
      <c r="AY302" s="254" t="s">
        <v>144</v>
      </c>
    </row>
    <row r="303" s="2" customFormat="1" ht="49.05" customHeight="1">
      <c r="A303" s="40"/>
      <c r="B303" s="41"/>
      <c r="C303" s="215" t="s">
        <v>337</v>
      </c>
      <c r="D303" s="215" t="s">
        <v>146</v>
      </c>
      <c r="E303" s="216" t="s">
        <v>1392</v>
      </c>
      <c r="F303" s="217" t="s">
        <v>1393</v>
      </c>
      <c r="G303" s="218" t="s">
        <v>161</v>
      </c>
      <c r="H303" s="219">
        <v>2.9460000000000002</v>
      </c>
      <c r="I303" s="220"/>
      <c r="J303" s="221">
        <f>ROUND(I303*H303,2)</f>
        <v>0</v>
      </c>
      <c r="K303" s="217" t="s">
        <v>150</v>
      </c>
      <c r="L303" s="46"/>
      <c r="M303" s="222" t="s">
        <v>20</v>
      </c>
      <c r="N303" s="223" t="s">
        <v>45</v>
      </c>
      <c r="O303" s="86"/>
      <c r="P303" s="224">
        <f>O303*H303</f>
        <v>0</v>
      </c>
      <c r="Q303" s="224">
        <v>2.83331</v>
      </c>
      <c r="R303" s="224">
        <f>Q303*H303</f>
        <v>8.3469312599999999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151</v>
      </c>
      <c r="AT303" s="226" t="s">
        <v>146</v>
      </c>
      <c r="AU303" s="226" t="s">
        <v>83</v>
      </c>
      <c r="AY303" s="19" t="s">
        <v>144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22</v>
      </c>
      <c r="BK303" s="227">
        <f>ROUND(I303*H303,2)</f>
        <v>0</v>
      </c>
      <c r="BL303" s="19" t="s">
        <v>151</v>
      </c>
      <c r="BM303" s="226" t="s">
        <v>1394</v>
      </c>
    </row>
    <row r="304" s="2" customFormat="1">
      <c r="A304" s="40"/>
      <c r="B304" s="41"/>
      <c r="C304" s="42"/>
      <c r="D304" s="228" t="s">
        <v>153</v>
      </c>
      <c r="E304" s="42"/>
      <c r="F304" s="229" t="s">
        <v>1395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153</v>
      </c>
      <c r="AU304" s="19" t="s">
        <v>83</v>
      </c>
    </row>
    <row r="305" s="13" customFormat="1">
      <c r="A305" s="13"/>
      <c r="B305" s="233"/>
      <c r="C305" s="234"/>
      <c r="D305" s="235" t="s">
        <v>155</v>
      </c>
      <c r="E305" s="236" t="s">
        <v>20</v>
      </c>
      <c r="F305" s="237" t="s">
        <v>1267</v>
      </c>
      <c r="G305" s="234"/>
      <c r="H305" s="236" t="s">
        <v>20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155</v>
      </c>
      <c r="AU305" s="243" t="s">
        <v>83</v>
      </c>
      <c r="AV305" s="13" t="s">
        <v>22</v>
      </c>
      <c r="AW305" s="13" t="s">
        <v>33</v>
      </c>
      <c r="AX305" s="13" t="s">
        <v>74</v>
      </c>
      <c r="AY305" s="243" t="s">
        <v>144</v>
      </c>
    </row>
    <row r="306" s="14" customFormat="1">
      <c r="A306" s="14"/>
      <c r="B306" s="244"/>
      <c r="C306" s="245"/>
      <c r="D306" s="235" t="s">
        <v>155</v>
      </c>
      <c r="E306" s="246" t="s">
        <v>20</v>
      </c>
      <c r="F306" s="247" t="s">
        <v>1396</v>
      </c>
      <c r="G306" s="245"/>
      <c r="H306" s="248">
        <v>1.1856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155</v>
      </c>
      <c r="AU306" s="254" t="s">
        <v>83</v>
      </c>
      <c r="AV306" s="14" t="s">
        <v>83</v>
      </c>
      <c r="AW306" s="14" t="s">
        <v>33</v>
      </c>
      <c r="AX306" s="14" t="s">
        <v>74</v>
      </c>
      <c r="AY306" s="254" t="s">
        <v>144</v>
      </c>
    </row>
    <row r="307" s="13" customFormat="1">
      <c r="A307" s="13"/>
      <c r="B307" s="233"/>
      <c r="C307" s="234"/>
      <c r="D307" s="235" t="s">
        <v>155</v>
      </c>
      <c r="E307" s="236" t="s">
        <v>20</v>
      </c>
      <c r="F307" s="237" t="s">
        <v>1291</v>
      </c>
      <c r="G307" s="234"/>
      <c r="H307" s="236" t="s">
        <v>20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155</v>
      </c>
      <c r="AU307" s="243" t="s">
        <v>83</v>
      </c>
      <c r="AV307" s="13" t="s">
        <v>22</v>
      </c>
      <c r="AW307" s="13" t="s">
        <v>33</v>
      </c>
      <c r="AX307" s="13" t="s">
        <v>74</v>
      </c>
      <c r="AY307" s="243" t="s">
        <v>144</v>
      </c>
    </row>
    <row r="308" s="14" customFormat="1">
      <c r="A308" s="14"/>
      <c r="B308" s="244"/>
      <c r="C308" s="245"/>
      <c r="D308" s="235" t="s">
        <v>155</v>
      </c>
      <c r="E308" s="246" t="s">
        <v>20</v>
      </c>
      <c r="F308" s="247" t="s">
        <v>1397</v>
      </c>
      <c r="G308" s="245"/>
      <c r="H308" s="248">
        <v>1.7606400000000002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155</v>
      </c>
      <c r="AU308" s="254" t="s">
        <v>83</v>
      </c>
      <c r="AV308" s="14" t="s">
        <v>83</v>
      </c>
      <c r="AW308" s="14" t="s">
        <v>33</v>
      </c>
      <c r="AX308" s="14" t="s">
        <v>74</v>
      </c>
      <c r="AY308" s="254" t="s">
        <v>144</v>
      </c>
    </row>
    <row r="309" s="15" customFormat="1">
      <c r="A309" s="15"/>
      <c r="B309" s="255"/>
      <c r="C309" s="256"/>
      <c r="D309" s="235" t="s">
        <v>155</v>
      </c>
      <c r="E309" s="257" t="s">
        <v>20</v>
      </c>
      <c r="F309" s="258" t="s">
        <v>198</v>
      </c>
      <c r="G309" s="256"/>
      <c r="H309" s="259">
        <v>2.9462400000000004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155</v>
      </c>
      <c r="AU309" s="265" t="s">
        <v>83</v>
      </c>
      <c r="AV309" s="15" t="s">
        <v>151</v>
      </c>
      <c r="AW309" s="15" t="s">
        <v>33</v>
      </c>
      <c r="AX309" s="15" t="s">
        <v>22</v>
      </c>
      <c r="AY309" s="265" t="s">
        <v>144</v>
      </c>
    </row>
    <row r="310" s="2" customFormat="1" ht="37.8" customHeight="1">
      <c r="A310" s="40"/>
      <c r="B310" s="41"/>
      <c r="C310" s="215" t="s">
        <v>344</v>
      </c>
      <c r="D310" s="215" t="s">
        <v>146</v>
      </c>
      <c r="E310" s="216" t="s">
        <v>1398</v>
      </c>
      <c r="F310" s="217" t="s">
        <v>1399</v>
      </c>
      <c r="G310" s="218" t="s">
        <v>161</v>
      </c>
      <c r="H310" s="219">
        <v>14.878</v>
      </c>
      <c r="I310" s="220"/>
      <c r="J310" s="221">
        <f>ROUND(I310*H310,2)</f>
        <v>0</v>
      </c>
      <c r="K310" s="217" t="s">
        <v>150</v>
      </c>
      <c r="L310" s="46"/>
      <c r="M310" s="222" t="s">
        <v>20</v>
      </c>
      <c r="N310" s="223" t="s">
        <v>45</v>
      </c>
      <c r="O310" s="86"/>
      <c r="P310" s="224">
        <f>O310*H310</f>
        <v>0</v>
      </c>
      <c r="Q310" s="224">
        <v>2.13408</v>
      </c>
      <c r="R310" s="224">
        <f>Q310*H310</f>
        <v>31.750842240000001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151</v>
      </c>
      <c r="AT310" s="226" t="s">
        <v>146</v>
      </c>
      <c r="AU310" s="226" t="s">
        <v>83</v>
      </c>
      <c r="AY310" s="19" t="s">
        <v>144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22</v>
      </c>
      <c r="BK310" s="227">
        <f>ROUND(I310*H310,2)</f>
        <v>0</v>
      </c>
      <c r="BL310" s="19" t="s">
        <v>151</v>
      </c>
      <c r="BM310" s="226" t="s">
        <v>1400</v>
      </c>
    </row>
    <row r="311" s="2" customFormat="1">
      <c r="A311" s="40"/>
      <c r="B311" s="41"/>
      <c r="C311" s="42"/>
      <c r="D311" s="228" t="s">
        <v>153</v>
      </c>
      <c r="E311" s="42"/>
      <c r="F311" s="229" t="s">
        <v>1401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153</v>
      </c>
      <c r="AU311" s="19" t="s">
        <v>83</v>
      </c>
    </row>
    <row r="312" s="13" customFormat="1">
      <c r="A312" s="13"/>
      <c r="B312" s="233"/>
      <c r="C312" s="234"/>
      <c r="D312" s="235" t="s">
        <v>155</v>
      </c>
      <c r="E312" s="236" t="s">
        <v>20</v>
      </c>
      <c r="F312" s="237" t="s">
        <v>1267</v>
      </c>
      <c r="G312" s="234"/>
      <c r="H312" s="236" t="s">
        <v>20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155</v>
      </c>
      <c r="AU312" s="243" t="s">
        <v>83</v>
      </c>
      <c r="AV312" s="13" t="s">
        <v>22</v>
      </c>
      <c r="AW312" s="13" t="s">
        <v>33</v>
      </c>
      <c r="AX312" s="13" t="s">
        <v>74</v>
      </c>
      <c r="AY312" s="243" t="s">
        <v>144</v>
      </c>
    </row>
    <row r="313" s="14" customFormat="1">
      <c r="A313" s="14"/>
      <c r="B313" s="244"/>
      <c r="C313" s="245"/>
      <c r="D313" s="235" t="s">
        <v>155</v>
      </c>
      <c r="E313" s="246" t="s">
        <v>20</v>
      </c>
      <c r="F313" s="247" t="s">
        <v>1269</v>
      </c>
      <c r="G313" s="245"/>
      <c r="H313" s="248">
        <v>2.5529999999999999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155</v>
      </c>
      <c r="AU313" s="254" t="s">
        <v>83</v>
      </c>
      <c r="AV313" s="14" t="s">
        <v>83</v>
      </c>
      <c r="AW313" s="14" t="s">
        <v>33</v>
      </c>
      <c r="AX313" s="14" t="s">
        <v>74</v>
      </c>
      <c r="AY313" s="254" t="s">
        <v>144</v>
      </c>
    </row>
    <row r="314" s="14" customFormat="1">
      <c r="A314" s="14"/>
      <c r="B314" s="244"/>
      <c r="C314" s="245"/>
      <c r="D314" s="235" t="s">
        <v>155</v>
      </c>
      <c r="E314" s="246" t="s">
        <v>20</v>
      </c>
      <c r="F314" s="247" t="s">
        <v>1270</v>
      </c>
      <c r="G314" s="245"/>
      <c r="H314" s="248">
        <v>2.6580000000000004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155</v>
      </c>
      <c r="AU314" s="254" t="s">
        <v>83</v>
      </c>
      <c r="AV314" s="14" t="s">
        <v>83</v>
      </c>
      <c r="AW314" s="14" t="s">
        <v>33</v>
      </c>
      <c r="AX314" s="14" t="s">
        <v>74</v>
      </c>
      <c r="AY314" s="254" t="s">
        <v>144</v>
      </c>
    </row>
    <row r="315" s="13" customFormat="1">
      <c r="A315" s="13"/>
      <c r="B315" s="233"/>
      <c r="C315" s="234"/>
      <c r="D315" s="235" t="s">
        <v>155</v>
      </c>
      <c r="E315" s="236" t="s">
        <v>20</v>
      </c>
      <c r="F315" s="237" t="s">
        <v>1291</v>
      </c>
      <c r="G315" s="234"/>
      <c r="H315" s="236" t="s">
        <v>20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155</v>
      </c>
      <c r="AU315" s="243" t="s">
        <v>83</v>
      </c>
      <c r="AV315" s="13" t="s">
        <v>22</v>
      </c>
      <c r="AW315" s="13" t="s">
        <v>33</v>
      </c>
      <c r="AX315" s="13" t="s">
        <v>74</v>
      </c>
      <c r="AY315" s="243" t="s">
        <v>144</v>
      </c>
    </row>
    <row r="316" s="14" customFormat="1">
      <c r="A316" s="14"/>
      <c r="B316" s="244"/>
      <c r="C316" s="245"/>
      <c r="D316" s="235" t="s">
        <v>155</v>
      </c>
      <c r="E316" s="246" t="s">
        <v>20</v>
      </c>
      <c r="F316" s="247" t="s">
        <v>1402</v>
      </c>
      <c r="G316" s="245"/>
      <c r="H316" s="248">
        <v>9.6667200000000015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155</v>
      </c>
      <c r="AU316" s="254" t="s">
        <v>83</v>
      </c>
      <c r="AV316" s="14" t="s">
        <v>83</v>
      </c>
      <c r="AW316" s="14" t="s">
        <v>33</v>
      </c>
      <c r="AX316" s="14" t="s">
        <v>74</v>
      </c>
      <c r="AY316" s="254" t="s">
        <v>144</v>
      </c>
    </row>
    <row r="317" s="15" customFormat="1">
      <c r="A317" s="15"/>
      <c r="B317" s="255"/>
      <c r="C317" s="256"/>
      <c r="D317" s="235" t="s">
        <v>155</v>
      </c>
      <c r="E317" s="257" t="s">
        <v>20</v>
      </c>
      <c r="F317" s="258" t="s">
        <v>198</v>
      </c>
      <c r="G317" s="256"/>
      <c r="H317" s="259">
        <v>14.877720000000002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5" t="s">
        <v>155</v>
      </c>
      <c r="AU317" s="265" t="s">
        <v>83</v>
      </c>
      <c r="AV317" s="15" t="s">
        <v>151</v>
      </c>
      <c r="AW317" s="15" t="s">
        <v>33</v>
      </c>
      <c r="AX317" s="15" t="s">
        <v>22</v>
      </c>
      <c r="AY317" s="265" t="s">
        <v>144</v>
      </c>
    </row>
    <row r="318" s="2" customFormat="1" ht="44.25" customHeight="1">
      <c r="A318" s="40"/>
      <c r="B318" s="41"/>
      <c r="C318" s="215" t="s">
        <v>350</v>
      </c>
      <c r="D318" s="215" t="s">
        <v>146</v>
      </c>
      <c r="E318" s="216" t="s">
        <v>1403</v>
      </c>
      <c r="F318" s="217" t="s">
        <v>1404</v>
      </c>
      <c r="G318" s="218" t="s">
        <v>149</v>
      </c>
      <c r="H318" s="219">
        <v>49.591999999999999</v>
      </c>
      <c r="I318" s="220"/>
      <c r="J318" s="221">
        <f>ROUND(I318*H318,2)</f>
        <v>0</v>
      </c>
      <c r="K318" s="217" t="s">
        <v>150</v>
      </c>
      <c r="L318" s="46"/>
      <c r="M318" s="222" t="s">
        <v>20</v>
      </c>
      <c r="N318" s="223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151</v>
      </c>
      <c r="AT318" s="226" t="s">
        <v>146</v>
      </c>
      <c r="AU318" s="226" t="s">
        <v>83</v>
      </c>
      <c r="AY318" s="19" t="s">
        <v>144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22</v>
      </c>
      <c r="BK318" s="227">
        <f>ROUND(I318*H318,2)</f>
        <v>0</v>
      </c>
      <c r="BL318" s="19" t="s">
        <v>151</v>
      </c>
      <c r="BM318" s="226" t="s">
        <v>1405</v>
      </c>
    </row>
    <row r="319" s="2" customFormat="1">
      <c r="A319" s="40"/>
      <c r="B319" s="41"/>
      <c r="C319" s="42"/>
      <c r="D319" s="228" t="s">
        <v>153</v>
      </c>
      <c r="E319" s="42"/>
      <c r="F319" s="229" t="s">
        <v>1406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153</v>
      </c>
      <c r="AU319" s="19" t="s">
        <v>83</v>
      </c>
    </row>
    <row r="320" s="13" customFormat="1">
      <c r="A320" s="13"/>
      <c r="B320" s="233"/>
      <c r="C320" s="234"/>
      <c r="D320" s="235" t="s">
        <v>155</v>
      </c>
      <c r="E320" s="236" t="s">
        <v>20</v>
      </c>
      <c r="F320" s="237" t="s">
        <v>1267</v>
      </c>
      <c r="G320" s="234"/>
      <c r="H320" s="236" t="s">
        <v>20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155</v>
      </c>
      <c r="AU320" s="243" t="s">
        <v>83</v>
      </c>
      <c r="AV320" s="13" t="s">
        <v>22</v>
      </c>
      <c r="AW320" s="13" t="s">
        <v>33</v>
      </c>
      <c r="AX320" s="13" t="s">
        <v>74</v>
      </c>
      <c r="AY320" s="243" t="s">
        <v>144</v>
      </c>
    </row>
    <row r="321" s="14" customFormat="1">
      <c r="A321" s="14"/>
      <c r="B321" s="244"/>
      <c r="C321" s="245"/>
      <c r="D321" s="235" t="s">
        <v>155</v>
      </c>
      <c r="E321" s="246" t="s">
        <v>20</v>
      </c>
      <c r="F321" s="247" t="s">
        <v>1407</v>
      </c>
      <c r="G321" s="245"/>
      <c r="H321" s="248">
        <v>8.5099999999999998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155</v>
      </c>
      <c r="AU321" s="254" t="s">
        <v>83</v>
      </c>
      <c r="AV321" s="14" t="s">
        <v>83</v>
      </c>
      <c r="AW321" s="14" t="s">
        <v>33</v>
      </c>
      <c r="AX321" s="14" t="s">
        <v>74</v>
      </c>
      <c r="AY321" s="254" t="s">
        <v>144</v>
      </c>
    </row>
    <row r="322" s="14" customFormat="1">
      <c r="A322" s="14"/>
      <c r="B322" s="244"/>
      <c r="C322" s="245"/>
      <c r="D322" s="235" t="s">
        <v>155</v>
      </c>
      <c r="E322" s="246" t="s">
        <v>20</v>
      </c>
      <c r="F322" s="247" t="s">
        <v>1408</v>
      </c>
      <c r="G322" s="245"/>
      <c r="H322" s="248">
        <v>8.8600000000000012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155</v>
      </c>
      <c r="AU322" s="254" t="s">
        <v>83</v>
      </c>
      <c r="AV322" s="14" t="s">
        <v>83</v>
      </c>
      <c r="AW322" s="14" t="s">
        <v>33</v>
      </c>
      <c r="AX322" s="14" t="s">
        <v>74</v>
      </c>
      <c r="AY322" s="254" t="s">
        <v>144</v>
      </c>
    </row>
    <row r="323" s="13" customFormat="1">
      <c r="A323" s="13"/>
      <c r="B323" s="233"/>
      <c r="C323" s="234"/>
      <c r="D323" s="235" t="s">
        <v>155</v>
      </c>
      <c r="E323" s="236" t="s">
        <v>20</v>
      </c>
      <c r="F323" s="237" t="s">
        <v>1291</v>
      </c>
      <c r="G323" s="234"/>
      <c r="H323" s="236" t="s">
        <v>20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155</v>
      </c>
      <c r="AU323" s="243" t="s">
        <v>83</v>
      </c>
      <c r="AV323" s="13" t="s">
        <v>22</v>
      </c>
      <c r="AW323" s="13" t="s">
        <v>33</v>
      </c>
      <c r="AX323" s="13" t="s">
        <v>74</v>
      </c>
      <c r="AY323" s="243" t="s">
        <v>144</v>
      </c>
    </row>
    <row r="324" s="14" customFormat="1">
      <c r="A324" s="14"/>
      <c r="B324" s="244"/>
      <c r="C324" s="245"/>
      <c r="D324" s="235" t="s">
        <v>155</v>
      </c>
      <c r="E324" s="246" t="s">
        <v>20</v>
      </c>
      <c r="F324" s="247" t="s">
        <v>1409</v>
      </c>
      <c r="G324" s="245"/>
      <c r="H324" s="248">
        <v>32.2224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155</v>
      </c>
      <c r="AU324" s="254" t="s">
        <v>83</v>
      </c>
      <c r="AV324" s="14" t="s">
        <v>83</v>
      </c>
      <c r="AW324" s="14" t="s">
        <v>33</v>
      </c>
      <c r="AX324" s="14" t="s">
        <v>74</v>
      </c>
      <c r="AY324" s="254" t="s">
        <v>144</v>
      </c>
    </row>
    <row r="325" s="15" customFormat="1">
      <c r="A325" s="15"/>
      <c r="B325" s="255"/>
      <c r="C325" s="256"/>
      <c r="D325" s="235" t="s">
        <v>155</v>
      </c>
      <c r="E325" s="257" t="s">
        <v>20</v>
      </c>
      <c r="F325" s="258" t="s">
        <v>198</v>
      </c>
      <c r="G325" s="256"/>
      <c r="H325" s="259">
        <v>49.592399999999998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155</v>
      </c>
      <c r="AU325" s="265" t="s">
        <v>83</v>
      </c>
      <c r="AV325" s="15" t="s">
        <v>151</v>
      </c>
      <c r="AW325" s="15" t="s">
        <v>33</v>
      </c>
      <c r="AX325" s="15" t="s">
        <v>22</v>
      </c>
      <c r="AY325" s="265" t="s">
        <v>144</v>
      </c>
    </row>
    <row r="326" s="2" customFormat="1" ht="90" customHeight="1">
      <c r="A326" s="40"/>
      <c r="B326" s="41"/>
      <c r="C326" s="215" t="s">
        <v>354</v>
      </c>
      <c r="D326" s="215" t="s">
        <v>146</v>
      </c>
      <c r="E326" s="216" t="s">
        <v>1410</v>
      </c>
      <c r="F326" s="217" t="s">
        <v>1411</v>
      </c>
      <c r="G326" s="218" t="s">
        <v>161</v>
      </c>
      <c r="H326" s="219">
        <v>2.5600000000000001</v>
      </c>
      <c r="I326" s="220"/>
      <c r="J326" s="221">
        <f>ROUND(I326*H326,2)</f>
        <v>0</v>
      </c>
      <c r="K326" s="217" t="s">
        <v>150</v>
      </c>
      <c r="L326" s="46"/>
      <c r="M326" s="222" t="s">
        <v>20</v>
      </c>
      <c r="N326" s="223" t="s">
        <v>45</v>
      </c>
      <c r="O326" s="86"/>
      <c r="P326" s="224">
        <f>O326*H326</f>
        <v>0</v>
      </c>
      <c r="Q326" s="224">
        <v>2.6922000000000001</v>
      </c>
      <c r="R326" s="224">
        <f>Q326*H326</f>
        <v>6.8920320000000004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151</v>
      </c>
      <c r="AT326" s="226" t="s">
        <v>146</v>
      </c>
      <c r="AU326" s="226" t="s">
        <v>83</v>
      </c>
      <c r="AY326" s="19" t="s">
        <v>144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22</v>
      </c>
      <c r="BK326" s="227">
        <f>ROUND(I326*H326,2)</f>
        <v>0</v>
      </c>
      <c r="BL326" s="19" t="s">
        <v>151</v>
      </c>
      <c r="BM326" s="226" t="s">
        <v>1412</v>
      </c>
    </row>
    <row r="327" s="2" customFormat="1">
      <c r="A327" s="40"/>
      <c r="B327" s="41"/>
      <c r="C327" s="42"/>
      <c r="D327" s="228" t="s">
        <v>153</v>
      </c>
      <c r="E327" s="42"/>
      <c r="F327" s="229" t="s">
        <v>1413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153</v>
      </c>
      <c r="AU327" s="19" t="s">
        <v>83</v>
      </c>
    </row>
    <row r="328" s="13" customFormat="1">
      <c r="A328" s="13"/>
      <c r="B328" s="233"/>
      <c r="C328" s="234"/>
      <c r="D328" s="235" t="s">
        <v>155</v>
      </c>
      <c r="E328" s="236" t="s">
        <v>20</v>
      </c>
      <c r="F328" s="237" t="s">
        <v>1303</v>
      </c>
      <c r="G328" s="234"/>
      <c r="H328" s="236" t="s">
        <v>20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155</v>
      </c>
      <c r="AU328" s="243" t="s">
        <v>83</v>
      </c>
      <c r="AV328" s="13" t="s">
        <v>22</v>
      </c>
      <c r="AW328" s="13" t="s">
        <v>33</v>
      </c>
      <c r="AX328" s="13" t="s">
        <v>74</v>
      </c>
      <c r="AY328" s="243" t="s">
        <v>144</v>
      </c>
    </row>
    <row r="329" s="14" customFormat="1">
      <c r="A329" s="14"/>
      <c r="B329" s="244"/>
      <c r="C329" s="245"/>
      <c r="D329" s="235" t="s">
        <v>155</v>
      </c>
      <c r="E329" s="246" t="s">
        <v>20</v>
      </c>
      <c r="F329" s="247" t="s">
        <v>1414</v>
      </c>
      <c r="G329" s="245"/>
      <c r="H329" s="248">
        <v>2.5600000000000001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155</v>
      </c>
      <c r="AU329" s="254" t="s">
        <v>83</v>
      </c>
      <c r="AV329" s="14" t="s">
        <v>83</v>
      </c>
      <c r="AW329" s="14" t="s">
        <v>33</v>
      </c>
      <c r="AX329" s="14" t="s">
        <v>22</v>
      </c>
      <c r="AY329" s="254" t="s">
        <v>144</v>
      </c>
    </row>
    <row r="330" s="2" customFormat="1" ht="37.8" customHeight="1">
      <c r="A330" s="40"/>
      <c r="B330" s="41"/>
      <c r="C330" s="215" t="s">
        <v>361</v>
      </c>
      <c r="D330" s="215" t="s">
        <v>146</v>
      </c>
      <c r="E330" s="216" t="s">
        <v>406</v>
      </c>
      <c r="F330" s="217" t="s">
        <v>407</v>
      </c>
      <c r="G330" s="218" t="s">
        <v>161</v>
      </c>
      <c r="H330" s="219">
        <v>4.5359999999999996</v>
      </c>
      <c r="I330" s="220"/>
      <c r="J330" s="221">
        <f>ROUND(I330*H330,2)</f>
        <v>0</v>
      </c>
      <c r="K330" s="217" t="s">
        <v>150</v>
      </c>
      <c r="L330" s="46"/>
      <c r="M330" s="222" t="s">
        <v>20</v>
      </c>
      <c r="N330" s="223" t="s">
        <v>45</v>
      </c>
      <c r="O330" s="86"/>
      <c r="P330" s="224">
        <f>O330*H330</f>
        <v>0</v>
      </c>
      <c r="Q330" s="224">
        <v>1.9967999999999999</v>
      </c>
      <c r="R330" s="224">
        <f>Q330*H330</f>
        <v>9.0574847999999992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151</v>
      </c>
      <c r="AT330" s="226" t="s">
        <v>146</v>
      </c>
      <c r="AU330" s="226" t="s">
        <v>83</v>
      </c>
      <c r="AY330" s="19" t="s">
        <v>144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22</v>
      </c>
      <c r="BK330" s="227">
        <f>ROUND(I330*H330,2)</f>
        <v>0</v>
      </c>
      <c r="BL330" s="19" t="s">
        <v>151</v>
      </c>
      <c r="BM330" s="226" t="s">
        <v>1415</v>
      </c>
    </row>
    <row r="331" s="2" customFormat="1">
      <c r="A331" s="40"/>
      <c r="B331" s="41"/>
      <c r="C331" s="42"/>
      <c r="D331" s="228" t="s">
        <v>153</v>
      </c>
      <c r="E331" s="42"/>
      <c r="F331" s="229" t="s">
        <v>409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153</v>
      </c>
      <c r="AU331" s="19" t="s">
        <v>83</v>
      </c>
    </row>
    <row r="332" s="13" customFormat="1">
      <c r="A332" s="13"/>
      <c r="B332" s="233"/>
      <c r="C332" s="234"/>
      <c r="D332" s="235" t="s">
        <v>155</v>
      </c>
      <c r="E332" s="236" t="s">
        <v>20</v>
      </c>
      <c r="F332" s="237" t="s">
        <v>1297</v>
      </c>
      <c r="G332" s="234"/>
      <c r="H332" s="236" t="s">
        <v>20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83</v>
      </c>
      <c r="AV332" s="13" t="s">
        <v>22</v>
      </c>
      <c r="AW332" s="13" t="s">
        <v>33</v>
      </c>
      <c r="AX332" s="13" t="s">
        <v>74</v>
      </c>
      <c r="AY332" s="243" t="s">
        <v>144</v>
      </c>
    </row>
    <row r="333" s="14" customFormat="1">
      <c r="A333" s="14"/>
      <c r="B333" s="244"/>
      <c r="C333" s="245"/>
      <c r="D333" s="235" t="s">
        <v>155</v>
      </c>
      <c r="E333" s="246" t="s">
        <v>20</v>
      </c>
      <c r="F333" s="247" t="s">
        <v>1416</v>
      </c>
      <c r="G333" s="245"/>
      <c r="H333" s="248">
        <v>4.5360000000000005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155</v>
      </c>
      <c r="AU333" s="254" t="s">
        <v>83</v>
      </c>
      <c r="AV333" s="14" t="s">
        <v>83</v>
      </c>
      <c r="AW333" s="14" t="s">
        <v>33</v>
      </c>
      <c r="AX333" s="14" t="s">
        <v>22</v>
      </c>
      <c r="AY333" s="254" t="s">
        <v>144</v>
      </c>
    </row>
    <row r="334" s="2" customFormat="1" ht="24.15" customHeight="1">
      <c r="A334" s="40"/>
      <c r="B334" s="41"/>
      <c r="C334" s="215" t="s">
        <v>367</v>
      </c>
      <c r="D334" s="215" t="s">
        <v>146</v>
      </c>
      <c r="E334" s="216" t="s">
        <v>412</v>
      </c>
      <c r="F334" s="217" t="s">
        <v>413</v>
      </c>
      <c r="G334" s="218" t="s">
        <v>149</v>
      </c>
      <c r="H334" s="219">
        <v>15.119999999999999</v>
      </c>
      <c r="I334" s="220"/>
      <c r="J334" s="221">
        <f>ROUND(I334*H334,2)</f>
        <v>0</v>
      </c>
      <c r="K334" s="217" t="s">
        <v>150</v>
      </c>
      <c r="L334" s="46"/>
      <c r="M334" s="222" t="s">
        <v>20</v>
      </c>
      <c r="N334" s="223" t="s">
        <v>45</v>
      </c>
      <c r="O334" s="86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6" t="s">
        <v>151</v>
      </c>
      <c r="AT334" s="226" t="s">
        <v>146</v>
      </c>
      <c r="AU334" s="226" t="s">
        <v>83</v>
      </c>
      <c r="AY334" s="19" t="s">
        <v>144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9" t="s">
        <v>22</v>
      </c>
      <c r="BK334" s="227">
        <f>ROUND(I334*H334,2)</f>
        <v>0</v>
      </c>
      <c r="BL334" s="19" t="s">
        <v>151</v>
      </c>
      <c r="BM334" s="226" t="s">
        <v>1417</v>
      </c>
    </row>
    <row r="335" s="2" customFormat="1">
      <c r="A335" s="40"/>
      <c r="B335" s="41"/>
      <c r="C335" s="42"/>
      <c r="D335" s="228" t="s">
        <v>153</v>
      </c>
      <c r="E335" s="42"/>
      <c r="F335" s="229" t="s">
        <v>415</v>
      </c>
      <c r="G335" s="42"/>
      <c r="H335" s="42"/>
      <c r="I335" s="230"/>
      <c r="J335" s="42"/>
      <c r="K335" s="42"/>
      <c r="L335" s="46"/>
      <c r="M335" s="231"/>
      <c r="N335" s="232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153</v>
      </c>
      <c r="AU335" s="19" t="s">
        <v>83</v>
      </c>
    </row>
    <row r="336" s="13" customFormat="1">
      <c r="A336" s="13"/>
      <c r="B336" s="233"/>
      <c r="C336" s="234"/>
      <c r="D336" s="235" t="s">
        <v>155</v>
      </c>
      <c r="E336" s="236" t="s">
        <v>20</v>
      </c>
      <c r="F336" s="237" t="s">
        <v>1297</v>
      </c>
      <c r="G336" s="234"/>
      <c r="H336" s="236" t="s">
        <v>20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155</v>
      </c>
      <c r="AU336" s="243" t="s">
        <v>83</v>
      </c>
      <c r="AV336" s="13" t="s">
        <v>22</v>
      </c>
      <c r="AW336" s="13" t="s">
        <v>33</v>
      </c>
      <c r="AX336" s="13" t="s">
        <v>74</v>
      </c>
      <c r="AY336" s="243" t="s">
        <v>144</v>
      </c>
    </row>
    <row r="337" s="14" customFormat="1">
      <c r="A337" s="14"/>
      <c r="B337" s="244"/>
      <c r="C337" s="245"/>
      <c r="D337" s="235" t="s">
        <v>155</v>
      </c>
      <c r="E337" s="246" t="s">
        <v>20</v>
      </c>
      <c r="F337" s="247" t="s">
        <v>1385</v>
      </c>
      <c r="G337" s="245"/>
      <c r="H337" s="248">
        <v>15.120000000000001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155</v>
      </c>
      <c r="AU337" s="254" t="s">
        <v>83</v>
      </c>
      <c r="AV337" s="14" t="s">
        <v>83</v>
      </c>
      <c r="AW337" s="14" t="s">
        <v>33</v>
      </c>
      <c r="AX337" s="14" t="s">
        <v>22</v>
      </c>
      <c r="AY337" s="254" t="s">
        <v>144</v>
      </c>
    </row>
    <row r="338" s="2" customFormat="1" ht="24.15" customHeight="1">
      <c r="A338" s="40"/>
      <c r="B338" s="41"/>
      <c r="C338" s="215" t="s">
        <v>374</v>
      </c>
      <c r="D338" s="215" t="s">
        <v>146</v>
      </c>
      <c r="E338" s="216" t="s">
        <v>1418</v>
      </c>
      <c r="F338" s="217" t="s">
        <v>1419</v>
      </c>
      <c r="G338" s="218" t="s">
        <v>161</v>
      </c>
      <c r="H338" s="219">
        <v>9.6669999999999998</v>
      </c>
      <c r="I338" s="220"/>
      <c r="J338" s="221">
        <f>ROUND(I338*H338,2)</f>
        <v>0</v>
      </c>
      <c r="K338" s="217" t="s">
        <v>20</v>
      </c>
      <c r="L338" s="46"/>
      <c r="M338" s="222" t="s">
        <v>20</v>
      </c>
      <c r="N338" s="223" t="s">
        <v>45</v>
      </c>
      <c r="O338" s="86"/>
      <c r="P338" s="224">
        <f>O338*H338</f>
        <v>0</v>
      </c>
      <c r="Q338" s="224">
        <v>2.4327899999999998</v>
      </c>
      <c r="R338" s="224">
        <f>Q338*H338</f>
        <v>23.517780929999997</v>
      </c>
      <c r="S338" s="224">
        <v>0</v>
      </c>
      <c r="T338" s="225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6" t="s">
        <v>151</v>
      </c>
      <c r="AT338" s="226" t="s">
        <v>146</v>
      </c>
      <c r="AU338" s="226" t="s">
        <v>83</v>
      </c>
      <c r="AY338" s="19" t="s">
        <v>144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22</v>
      </c>
      <c r="BK338" s="227">
        <f>ROUND(I338*H338,2)</f>
        <v>0</v>
      </c>
      <c r="BL338" s="19" t="s">
        <v>151</v>
      </c>
      <c r="BM338" s="226" t="s">
        <v>1420</v>
      </c>
    </row>
    <row r="339" s="13" customFormat="1">
      <c r="A339" s="13"/>
      <c r="B339" s="233"/>
      <c r="C339" s="234"/>
      <c r="D339" s="235" t="s">
        <v>155</v>
      </c>
      <c r="E339" s="236" t="s">
        <v>20</v>
      </c>
      <c r="F339" s="237" t="s">
        <v>1291</v>
      </c>
      <c r="G339" s="234"/>
      <c r="H339" s="236" t="s">
        <v>20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155</v>
      </c>
      <c r="AU339" s="243" t="s">
        <v>83</v>
      </c>
      <c r="AV339" s="13" t="s">
        <v>22</v>
      </c>
      <c r="AW339" s="13" t="s">
        <v>33</v>
      </c>
      <c r="AX339" s="13" t="s">
        <v>74</v>
      </c>
      <c r="AY339" s="243" t="s">
        <v>144</v>
      </c>
    </row>
    <row r="340" s="14" customFormat="1">
      <c r="A340" s="14"/>
      <c r="B340" s="244"/>
      <c r="C340" s="245"/>
      <c r="D340" s="235" t="s">
        <v>155</v>
      </c>
      <c r="E340" s="246" t="s">
        <v>20</v>
      </c>
      <c r="F340" s="247" t="s">
        <v>1402</v>
      </c>
      <c r="G340" s="245"/>
      <c r="H340" s="248">
        <v>9.6667200000000015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155</v>
      </c>
      <c r="AU340" s="254" t="s">
        <v>83</v>
      </c>
      <c r="AV340" s="14" t="s">
        <v>83</v>
      </c>
      <c r="AW340" s="14" t="s">
        <v>33</v>
      </c>
      <c r="AX340" s="14" t="s">
        <v>22</v>
      </c>
      <c r="AY340" s="254" t="s">
        <v>144</v>
      </c>
    </row>
    <row r="341" s="12" customFormat="1" ht="22.8" customHeight="1">
      <c r="A341" s="12"/>
      <c r="B341" s="199"/>
      <c r="C341" s="200"/>
      <c r="D341" s="201" t="s">
        <v>73</v>
      </c>
      <c r="E341" s="213" t="s">
        <v>512</v>
      </c>
      <c r="F341" s="213" t="s">
        <v>1421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SUM(P342:P371)</f>
        <v>0</v>
      </c>
      <c r="Q341" s="207"/>
      <c r="R341" s="208">
        <f>SUM(R342:R371)</f>
        <v>901.52088499999991</v>
      </c>
      <c r="S341" s="207"/>
      <c r="T341" s="209">
        <f>SUM(T342:T371)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22</v>
      </c>
      <c r="AT341" s="211" t="s">
        <v>73</v>
      </c>
      <c r="AU341" s="211" t="s">
        <v>22</v>
      </c>
      <c r="AY341" s="210" t="s">
        <v>144</v>
      </c>
      <c r="BK341" s="212">
        <f>SUM(BK342:BK371)</f>
        <v>0</v>
      </c>
    </row>
    <row r="342" s="2" customFormat="1" ht="78" customHeight="1">
      <c r="A342" s="40"/>
      <c r="B342" s="41"/>
      <c r="C342" s="215" t="s">
        <v>380</v>
      </c>
      <c r="D342" s="215" t="s">
        <v>146</v>
      </c>
      <c r="E342" s="216" t="s">
        <v>1422</v>
      </c>
      <c r="F342" s="217" t="s">
        <v>1423</v>
      </c>
      <c r="G342" s="218" t="s">
        <v>149</v>
      </c>
      <c r="H342" s="219">
        <v>4552.8999999999996</v>
      </c>
      <c r="I342" s="220"/>
      <c r="J342" s="221">
        <f>ROUND(I342*H342,2)</f>
        <v>0</v>
      </c>
      <c r="K342" s="217" t="s">
        <v>150</v>
      </c>
      <c r="L342" s="46"/>
      <c r="M342" s="222" t="s">
        <v>20</v>
      </c>
      <c r="N342" s="223" t="s">
        <v>45</v>
      </c>
      <c r="O342" s="86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151</v>
      </c>
      <c r="AT342" s="226" t="s">
        <v>146</v>
      </c>
      <c r="AU342" s="226" t="s">
        <v>83</v>
      </c>
      <c r="AY342" s="19" t="s">
        <v>144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22</v>
      </c>
      <c r="BK342" s="227">
        <f>ROUND(I342*H342,2)</f>
        <v>0</v>
      </c>
      <c r="BL342" s="19" t="s">
        <v>151</v>
      </c>
      <c r="BM342" s="226" t="s">
        <v>1424</v>
      </c>
    </row>
    <row r="343" s="2" customFormat="1">
      <c r="A343" s="40"/>
      <c r="B343" s="41"/>
      <c r="C343" s="42"/>
      <c r="D343" s="228" t="s">
        <v>153</v>
      </c>
      <c r="E343" s="42"/>
      <c r="F343" s="229" t="s">
        <v>1425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153</v>
      </c>
      <c r="AU343" s="19" t="s">
        <v>83</v>
      </c>
    </row>
    <row r="344" s="13" customFormat="1">
      <c r="A344" s="13"/>
      <c r="B344" s="233"/>
      <c r="C344" s="234"/>
      <c r="D344" s="235" t="s">
        <v>155</v>
      </c>
      <c r="E344" s="236" t="s">
        <v>20</v>
      </c>
      <c r="F344" s="237" t="s">
        <v>1237</v>
      </c>
      <c r="G344" s="234"/>
      <c r="H344" s="236" t="s">
        <v>20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155</v>
      </c>
      <c r="AU344" s="243" t="s">
        <v>83</v>
      </c>
      <c r="AV344" s="13" t="s">
        <v>22</v>
      </c>
      <c r="AW344" s="13" t="s">
        <v>33</v>
      </c>
      <c r="AX344" s="13" t="s">
        <v>74</v>
      </c>
      <c r="AY344" s="243" t="s">
        <v>144</v>
      </c>
    </row>
    <row r="345" s="13" customFormat="1">
      <c r="A345" s="13"/>
      <c r="B345" s="233"/>
      <c r="C345" s="234"/>
      <c r="D345" s="235" t="s">
        <v>155</v>
      </c>
      <c r="E345" s="236" t="s">
        <v>20</v>
      </c>
      <c r="F345" s="237" t="s">
        <v>1426</v>
      </c>
      <c r="G345" s="234"/>
      <c r="H345" s="236" t="s">
        <v>20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155</v>
      </c>
      <c r="AU345" s="243" t="s">
        <v>83</v>
      </c>
      <c r="AV345" s="13" t="s">
        <v>22</v>
      </c>
      <c r="AW345" s="13" t="s">
        <v>33</v>
      </c>
      <c r="AX345" s="13" t="s">
        <v>74</v>
      </c>
      <c r="AY345" s="243" t="s">
        <v>144</v>
      </c>
    </row>
    <row r="346" s="14" customFormat="1">
      <c r="A346" s="14"/>
      <c r="B346" s="244"/>
      <c r="C346" s="245"/>
      <c r="D346" s="235" t="s">
        <v>155</v>
      </c>
      <c r="E346" s="246" t="s">
        <v>20</v>
      </c>
      <c r="F346" s="247" t="s">
        <v>1427</v>
      </c>
      <c r="G346" s="245"/>
      <c r="H346" s="248">
        <v>4552.8999999999996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155</v>
      </c>
      <c r="AU346" s="254" t="s">
        <v>83</v>
      </c>
      <c r="AV346" s="14" t="s">
        <v>83</v>
      </c>
      <c r="AW346" s="14" t="s">
        <v>33</v>
      </c>
      <c r="AX346" s="14" t="s">
        <v>22</v>
      </c>
      <c r="AY346" s="254" t="s">
        <v>144</v>
      </c>
    </row>
    <row r="347" s="2" customFormat="1" ht="24.15" customHeight="1">
      <c r="A347" s="40"/>
      <c r="B347" s="41"/>
      <c r="C347" s="266" t="s">
        <v>386</v>
      </c>
      <c r="D347" s="266" t="s">
        <v>272</v>
      </c>
      <c r="E347" s="267" t="s">
        <v>1428</v>
      </c>
      <c r="F347" s="268" t="s">
        <v>1429</v>
      </c>
      <c r="G347" s="269" t="s">
        <v>217</v>
      </c>
      <c r="H347" s="270">
        <v>96.521000000000001</v>
      </c>
      <c r="I347" s="271"/>
      <c r="J347" s="272">
        <f>ROUND(I347*H347,2)</f>
        <v>0</v>
      </c>
      <c r="K347" s="268" t="s">
        <v>20</v>
      </c>
      <c r="L347" s="273"/>
      <c r="M347" s="274" t="s">
        <v>20</v>
      </c>
      <c r="N347" s="275" t="s">
        <v>45</v>
      </c>
      <c r="O347" s="86"/>
      <c r="P347" s="224">
        <f>O347*H347</f>
        <v>0</v>
      </c>
      <c r="Q347" s="224">
        <v>1</v>
      </c>
      <c r="R347" s="224">
        <f>Q347*H347</f>
        <v>96.521000000000001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199</v>
      </c>
      <c r="AT347" s="226" t="s">
        <v>272</v>
      </c>
      <c r="AU347" s="226" t="s">
        <v>83</v>
      </c>
      <c r="AY347" s="19" t="s">
        <v>144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22</v>
      </c>
      <c r="BK347" s="227">
        <f>ROUND(I347*H347,2)</f>
        <v>0</v>
      </c>
      <c r="BL347" s="19" t="s">
        <v>151</v>
      </c>
      <c r="BM347" s="226" t="s">
        <v>1430</v>
      </c>
    </row>
    <row r="348" s="13" customFormat="1">
      <c r="A348" s="13"/>
      <c r="B348" s="233"/>
      <c r="C348" s="234"/>
      <c r="D348" s="235" t="s">
        <v>155</v>
      </c>
      <c r="E348" s="236" t="s">
        <v>20</v>
      </c>
      <c r="F348" s="237" t="s">
        <v>1431</v>
      </c>
      <c r="G348" s="234"/>
      <c r="H348" s="236" t="s">
        <v>20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155</v>
      </c>
      <c r="AU348" s="243" t="s">
        <v>83</v>
      </c>
      <c r="AV348" s="13" t="s">
        <v>22</v>
      </c>
      <c r="AW348" s="13" t="s">
        <v>33</v>
      </c>
      <c r="AX348" s="13" t="s">
        <v>74</v>
      </c>
      <c r="AY348" s="243" t="s">
        <v>144</v>
      </c>
    </row>
    <row r="349" s="14" customFormat="1">
      <c r="A349" s="14"/>
      <c r="B349" s="244"/>
      <c r="C349" s="245"/>
      <c r="D349" s="235" t="s">
        <v>155</v>
      </c>
      <c r="E349" s="246" t="s">
        <v>20</v>
      </c>
      <c r="F349" s="247" t="s">
        <v>1432</v>
      </c>
      <c r="G349" s="245"/>
      <c r="H349" s="248">
        <v>96.521479999999983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155</v>
      </c>
      <c r="AU349" s="254" t="s">
        <v>83</v>
      </c>
      <c r="AV349" s="14" t="s">
        <v>83</v>
      </c>
      <c r="AW349" s="14" t="s">
        <v>33</v>
      </c>
      <c r="AX349" s="14" t="s">
        <v>22</v>
      </c>
      <c r="AY349" s="254" t="s">
        <v>144</v>
      </c>
    </row>
    <row r="350" s="2" customFormat="1" ht="49.05" customHeight="1">
      <c r="A350" s="40"/>
      <c r="B350" s="41"/>
      <c r="C350" s="215" t="s">
        <v>393</v>
      </c>
      <c r="D350" s="215" t="s">
        <v>146</v>
      </c>
      <c r="E350" s="216" t="s">
        <v>1433</v>
      </c>
      <c r="F350" s="217" t="s">
        <v>1434</v>
      </c>
      <c r="G350" s="218" t="s">
        <v>149</v>
      </c>
      <c r="H350" s="219">
        <v>120</v>
      </c>
      <c r="I350" s="220"/>
      <c r="J350" s="221">
        <f>ROUND(I350*H350,2)</f>
        <v>0</v>
      </c>
      <c r="K350" s="217" t="s">
        <v>20</v>
      </c>
      <c r="L350" s="46"/>
      <c r="M350" s="222" t="s">
        <v>20</v>
      </c>
      <c r="N350" s="223" t="s">
        <v>45</v>
      </c>
      <c r="O350" s="86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6" t="s">
        <v>151</v>
      </c>
      <c r="AT350" s="226" t="s">
        <v>146</v>
      </c>
      <c r="AU350" s="226" t="s">
        <v>83</v>
      </c>
      <c r="AY350" s="19" t="s">
        <v>144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22</v>
      </c>
      <c r="BK350" s="227">
        <f>ROUND(I350*H350,2)</f>
        <v>0</v>
      </c>
      <c r="BL350" s="19" t="s">
        <v>151</v>
      </c>
      <c r="BM350" s="226" t="s">
        <v>1435</v>
      </c>
    </row>
    <row r="351" s="13" customFormat="1">
      <c r="A351" s="13"/>
      <c r="B351" s="233"/>
      <c r="C351" s="234"/>
      <c r="D351" s="235" t="s">
        <v>155</v>
      </c>
      <c r="E351" s="236" t="s">
        <v>20</v>
      </c>
      <c r="F351" s="237" t="s">
        <v>1436</v>
      </c>
      <c r="G351" s="234"/>
      <c r="H351" s="236" t="s">
        <v>20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155</v>
      </c>
      <c r="AU351" s="243" t="s">
        <v>83</v>
      </c>
      <c r="AV351" s="13" t="s">
        <v>22</v>
      </c>
      <c r="AW351" s="13" t="s">
        <v>33</v>
      </c>
      <c r="AX351" s="13" t="s">
        <v>74</v>
      </c>
      <c r="AY351" s="243" t="s">
        <v>144</v>
      </c>
    </row>
    <row r="352" s="14" customFormat="1">
      <c r="A352" s="14"/>
      <c r="B352" s="244"/>
      <c r="C352" s="245"/>
      <c r="D352" s="235" t="s">
        <v>155</v>
      </c>
      <c r="E352" s="246" t="s">
        <v>20</v>
      </c>
      <c r="F352" s="247" t="s">
        <v>1437</v>
      </c>
      <c r="G352" s="245"/>
      <c r="H352" s="248">
        <v>120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155</v>
      </c>
      <c r="AU352" s="254" t="s">
        <v>83</v>
      </c>
      <c r="AV352" s="14" t="s">
        <v>83</v>
      </c>
      <c r="AW352" s="14" t="s">
        <v>33</v>
      </c>
      <c r="AX352" s="14" t="s">
        <v>22</v>
      </c>
      <c r="AY352" s="254" t="s">
        <v>144</v>
      </c>
    </row>
    <row r="353" s="2" customFormat="1" ht="37.8" customHeight="1">
      <c r="A353" s="40"/>
      <c r="B353" s="41"/>
      <c r="C353" s="215" t="s">
        <v>398</v>
      </c>
      <c r="D353" s="215" t="s">
        <v>146</v>
      </c>
      <c r="E353" s="216" t="s">
        <v>1438</v>
      </c>
      <c r="F353" s="217" t="s">
        <v>1439</v>
      </c>
      <c r="G353" s="218" t="s">
        <v>149</v>
      </c>
      <c r="H353" s="219">
        <v>2333.3330000000001</v>
      </c>
      <c r="I353" s="220"/>
      <c r="J353" s="221">
        <f>ROUND(I353*H353,2)</f>
        <v>0</v>
      </c>
      <c r="K353" s="217" t="s">
        <v>150</v>
      </c>
      <c r="L353" s="46"/>
      <c r="M353" s="222" t="s">
        <v>20</v>
      </c>
      <c r="N353" s="223" t="s">
        <v>45</v>
      </c>
      <c r="O353" s="86"/>
      <c r="P353" s="224">
        <f>O353*H353</f>
        <v>0</v>
      </c>
      <c r="Q353" s="224">
        <v>0.34499999999999997</v>
      </c>
      <c r="R353" s="224">
        <f>Q353*H353</f>
        <v>804.99988499999995</v>
      </c>
      <c r="S353" s="224">
        <v>0</v>
      </c>
      <c r="T353" s="22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6" t="s">
        <v>151</v>
      </c>
      <c r="AT353" s="226" t="s">
        <v>146</v>
      </c>
      <c r="AU353" s="226" t="s">
        <v>83</v>
      </c>
      <c r="AY353" s="19" t="s">
        <v>144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9" t="s">
        <v>22</v>
      </c>
      <c r="BK353" s="227">
        <f>ROUND(I353*H353,2)</f>
        <v>0</v>
      </c>
      <c r="BL353" s="19" t="s">
        <v>151</v>
      </c>
      <c r="BM353" s="226" t="s">
        <v>1440</v>
      </c>
    </row>
    <row r="354" s="2" customFormat="1">
      <c r="A354" s="40"/>
      <c r="B354" s="41"/>
      <c r="C354" s="42"/>
      <c r="D354" s="228" t="s">
        <v>153</v>
      </c>
      <c r="E354" s="42"/>
      <c r="F354" s="229" t="s">
        <v>1441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153</v>
      </c>
      <c r="AU354" s="19" t="s">
        <v>83</v>
      </c>
    </row>
    <row r="355" s="13" customFormat="1">
      <c r="A355" s="13"/>
      <c r="B355" s="233"/>
      <c r="C355" s="234"/>
      <c r="D355" s="235" t="s">
        <v>155</v>
      </c>
      <c r="E355" s="236" t="s">
        <v>20</v>
      </c>
      <c r="F355" s="237" t="s">
        <v>1442</v>
      </c>
      <c r="G355" s="234"/>
      <c r="H355" s="236" t="s">
        <v>20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155</v>
      </c>
      <c r="AU355" s="243" t="s">
        <v>83</v>
      </c>
      <c r="AV355" s="13" t="s">
        <v>22</v>
      </c>
      <c r="AW355" s="13" t="s">
        <v>33</v>
      </c>
      <c r="AX355" s="13" t="s">
        <v>74</v>
      </c>
      <c r="AY355" s="243" t="s">
        <v>144</v>
      </c>
    </row>
    <row r="356" s="14" customFormat="1">
      <c r="A356" s="14"/>
      <c r="B356" s="244"/>
      <c r="C356" s="245"/>
      <c r="D356" s="235" t="s">
        <v>155</v>
      </c>
      <c r="E356" s="246" t="s">
        <v>20</v>
      </c>
      <c r="F356" s="247" t="s">
        <v>1443</v>
      </c>
      <c r="G356" s="245"/>
      <c r="H356" s="248">
        <v>2333.3333333333335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155</v>
      </c>
      <c r="AU356" s="254" t="s">
        <v>83</v>
      </c>
      <c r="AV356" s="14" t="s">
        <v>83</v>
      </c>
      <c r="AW356" s="14" t="s">
        <v>33</v>
      </c>
      <c r="AX356" s="14" t="s">
        <v>22</v>
      </c>
      <c r="AY356" s="254" t="s">
        <v>144</v>
      </c>
    </row>
    <row r="357" s="2" customFormat="1" ht="33" customHeight="1">
      <c r="A357" s="40"/>
      <c r="B357" s="41"/>
      <c r="C357" s="215" t="s">
        <v>405</v>
      </c>
      <c r="D357" s="215" t="s">
        <v>146</v>
      </c>
      <c r="E357" s="216" t="s">
        <v>1444</v>
      </c>
      <c r="F357" s="217" t="s">
        <v>1445</v>
      </c>
      <c r="G357" s="218" t="s">
        <v>149</v>
      </c>
      <c r="H357" s="219">
        <v>5928.5699999999997</v>
      </c>
      <c r="I357" s="220"/>
      <c r="J357" s="221">
        <f>ROUND(I357*H357,2)</f>
        <v>0</v>
      </c>
      <c r="K357" s="217" t="s">
        <v>150</v>
      </c>
      <c r="L357" s="46"/>
      <c r="M357" s="222" t="s">
        <v>20</v>
      </c>
      <c r="N357" s="223" t="s">
        <v>45</v>
      </c>
      <c r="O357" s="86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6" t="s">
        <v>151</v>
      </c>
      <c r="AT357" s="226" t="s">
        <v>146</v>
      </c>
      <c r="AU357" s="226" t="s">
        <v>83</v>
      </c>
      <c r="AY357" s="19" t="s">
        <v>144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22</v>
      </c>
      <c r="BK357" s="227">
        <f>ROUND(I357*H357,2)</f>
        <v>0</v>
      </c>
      <c r="BL357" s="19" t="s">
        <v>151</v>
      </c>
      <c r="BM357" s="226" t="s">
        <v>1446</v>
      </c>
    </row>
    <row r="358" s="2" customFormat="1">
      <c r="A358" s="40"/>
      <c r="B358" s="41"/>
      <c r="C358" s="42"/>
      <c r="D358" s="228" t="s">
        <v>153</v>
      </c>
      <c r="E358" s="42"/>
      <c r="F358" s="229" t="s">
        <v>1447</v>
      </c>
      <c r="G358" s="42"/>
      <c r="H358" s="42"/>
      <c r="I358" s="230"/>
      <c r="J358" s="42"/>
      <c r="K358" s="42"/>
      <c r="L358" s="46"/>
      <c r="M358" s="231"/>
      <c r="N358" s="232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153</v>
      </c>
      <c r="AU358" s="19" t="s">
        <v>83</v>
      </c>
    </row>
    <row r="359" s="13" customFormat="1">
      <c r="A359" s="13"/>
      <c r="B359" s="233"/>
      <c r="C359" s="234"/>
      <c r="D359" s="235" t="s">
        <v>155</v>
      </c>
      <c r="E359" s="236" t="s">
        <v>20</v>
      </c>
      <c r="F359" s="237" t="s">
        <v>1328</v>
      </c>
      <c r="G359" s="234"/>
      <c r="H359" s="236" t="s">
        <v>20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155</v>
      </c>
      <c r="AU359" s="243" t="s">
        <v>83</v>
      </c>
      <c r="AV359" s="13" t="s">
        <v>22</v>
      </c>
      <c r="AW359" s="13" t="s">
        <v>33</v>
      </c>
      <c r="AX359" s="13" t="s">
        <v>74</v>
      </c>
      <c r="AY359" s="243" t="s">
        <v>144</v>
      </c>
    </row>
    <row r="360" s="14" customFormat="1">
      <c r="A360" s="14"/>
      <c r="B360" s="244"/>
      <c r="C360" s="245"/>
      <c r="D360" s="235" t="s">
        <v>155</v>
      </c>
      <c r="E360" s="246" t="s">
        <v>20</v>
      </c>
      <c r="F360" s="247" t="s">
        <v>1448</v>
      </c>
      <c r="G360" s="245"/>
      <c r="H360" s="248">
        <v>500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155</v>
      </c>
      <c r="AU360" s="254" t="s">
        <v>83</v>
      </c>
      <c r="AV360" s="14" t="s">
        <v>83</v>
      </c>
      <c r="AW360" s="14" t="s">
        <v>33</v>
      </c>
      <c r="AX360" s="14" t="s">
        <v>74</v>
      </c>
      <c r="AY360" s="254" t="s">
        <v>144</v>
      </c>
    </row>
    <row r="361" s="13" customFormat="1">
      <c r="A361" s="13"/>
      <c r="B361" s="233"/>
      <c r="C361" s="234"/>
      <c r="D361" s="235" t="s">
        <v>155</v>
      </c>
      <c r="E361" s="236" t="s">
        <v>20</v>
      </c>
      <c r="F361" s="237" t="s">
        <v>1330</v>
      </c>
      <c r="G361" s="234"/>
      <c r="H361" s="236" t="s">
        <v>20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155</v>
      </c>
      <c r="AU361" s="243" t="s">
        <v>83</v>
      </c>
      <c r="AV361" s="13" t="s">
        <v>22</v>
      </c>
      <c r="AW361" s="13" t="s">
        <v>33</v>
      </c>
      <c r="AX361" s="13" t="s">
        <v>74</v>
      </c>
      <c r="AY361" s="243" t="s">
        <v>144</v>
      </c>
    </row>
    <row r="362" s="14" customFormat="1">
      <c r="A362" s="14"/>
      <c r="B362" s="244"/>
      <c r="C362" s="245"/>
      <c r="D362" s="235" t="s">
        <v>155</v>
      </c>
      <c r="E362" s="246" t="s">
        <v>20</v>
      </c>
      <c r="F362" s="247" t="s">
        <v>1331</v>
      </c>
      <c r="G362" s="245"/>
      <c r="H362" s="248">
        <v>5428.5699999999997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155</v>
      </c>
      <c r="AU362" s="254" t="s">
        <v>83</v>
      </c>
      <c r="AV362" s="14" t="s">
        <v>83</v>
      </c>
      <c r="AW362" s="14" t="s">
        <v>33</v>
      </c>
      <c r="AX362" s="14" t="s">
        <v>74</v>
      </c>
      <c r="AY362" s="254" t="s">
        <v>144</v>
      </c>
    </row>
    <row r="363" s="15" customFormat="1">
      <c r="A363" s="15"/>
      <c r="B363" s="255"/>
      <c r="C363" s="256"/>
      <c r="D363" s="235" t="s">
        <v>155</v>
      </c>
      <c r="E363" s="257" t="s">
        <v>20</v>
      </c>
      <c r="F363" s="258" t="s">
        <v>198</v>
      </c>
      <c r="G363" s="256"/>
      <c r="H363" s="259">
        <v>5928.5699999999997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155</v>
      </c>
      <c r="AU363" s="265" t="s">
        <v>83</v>
      </c>
      <c r="AV363" s="15" t="s">
        <v>151</v>
      </c>
      <c r="AW363" s="15" t="s">
        <v>33</v>
      </c>
      <c r="AX363" s="15" t="s">
        <v>22</v>
      </c>
      <c r="AY363" s="265" t="s">
        <v>144</v>
      </c>
    </row>
    <row r="364" s="2" customFormat="1" ht="33" customHeight="1">
      <c r="A364" s="40"/>
      <c r="B364" s="41"/>
      <c r="C364" s="215" t="s">
        <v>411</v>
      </c>
      <c r="D364" s="215" t="s">
        <v>146</v>
      </c>
      <c r="E364" s="216" t="s">
        <v>1449</v>
      </c>
      <c r="F364" s="217" t="s">
        <v>1450</v>
      </c>
      <c r="G364" s="218" t="s">
        <v>149</v>
      </c>
      <c r="H364" s="219">
        <v>5428.5699999999997</v>
      </c>
      <c r="I364" s="220"/>
      <c r="J364" s="221">
        <f>ROUND(I364*H364,2)</f>
        <v>0</v>
      </c>
      <c r="K364" s="217" t="s">
        <v>150</v>
      </c>
      <c r="L364" s="46"/>
      <c r="M364" s="222" t="s">
        <v>20</v>
      </c>
      <c r="N364" s="223" t="s">
        <v>45</v>
      </c>
      <c r="O364" s="86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6" t="s">
        <v>151</v>
      </c>
      <c r="AT364" s="226" t="s">
        <v>146</v>
      </c>
      <c r="AU364" s="226" t="s">
        <v>83</v>
      </c>
      <c r="AY364" s="19" t="s">
        <v>144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9" t="s">
        <v>22</v>
      </c>
      <c r="BK364" s="227">
        <f>ROUND(I364*H364,2)</f>
        <v>0</v>
      </c>
      <c r="BL364" s="19" t="s">
        <v>151</v>
      </c>
      <c r="BM364" s="226" t="s">
        <v>1451</v>
      </c>
    </row>
    <row r="365" s="2" customFormat="1">
      <c r="A365" s="40"/>
      <c r="B365" s="41"/>
      <c r="C365" s="42"/>
      <c r="D365" s="228" t="s">
        <v>153</v>
      </c>
      <c r="E365" s="42"/>
      <c r="F365" s="229" t="s">
        <v>1452</v>
      </c>
      <c r="G365" s="42"/>
      <c r="H365" s="42"/>
      <c r="I365" s="230"/>
      <c r="J365" s="42"/>
      <c r="K365" s="42"/>
      <c r="L365" s="46"/>
      <c r="M365" s="231"/>
      <c r="N365" s="232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153</v>
      </c>
      <c r="AU365" s="19" t="s">
        <v>83</v>
      </c>
    </row>
    <row r="366" s="13" customFormat="1">
      <c r="A366" s="13"/>
      <c r="B366" s="233"/>
      <c r="C366" s="234"/>
      <c r="D366" s="235" t="s">
        <v>155</v>
      </c>
      <c r="E366" s="236" t="s">
        <v>20</v>
      </c>
      <c r="F366" s="237" t="s">
        <v>1330</v>
      </c>
      <c r="G366" s="234"/>
      <c r="H366" s="236" t="s">
        <v>20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155</v>
      </c>
      <c r="AU366" s="243" t="s">
        <v>83</v>
      </c>
      <c r="AV366" s="13" t="s">
        <v>22</v>
      </c>
      <c r="AW366" s="13" t="s">
        <v>33</v>
      </c>
      <c r="AX366" s="13" t="s">
        <v>74</v>
      </c>
      <c r="AY366" s="243" t="s">
        <v>144</v>
      </c>
    </row>
    <row r="367" s="14" customFormat="1">
      <c r="A367" s="14"/>
      <c r="B367" s="244"/>
      <c r="C367" s="245"/>
      <c r="D367" s="235" t="s">
        <v>155</v>
      </c>
      <c r="E367" s="246" t="s">
        <v>20</v>
      </c>
      <c r="F367" s="247" t="s">
        <v>1331</v>
      </c>
      <c r="G367" s="245"/>
      <c r="H367" s="248">
        <v>5428.5699999999997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155</v>
      </c>
      <c r="AU367" s="254" t="s">
        <v>83</v>
      </c>
      <c r="AV367" s="14" t="s">
        <v>83</v>
      </c>
      <c r="AW367" s="14" t="s">
        <v>33</v>
      </c>
      <c r="AX367" s="14" t="s">
        <v>22</v>
      </c>
      <c r="AY367" s="254" t="s">
        <v>144</v>
      </c>
    </row>
    <row r="368" s="2" customFormat="1" ht="37.8" customHeight="1">
      <c r="A368" s="40"/>
      <c r="B368" s="41"/>
      <c r="C368" s="215" t="s">
        <v>417</v>
      </c>
      <c r="D368" s="215" t="s">
        <v>146</v>
      </c>
      <c r="E368" s="216" t="s">
        <v>1453</v>
      </c>
      <c r="F368" s="217" t="s">
        <v>1454</v>
      </c>
      <c r="G368" s="218" t="s">
        <v>149</v>
      </c>
      <c r="H368" s="219">
        <v>4137.4399999999996</v>
      </c>
      <c r="I368" s="220"/>
      <c r="J368" s="221">
        <f>ROUND(I368*H368,2)</f>
        <v>0</v>
      </c>
      <c r="K368" s="217" t="s">
        <v>150</v>
      </c>
      <c r="L368" s="46"/>
      <c r="M368" s="222" t="s">
        <v>20</v>
      </c>
      <c r="N368" s="223" t="s">
        <v>45</v>
      </c>
      <c r="O368" s="86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6" t="s">
        <v>151</v>
      </c>
      <c r="AT368" s="226" t="s">
        <v>146</v>
      </c>
      <c r="AU368" s="226" t="s">
        <v>83</v>
      </c>
      <c r="AY368" s="19" t="s">
        <v>144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22</v>
      </c>
      <c r="BK368" s="227">
        <f>ROUND(I368*H368,2)</f>
        <v>0</v>
      </c>
      <c r="BL368" s="19" t="s">
        <v>151</v>
      </c>
      <c r="BM368" s="226" t="s">
        <v>1455</v>
      </c>
    </row>
    <row r="369" s="2" customFormat="1">
      <c r="A369" s="40"/>
      <c r="B369" s="41"/>
      <c r="C369" s="42"/>
      <c r="D369" s="228" t="s">
        <v>153</v>
      </c>
      <c r="E369" s="42"/>
      <c r="F369" s="229" t="s">
        <v>1456</v>
      </c>
      <c r="G369" s="42"/>
      <c r="H369" s="42"/>
      <c r="I369" s="230"/>
      <c r="J369" s="42"/>
      <c r="K369" s="42"/>
      <c r="L369" s="46"/>
      <c r="M369" s="231"/>
      <c r="N369" s="23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153</v>
      </c>
      <c r="AU369" s="19" t="s">
        <v>83</v>
      </c>
    </row>
    <row r="370" s="13" customFormat="1">
      <c r="A370" s="13"/>
      <c r="B370" s="233"/>
      <c r="C370" s="234"/>
      <c r="D370" s="235" t="s">
        <v>155</v>
      </c>
      <c r="E370" s="236" t="s">
        <v>20</v>
      </c>
      <c r="F370" s="237" t="s">
        <v>1330</v>
      </c>
      <c r="G370" s="234"/>
      <c r="H370" s="236" t="s">
        <v>20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83</v>
      </c>
      <c r="AV370" s="13" t="s">
        <v>22</v>
      </c>
      <c r="AW370" s="13" t="s">
        <v>33</v>
      </c>
      <c r="AX370" s="13" t="s">
        <v>74</v>
      </c>
      <c r="AY370" s="243" t="s">
        <v>144</v>
      </c>
    </row>
    <row r="371" s="14" customFormat="1">
      <c r="A371" s="14"/>
      <c r="B371" s="244"/>
      <c r="C371" s="245"/>
      <c r="D371" s="235" t="s">
        <v>155</v>
      </c>
      <c r="E371" s="246" t="s">
        <v>20</v>
      </c>
      <c r="F371" s="247" t="s">
        <v>1457</v>
      </c>
      <c r="G371" s="245"/>
      <c r="H371" s="248">
        <v>4137.4399999999996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155</v>
      </c>
      <c r="AU371" s="254" t="s">
        <v>83</v>
      </c>
      <c r="AV371" s="14" t="s">
        <v>83</v>
      </c>
      <c r="AW371" s="14" t="s">
        <v>33</v>
      </c>
      <c r="AX371" s="14" t="s">
        <v>22</v>
      </c>
      <c r="AY371" s="254" t="s">
        <v>144</v>
      </c>
    </row>
    <row r="372" s="12" customFormat="1" ht="22.8" customHeight="1">
      <c r="A372" s="12"/>
      <c r="B372" s="199"/>
      <c r="C372" s="200"/>
      <c r="D372" s="201" t="s">
        <v>73</v>
      </c>
      <c r="E372" s="213" t="s">
        <v>520</v>
      </c>
      <c r="F372" s="213" t="s">
        <v>1458</v>
      </c>
      <c r="G372" s="200"/>
      <c r="H372" s="200"/>
      <c r="I372" s="203"/>
      <c r="J372" s="214">
        <f>BK372</f>
        <v>0</v>
      </c>
      <c r="K372" s="200"/>
      <c r="L372" s="205"/>
      <c r="M372" s="206"/>
      <c r="N372" s="207"/>
      <c r="O372" s="207"/>
      <c r="P372" s="208">
        <f>SUM(P373:P384)</f>
        <v>0</v>
      </c>
      <c r="Q372" s="207"/>
      <c r="R372" s="208">
        <f>SUM(R373:R384)</f>
        <v>0</v>
      </c>
      <c r="S372" s="207"/>
      <c r="T372" s="209">
        <f>SUM(T373:T384)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0" t="s">
        <v>22</v>
      </c>
      <c r="AT372" s="211" t="s">
        <v>73</v>
      </c>
      <c r="AU372" s="211" t="s">
        <v>22</v>
      </c>
      <c r="AY372" s="210" t="s">
        <v>144</v>
      </c>
      <c r="BK372" s="212">
        <f>SUM(BK373:BK384)</f>
        <v>0</v>
      </c>
    </row>
    <row r="373" s="2" customFormat="1" ht="24.15" customHeight="1">
      <c r="A373" s="40"/>
      <c r="B373" s="41"/>
      <c r="C373" s="215" t="s">
        <v>423</v>
      </c>
      <c r="D373" s="215" t="s">
        <v>146</v>
      </c>
      <c r="E373" s="216" t="s">
        <v>1459</v>
      </c>
      <c r="F373" s="217" t="s">
        <v>1460</v>
      </c>
      <c r="G373" s="218" t="s">
        <v>149</v>
      </c>
      <c r="H373" s="219">
        <v>120</v>
      </c>
      <c r="I373" s="220"/>
      <c r="J373" s="221">
        <f>ROUND(I373*H373,2)</f>
        <v>0</v>
      </c>
      <c r="K373" s="217" t="s">
        <v>150</v>
      </c>
      <c r="L373" s="46"/>
      <c r="M373" s="222" t="s">
        <v>20</v>
      </c>
      <c r="N373" s="223" t="s">
        <v>45</v>
      </c>
      <c r="O373" s="86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6" t="s">
        <v>151</v>
      </c>
      <c r="AT373" s="226" t="s">
        <v>146</v>
      </c>
      <c r="AU373" s="226" t="s">
        <v>83</v>
      </c>
      <c r="AY373" s="19" t="s">
        <v>144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9" t="s">
        <v>22</v>
      </c>
      <c r="BK373" s="227">
        <f>ROUND(I373*H373,2)</f>
        <v>0</v>
      </c>
      <c r="BL373" s="19" t="s">
        <v>151</v>
      </c>
      <c r="BM373" s="226" t="s">
        <v>1461</v>
      </c>
    </row>
    <row r="374" s="2" customFormat="1">
      <c r="A374" s="40"/>
      <c r="B374" s="41"/>
      <c r="C374" s="42"/>
      <c r="D374" s="228" t="s">
        <v>153</v>
      </c>
      <c r="E374" s="42"/>
      <c r="F374" s="229" t="s">
        <v>1462</v>
      </c>
      <c r="G374" s="42"/>
      <c r="H374" s="42"/>
      <c r="I374" s="230"/>
      <c r="J374" s="42"/>
      <c r="K374" s="42"/>
      <c r="L374" s="46"/>
      <c r="M374" s="231"/>
      <c r="N374" s="232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153</v>
      </c>
      <c r="AU374" s="19" t="s">
        <v>83</v>
      </c>
    </row>
    <row r="375" s="13" customFormat="1">
      <c r="A375" s="13"/>
      <c r="B375" s="233"/>
      <c r="C375" s="234"/>
      <c r="D375" s="235" t="s">
        <v>155</v>
      </c>
      <c r="E375" s="236" t="s">
        <v>20</v>
      </c>
      <c r="F375" s="237" t="s">
        <v>1463</v>
      </c>
      <c r="G375" s="234"/>
      <c r="H375" s="236" t="s">
        <v>20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155</v>
      </c>
      <c r="AU375" s="243" t="s">
        <v>83</v>
      </c>
      <c r="AV375" s="13" t="s">
        <v>22</v>
      </c>
      <c r="AW375" s="13" t="s">
        <v>33</v>
      </c>
      <c r="AX375" s="13" t="s">
        <v>74</v>
      </c>
      <c r="AY375" s="243" t="s">
        <v>144</v>
      </c>
    </row>
    <row r="376" s="14" customFormat="1">
      <c r="A376" s="14"/>
      <c r="B376" s="244"/>
      <c r="C376" s="245"/>
      <c r="D376" s="235" t="s">
        <v>155</v>
      </c>
      <c r="E376" s="246" t="s">
        <v>20</v>
      </c>
      <c r="F376" s="247" t="s">
        <v>1437</v>
      </c>
      <c r="G376" s="245"/>
      <c r="H376" s="248">
        <v>120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155</v>
      </c>
      <c r="AU376" s="254" t="s">
        <v>83</v>
      </c>
      <c r="AV376" s="14" t="s">
        <v>83</v>
      </c>
      <c r="AW376" s="14" t="s">
        <v>33</v>
      </c>
      <c r="AX376" s="14" t="s">
        <v>22</v>
      </c>
      <c r="AY376" s="254" t="s">
        <v>144</v>
      </c>
    </row>
    <row r="377" s="2" customFormat="1" ht="24.15" customHeight="1">
      <c r="A377" s="40"/>
      <c r="B377" s="41"/>
      <c r="C377" s="215" t="s">
        <v>430</v>
      </c>
      <c r="D377" s="215" t="s">
        <v>146</v>
      </c>
      <c r="E377" s="216" t="s">
        <v>1464</v>
      </c>
      <c r="F377" s="217" t="s">
        <v>1465</v>
      </c>
      <c r="G377" s="218" t="s">
        <v>149</v>
      </c>
      <c r="H377" s="219">
        <v>120</v>
      </c>
      <c r="I377" s="220"/>
      <c r="J377" s="221">
        <f>ROUND(I377*H377,2)</f>
        <v>0</v>
      </c>
      <c r="K377" s="217" t="s">
        <v>150</v>
      </c>
      <c r="L377" s="46"/>
      <c r="M377" s="222" t="s">
        <v>20</v>
      </c>
      <c r="N377" s="223" t="s">
        <v>45</v>
      </c>
      <c r="O377" s="86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6" t="s">
        <v>151</v>
      </c>
      <c r="AT377" s="226" t="s">
        <v>146</v>
      </c>
      <c r="AU377" s="226" t="s">
        <v>83</v>
      </c>
      <c r="AY377" s="19" t="s">
        <v>144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22</v>
      </c>
      <c r="BK377" s="227">
        <f>ROUND(I377*H377,2)</f>
        <v>0</v>
      </c>
      <c r="BL377" s="19" t="s">
        <v>151</v>
      </c>
      <c r="BM377" s="226" t="s">
        <v>1466</v>
      </c>
    </row>
    <row r="378" s="2" customFormat="1">
      <c r="A378" s="40"/>
      <c r="B378" s="41"/>
      <c r="C378" s="42"/>
      <c r="D378" s="228" t="s">
        <v>153</v>
      </c>
      <c r="E378" s="42"/>
      <c r="F378" s="229" t="s">
        <v>1467</v>
      </c>
      <c r="G378" s="42"/>
      <c r="H378" s="42"/>
      <c r="I378" s="230"/>
      <c r="J378" s="42"/>
      <c r="K378" s="42"/>
      <c r="L378" s="46"/>
      <c r="M378" s="231"/>
      <c r="N378" s="232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153</v>
      </c>
      <c r="AU378" s="19" t="s">
        <v>83</v>
      </c>
    </row>
    <row r="379" s="13" customFormat="1">
      <c r="A379" s="13"/>
      <c r="B379" s="233"/>
      <c r="C379" s="234"/>
      <c r="D379" s="235" t="s">
        <v>155</v>
      </c>
      <c r="E379" s="236" t="s">
        <v>20</v>
      </c>
      <c r="F379" s="237" t="s">
        <v>1463</v>
      </c>
      <c r="G379" s="234"/>
      <c r="H379" s="236" t="s">
        <v>20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155</v>
      </c>
      <c r="AU379" s="243" t="s">
        <v>83</v>
      </c>
      <c r="AV379" s="13" t="s">
        <v>22</v>
      </c>
      <c r="AW379" s="13" t="s">
        <v>33</v>
      </c>
      <c r="AX379" s="13" t="s">
        <v>74</v>
      </c>
      <c r="AY379" s="243" t="s">
        <v>144</v>
      </c>
    </row>
    <row r="380" s="14" customFormat="1">
      <c r="A380" s="14"/>
      <c r="B380" s="244"/>
      <c r="C380" s="245"/>
      <c r="D380" s="235" t="s">
        <v>155</v>
      </c>
      <c r="E380" s="246" t="s">
        <v>20</v>
      </c>
      <c r="F380" s="247" t="s">
        <v>1437</v>
      </c>
      <c r="G380" s="245"/>
      <c r="H380" s="248">
        <v>120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155</v>
      </c>
      <c r="AU380" s="254" t="s">
        <v>83</v>
      </c>
      <c r="AV380" s="14" t="s">
        <v>83</v>
      </c>
      <c r="AW380" s="14" t="s">
        <v>33</v>
      </c>
      <c r="AX380" s="14" t="s">
        <v>22</v>
      </c>
      <c r="AY380" s="254" t="s">
        <v>144</v>
      </c>
    </row>
    <row r="381" s="2" customFormat="1" ht="44.25" customHeight="1">
      <c r="A381" s="40"/>
      <c r="B381" s="41"/>
      <c r="C381" s="215" t="s">
        <v>435</v>
      </c>
      <c r="D381" s="215" t="s">
        <v>146</v>
      </c>
      <c r="E381" s="216" t="s">
        <v>1468</v>
      </c>
      <c r="F381" s="217" t="s">
        <v>1469</v>
      </c>
      <c r="G381" s="218" t="s">
        <v>149</v>
      </c>
      <c r="H381" s="219">
        <v>120</v>
      </c>
      <c r="I381" s="220"/>
      <c r="J381" s="221">
        <f>ROUND(I381*H381,2)</f>
        <v>0</v>
      </c>
      <c r="K381" s="217" t="s">
        <v>150</v>
      </c>
      <c r="L381" s="46"/>
      <c r="M381" s="222" t="s">
        <v>20</v>
      </c>
      <c r="N381" s="223" t="s">
        <v>45</v>
      </c>
      <c r="O381" s="86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6" t="s">
        <v>151</v>
      </c>
      <c r="AT381" s="226" t="s">
        <v>146</v>
      </c>
      <c r="AU381" s="226" t="s">
        <v>83</v>
      </c>
      <c r="AY381" s="19" t="s">
        <v>144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22</v>
      </c>
      <c r="BK381" s="227">
        <f>ROUND(I381*H381,2)</f>
        <v>0</v>
      </c>
      <c r="BL381" s="19" t="s">
        <v>151</v>
      </c>
      <c r="BM381" s="226" t="s">
        <v>1470</v>
      </c>
    </row>
    <row r="382" s="2" customFormat="1">
      <c r="A382" s="40"/>
      <c r="B382" s="41"/>
      <c r="C382" s="42"/>
      <c r="D382" s="228" t="s">
        <v>153</v>
      </c>
      <c r="E382" s="42"/>
      <c r="F382" s="229" t="s">
        <v>1471</v>
      </c>
      <c r="G382" s="42"/>
      <c r="H382" s="42"/>
      <c r="I382" s="230"/>
      <c r="J382" s="42"/>
      <c r="K382" s="42"/>
      <c r="L382" s="46"/>
      <c r="M382" s="231"/>
      <c r="N382" s="232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153</v>
      </c>
      <c r="AU382" s="19" t="s">
        <v>83</v>
      </c>
    </row>
    <row r="383" s="13" customFormat="1">
      <c r="A383" s="13"/>
      <c r="B383" s="233"/>
      <c r="C383" s="234"/>
      <c r="D383" s="235" t="s">
        <v>155</v>
      </c>
      <c r="E383" s="236" t="s">
        <v>20</v>
      </c>
      <c r="F383" s="237" t="s">
        <v>1463</v>
      </c>
      <c r="G383" s="234"/>
      <c r="H383" s="236" t="s">
        <v>20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155</v>
      </c>
      <c r="AU383" s="243" t="s">
        <v>83</v>
      </c>
      <c r="AV383" s="13" t="s">
        <v>22</v>
      </c>
      <c r="AW383" s="13" t="s">
        <v>33</v>
      </c>
      <c r="AX383" s="13" t="s">
        <v>74</v>
      </c>
      <c r="AY383" s="243" t="s">
        <v>144</v>
      </c>
    </row>
    <row r="384" s="14" customFormat="1">
      <c r="A384" s="14"/>
      <c r="B384" s="244"/>
      <c r="C384" s="245"/>
      <c r="D384" s="235" t="s">
        <v>155</v>
      </c>
      <c r="E384" s="246" t="s">
        <v>20</v>
      </c>
      <c r="F384" s="247" t="s">
        <v>1437</v>
      </c>
      <c r="G384" s="245"/>
      <c r="H384" s="248">
        <v>120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155</v>
      </c>
      <c r="AU384" s="254" t="s">
        <v>83</v>
      </c>
      <c r="AV384" s="14" t="s">
        <v>83</v>
      </c>
      <c r="AW384" s="14" t="s">
        <v>33</v>
      </c>
      <c r="AX384" s="14" t="s">
        <v>22</v>
      </c>
      <c r="AY384" s="254" t="s">
        <v>144</v>
      </c>
    </row>
    <row r="385" s="12" customFormat="1" ht="22.8" customHeight="1">
      <c r="A385" s="12"/>
      <c r="B385" s="199"/>
      <c r="C385" s="200"/>
      <c r="D385" s="201" t="s">
        <v>73</v>
      </c>
      <c r="E385" s="213" t="s">
        <v>527</v>
      </c>
      <c r="F385" s="213" t="s">
        <v>1472</v>
      </c>
      <c r="G385" s="200"/>
      <c r="H385" s="200"/>
      <c r="I385" s="203"/>
      <c r="J385" s="214">
        <f>BK385</f>
        <v>0</v>
      </c>
      <c r="K385" s="200"/>
      <c r="L385" s="205"/>
      <c r="M385" s="206"/>
      <c r="N385" s="207"/>
      <c r="O385" s="207"/>
      <c r="P385" s="208">
        <f>SUM(P386:P392)</f>
        <v>0</v>
      </c>
      <c r="Q385" s="207"/>
      <c r="R385" s="208">
        <f>SUM(R386:R392)</f>
        <v>5.4915000000000003</v>
      </c>
      <c r="S385" s="207"/>
      <c r="T385" s="209">
        <f>SUM(T386:T392)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0" t="s">
        <v>22</v>
      </c>
      <c r="AT385" s="211" t="s">
        <v>73</v>
      </c>
      <c r="AU385" s="211" t="s">
        <v>22</v>
      </c>
      <c r="AY385" s="210" t="s">
        <v>144</v>
      </c>
      <c r="BK385" s="212">
        <f>SUM(BK386:BK392)</f>
        <v>0</v>
      </c>
    </row>
    <row r="386" s="2" customFormat="1" ht="49.05" customHeight="1">
      <c r="A386" s="40"/>
      <c r="B386" s="41"/>
      <c r="C386" s="215" t="s">
        <v>441</v>
      </c>
      <c r="D386" s="215" t="s">
        <v>146</v>
      </c>
      <c r="E386" s="216" t="s">
        <v>1473</v>
      </c>
      <c r="F386" s="217" t="s">
        <v>1474</v>
      </c>
      <c r="G386" s="218" t="s">
        <v>149</v>
      </c>
      <c r="H386" s="219">
        <v>9</v>
      </c>
      <c r="I386" s="220"/>
      <c r="J386" s="221">
        <f>ROUND(I386*H386,2)</f>
        <v>0</v>
      </c>
      <c r="K386" s="217" t="s">
        <v>150</v>
      </c>
      <c r="L386" s="46"/>
      <c r="M386" s="222" t="s">
        <v>20</v>
      </c>
      <c r="N386" s="223" t="s">
        <v>45</v>
      </c>
      <c r="O386" s="86"/>
      <c r="P386" s="224">
        <f>O386*H386</f>
        <v>0</v>
      </c>
      <c r="Q386" s="224">
        <v>0.083500000000000005</v>
      </c>
      <c r="R386" s="224">
        <f>Q386*H386</f>
        <v>0.75150000000000006</v>
      </c>
      <c r="S386" s="224">
        <v>0</v>
      </c>
      <c r="T386" s="225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6" t="s">
        <v>151</v>
      </c>
      <c r="AT386" s="226" t="s">
        <v>146</v>
      </c>
      <c r="AU386" s="226" t="s">
        <v>83</v>
      </c>
      <c r="AY386" s="19" t="s">
        <v>144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22</v>
      </c>
      <c r="BK386" s="227">
        <f>ROUND(I386*H386,2)</f>
        <v>0</v>
      </c>
      <c r="BL386" s="19" t="s">
        <v>151</v>
      </c>
      <c r="BM386" s="226" t="s">
        <v>1475</v>
      </c>
    </row>
    <row r="387" s="2" customFormat="1">
      <c r="A387" s="40"/>
      <c r="B387" s="41"/>
      <c r="C387" s="42"/>
      <c r="D387" s="228" t="s">
        <v>153</v>
      </c>
      <c r="E387" s="42"/>
      <c r="F387" s="229" t="s">
        <v>1476</v>
      </c>
      <c r="G387" s="42"/>
      <c r="H387" s="42"/>
      <c r="I387" s="230"/>
      <c r="J387" s="42"/>
      <c r="K387" s="42"/>
      <c r="L387" s="46"/>
      <c r="M387" s="231"/>
      <c r="N387" s="232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153</v>
      </c>
      <c r="AU387" s="19" t="s">
        <v>83</v>
      </c>
    </row>
    <row r="388" s="13" customFormat="1">
      <c r="A388" s="13"/>
      <c r="B388" s="233"/>
      <c r="C388" s="234"/>
      <c r="D388" s="235" t="s">
        <v>155</v>
      </c>
      <c r="E388" s="236" t="s">
        <v>20</v>
      </c>
      <c r="F388" s="237" t="s">
        <v>1477</v>
      </c>
      <c r="G388" s="234"/>
      <c r="H388" s="236" t="s">
        <v>20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155</v>
      </c>
      <c r="AU388" s="243" t="s">
        <v>83</v>
      </c>
      <c r="AV388" s="13" t="s">
        <v>22</v>
      </c>
      <c r="AW388" s="13" t="s">
        <v>33</v>
      </c>
      <c r="AX388" s="13" t="s">
        <v>74</v>
      </c>
      <c r="AY388" s="243" t="s">
        <v>144</v>
      </c>
    </row>
    <row r="389" s="14" customFormat="1">
      <c r="A389" s="14"/>
      <c r="B389" s="244"/>
      <c r="C389" s="245"/>
      <c r="D389" s="235" t="s">
        <v>155</v>
      </c>
      <c r="E389" s="246" t="s">
        <v>20</v>
      </c>
      <c r="F389" s="247" t="s">
        <v>1478</v>
      </c>
      <c r="G389" s="245"/>
      <c r="H389" s="248">
        <v>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155</v>
      </c>
      <c r="AU389" s="254" t="s">
        <v>83</v>
      </c>
      <c r="AV389" s="14" t="s">
        <v>83</v>
      </c>
      <c r="AW389" s="14" t="s">
        <v>33</v>
      </c>
      <c r="AX389" s="14" t="s">
        <v>22</v>
      </c>
      <c r="AY389" s="254" t="s">
        <v>144</v>
      </c>
    </row>
    <row r="390" s="2" customFormat="1" ht="16.5" customHeight="1">
      <c r="A390" s="40"/>
      <c r="B390" s="41"/>
      <c r="C390" s="266" t="s">
        <v>451</v>
      </c>
      <c r="D390" s="266" t="s">
        <v>272</v>
      </c>
      <c r="E390" s="267" t="s">
        <v>1479</v>
      </c>
      <c r="F390" s="268" t="s">
        <v>1480</v>
      </c>
      <c r="G390" s="269" t="s">
        <v>357</v>
      </c>
      <c r="H390" s="270">
        <v>2</v>
      </c>
      <c r="I390" s="271"/>
      <c r="J390" s="272">
        <f>ROUND(I390*H390,2)</f>
        <v>0</v>
      </c>
      <c r="K390" s="268" t="s">
        <v>150</v>
      </c>
      <c r="L390" s="273"/>
      <c r="M390" s="274" t="s">
        <v>20</v>
      </c>
      <c r="N390" s="275" t="s">
        <v>45</v>
      </c>
      <c r="O390" s="86"/>
      <c r="P390" s="224">
        <f>O390*H390</f>
        <v>0</v>
      </c>
      <c r="Q390" s="224">
        <v>2.3700000000000001</v>
      </c>
      <c r="R390" s="224">
        <f>Q390*H390</f>
        <v>4.7400000000000002</v>
      </c>
      <c r="S390" s="224">
        <v>0</v>
      </c>
      <c r="T390" s="225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6" t="s">
        <v>199</v>
      </c>
      <c r="AT390" s="226" t="s">
        <v>272</v>
      </c>
      <c r="AU390" s="226" t="s">
        <v>83</v>
      </c>
      <c r="AY390" s="19" t="s">
        <v>144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9" t="s">
        <v>22</v>
      </c>
      <c r="BK390" s="227">
        <f>ROUND(I390*H390,2)</f>
        <v>0</v>
      </c>
      <c r="BL390" s="19" t="s">
        <v>151</v>
      </c>
      <c r="BM390" s="226" t="s">
        <v>1481</v>
      </c>
    </row>
    <row r="391" s="13" customFormat="1">
      <c r="A391" s="13"/>
      <c r="B391" s="233"/>
      <c r="C391" s="234"/>
      <c r="D391" s="235" t="s">
        <v>155</v>
      </c>
      <c r="E391" s="236" t="s">
        <v>20</v>
      </c>
      <c r="F391" s="237" t="s">
        <v>378</v>
      </c>
      <c r="G391" s="234"/>
      <c r="H391" s="236" t="s">
        <v>20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155</v>
      </c>
      <c r="AU391" s="243" t="s">
        <v>83</v>
      </c>
      <c r="AV391" s="13" t="s">
        <v>22</v>
      </c>
      <c r="AW391" s="13" t="s">
        <v>33</v>
      </c>
      <c r="AX391" s="13" t="s">
        <v>74</v>
      </c>
      <c r="AY391" s="243" t="s">
        <v>144</v>
      </c>
    </row>
    <row r="392" s="14" customFormat="1">
      <c r="A392" s="14"/>
      <c r="B392" s="244"/>
      <c r="C392" s="245"/>
      <c r="D392" s="235" t="s">
        <v>155</v>
      </c>
      <c r="E392" s="246" t="s">
        <v>20</v>
      </c>
      <c r="F392" s="247" t="s">
        <v>83</v>
      </c>
      <c r="G392" s="245"/>
      <c r="H392" s="248">
        <v>2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155</v>
      </c>
      <c r="AU392" s="254" t="s">
        <v>83</v>
      </c>
      <c r="AV392" s="14" t="s">
        <v>83</v>
      </c>
      <c r="AW392" s="14" t="s">
        <v>33</v>
      </c>
      <c r="AX392" s="14" t="s">
        <v>22</v>
      </c>
      <c r="AY392" s="254" t="s">
        <v>144</v>
      </c>
    </row>
    <row r="393" s="12" customFormat="1" ht="22.8" customHeight="1">
      <c r="A393" s="12"/>
      <c r="B393" s="199"/>
      <c r="C393" s="200"/>
      <c r="D393" s="201" t="s">
        <v>73</v>
      </c>
      <c r="E393" s="213" t="s">
        <v>1010</v>
      </c>
      <c r="F393" s="213" t="s">
        <v>1482</v>
      </c>
      <c r="G393" s="200"/>
      <c r="H393" s="200"/>
      <c r="I393" s="203"/>
      <c r="J393" s="214">
        <f>BK393</f>
        <v>0</v>
      </c>
      <c r="K393" s="200"/>
      <c r="L393" s="205"/>
      <c r="M393" s="206"/>
      <c r="N393" s="207"/>
      <c r="O393" s="207"/>
      <c r="P393" s="208">
        <f>SUM(P394:P407)</f>
        <v>0</v>
      </c>
      <c r="Q393" s="207"/>
      <c r="R393" s="208">
        <f>SUM(R394:R407)</f>
        <v>7.07301</v>
      </c>
      <c r="S393" s="207"/>
      <c r="T393" s="209">
        <f>SUM(T394:T407)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22</v>
      </c>
      <c r="AT393" s="211" t="s">
        <v>73</v>
      </c>
      <c r="AU393" s="211" t="s">
        <v>22</v>
      </c>
      <c r="AY393" s="210" t="s">
        <v>144</v>
      </c>
      <c r="BK393" s="212">
        <f>SUM(BK394:BK407)</f>
        <v>0</v>
      </c>
    </row>
    <row r="394" s="2" customFormat="1" ht="24.15" customHeight="1">
      <c r="A394" s="40"/>
      <c r="B394" s="41"/>
      <c r="C394" s="215" t="s">
        <v>459</v>
      </c>
      <c r="D394" s="215" t="s">
        <v>146</v>
      </c>
      <c r="E394" s="216" t="s">
        <v>1483</v>
      </c>
      <c r="F394" s="217" t="s">
        <v>1484</v>
      </c>
      <c r="G394" s="218" t="s">
        <v>357</v>
      </c>
      <c r="H394" s="219">
        <v>6</v>
      </c>
      <c r="I394" s="220"/>
      <c r="J394" s="221">
        <f>ROUND(I394*H394,2)</f>
        <v>0</v>
      </c>
      <c r="K394" s="217" t="s">
        <v>150</v>
      </c>
      <c r="L394" s="46"/>
      <c r="M394" s="222" t="s">
        <v>20</v>
      </c>
      <c r="N394" s="223" t="s">
        <v>45</v>
      </c>
      <c r="O394" s="86"/>
      <c r="P394" s="224">
        <f>O394*H394</f>
        <v>0</v>
      </c>
      <c r="Q394" s="224">
        <v>0.0098899999999999995</v>
      </c>
      <c r="R394" s="224">
        <f>Q394*H394</f>
        <v>0.059339999999999997</v>
      </c>
      <c r="S394" s="224">
        <v>0</v>
      </c>
      <c r="T394" s="225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6" t="s">
        <v>151</v>
      </c>
      <c r="AT394" s="226" t="s">
        <v>146</v>
      </c>
      <c r="AU394" s="226" t="s">
        <v>83</v>
      </c>
      <c r="AY394" s="19" t="s">
        <v>144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9" t="s">
        <v>22</v>
      </c>
      <c r="BK394" s="227">
        <f>ROUND(I394*H394,2)</f>
        <v>0</v>
      </c>
      <c r="BL394" s="19" t="s">
        <v>151</v>
      </c>
      <c r="BM394" s="226" t="s">
        <v>1485</v>
      </c>
    </row>
    <row r="395" s="2" customFormat="1">
      <c r="A395" s="40"/>
      <c r="B395" s="41"/>
      <c r="C395" s="42"/>
      <c r="D395" s="228" t="s">
        <v>153</v>
      </c>
      <c r="E395" s="42"/>
      <c r="F395" s="229" t="s">
        <v>1486</v>
      </c>
      <c r="G395" s="42"/>
      <c r="H395" s="42"/>
      <c r="I395" s="230"/>
      <c r="J395" s="42"/>
      <c r="K395" s="42"/>
      <c r="L395" s="46"/>
      <c r="M395" s="231"/>
      <c r="N395" s="232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153</v>
      </c>
      <c r="AU395" s="19" t="s">
        <v>83</v>
      </c>
    </row>
    <row r="396" s="13" customFormat="1">
      <c r="A396" s="13"/>
      <c r="B396" s="233"/>
      <c r="C396" s="234"/>
      <c r="D396" s="235" t="s">
        <v>155</v>
      </c>
      <c r="E396" s="236" t="s">
        <v>20</v>
      </c>
      <c r="F396" s="237" t="s">
        <v>1259</v>
      </c>
      <c r="G396" s="234"/>
      <c r="H396" s="236" t="s">
        <v>20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155</v>
      </c>
      <c r="AU396" s="243" t="s">
        <v>83</v>
      </c>
      <c r="AV396" s="13" t="s">
        <v>22</v>
      </c>
      <c r="AW396" s="13" t="s">
        <v>33</v>
      </c>
      <c r="AX396" s="13" t="s">
        <v>74</v>
      </c>
      <c r="AY396" s="243" t="s">
        <v>144</v>
      </c>
    </row>
    <row r="397" s="14" customFormat="1">
      <c r="A397" s="14"/>
      <c r="B397" s="244"/>
      <c r="C397" s="245"/>
      <c r="D397" s="235" t="s">
        <v>155</v>
      </c>
      <c r="E397" s="246" t="s">
        <v>20</v>
      </c>
      <c r="F397" s="247" t="s">
        <v>1487</v>
      </c>
      <c r="G397" s="245"/>
      <c r="H397" s="248">
        <v>6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155</v>
      </c>
      <c r="AU397" s="254" t="s">
        <v>83</v>
      </c>
      <c r="AV397" s="14" t="s">
        <v>83</v>
      </c>
      <c r="AW397" s="14" t="s">
        <v>33</v>
      </c>
      <c r="AX397" s="14" t="s">
        <v>22</v>
      </c>
      <c r="AY397" s="254" t="s">
        <v>144</v>
      </c>
    </row>
    <row r="398" s="2" customFormat="1" ht="24.15" customHeight="1">
      <c r="A398" s="40"/>
      <c r="B398" s="41"/>
      <c r="C398" s="266" t="s">
        <v>466</v>
      </c>
      <c r="D398" s="266" t="s">
        <v>272</v>
      </c>
      <c r="E398" s="267" t="s">
        <v>1488</v>
      </c>
      <c r="F398" s="268" t="s">
        <v>1489</v>
      </c>
      <c r="G398" s="269" t="s">
        <v>357</v>
      </c>
      <c r="H398" s="270">
        <v>6</v>
      </c>
      <c r="I398" s="271"/>
      <c r="J398" s="272">
        <f>ROUND(I398*H398,2)</f>
        <v>0</v>
      </c>
      <c r="K398" s="268" t="s">
        <v>150</v>
      </c>
      <c r="L398" s="273"/>
      <c r="M398" s="274" t="s">
        <v>20</v>
      </c>
      <c r="N398" s="275" t="s">
        <v>45</v>
      </c>
      <c r="O398" s="86"/>
      <c r="P398" s="224">
        <f>O398*H398</f>
        <v>0</v>
      </c>
      <c r="Q398" s="224">
        <v>1.0540000000000001</v>
      </c>
      <c r="R398" s="224">
        <f>Q398*H398</f>
        <v>6.3239999999999998</v>
      </c>
      <c r="S398" s="224">
        <v>0</v>
      </c>
      <c r="T398" s="225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6" t="s">
        <v>199</v>
      </c>
      <c r="AT398" s="226" t="s">
        <v>272</v>
      </c>
      <c r="AU398" s="226" t="s">
        <v>83</v>
      </c>
      <c r="AY398" s="19" t="s">
        <v>144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22</v>
      </c>
      <c r="BK398" s="227">
        <f>ROUND(I398*H398,2)</f>
        <v>0</v>
      </c>
      <c r="BL398" s="19" t="s">
        <v>151</v>
      </c>
      <c r="BM398" s="226" t="s">
        <v>1490</v>
      </c>
    </row>
    <row r="399" s="13" customFormat="1">
      <c r="A399" s="13"/>
      <c r="B399" s="233"/>
      <c r="C399" s="234"/>
      <c r="D399" s="235" t="s">
        <v>155</v>
      </c>
      <c r="E399" s="236" t="s">
        <v>20</v>
      </c>
      <c r="F399" s="237" t="s">
        <v>378</v>
      </c>
      <c r="G399" s="234"/>
      <c r="H399" s="236" t="s">
        <v>20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155</v>
      </c>
      <c r="AU399" s="243" t="s">
        <v>83</v>
      </c>
      <c r="AV399" s="13" t="s">
        <v>22</v>
      </c>
      <c r="AW399" s="13" t="s">
        <v>33</v>
      </c>
      <c r="AX399" s="13" t="s">
        <v>74</v>
      </c>
      <c r="AY399" s="243" t="s">
        <v>144</v>
      </c>
    </row>
    <row r="400" s="14" customFormat="1">
      <c r="A400" s="14"/>
      <c r="B400" s="244"/>
      <c r="C400" s="245"/>
      <c r="D400" s="235" t="s">
        <v>155</v>
      </c>
      <c r="E400" s="246" t="s">
        <v>20</v>
      </c>
      <c r="F400" s="247" t="s">
        <v>1487</v>
      </c>
      <c r="G400" s="245"/>
      <c r="H400" s="248">
        <v>6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155</v>
      </c>
      <c r="AU400" s="254" t="s">
        <v>83</v>
      </c>
      <c r="AV400" s="14" t="s">
        <v>83</v>
      </c>
      <c r="AW400" s="14" t="s">
        <v>33</v>
      </c>
      <c r="AX400" s="14" t="s">
        <v>22</v>
      </c>
      <c r="AY400" s="254" t="s">
        <v>144</v>
      </c>
    </row>
    <row r="401" s="2" customFormat="1" ht="24.15" customHeight="1">
      <c r="A401" s="40"/>
      <c r="B401" s="41"/>
      <c r="C401" s="215" t="s">
        <v>473</v>
      </c>
      <c r="D401" s="215" t="s">
        <v>146</v>
      </c>
      <c r="E401" s="216" t="s">
        <v>1491</v>
      </c>
      <c r="F401" s="217" t="s">
        <v>1492</v>
      </c>
      <c r="G401" s="218" t="s">
        <v>357</v>
      </c>
      <c r="H401" s="219">
        <v>3</v>
      </c>
      <c r="I401" s="220"/>
      <c r="J401" s="221">
        <f>ROUND(I401*H401,2)</f>
        <v>0</v>
      </c>
      <c r="K401" s="217" t="s">
        <v>150</v>
      </c>
      <c r="L401" s="46"/>
      <c r="M401" s="222" t="s">
        <v>20</v>
      </c>
      <c r="N401" s="223" t="s">
        <v>45</v>
      </c>
      <c r="O401" s="86"/>
      <c r="P401" s="224">
        <f>O401*H401</f>
        <v>0</v>
      </c>
      <c r="Q401" s="224">
        <v>0.0098899999999999995</v>
      </c>
      <c r="R401" s="224">
        <f>Q401*H401</f>
        <v>0.029669999999999998</v>
      </c>
      <c r="S401" s="224">
        <v>0</v>
      </c>
      <c r="T401" s="225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6" t="s">
        <v>151</v>
      </c>
      <c r="AT401" s="226" t="s">
        <v>146</v>
      </c>
      <c r="AU401" s="226" t="s">
        <v>83</v>
      </c>
      <c r="AY401" s="19" t="s">
        <v>144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9" t="s">
        <v>22</v>
      </c>
      <c r="BK401" s="227">
        <f>ROUND(I401*H401,2)</f>
        <v>0</v>
      </c>
      <c r="BL401" s="19" t="s">
        <v>151</v>
      </c>
      <c r="BM401" s="226" t="s">
        <v>1493</v>
      </c>
    </row>
    <row r="402" s="2" customFormat="1">
      <c r="A402" s="40"/>
      <c r="B402" s="41"/>
      <c r="C402" s="42"/>
      <c r="D402" s="228" t="s">
        <v>153</v>
      </c>
      <c r="E402" s="42"/>
      <c r="F402" s="229" t="s">
        <v>1494</v>
      </c>
      <c r="G402" s="42"/>
      <c r="H402" s="42"/>
      <c r="I402" s="230"/>
      <c r="J402" s="42"/>
      <c r="K402" s="42"/>
      <c r="L402" s="46"/>
      <c r="M402" s="231"/>
      <c r="N402" s="232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153</v>
      </c>
      <c r="AU402" s="19" t="s">
        <v>83</v>
      </c>
    </row>
    <row r="403" s="13" customFormat="1">
      <c r="A403" s="13"/>
      <c r="B403" s="233"/>
      <c r="C403" s="234"/>
      <c r="D403" s="235" t="s">
        <v>155</v>
      </c>
      <c r="E403" s="236" t="s">
        <v>20</v>
      </c>
      <c r="F403" s="237" t="s">
        <v>1259</v>
      </c>
      <c r="G403" s="234"/>
      <c r="H403" s="236" t="s">
        <v>20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155</v>
      </c>
      <c r="AU403" s="243" t="s">
        <v>83</v>
      </c>
      <c r="AV403" s="13" t="s">
        <v>22</v>
      </c>
      <c r="AW403" s="13" t="s">
        <v>33</v>
      </c>
      <c r="AX403" s="13" t="s">
        <v>74</v>
      </c>
      <c r="AY403" s="243" t="s">
        <v>144</v>
      </c>
    </row>
    <row r="404" s="14" customFormat="1">
      <c r="A404" s="14"/>
      <c r="B404" s="244"/>
      <c r="C404" s="245"/>
      <c r="D404" s="235" t="s">
        <v>155</v>
      </c>
      <c r="E404" s="246" t="s">
        <v>20</v>
      </c>
      <c r="F404" s="247" t="s">
        <v>1495</v>
      </c>
      <c r="G404" s="245"/>
      <c r="H404" s="248">
        <v>3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155</v>
      </c>
      <c r="AU404" s="254" t="s">
        <v>83</v>
      </c>
      <c r="AV404" s="14" t="s">
        <v>83</v>
      </c>
      <c r="AW404" s="14" t="s">
        <v>33</v>
      </c>
      <c r="AX404" s="14" t="s">
        <v>22</v>
      </c>
      <c r="AY404" s="254" t="s">
        <v>144</v>
      </c>
    </row>
    <row r="405" s="2" customFormat="1" ht="24.15" customHeight="1">
      <c r="A405" s="40"/>
      <c r="B405" s="41"/>
      <c r="C405" s="266" t="s">
        <v>479</v>
      </c>
      <c r="D405" s="266" t="s">
        <v>272</v>
      </c>
      <c r="E405" s="267" t="s">
        <v>1496</v>
      </c>
      <c r="F405" s="268" t="s">
        <v>1497</v>
      </c>
      <c r="G405" s="269" t="s">
        <v>357</v>
      </c>
      <c r="H405" s="270">
        <v>3</v>
      </c>
      <c r="I405" s="271"/>
      <c r="J405" s="272">
        <f>ROUND(I405*H405,2)</f>
        <v>0</v>
      </c>
      <c r="K405" s="268" t="s">
        <v>150</v>
      </c>
      <c r="L405" s="273"/>
      <c r="M405" s="274" t="s">
        <v>20</v>
      </c>
      <c r="N405" s="275" t="s">
        <v>45</v>
      </c>
      <c r="O405" s="86"/>
      <c r="P405" s="224">
        <f>O405*H405</f>
        <v>0</v>
      </c>
      <c r="Q405" s="224">
        <v>0.22</v>
      </c>
      <c r="R405" s="224">
        <f>Q405*H405</f>
        <v>0.66000000000000003</v>
      </c>
      <c r="S405" s="224">
        <v>0</v>
      </c>
      <c r="T405" s="225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6" t="s">
        <v>199</v>
      </c>
      <c r="AT405" s="226" t="s">
        <v>272</v>
      </c>
      <c r="AU405" s="226" t="s">
        <v>83</v>
      </c>
      <c r="AY405" s="19" t="s">
        <v>144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22</v>
      </c>
      <c r="BK405" s="227">
        <f>ROUND(I405*H405,2)</f>
        <v>0</v>
      </c>
      <c r="BL405" s="19" t="s">
        <v>151</v>
      </c>
      <c r="BM405" s="226" t="s">
        <v>1498</v>
      </c>
    </row>
    <row r="406" s="13" customFormat="1">
      <c r="A406" s="13"/>
      <c r="B406" s="233"/>
      <c r="C406" s="234"/>
      <c r="D406" s="235" t="s">
        <v>155</v>
      </c>
      <c r="E406" s="236" t="s">
        <v>20</v>
      </c>
      <c r="F406" s="237" t="s">
        <v>378</v>
      </c>
      <c r="G406" s="234"/>
      <c r="H406" s="236" t="s">
        <v>20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155</v>
      </c>
      <c r="AU406" s="243" t="s">
        <v>83</v>
      </c>
      <c r="AV406" s="13" t="s">
        <v>22</v>
      </c>
      <c r="AW406" s="13" t="s">
        <v>33</v>
      </c>
      <c r="AX406" s="13" t="s">
        <v>74</v>
      </c>
      <c r="AY406" s="243" t="s">
        <v>144</v>
      </c>
    </row>
    <row r="407" s="14" customFormat="1">
      <c r="A407" s="14"/>
      <c r="B407" s="244"/>
      <c r="C407" s="245"/>
      <c r="D407" s="235" t="s">
        <v>155</v>
      </c>
      <c r="E407" s="246" t="s">
        <v>20</v>
      </c>
      <c r="F407" s="247" t="s">
        <v>1495</v>
      </c>
      <c r="G407" s="245"/>
      <c r="H407" s="248">
        <v>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155</v>
      </c>
      <c r="AU407" s="254" t="s">
        <v>83</v>
      </c>
      <c r="AV407" s="14" t="s">
        <v>83</v>
      </c>
      <c r="AW407" s="14" t="s">
        <v>33</v>
      </c>
      <c r="AX407" s="14" t="s">
        <v>22</v>
      </c>
      <c r="AY407" s="254" t="s">
        <v>144</v>
      </c>
    </row>
    <row r="408" s="12" customFormat="1" ht="22.8" customHeight="1">
      <c r="A408" s="12"/>
      <c r="B408" s="199"/>
      <c r="C408" s="200"/>
      <c r="D408" s="201" t="s">
        <v>73</v>
      </c>
      <c r="E408" s="213" t="s">
        <v>206</v>
      </c>
      <c r="F408" s="213" t="s">
        <v>1499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SUM(P409:P486)</f>
        <v>0</v>
      </c>
      <c r="Q408" s="207"/>
      <c r="R408" s="208">
        <f>SUM(R409:R486)</f>
        <v>59.4318685</v>
      </c>
      <c r="S408" s="207"/>
      <c r="T408" s="209">
        <f>SUM(T409:T486)</f>
        <v>28.035999999999998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22</v>
      </c>
      <c r="AT408" s="211" t="s">
        <v>73</v>
      </c>
      <c r="AU408" s="211" t="s">
        <v>22</v>
      </c>
      <c r="AY408" s="210" t="s">
        <v>144</v>
      </c>
      <c r="BK408" s="212">
        <f>SUM(BK409:BK486)</f>
        <v>0</v>
      </c>
    </row>
    <row r="409" s="2" customFormat="1" ht="24.15" customHeight="1">
      <c r="A409" s="40"/>
      <c r="B409" s="41"/>
      <c r="C409" s="215" t="s">
        <v>485</v>
      </c>
      <c r="D409" s="215" t="s">
        <v>146</v>
      </c>
      <c r="E409" s="216" t="s">
        <v>1500</v>
      </c>
      <c r="F409" s="217" t="s">
        <v>1501</v>
      </c>
      <c r="G409" s="218" t="s">
        <v>357</v>
      </c>
      <c r="H409" s="219">
        <v>16</v>
      </c>
      <c r="I409" s="220"/>
      <c r="J409" s="221">
        <f>ROUND(I409*H409,2)</f>
        <v>0</v>
      </c>
      <c r="K409" s="217" t="s">
        <v>150</v>
      </c>
      <c r="L409" s="46"/>
      <c r="M409" s="222" t="s">
        <v>20</v>
      </c>
      <c r="N409" s="223" t="s">
        <v>45</v>
      </c>
      <c r="O409" s="86"/>
      <c r="P409" s="224">
        <f>O409*H409</f>
        <v>0</v>
      </c>
      <c r="Q409" s="224">
        <v>0.00069999999999999999</v>
      </c>
      <c r="R409" s="224">
        <f>Q409*H409</f>
        <v>0.0112</v>
      </c>
      <c r="S409" s="224">
        <v>0</v>
      </c>
      <c r="T409" s="225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6" t="s">
        <v>151</v>
      </c>
      <c r="AT409" s="226" t="s">
        <v>146</v>
      </c>
      <c r="AU409" s="226" t="s">
        <v>83</v>
      </c>
      <c r="AY409" s="19" t="s">
        <v>144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9" t="s">
        <v>22</v>
      </c>
      <c r="BK409" s="227">
        <f>ROUND(I409*H409,2)</f>
        <v>0</v>
      </c>
      <c r="BL409" s="19" t="s">
        <v>151</v>
      </c>
      <c r="BM409" s="226" t="s">
        <v>1502</v>
      </c>
    </row>
    <row r="410" s="2" customFormat="1">
      <c r="A410" s="40"/>
      <c r="B410" s="41"/>
      <c r="C410" s="42"/>
      <c r="D410" s="228" t="s">
        <v>153</v>
      </c>
      <c r="E410" s="42"/>
      <c r="F410" s="229" t="s">
        <v>1503</v>
      </c>
      <c r="G410" s="42"/>
      <c r="H410" s="42"/>
      <c r="I410" s="230"/>
      <c r="J410" s="42"/>
      <c r="K410" s="42"/>
      <c r="L410" s="46"/>
      <c r="M410" s="231"/>
      <c r="N410" s="232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153</v>
      </c>
      <c r="AU410" s="19" t="s">
        <v>83</v>
      </c>
    </row>
    <row r="411" s="13" customFormat="1">
      <c r="A411" s="13"/>
      <c r="B411" s="233"/>
      <c r="C411" s="234"/>
      <c r="D411" s="235" t="s">
        <v>155</v>
      </c>
      <c r="E411" s="236" t="s">
        <v>20</v>
      </c>
      <c r="F411" s="237" t="s">
        <v>1504</v>
      </c>
      <c r="G411" s="234"/>
      <c r="H411" s="236" t="s">
        <v>20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155</v>
      </c>
      <c r="AU411" s="243" t="s">
        <v>83</v>
      </c>
      <c r="AV411" s="13" t="s">
        <v>22</v>
      </c>
      <c r="AW411" s="13" t="s">
        <v>33</v>
      </c>
      <c r="AX411" s="13" t="s">
        <v>74</v>
      </c>
      <c r="AY411" s="243" t="s">
        <v>144</v>
      </c>
    </row>
    <row r="412" s="14" customFormat="1">
      <c r="A412" s="14"/>
      <c r="B412" s="244"/>
      <c r="C412" s="245"/>
      <c r="D412" s="235" t="s">
        <v>155</v>
      </c>
      <c r="E412" s="246" t="s">
        <v>20</v>
      </c>
      <c r="F412" s="247" t="s">
        <v>1505</v>
      </c>
      <c r="G412" s="245"/>
      <c r="H412" s="248">
        <v>16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155</v>
      </c>
      <c r="AU412" s="254" t="s">
        <v>83</v>
      </c>
      <c r="AV412" s="14" t="s">
        <v>83</v>
      </c>
      <c r="AW412" s="14" t="s">
        <v>33</v>
      </c>
      <c r="AX412" s="14" t="s">
        <v>22</v>
      </c>
      <c r="AY412" s="254" t="s">
        <v>144</v>
      </c>
    </row>
    <row r="413" s="2" customFormat="1" ht="21.75" customHeight="1">
      <c r="A413" s="40"/>
      <c r="B413" s="41"/>
      <c r="C413" s="266" t="s">
        <v>490</v>
      </c>
      <c r="D413" s="266" t="s">
        <v>272</v>
      </c>
      <c r="E413" s="267" t="s">
        <v>1506</v>
      </c>
      <c r="F413" s="268" t="s">
        <v>1507</v>
      </c>
      <c r="G413" s="269" t="s">
        <v>357</v>
      </c>
      <c r="H413" s="270">
        <v>8</v>
      </c>
      <c r="I413" s="271"/>
      <c r="J413" s="272">
        <f>ROUND(I413*H413,2)</f>
        <v>0</v>
      </c>
      <c r="K413" s="268" t="s">
        <v>150</v>
      </c>
      <c r="L413" s="273"/>
      <c r="M413" s="274" t="s">
        <v>20</v>
      </c>
      <c r="N413" s="275" t="s">
        <v>45</v>
      </c>
      <c r="O413" s="86"/>
      <c r="P413" s="224">
        <f>O413*H413</f>
        <v>0</v>
      </c>
      <c r="Q413" s="224">
        <v>0.00089999999999999998</v>
      </c>
      <c r="R413" s="224">
        <f>Q413*H413</f>
        <v>0.0071999999999999998</v>
      </c>
      <c r="S413" s="224">
        <v>0</v>
      </c>
      <c r="T413" s="225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6" t="s">
        <v>199</v>
      </c>
      <c r="AT413" s="226" t="s">
        <v>272</v>
      </c>
      <c r="AU413" s="226" t="s">
        <v>83</v>
      </c>
      <c r="AY413" s="19" t="s">
        <v>144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9" t="s">
        <v>22</v>
      </c>
      <c r="BK413" s="227">
        <f>ROUND(I413*H413,2)</f>
        <v>0</v>
      </c>
      <c r="BL413" s="19" t="s">
        <v>151</v>
      </c>
      <c r="BM413" s="226" t="s">
        <v>1508</v>
      </c>
    </row>
    <row r="414" s="13" customFormat="1">
      <c r="A414" s="13"/>
      <c r="B414" s="233"/>
      <c r="C414" s="234"/>
      <c r="D414" s="235" t="s">
        <v>155</v>
      </c>
      <c r="E414" s="236" t="s">
        <v>20</v>
      </c>
      <c r="F414" s="237" t="s">
        <v>1509</v>
      </c>
      <c r="G414" s="234"/>
      <c r="H414" s="236" t="s">
        <v>20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83</v>
      </c>
      <c r="AV414" s="13" t="s">
        <v>22</v>
      </c>
      <c r="AW414" s="13" t="s">
        <v>33</v>
      </c>
      <c r="AX414" s="13" t="s">
        <v>74</v>
      </c>
      <c r="AY414" s="243" t="s">
        <v>144</v>
      </c>
    </row>
    <row r="415" s="14" customFormat="1">
      <c r="A415" s="14"/>
      <c r="B415" s="244"/>
      <c r="C415" s="245"/>
      <c r="D415" s="235" t="s">
        <v>155</v>
      </c>
      <c r="E415" s="246" t="s">
        <v>20</v>
      </c>
      <c r="F415" s="247" t="s">
        <v>1510</v>
      </c>
      <c r="G415" s="245"/>
      <c r="H415" s="248">
        <v>8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155</v>
      </c>
      <c r="AU415" s="254" t="s">
        <v>83</v>
      </c>
      <c r="AV415" s="14" t="s">
        <v>83</v>
      </c>
      <c r="AW415" s="14" t="s">
        <v>33</v>
      </c>
      <c r="AX415" s="14" t="s">
        <v>22</v>
      </c>
      <c r="AY415" s="254" t="s">
        <v>144</v>
      </c>
    </row>
    <row r="416" s="2" customFormat="1" ht="24.15" customHeight="1">
      <c r="A416" s="40"/>
      <c r="B416" s="41"/>
      <c r="C416" s="266" t="s">
        <v>498</v>
      </c>
      <c r="D416" s="266" t="s">
        <v>272</v>
      </c>
      <c r="E416" s="267" t="s">
        <v>1511</v>
      </c>
      <c r="F416" s="268" t="s">
        <v>1512</v>
      </c>
      <c r="G416" s="269" t="s">
        <v>357</v>
      </c>
      <c r="H416" s="270">
        <v>8</v>
      </c>
      <c r="I416" s="271"/>
      <c r="J416" s="272">
        <f>ROUND(I416*H416,2)</f>
        <v>0</v>
      </c>
      <c r="K416" s="268" t="s">
        <v>150</v>
      </c>
      <c r="L416" s="273"/>
      <c r="M416" s="274" t="s">
        <v>20</v>
      </c>
      <c r="N416" s="275" t="s">
        <v>45</v>
      </c>
      <c r="O416" s="86"/>
      <c r="P416" s="224">
        <f>O416*H416</f>
        <v>0</v>
      </c>
      <c r="Q416" s="224">
        <v>0.0012999999999999999</v>
      </c>
      <c r="R416" s="224">
        <f>Q416*H416</f>
        <v>0.0104</v>
      </c>
      <c r="S416" s="224">
        <v>0</v>
      </c>
      <c r="T416" s="225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6" t="s">
        <v>199</v>
      </c>
      <c r="AT416" s="226" t="s">
        <v>272</v>
      </c>
      <c r="AU416" s="226" t="s">
        <v>83</v>
      </c>
      <c r="AY416" s="19" t="s">
        <v>144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9" t="s">
        <v>22</v>
      </c>
      <c r="BK416" s="227">
        <f>ROUND(I416*H416,2)</f>
        <v>0</v>
      </c>
      <c r="BL416" s="19" t="s">
        <v>151</v>
      </c>
      <c r="BM416" s="226" t="s">
        <v>1513</v>
      </c>
    </row>
    <row r="417" s="13" customFormat="1">
      <c r="A417" s="13"/>
      <c r="B417" s="233"/>
      <c r="C417" s="234"/>
      <c r="D417" s="235" t="s">
        <v>155</v>
      </c>
      <c r="E417" s="236" t="s">
        <v>20</v>
      </c>
      <c r="F417" s="237" t="s">
        <v>1514</v>
      </c>
      <c r="G417" s="234"/>
      <c r="H417" s="236" t="s">
        <v>20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155</v>
      </c>
      <c r="AU417" s="243" t="s">
        <v>83</v>
      </c>
      <c r="AV417" s="13" t="s">
        <v>22</v>
      </c>
      <c r="AW417" s="13" t="s">
        <v>33</v>
      </c>
      <c r="AX417" s="13" t="s">
        <v>74</v>
      </c>
      <c r="AY417" s="243" t="s">
        <v>144</v>
      </c>
    </row>
    <row r="418" s="14" customFormat="1">
      <c r="A418" s="14"/>
      <c r="B418" s="244"/>
      <c r="C418" s="245"/>
      <c r="D418" s="235" t="s">
        <v>155</v>
      </c>
      <c r="E418" s="246" t="s">
        <v>20</v>
      </c>
      <c r="F418" s="247" t="s">
        <v>199</v>
      </c>
      <c r="G418" s="245"/>
      <c r="H418" s="248">
        <v>8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155</v>
      </c>
      <c r="AU418" s="254" t="s">
        <v>83</v>
      </c>
      <c r="AV418" s="14" t="s">
        <v>83</v>
      </c>
      <c r="AW418" s="14" t="s">
        <v>33</v>
      </c>
      <c r="AX418" s="14" t="s">
        <v>22</v>
      </c>
      <c r="AY418" s="254" t="s">
        <v>144</v>
      </c>
    </row>
    <row r="419" s="2" customFormat="1" ht="24.15" customHeight="1">
      <c r="A419" s="40"/>
      <c r="B419" s="41"/>
      <c r="C419" s="215" t="s">
        <v>504</v>
      </c>
      <c r="D419" s="215" t="s">
        <v>146</v>
      </c>
      <c r="E419" s="216" t="s">
        <v>1515</v>
      </c>
      <c r="F419" s="217" t="s">
        <v>1516</v>
      </c>
      <c r="G419" s="218" t="s">
        <v>357</v>
      </c>
      <c r="H419" s="219">
        <v>8</v>
      </c>
      <c r="I419" s="220"/>
      <c r="J419" s="221">
        <f>ROUND(I419*H419,2)</f>
        <v>0</v>
      </c>
      <c r="K419" s="217" t="s">
        <v>150</v>
      </c>
      <c r="L419" s="46"/>
      <c r="M419" s="222" t="s">
        <v>20</v>
      </c>
      <c r="N419" s="223" t="s">
        <v>45</v>
      </c>
      <c r="O419" s="86"/>
      <c r="P419" s="224">
        <f>O419*H419</f>
        <v>0</v>
      </c>
      <c r="Q419" s="224">
        <v>0.10940999999999999</v>
      </c>
      <c r="R419" s="224">
        <f>Q419*H419</f>
        <v>0.87527999999999995</v>
      </c>
      <c r="S419" s="224">
        <v>0</v>
      </c>
      <c r="T419" s="225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6" t="s">
        <v>151</v>
      </c>
      <c r="AT419" s="226" t="s">
        <v>146</v>
      </c>
      <c r="AU419" s="226" t="s">
        <v>83</v>
      </c>
      <c r="AY419" s="19" t="s">
        <v>144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9" t="s">
        <v>22</v>
      </c>
      <c r="BK419" s="227">
        <f>ROUND(I419*H419,2)</f>
        <v>0</v>
      </c>
      <c r="BL419" s="19" t="s">
        <v>151</v>
      </c>
      <c r="BM419" s="226" t="s">
        <v>1517</v>
      </c>
    </row>
    <row r="420" s="2" customFormat="1">
      <c r="A420" s="40"/>
      <c r="B420" s="41"/>
      <c r="C420" s="42"/>
      <c r="D420" s="228" t="s">
        <v>153</v>
      </c>
      <c r="E420" s="42"/>
      <c r="F420" s="229" t="s">
        <v>1518</v>
      </c>
      <c r="G420" s="42"/>
      <c r="H420" s="42"/>
      <c r="I420" s="230"/>
      <c r="J420" s="42"/>
      <c r="K420" s="42"/>
      <c r="L420" s="46"/>
      <c r="M420" s="231"/>
      <c r="N420" s="232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153</v>
      </c>
      <c r="AU420" s="19" t="s">
        <v>83</v>
      </c>
    </row>
    <row r="421" s="13" customFormat="1">
      <c r="A421" s="13"/>
      <c r="B421" s="233"/>
      <c r="C421" s="234"/>
      <c r="D421" s="235" t="s">
        <v>155</v>
      </c>
      <c r="E421" s="236" t="s">
        <v>20</v>
      </c>
      <c r="F421" s="237" t="s">
        <v>1519</v>
      </c>
      <c r="G421" s="234"/>
      <c r="H421" s="236" t="s">
        <v>20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155</v>
      </c>
      <c r="AU421" s="243" t="s">
        <v>83</v>
      </c>
      <c r="AV421" s="13" t="s">
        <v>22</v>
      </c>
      <c r="AW421" s="13" t="s">
        <v>33</v>
      </c>
      <c r="AX421" s="13" t="s">
        <v>74</v>
      </c>
      <c r="AY421" s="243" t="s">
        <v>144</v>
      </c>
    </row>
    <row r="422" s="13" customFormat="1">
      <c r="A422" s="13"/>
      <c r="B422" s="233"/>
      <c r="C422" s="234"/>
      <c r="D422" s="235" t="s">
        <v>155</v>
      </c>
      <c r="E422" s="236" t="s">
        <v>20</v>
      </c>
      <c r="F422" s="237" t="s">
        <v>1520</v>
      </c>
      <c r="G422" s="234"/>
      <c r="H422" s="236" t="s">
        <v>20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155</v>
      </c>
      <c r="AU422" s="243" t="s">
        <v>83</v>
      </c>
      <c r="AV422" s="13" t="s">
        <v>22</v>
      </c>
      <c r="AW422" s="13" t="s">
        <v>33</v>
      </c>
      <c r="AX422" s="13" t="s">
        <v>74</v>
      </c>
      <c r="AY422" s="243" t="s">
        <v>144</v>
      </c>
    </row>
    <row r="423" s="14" customFormat="1">
      <c r="A423" s="14"/>
      <c r="B423" s="244"/>
      <c r="C423" s="245"/>
      <c r="D423" s="235" t="s">
        <v>155</v>
      </c>
      <c r="E423" s="246" t="s">
        <v>20</v>
      </c>
      <c r="F423" s="247" t="s">
        <v>199</v>
      </c>
      <c r="G423" s="245"/>
      <c r="H423" s="248">
        <v>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155</v>
      </c>
      <c r="AU423" s="254" t="s">
        <v>83</v>
      </c>
      <c r="AV423" s="14" t="s">
        <v>83</v>
      </c>
      <c r="AW423" s="14" t="s">
        <v>33</v>
      </c>
      <c r="AX423" s="14" t="s">
        <v>22</v>
      </c>
      <c r="AY423" s="254" t="s">
        <v>144</v>
      </c>
    </row>
    <row r="424" s="2" customFormat="1" ht="21.75" customHeight="1">
      <c r="A424" s="40"/>
      <c r="B424" s="41"/>
      <c r="C424" s="266" t="s">
        <v>512</v>
      </c>
      <c r="D424" s="266" t="s">
        <v>272</v>
      </c>
      <c r="E424" s="267" t="s">
        <v>1521</v>
      </c>
      <c r="F424" s="268" t="s">
        <v>1522</v>
      </c>
      <c r="G424" s="269" t="s">
        <v>357</v>
      </c>
      <c r="H424" s="270">
        <v>8</v>
      </c>
      <c r="I424" s="271"/>
      <c r="J424" s="272">
        <f>ROUND(I424*H424,2)</f>
        <v>0</v>
      </c>
      <c r="K424" s="268" t="s">
        <v>150</v>
      </c>
      <c r="L424" s="273"/>
      <c r="M424" s="274" t="s">
        <v>20</v>
      </c>
      <c r="N424" s="275" t="s">
        <v>45</v>
      </c>
      <c r="O424" s="86"/>
      <c r="P424" s="224">
        <f>O424*H424</f>
        <v>0</v>
      </c>
      <c r="Q424" s="224">
        <v>0.0061000000000000004</v>
      </c>
      <c r="R424" s="224">
        <f>Q424*H424</f>
        <v>0.048800000000000003</v>
      </c>
      <c r="S424" s="224">
        <v>0</v>
      </c>
      <c r="T424" s="225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6" t="s">
        <v>199</v>
      </c>
      <c r="AT424" s="226" t="s">
        <v>272</v>
      </c>
      <c r="AU424" s="226" t="s">
        <v>83</v>
      </c>
      <c r="AY424" s="19" t="s">
        <v>144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9" t="s">
        <v>22</v>
      </c>
      <c r="BK424" s="227">
        <f>ROUND(I424*H424,2)</f>
        <v>0</v>
      </c>
      <c r="BL424" s="19" t="s">
        <v>151</v>
      </c>
      <c r="BM424" s="226" t="s">
        <v>1523</v>
      </c>
    </row>
    <row r="425" s="13" customFormat="1">
      <c r="A425" s="13"/>
      <c r="B425" s="233"/>
      <c r="C425" s="234"/>
      <c r="D425" s="235" t="s">
        <v>155</v>
      </c>
      <c r="E425" s="236" t="s">
        <v>20</v>
      </c>
      <c r="F425" s="237" t="s">
        <v>1524</v>
      </c>
      <c r="G425" s="234"/>
      <c r="H425" s="236" t="s">
        <v>20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155</v>
      </c>
      <c r="AU425" s="243" t="s">
        <v>83</v>
      </c>
      <c r="AV425" s="13" t="s">
        <v>22</v>
      </c>
      <c r="AW425" s="13" t="s">
        <v>33</v>
      </c>
      <c r="AX425" s="13" t="s">
        <v>74</v>
      </c>
      <c r="AY425" s="243" t="s">
        <v>144</v>
      </c>
    </row>
    <row r="426" s="14" customFormat="1">
      <c r="A426" s="14"/>
      <c r="B426" s="244"/>
      <c r="C426" s="245"/>
      <c r="D426" s="235" t="s">
        <v>155</v>
      </c>
      <c r="E426" s="246" t="s">
        <v>20</v>
      </c>
      <c r="F426" s="247" t="s">
        <v>199</v>
      </c>
      <c r="G426" s="245"/>
      <c r="H426" s="248">
        <v>8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155</v>
      </c>
      <c r="AU426" s="254" t="s">
        <v>83</v>
      </c>
      <c r="AV426" s="14" t="s">
        <v>83</v>
      </c>
      <c r="AW426" s="14" t="s">
        <v>33</v>
      </c>
      <c r="AX426" s="14" t="s">
        <v>22</v>
      </c>
      <c r="AY426" s="254" t="s">
        <v>144</v>
      </c>
    </row>
    <row r="427" s="2" customFormat="1" ht="21.75" customHeight="1">
      <c r="A427" s="40"/>
      <c r="B427" s="41"/>
      <c r="C427" s="266" t="s">
        <v>520</v>
      </c>
      <c r="D427" s="266" t="s">
        <v>272</v>
      </c>
      <c r="E427" s="267" t="s">
        <v>1525</v>
      </c>
      <c r="F427" s="268" t="s">
        <v>1526</v>
      </c>
      <c r="G427" s="269" t="s">
        <v>357</v>
      </c>
      <c r="H427" s="270">
        <v>32</v>
      </c>
      <c r="I427" s="271"/>
      <c r="J427" s="272">
        <f>ROUND(I427*H427,2)</f>
        <v>0</v>
      </c>
      <c r="K427" s="268" t="s">
        <v>150</v>
      </c>
      <c r="L427" s="273"/>
      <c r="M427" s="274" t="s">
        <v>20</v>
      </c>
      <c r="N427" s="275" t="s">
        <v>45</v>
      </c>
      <c r="O427" s="86"/>
      <c r="P427" s="224">
        <f>O427*H427</f>
        <v>0</v>
      </c>
      <c r="Q427" s="224">
        <v>0.00035</v>
      </c>
      <c r="R427" s="224">
        <f>Q427*H427</f>
        <v>0.0112</v>
      </c>
      <c r="S427" s="224">
        <v>0</v>
      </c>
      <c r="T427" s="225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6" t="s">
        <v>199</v>
      </c>
      <c r="AT427" s="226" t="s">
        <v>272</v>
      </c>
      <c r="AU427" s="226" t="s">
        <v>83</v>
      </c>
      <c r="AY427" s="19" t="s">
        <v>144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9" t="s">
        <v>22</v>
      </c>
      <c r="BK427" s="227">
        <f>ROUND(I427*H427,2)</f>
        <v>0</v>
      </c>
      <c r="BL427" s="19" t="s">
        <v>151</v>
      </c>
      <c r="BM427" s="226" t="s">
        <v>1527</v>
      </c>
    </row>
    <row r="428" s="13" customFormat="1">
      <c r="A428" s="13"/>
      <c r="B428" s="233"/>
      <c r="C428" s="234"/>
      <c r="D428" s="235" t="s">
        <v>155</v>
      </c>
      <c r="E428" s="236" t="s">
        <v>20</v>
      </c>
      <c r="F428" s="237" t="s">
        <v>1524</v>
      </c>
      <c r="G428" s="234"/>
      <c r="H428" s="236" t="s">
        <v>20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155</v>
      </c>
      <c r="AU428" s="243" t="s">
        <v>83</v>
      </c>
      <c r="AV428" s="13" t="s">
        <v>22</v>
      </c>
      <c r="AW428" s="13" t="s">
        <v>33</v>
      </c>
      <c r="AX428" s="13" t="s">
        <v>74</v>
      </c>
      <c r="AY428" s="243" t="s">
        <v>144</v>
      </c>
    </row>
    <row r="429" s="14" customFormat="1">
      <c r="A429" s="14"/>
      <c r="B429" s="244"/>
      <c r="C429" s="245"/>
      <c r="D429" s="235" t="s">
        <v>155</v>
      </c>
      <c r="E429" s="246" t="s">
        <v>20</v>
      </c>
      <c r="F429" s="247" t="s">
        <v>1528</v>
      </c>
      <c r="G429" s="245"/>
      <c r="H429" s="248">
        <v>32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155</v>
      </c>
      <c r="AU429" s="254" t="s">
        <v>83</v>
      </c>
      <c r="AV429" s="14" t="s">
        <v>83</v>
      </c>
      <c r="AW429" s="14" t="s">
        <v>33</v>
      </c>
      <c r="AX429" s="14" t="s">
        <v>22</v>
      </c>
      <c r="AY429" s="254" t="s">
        <v>144</v>
      </c>
    </row>
    <row r="430" s="2" customFormat="1" ht="24.15" customHeight="1">
      <c r="A430" s="40"/>
      <c r="B430" s="41"/>
      <c r="C430" s="215" t="s">
        <v>527</v>
      </c>
      <c r="D430" s="215" t="s">
        <v>146</v>
      </c>
      <c r="E430" s="216" t="s">
        <v>1529</v>
      </c>
      <c r="F430" s="217" t="s">
        <v>1530</v>
      </c>
      <c r="G430" s="218" t="s">
        <v>454</v>
      </c>
      <c r="H430" s="219">
        <v>13</v>
      </c>
      <c r="I430" s="220"/>
      <c r="J430" s="221">
        <f>ROUND(I430*H430,2)</f>
        <v>0</v>
      </c>
      <c r="K430" s="217" t="s">
        <v>150</v>
      </c>
      <c r="L430" s="46"/>
      <c r="M430" s="222" t="s">
        <v>20</v>
      </c>
      <c r="N430" s="223" t="s">
        <v>45</v>
      </c>
      <c r="O430" s="86"/>
      <c r="P430" s="224">
        <f>O430*H430</f>
        <v>0</v>
      </c>
      <c r="Q430" s="224">
        <v>0.74931999999999999</v>
      </c>
      <c r="R430" s="224">
        <f>Q430*H430</f>
        <v>9.7411600000000007</v>
      </c>
      <c r="S430" s="224">
        <v>0</v>
      </c>
      <c r="T430" s="225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6" t="s">
        <v>151</v>
      </c>
      <c r="AT430" s="226" t="s">
        <v>146</v>
      </c>
      <c r="AU430" s="226" t="s">
        <v>83</v>
      </c>
      <c r="AY430" s="19" t="s">
        <v>144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9" t="s">
        <v>22</v>
      </c>
      <c r="BK430" s="227">
        <f>ROUND(I430*H430,2)</f>
        <v>0</v>
      </c>
      <c r="BL430" s="19" t="s">
        <v>151</v>
      </c>
      <c r="BM430" s="226" t="s">
        <v>1531</v>
      </c>
    </row>
    <row r="431" s="2" customFormat="1">
      <c r="A431" s="40"/>
      <c r="B431" s="41"/>
      <c r="C431" s="42"/>
      <c r="D431" s="228" t="s">
        <v>153</v>
      </c>
      <c r="E431" s="42"/>
      <c r="F431" s="229" t="s">
        <v>1532</v>
      </c>
      <c r="G431" s="42"/>
      <c r="H431" s="42"/>
      <c r="I431" s="230"/>
      <c r="J431" s="42"/>
      <c r="K431" s="42"/>
      <c r="L431" s="46"/>
      <c r="M431" s="231"/>
      <c r="N431" s="232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153</v>
      </c>
      <c r="AU431" s="19" t="s">
        <v>83</v>
      </c>
    </row>
    <row r="432" s="13" customFormat="1">
      <c r="A432" s="13"/>
      <c r="B432" s="233"/>
      <c r="C432" s="234"/>
      <c r="D432" s="235" t="s">
        <v>155</v>
      </c>
      <c r="E432" s="236" t="s">
        <v>20</v>
      </c>
      <c r="F432" s="237" t="s">
        <v>1533</v>
      </c>
      <c r="G432" s="234"/>
      <c r="H432" s="236" t="s">
        <v>20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155</v>
      </c>
      <c r="AU432" s="243" t="s">
        <v>83</v>
      </c>
      <c r="AV432" s="13" t="s">
        <v>22</v>
      </c>
      <c r="AW432" s="13" t="s">
        <v>33</v>
      </c>
      <c r="AX432" s="13" t="s">
        <v>74</v>
      </c>
      <c r="AY432" s="243" t="s">
        <v>144</v>
      </c>
    </row>
    <row r="433" s="14" customFormat="1">
      <c r="A433" s="14"/>
      <c r="B433" s="244"/>
      <c r="C433" s="245"/>
      <c r="D433" s="235" t="s">
        <v>155</v>
      </c>
      <c r="E433" s="246" t="s">
        <v>20</v>
      </c>
      <c r="F433" s="247" t="s">
        <v>233</v>
      </c>
      <c r="G433" s="245"/>
      <c r="H433" s="248">
        <v>13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155</v>
      </c>
      <c r="AU433" s="254" t="s">
        <v>83</v>
      </c>
      <c r="AV433" s="14" t="s">
        <v>83</v>
      </c>
      <c r="AW433" s="14" t="s">
        <v>33</v>
      </c>
      <c r="AX433" s="14" t="s">
        <v>22</v>
      </c>
      <c r="AY433" s="254" t="s">
        <v>144</v>
      </c>
    </row>
    <row r="434" s="2" customFormat="1" ht="16.5" customHeight="1">
      <c r="A434" s="40"/>
      <c r="B434" s="41"/>
      <c r="C434" s="266" t="s">
        <v>533</v>
      </c>
      <c r="D434" s="266" t="s">
        <v>272</v>
      </c>
      <c r="E434" s="267" t="s">
        <v>1534</v>
      </c>
      <c r="F434" s="268" t="s">
        <v>1535</v>
      </c>
      <c r="G434" s="269" t="s">
        <v>454</v>
      </c>
      <c r="H434" s="270">
        <v>13.130000000000001</v>
      </c>
      <c r="I434" s="271"/>
      <c r="J434" s="272">
        <f>ROUND(I434*H434,2)</f>
        <v>0</v>
      </c>
      <c r="K434" s="268" t="s">
        <v>150</v>
      </c>
      <c r="L434" s="273"/>
      <c r="M434" s="274" t="s">
        <v>20</v>
      </c>
      <c r="N434" s="275" t="s">
        <v>45</v>
      </c>
      <c r="O434" s="86"/>
      <c r="P434" s="224">
        <f>O434*H434</f>
        <v>0</v>
      </c>
      <c r="Q434" s="224">
        <v>0.41599999999999998</v>
      </c>
      <c r="R434" s="224">
        <f>Q434*H434</f>
        <v>5.4620800000000003</v>
      </c>
      <c r="S434" s="224">
        <v>0</v>
      </c>
      <c r="T434" s="225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6" t="s">
        <v>199</v>
      </c>
      <c r="AT434" s="226" t="s">
        <v>272</v>
      </c>
      <c r="AU434" s="226" t="s">
        <v>83</v>
      </c>
      <c r="AY434" s="19" t="s">
        <v>144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9" t="s">
        <v>22</v>
      </c>
      <c r="BK434" s="227">
        <f>ROUND(I434*H434,2)</f>
        <v>0</v>
      </c>
      <c r="BL434" s="19" t="s">
        <v>151</v>
      </c>
      <c r="BM434" s="226" t="s">
        <v>1536</v>
      </c>
    </row>
    <row r="435" s="13" customFormat="1">
      <c r="A435" s="13"/>
      <c r="B435" s="233"/>
      <c r="C435" s="234"/>
      <c r="D435" s="235" t="s">
        <v>155</v>
      </c>
      <c r="E435" s="236" t="s">
        <v>20</v>
      </c>
      <c r="F435" s="237" t="s">
        <v>176</v>
      </c>
      <c r="G435" s="234"/>
      <c r="H435" s="236" t="s">
        <v>20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155</v>
      </c>
      <c r="AU435" s="243" t="s">
        <v>83</v>
      </c>
      <c r="AV435" s="13" t="s">
        <v>22</v>
      </c>
      <c r="AW435" s="13" t="s">
        <v>33</v>
      </c>
      <c r="AX435" s="13" t="s">
        <v>74</v>
      </c>
      <c r="AY435" s="243" t="s">
        <v>144</v>
      </c>
    </row>
    <row r="436" s="14" customFormat="1">
      <c r="A436" s="14"/>
      <c r="B436" s="244"/>
      <c r="C436" s="245"/>
      <c r="D436" s="235" t="s">
        <v>155</v>
      </c>
      <c r="E436" s="246" t="s">
        <v>20</v>
      </c>
      <c r="F436" s="247" t="s">
        <v>233</v>
      </c>
      <c r="G436" s="245"/>
      <c r="H436" s="248">
        <v>13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155</v>
      </c>
      <c r="AU436" s="254" t="s">
        <v>83</v>
      </c>
      <c r="AV436" s="14" t="s">
        <v>83</v>
      </c>
      <c r="AW436" s="14" t="s">
        <v>33</v>
      </c>
      <c r="AX436" s="14" t="s">
        <v>74</v>
      </c>
      <c r="AY436" s="254" t="s">
        <v>144</v>
      </c>
    </row>
    <row r="437" s="14" customFormat="1">
      <c r="A437" s="14"/>
      <c r="B437" s="244"/>
      <c r="C437" s="245"/>
      <c r="D437" s="235" t="s">
        <v>155</v>
      </c>
      <c r="E437" s="246" t="s">
        <v>20</v>
      </c>
      <c r="F437" s="247" t="s">
        <v>1537</v>
      </c>
      <c r="G437" s="245"/>
      <c r="H437" s="248">
        <v>13.130000000000001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155</v>
      </c>
      <c r="AU437" s="254" t="s">
        <v>83</v>
      </c>
      <c r="AV437" s="14" t="s">
        <v>83</v>
      </c>
      <c r="AW437" s="14" t="s">
        <v>33</v>
      </c>
      <c r="AX437" s="14" t="s">
        <v>22</v>
      </c>
      <c r="AY437" s="254" t="s">
        <v>144</v>
      </c>
    </row>
    <row r="438" s="2" customFormat="1" ht="24.15" customHeight="1">
      <c r="A438" s="40"/>
      <c r="B438" s="41"/>
      <c r="C438" s="215" t="s">
        <v>541</v>
      </c>
      <c r="D438" s="215" t="s">
        <v>146</v>
      </c>
      <c r="E438" s="216" t="s">
        <v>1538</v>
      </c>
      <c r="F438" s="217" t="s">
        <v>1539</v>
      </c>
      <c r="G438" s="218" t="s">
        <v>161</v>
      </c>
      <c r="H438" s="219">
        <v>9.7539999999999996</v>
      </c>
      <c r="I438" s="220"/>
      <c r="J438" s="221">
        <f>ROUND(I438*H438,2)</f>
        <v>0</v>
      </c>
      <c r="K438" s="217" t="s">
        <v>150</v>
      </c>
      <c r="L438" s="46"/>
      <c r="M438" s="222" t="s">
        <v>20</v>
      </c>
      <c r="N438" s="223" t="s">
        <v>45</v>
      </c>
      <c r="O438" s="86"/>
      <c r="P438" s="224">
        <f>O438*H438</f>
        <v>0</v>
      </c>
      <c r="Q438" s="224">
        <v>2.5122499999999999</v>
      </c>
      <c r="R438" s="224">
        <f>Q438*H438</f>
        <v>24.504486499999999</v>
      </c>
      <c r="S438" s="224">
        <v>0</v>
      </c>
      <c r="T438" s="225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6" t="s">
        <v>151</v>
      </c>
      <c r="AT438" s="226" t="s">
        <v>146</v>
      </c>
      <c r="AU438" s="226" t="s">
        <v>83</v>
      </c>
      <c r="AY438" s="19" t="s">
        <v>144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9" t="s">
        <v>22</v>
      </c>
      <c r="BK438" s="227">
        <f>ROUND(I438*H438,2)</f>
        <v>0</v>
      </c>
      <c r="BL438" s="19" t="s">
        <v>151</v>
      </c>
      <c r="BM438" s="226" t="s">
        <v>1540</v>
      </c>
    </row>
    <row r="439" s="2" customFormat="1">
      <c r="A439" s="40"/>
      <c r="B439" s="41"/>
      <c r="C439" s="42"/>
      <c r="D439" s="228" t="s">
        <v>153</v>
      </c>
      <c r="E439" s="42"/>
      <c r="F439" s="229" t="s">
        <v>1541</v>
      </c>
      <c r="G439" s="42"/>
      <c r="H439" s="42"/>
      <c r="I439" s="230"/>
      <c r="J439" s="42"/>
      <c r="K439" s="42"/>
      <c r="L439" s="46"/>
      <c r="M439" s="231"/>
      <c r="N439" s="232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153</v>
      </c>
      <c r="AU439" s="19" t="s">
        <v>83</v>
      </c>
    </row>
    <row r="440" s="13" customFormat="1">
      <c r="A440" s="13"/>
      <c r="B440" s="233"/>
      <c r="C440" s="234"/>
      <c r="D440" s="235" t="s">
        <v>155</v>
      </c>
      <c r="E440" s="236" t="s">
        <v>20</v>
      </c>
      <c r="F440" s="237" t="s">
        <v>1533</v>
      </c>
      <c r="G440" s="234"/>
      <c r="H440" s="236" t="s">
        <v>20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155</v>
      </c>
      <c r="AU440" s="243" t="s">
        <v>83</v>
      </c>
      <c r="AV440" s="13" t="s">
        <v>22</v>
      </c>
      <c r="AW440" s="13" t="s">
        <v>33</v>
      </c>
      <c r="AX440" s="13" t="s">
        <v>74</v>
      </c>
      <c r="AY440" s="243" t="s">
        <v>144</v>
      </c>
    </row>
    <row r="441" s="14" customFormat="1">
      <c r="A441" s="14"/>
      <c r="B441" s="244"/>
      <c r="C441" s="245"/>
      <c r="D441" s="235" t="s">
        <v>155</v>
      </c>
      <c r="E441" s="246" t="s">
        <v>20</v>
      </c>
      <c r="F441" s="247" t="s">
        <v>1542</v>
      </c>
      <c r="G441" s="245"/>
      <c r="H441" s="248">
        <v>9.754066599999998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155</v>
      </c>
      <c r="AU441" s="254" t="s">
        <v>83</v>
      </c>
      <c r="AV441" s="14" t="s">
        <v>83</v>
      </c>
      <c r="AW441" s="14" t="s">
        <v>33</v>
      </c>
      <c r="AX441" s="14" t="s">
        <v>22</v>
      </c>
      <c r="AY441" s="254" t="s">
        <v>144</v>
      </c>
    </row>
    <row r="442" s="2" customFormat="1" ht="24.15" customHeight="1">
      <c r="A442" s="40"/>
      <c r="B442" s="41"/>
      <c r="C442" s="215" t="s">
        <v>550</v>
      </c>
      <c r="D442" s="215" t="s">
        <v>146</v>
      </c>
      <c r="E442" s="216" t="s">
        <v>1543</v>
      </c>
      <c r="F442" s="217" t="s">
        <v>1544</v>
      </c>
      <c r="G442" s="218" t="s">
        <v>149</v>
      </c>
      <c r="H442" s="219">
        <v>5607.1040000000003</v>
      </c>
      <c r="I442" s="220"/>
      <c r="J442" s="221">
        <f>ROUND(I442*H442,2)</f>
        <v>0</v>
      </c>
      <c r="K442" s="217" t="s">
        <v>150</v>
      </c>
      <c r="L442" s="46"/>
      <c r="M442" s="222" t="s">
        <v>20</v>
      </c>
      <c r="N442" s="223" t="s">
        <v>45</v>
      </c>
      <c r="O442" s="86"/>
      <c r="P442" s="224">
        <f>O442*H442</f>
        <v>0</v>
      </c>
      <c r="Q442" s="224">
        <v>0.00046999999999999999</v>
      </c>
      <c r="R442" s="224">
        <f>Q442*H442</f>
        <v>2.6353388799999999</v>
      </c>
      <c r="S442" s="224">
        <v>0</v>
      </c>
      <c r="T442" s="225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6" t="s">
        <v>151</v>
      </c>
      <c r="AT442" s="226" t="s">
        <v>146</v>
      </c>
      <c r="AU442" s="226" t="s">
        <v>83</v>
      </c>
      <c r="AY442" s="19" t="s">
        <v>144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9" t="s">
        <v>22</v>
      </c>
      <c r="BK442" s="227">
        <f>ROUND(I442*H442,2)</f>
        <v>0</v>
      </c>
      <c r="BL442" s="19" t="s">
        <v>151</v>
      </c>
      <c r="BM442" s="226" t="s">
        <v>1545</v>
      </c>
    </row>
    <row r="443" s="2" customFormat="1">
      <c r="A443" s="40"/>
      <c r="B443" s="41"/>
      <c r="C443" s="42"/>
      <c r="D443" s="228" t="s">
        <v>153</v>
      </c>
      <c r="E443" s="42"/>
      <c r="F443" s="229" t="s">
        <v>1546</v>
      </c>
      <c r="G443" s="42"/>
      <c r="H443" s="42"/>
      <c r="I443" s="230"/>
      <c r="J443" s="42"/>
      <c r="K443" s="42"/>
      <c r="L443" s="46"/>
      <c r="M443" s="231"/>
      <c r="N443" s="232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153</v>
      </c>
      <c r="AU443" s="19" t="s">
        <v>83</v>
      </c>
    </row>
    <row r="444" s="13" customFormat="1">
      <c r="A444" s="13"/>
      <c r="B444" s="233"/>
      <c r="C444" s="234"/>
      <c r="D444" s="235" t="s">
        <v>155</v>
      </c>
      <c r="E444" s="236" t="s">
        <v>20</v>
      </c>
      <c r="F444" s="237" t="s">
        <v>1328</v>
      </c>
      <c r="G444" s="234"/>
      <c r="H444" s="236" t="s">
        <v>20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155</v>
      </c>
      <c r="AU444" s="243" t="s">
        <v>83</v>
      </c>
      <c r="AV444" s="13" t="s">
        <v>22</v>
      </c>
      <c r="AW444" s="13" t="s">
        <v>33</v>
      </c>
      <c r="AX444" s="13" t="s">
        <v>74</v>
      </c>
      <c r="AY444" s="243" t="s">
        <v>144</v>
      </c>
    </row>
    <row r="445" s="14" customFormat="1">
      <c r="A445" s="14"/>
      <c r="B445" s="244"/>
      <c r="C445" s="245"/>
      <c r="D445" s="235" t="s">
        <v>155</v>
      </c>
      <c r="E445" s="246" t="s">
        <v>20</v>
      </c>
      <c r="F445" s="247" t="s">
        <v>1329</v>
      </c>
      <c r="G445" s="245"/>
      <c r="H445" s="248">
        <v>166.66666666666666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155</v>
      </c>
      <c r="AU445" s="254" t="s">
        <v>83</v>
      </c>
      <c r="AV445" s="14" t="s">
        <v>83</v>
      </c>
      <c r="AW445" s="14" t="s">
        <v>33</v>
      </c>
      <c r="AX445" s="14" t="s">
        <v>74</v>
      </c>
      <c r="AY445" s="254" t="s">
        <v>144</v>
      </c>
    </row>
    <row r="446" s="13" customFormat="1">
      <c r="A446" s="13"/>
      <c r="B446" s="233"/>
      <c r="C446" s="234"/>
      <c r="D446" s="235" t="s">
        <v>155</v>
      </c>
      <c r="E446" s="236" t="s">
        <v>20</v>
      </c>
      <c r="F446" s="237" t="s">
        <v>1330</v>
      </c>
      <c r="G446" s="234"/>
      <c r="H446" s="236" t="s">
        <v>20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155</v>
      </c>
      <c r="AU446" s="243" t="s">
        <v>83</v>
      </c>
      <c r="AV446" s="13" t="s">
        <v>22</v>
      </c>
      <c r="AW446" s="13" t="s">
        <v>33</v>
      </c>
      <c r="AX446" s="13" t="s">
        <v>74</v>
      </c>
      <c r="AY446" s="243" t="s">
        <v>144</v>
      </c>
    </row>
    <row r="447" s="14" customFormat="1">
      <c r="A447" s="14"/>
      <c r="B447" s="244"/>
      <c r="C447" s="245"/>
      <c r="D447" s="235" t="s">
        <v>155</v>
      </c>
      <c r="E447" s="246" t="s">
        <v>20</v>
      </c>
      <c r="F447" s="247" t="s">
        <v>1331</v>
      </c>
      <c r="G447" s="245"/>
      <c r="H447" s="248">
        <v>5428.5699999999997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155</v>
      </c>
      <c r="AU447" s="254" t="s">
        <v>83</v>
      </c>
      <c r="AV447" s="14" t="s">
        <v>83</v>
      </c>
      <c r="AW447" s="14" t="s">
        <v>33</v>
      </c>
      <c r="AX447" s="14" t="s">
        <v>74</v>
      </c>
      <c r="AY447" s="254" t="s">
        <v>144</v>
      </c>
    </row>
    <row r="448" s="13" customFormat="1">
      <c r="A448" s="13"/>
      <c r="B448" s="233"/>
      <c r="C448" s="234"/>
      <c r="D448" s="235" t="s">
        <v>155</v>
      </c>
      <c r="E448" s="236" t="s">
        <v>20</v>
      </c>
      <c r="F448" s="237" t="s">
        <v>1259</v>
      </c>
      <c r="G448" s="234"/>
      <c r="H448" s="236" t="s">
        <v>20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155</v>
      </c>
      <c r="AU448" s="243" t="s">
        <v>83</v>
      </c>
      <c r="AV448" s="13" t="s">
        <v>22</v>
      </c>
      <c r="AW448" s="13" t="s">
        <v>33</v>
      </c>
      <c r="AX448" s="13" t="s">
        <v>74</v>
      </c>
      <c r="AY448" s="243" t="s">
        <v>144</v>
      </c>
    </row>
    <row r="449" s="14" customFormat="1">
      <c r="A449" s="14"/>
      <c r="B449" s="244"/>
      <c r="C449" s="245"/>
      <c r="D449" s="235" t="s">
        <v>155</v>
      </c>
      <c r="E449" s="246" t="s">
        <v>20</v>
      </c>
      <c r="F449" s="247" t="s">
        <v>1547</v>
      </c>
      <c r="G449" s="245"/>
      <c r="H449" s="248">
        <v>11.866966000000002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155</v>
      </c>
      <c r="AU449" s="254" t="s">
        <v>83</v>
      </c>
      <c r="AV449" s="14" t="s">
        <v>83</v>
      </c>
      <c r="AW449" s="14" t="s">
        <v>33</v>
      </c>
      <c r="AX449" s="14" t="s">
        <v>74</v>
      </c>
      <c r="AY449" s="254" t="s">
        <v>144</v>
      </c>
    </row>
    <row r="450" s="15" customFormat="1">
      <c r="A450" s="15"/>
      <c r="B450" s="255"/>
      <c r="C450" s="256"/>
      <c r="D450" s="235" t="s">
        <v>155</v>
      </c>
      <c r="E450" s="257" t="s">
        <v>20</v>
      </c>
      <c r="F450" s="258" t="s">
        <v>198</v>
      </c>
      <c r="G450" s="256"/>
      <c r="H450" s="259">
        <v>5607.1036326666663</v>
      </c>
      <c r="I450" s="260"/>
      <c r="J450" s="256"/>
      <c r="K450" s="256"/>
      <c r="L450" s="261"/>
      <c r="M450" s="262"/>
      <c r="N450" s="263"/>
      <c r="O450" s="263"/>
      <c r="P450" s="263"/>
      <c r="Q450" s="263"/>
      <c r="R450" s="263"/>
      <c r="S450" s="263"/>
      <c r="T450" s="26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5" t="s">
        <v>155</v>
      </c>
      <c r="AU450" s="265" t="s">
        <v>83</v>
      </c>
      <c r="AV450" s="15" t="s">
        <v>151</v>
      </c>
      <c r="AW450" s="15" t="s">
        <v>33</v>
      </c>
      <c r="AX450" s="15" t="s">
        <v>22</v>
      </c>
      <c r="AY450" s="265" t="s">
        <v>144</v>
      </c>
    </row>
    <row r="451" s="2" customFormat="1" ht="24.15" customHeight="1">
      <c r="A451" s="40"/>
      <c r="B451" s="41"/>
      <c r="C451" s="215" t="s">
        <v>557</v>
      </c>
      <c r="D451" s="215" t="s">
        <v>146</v>
      </c>
      <c r="E451" s="216" t="s">
        <v>1548</v>
      </c>
      <c r="F451" s="217" t="s">
        <v>1549</v>
      </c>
      <c r="G451" s="218" t="s">
        <v>454</v>
      </c>
      <c r="H451" s="219">
        <v>17</v>
      </c>
      <c r="I451" s="220"/>
      <c r="J451" s="221">
        <f>ROUND(I451*H451,2)</f>
        <v>0</v>
      </c>
      <c r="K451" s="217" t="s">
        <v>150</v>
      </c>
      <c r="L451" s="46"/>
      <c r="M451" s="222" t="s">
        <v>20</v>
      </c>
      <c r="N451" s="223" t="s">
        <v>45</v>
      </c>
      <c r="O451" s="86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6" t="s">
        <v>151</v>
      </c>
      <c r="AT451" s="226" t="s">
        <v>146</v>
      </c>
      <c r="AU451" s="226" t="s">
        <v>83</v>
      </c>
      <c r="AY451" s="19" t="s">
        <v>144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9" t="s">
        <v>22</v>
      </c>
      <c r="BK451" s="227">
        <f>ROUND(I451*H451,2)</f>
        <v>0</v>
      </c>
      <c r="BL451" s="19" t="s">
        <v>151</v>
      </c>
      <c r="BM451" s="226" t="s">
        <v>1550</v>
      </c>
    </row>
    <row r="452" s="2" customFormat="1">
      <c r="A452" s="40"/>
      <c r="B452" s="41"/>
      <c r="C452" s="42"/>
      <c r="D452" s="228" t="s">
        <v>153</v>
      </c>
      <c r="E452" s="42"/>
      <c r="F452" s="229" t="s">
        <v>1551</v>
      </c>
      <c r="G452" s="42"/>
      <c r="H452" s="42"/>
      <c r="I452" s="230"/>
      <c r="J452" s="42"/>
      <c r="K452" s="42"/>
      <c r="L452" s="46"/>
      <c r="M452" s="231"/>
      <c r="N452" s="232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153</v>
      </c>
      <c r="AU452" s="19" t="s">
        <v>83</v>
      </c>
    </row>
    <row r="453" s="13" customFormat="1">
      <c r="A453" s="13"/>
      <c r="B453" s="233"/>
      <c r="C453" s="234"/>
      <c r="D453" s="235" t="s">
        <v>155</v>
      </c>
      <c r="E453" s="236" t="s">
        <v>20</v>
      </c>
      <c r="F453" s="237" t="s">
        <v>1552</v>
      </c>
      <c r="G453" s="234"/>
      <c r="H453" s="236" t="s">
        <v>20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155</v>
      </c>
      <c r="AU453" s="243" t="s">
        <v>83</v>
      </c>
      <c r="AV453" s="13" t="s">
        <v>22</v>
      </c>
      <c r="AW453" s="13" t="s">
        <v>33</v>
      </c>
      <c r="AX453" s="13" t="s">
        <v>74</v>
      </c>
      <c r="AY453" s="243" t="s">
        <v>144</v>
      </c>
    </row>
    <row r="454" s="14" customFormat="1">
      <c r="A454" s="14"/>
      <c r="B454" s="244"/>
      <c r="C454" s="245"/>
      <c r="D454" s="235" t="s">
        <v>155</v>
      </c>
      <c r="E454" s="246" t="s">
        <v>20</v>
      </c>
      <c r="F454" s="247" t="s">
        <v>260</v>
      </c>
      <c r="G454" s="245"/>
      <c r="H454" s="248">
        <v>17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155</v>
      </c>
      <c r="AU454" s="254" t="s">
        <v>83</v>
      </c>
      <c r="AV454" s="14" t="s">
        <v>83</v>
      </c>
      <c r="AW454" s="14" t="s">
        <v>33</v>
      </c>
      <c r="AX454" s="14" t="s">
        <v>22</v>
      </c>
      <c r="AY454" s="254" t="s">
        <v>144</v>
      </c>
    </row>
    <row r="455" s="2" customFormat="1" ht="16.5" customHeight="1">
      <c r="A455" s="40"/>
      <c r="B455" s="41"/>
      <c r="C455" s="215" t="s">
        <v>564</v>
      </c>
      <c r="D455" s="215" t="s">
        <v>146</v>
      </c>
      <c r="E455" s="216" t="s">
        <v>1553</v>
      </c>
      <c r="F455" s="217" t="s">
        <v>1554</v>
      </c>
      <c r="G455" s="218" t="s">
        <v>454</v>
      </c>
      <c r="H455" s="219">
        <v>17</v>
      </c>
      <c r="I455" s="220"/>
      <c r="J455" s="221">
        <f>ROUND(I455*H455,2)</f>
        <v>0</v>
      </c>
      <c r="K455" s="217" t="s">
        <v>20</v>
      </c>
      <c r="L455" s="46"/>
      <c r="M455" s="222" t="s">
        <v>20</v>
      </c>
      <c r="N455" s="223" t="s">
        <v>45</v>
      </c>
      <c r="O455" s="86"/>
      <c r="P455" s="224">
        <f>O455*H455</f>
        <v>0</v>
      </c>
      <c r="Q455" s="224">
        <v>0.0038700000000000002</v>
      </c>
      <c r="R455" s="224">
        <f>Q455*H455</f>
        <v>0.065790000000000001</v>
      </c>
      <c r="S455" s="224">
        <v>0</v>
      </c>
      <c r="T455" s="225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6" t="s">
        <v>151</v>
      </c>
      <c r="AT455" s="226" t="s">
        <v>146</v>
      </c>
      <c r="AU455" s="226" t="s">
        <v>83</v>
      </c>
      <c r="AY455" s="19" t="s">
        <v>144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9" t="s">
        <v>22</v>
      </c>
      <c r="BK455" s="227">
        <f>ROUND(I455*H455,2)</f>
        <v>0</v>
      </c>
      <c r="BL455" s="19" t="s">
        <v>151</v>
      </c>
      <c r="BM455" s="226" t="s">
        <v>1555</v>
      </c>
    </row>
    <row r="456" s="13" customFormat="1">
      <c r="A456" s="13"/>
      <c r="B456" s="233"/>
      <c r="C456" s="234"/>
      <c r="D456" s="235" t="s">
        <v>155</v>
      </c>
      <c r="E456" s="236" t="s">
        <v>20</v>
      </c>
      <c r="F456" s="237" t="s">
        <v>1556</v>
      </c>
      <c r="G456" s="234"/>
      <c r="H456" s="236" t="s">
        <v>20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155</v>
      </c>
      <c r="AU456" s="243" t="s">
        <v>83</v>
      </c>
      <c r="AV456" s="13" t="s">
        <v>22</v>
      </c>
      <c r="AW456" s="13" t="s">
        <v>33</v>
      </c>
      <c r="AX456" s="13" t="s">
        <v>74</v>
      </c>
      <c r="AY456" s="243" t="s">
        <v>144</v>
      </c>
    </row>
    <row r="457" s="14" customFormat="1">
      <c r="A457" s="14"/>
      <c r="B457" s="244"/>
      <c r="C457" s="245"/>
      <c r="D457" s="235" t="s">
        <v>155</v>
      </c>
      <c r="E457" s="246" t="s">
        <v>20</v>
      </c>
      <c r="F457" s="247" t="s">
        <v>260</v>
      </c>
      <c r="G457" s="245"/>
      <c r="H457" s="248">
        <v>17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155</v>
      </c>
      <c r="AU457" s="254" t="s">
        <v>83</v>
      </c>
      <c r="AV457" s="14" t="s">
        <v>83</v>
      </c>
      <c r="AW457" s="14" t="s">
        <v>33</v>
      </c>
      <c r="AX457" s="14" t="s">
        <v>22</v>
      </c>
      <c r="AY457" s="254" t="s">
        <v>144</v>
      </c>
    </row>
    <row r="458" s="2" customFormat="1" ht="24.15" customHeight="1">
      <c r="A458" s="40"/>
      <c r="B458" s="41"/>
      <c r="C458" s="215" t="s">
        <v>571</v>
      </c>
      <c r="D458" s="215" t="s">
        <v>146</v>
      </c>
      <c r="E458" s="216" t="s">
        <v>1557</v>
      </c>
      <c r="F458" s="217" t="s">
        <v>1558</v>
      </c>
      <c r="G458" s="218" t="s">
        <v>454</v>
      </c>
      <c r="H458" s="219">
        <v>12</v>
      </c>
      <c r="I458" s="220"/>
      <c r="J458" s="221">
        <f>ROUND(I458*H458,2)</f>
        <v>0</v>
      </c>
      <c r="K458" s="217" t="s">
        <v>150</v>
      </c>
      <c r="L458" s="46"/>
      <c r="M458" s="222" t="s">
        <v>20</v>
      </c>
      <c r="N458" s="223" t="s">
        <v>45</v>
      </c>
      <c r="O458" s="86"/>
      <c r="P458" s="224">
        <f>O458*H458</f>
        <v>0</v>
      </c>
      <c r="Q458" s="224">
        <v>0.43819000000000002</v>
      </c>
      <c r="R458" s="224">
        <f>Q458*H458</f>
        <v>5.2582800000000001</v>
      </c>
      <c r="S458" s="224">
        <v>0</v>
      </c>
      <c r="T458" s="225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6" t="s">
        <v>151</v>
      </c>
      <c r="AT458" s="226" t="s">
        <v>146</v>
      </c>
      <c r="AU458" s="226" t="s">
        <v>83</v>
      </c>
      <c r="AY458" s="19" t="s">
        <v>144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9" t="s">
        <v>22</v>
      </c>
      <c r="BK458" s="227">
        <f>ROUND(I458*H458,2)</f>
        <v>0</v>
      </c>
      <c r="BL458" s="19" t="s">
        <v>151</v>
      </c>
      <c r="BM458" s="226" t="s">
        <v>1559</v>
      </c>
    </row>
    <row r="459" s="2" customFormat="1">
      <c r="A459" s="40"/>
      <c r="B459" s="41"/>
      <c r="C459" s="42"/>
      <c r="D459" s="228" t="s">
        <v>153</v>
      </c>
      <c r="E459" s="42"/>
      <c r="F459" s="229" t="s">
        <v>1560</v>
      </c>
      <c r="G459" s="42"/>
      <c r="H459" s="42"/>
      <c r="I459" s="230"/>
      <c r="J459" s="42"/>
      <c r="K459" s="42"/>
      <c r="L459" s="46"/>
      <c r="M459" s="231"/>
      <c r="N459" s="232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153</v>
      </c>
      <c r="AU459" s="19" t="s">
        <v>83</v>
      </c>
    </row>
    <row r="460" s="13" customFormat="1">
      <c r="A460" s="13"/>
      <c r="B460" s="233"/>
      <c r="C460" s="234"/>
      <c r="D460" s="235" t="s">
        <v>155</v>
      </c>
      <c r="E460" s="236" t="s">
        <v>20</v>
      </c>
      <c r="F460" s="237" t="s">
        <v>1561</v>
      </c>
      <c r="G460" s="234"/>
      <c r="H460" s="236" t="s">
        <v>20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155</v>
      </c>
      <c r="AU460" s="243" t="s">
        <v>83</v>
      </c>
      <c r="AV460" s="13" t="s">
        <v>22</v>
      </c>
      <c r="AW460" s="13" t="s">
        <v>33</v>
      </c>
      <c r="AX460" s="13" t="s">
        <v>74</v>
      </c>
      <c r="AY460" s="243" t="s">
        <v>144</v>
      </c>
    </row>
    <row r="461" s="14" customFormat="1">
      <c r="A461" s="14"/>
      <c r="B461" s="244"/>
      <c r="C461" s="245"/>
      <c r="D461" s="235" t="s">
        <v>155</v>
      </c>
      <c r="E461" s="246" t="s">
        <v>20</v>
      </c>
      <c r="F461" s="247" t="s">
        <v>228</v>
      </c>
      <c r="G461" s="245"/>
      <c r="H461" s="248">
        <v>12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155</v>
      </c>
      <c r="AU461" s="254" t="s">
        <v>83</v>
      </c>
      <c r="AV461" s="14" t="s">
        <v>83</v>
      </c>
      <c r="AW461" s="14" t="s">
        <v>33</v>
      </c>
      <c r="AX461" s="14" t="s">
        <v>22</v>
      </c>
      <c r="AY461" s="254" t="s">
        <v>144</v>
      </c>
    </row>
    <row r="462" s="2" customFormat="1" ht="24.15" customHeight="1">
      <c r="A462" s="40"/>
      <c r="B462" s="41"/>
      <c r="C462" s="266" t="s">
        <v>575</v>
      </c>
      <c r="D462" s="266" t="s">
        <v>272</v>
      </c>
      <c r="E462" s="267" t="s">
        <v>1562</v>
      </c>
      <c r="F462" s="268" t="s">
        <v>1563</v>
      </c>
      <c r="G462" s="269" t="s">
        <v>454</v>
      </c>
      <c r="H462" s="270">
        <v>12</v>
      </c>
      <c r="I462" s="271"/>
      <c r="J462" s="272">
        <f>ROUND(I462*H462,2)</f>
        <v>0</v>
      </c>
      <c r="K462" s="268" t="s">
        <v>20</v>
      </c>
      <c r="L462" s="273"/>
      <c r="M462" s="274" t="s">
        <v>20</v>
      </c>
      <c r="N462" s="275" t="s">
        <v>45</v>
      </c>
      <c r="O462" s="86"/>
      <c r="P462" s="224">
        <f>O462*H462</f>
        <v>0</v>
      </c>
      <c r="Q462" s="224">
        <v>0.90000000000000002</v>
      </c>
      <c r="R462" s="224">
        <f>Q462*H462</f>
        <v>10.800000000000001</v>
      </c>
      <c r="S462" s="224">
        <v>0</v>
      </c>
      <c r="T462" s="225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6" t="s">
        <v>199</v>
      </c>
      <c r="AT462" s="226" t="s">
        <v>272</v>
      </c>
      <c r="AU462" s="226" t="s">
        <v>83</v>
      </c>
      <c r="AY462" s="19" t="s">
        <v>144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9" t="s">
        <v>22</v>
      </c>
      <c r="BK462" s="227">
        <f>ROUND(I462*H462,2)</f>
        <v>0</v>
      </c>
      <c r="BL462" s="19" t="s">
        <v>151</v>
      </c>
      <c r="BM462" s="226" t="s">
        <v>1564</v>
      </c>
    </row>
    <row r="463" s="13" customFormat="1">
      <c r="A463" s="13"/>
      <c r="B463" s="233"/>
      <c r="C463" s="234"/>
      <c r="D463" s="235" t="s">
        <v>155</v>
      </c>
      <c r="E463" s="236" t="s">
        <v>20</v>
      </c>
      <c r="F463" s="237" t="s">
        <v>378</v>
      </c>
      <c r="G463" s="234"/>
      <c r="H463" s="236" t="s">
        <v>20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155</v>
      </c>
      <c r="AU463" s="243" t="s">
        <v>83</v>
      </c>
      <c r="AV463" s="13" t="s">
        <v>22</v>
      </c>
      <c r="AW463" s="13" t="s">
        <v>33</v>
      </c>
      <c r="AX463" s="13" t="s">
        <v>74</v>
      </c>
      <c r="AY463" s="243" t="s">
        <v>144</v>
      </c>
    </row>
    <row r="464" s="14" customFormat="1">
      <c r="A464" s="14"/>
      <c r="B464" s="244"/>
      <c r="C464" s="245"/>
      <c r="D464" s="235" t="s">
        <v>155</v>
      </c>
      <c r="E464" s="246" t="s">
        <v>20</v>
      </c>
      <c r="F464" s="247" t="s">
        <v>228</v>
      </c>
      <c r="G464" s="245"/>
      <c r="H464" s="248">
        <v>12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155</v>
      </c>
      <c r="AU464" s="254" t="s">
        <v>83</v>
      </c>
      <c r="AV464" s="14" t="s">
        <v>83</v>
      </c>
      <c r="AW464" s="14" t="s">
        <v>33</v>
      </c>
      <c r="AX464" s="14" t="s">
        <v>22</v>
      </c>
      <c r="AY464" s="254" t="s">
        <v>144</v>
      </c>
    </row>
    <row r="465" s="2" customFormat="1" ht="66.75" customHeight="1">
      <c r="A465" s="40"/>
      <c r="B465" s="41"/>
      <c r="C465" s="215" t="s">
        <v>582</v>
      </c>
      <c r="D465" s="215" t="s">
        <v>146</v>
      </c>
      <c r="E465" s="216" t="s">
        <v>1565</v>
      </c>
      <c r="F465" s="217" t="s">
        <v>1566</v>
      </c>
      <c r="G465" s="218" t="s">
        <v>454</v>
      </c>
      <c r="H465" s="219">
        <v>68</v>
      </c>
      <c r="I465" s="220"/>
      <c r="J465" s="221">
        <f>ROUND(I465*H465,2)</f>
        <v>0</v>
      </c>
      <c r="K465" s="217" t="s">
        <v>150</v>
      </c>
      <c r="L465" s="46"/>
      <c r="M465" s="222" t="s">
        <v>20</v>
      </c>
      <c r="N465" s="223" t="s">
        <v>45</v>
      </c>
      <c r="O465" s="86"/>
      <c r="P465" s="224">
        <f>O465*H465</f>
        <v>0</v>
      </c>
      <c r="Q465" s="224">
        <v>0</v>
      </c>
      <c r="R465" s="224">
        <f>Q465*H465</f>
        <v>0</v>
      </c>
      <c r="S465" s="224">
        <v>0.17199999999999999</v>
      </c>
      <c r="T465" s="225">
        <f>S465*H465</f>
        <v>11.696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6" t="s">
        <v>151</v>
      </c>
      <c r="AT465" s="226" t="s">
        <v>146</v>
      </c>
      <c r="AU465" s="226" t="s">
        <v>83</v>
      </c>
      <c r="AY465" s="19" t="s">
        <v>144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9" t="s">
        <v>22</v>
      </c>
      <c r="BK465" s="227">
        <f>ROUND(I465*H465,2)</f>
        <v>0</v>
      </c>
      <c r="BL465" s="19" t="s">
        <v>151</v>
      </c>
      <c r="BM465" s="226" t="s">
        <v>1567</v>
      </c>
    </row>
    <row r="466" s="2" customFormat="1">
      <c r="A466" s="40"/>
      <c r="B466" s="41"/>
      <c r="C466" s="42"/>
      <c r="D466" s="228" t="s">
        <v>153</v>
      </c>
      <c r="E466" s="42"/>
      <c r="F466" s="229" t="s">
        <v>1568</v>
      </c>
      <c r="G466" s="42"/>
      <c r="H466" s="42"/>
      <c r="I466" s="230"/>
      <c r="J466" s="42"/>
      <c r="K466" s="42"/>
      <c r="L466" s="46"/>
      <c r="M466" s="231"/>
      <c r="N466" s="232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153</v>
      </c>
      <c r="AU466" s="19" t="s">
        <v>83</v>
      </c>
    </row>
    <row r="467" s="13" customFormat="1">
      <c r="A467" s="13"/>
      <c r="B467" s="233"/>
      <c r="C467" s="234"/>
      <c r="D467" s="235" t="s">
        <v>155</v>
      </c>
      <c r="E467" s="236" t="s">
        <v>20</v>
      </c>
      <c r="F467" s="237" t="s">
        <v>1569</v>
      </c>
      <c r="G467" s="234"/>
      <c r="H467" s="236" t="s">
        <v>20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155</v>
      </c>
      <c r="AU467" s="243" t="s">
        <v>83</v>
      </c>
      <c r="AV467" s="13" t="s">
        <v>22</v>
      </c>
      <c r="AW467" s="13" t="s">
        <v>33</v>
      </c>
      <c r="AX467" s="13" t="s">
        <v>74</v>
      </c>
      <c r="AY467" s="243" t="s">
        <v>144</v>
      </c>
    </row>
    <row r="468" s="14" customFormat="1">
      <c r="A468" s="14"/>
      <c r="B468" s="244"/>
      <c r="C468" s="245"/>
      <c r="D468" s="235" t="s">
        <v>155</v>
      </c>
      <c r="E468" s="246" t="s">
        <v>20</v>
      </c>
      <c r="F468" s="247" t="s">
        <v>1570</v>
      </c>
      <c r="G468" s="245"/>
      <c r="H468" s="248">
        <v>68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155</v>
      </c>
      <c r="AU468" s="254" t="s">
        <v>83</v>
      </c>
      <c r="AV468" s="14" t="s">
        <v>83</v>
      </c>
      <c r="AW468" s="14" t="s">
        <v>33</v>
      </c>
      <c r="AX468" s="14" t="s">
        <v>22</v>
      </c>
      <c r="AY468" s="254" t="s">
        <v>144</v>
      </c>
    </row>
    <row r="469" s="2" customFormat="1" ht="24.15" customHeight="1">
      <c r="A469" s="40"/>
      <c r="B469" s="41"/>
      <c r="C469" s="215" t="s">
        <v>586</v>
      </c>
      <c r="D469" s="215" t="s">
        <v>146</v>
      </c>
      <c r="E469" s="216" t="s">
        <v>1571</v>
      </c>
      <c r="F469" s="217" t="s">
        <v>1572</v>
      </c>
      <c r="G469" s="218" t="s">
        <v>885</v>
      </c>
      <c r="H469" s="219">
        <v>6</v>
      </c>
      <c r="I469" s="220"/>
      <c r="J469" s="221">
        <f>ROUND(I469*H469,2)</f>
        <v>0</v>
      </c>
      <c r="K469" s="217" t="s">
        <v>20</v>
      </c>
      <c r="L469" s="46"/>
      <c r="M469" s="222" t="s">
        <v>20</v>
      </c>
      <c r="N469" s="223" t="s">
        <v>45</v>
      </c>
      <c r="O469" s="86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6" t="s">
        <v>151</v>
      </c>
      <c r="AT469" s="226" t="s">
        <v>146</v>
      </c>
      <c r="AU469" s="226" t="s">
        <v>83</v>
      </c>
      <c r="AY469" s="19" t="s">
        <v>144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9" t="s">
        <v>22</v>
      </c>
      <c r="BK469" s="227">
        <f>ROUND(I469*H469,2)</f>
        <v>0</v>
      </c>
      <c r="BL469" s="19" t="s">
        <v>151</v>
      </c>
      <c r="BM469" s="226" t="s">
        <v>1573</v>
      </c>
    </row>
    <row r="470" s="14" customFormat="1">
      <c r="A470" s="14"/>
      <c r="B470" s="244"/>
      <c r="C470" s="245"/>
      <c r="D470" s="235" t="s">
        <v>155</v>
      </c>
      <c r="E470" s="246" t="s">
        <v>20</v>
      </c>
      <c r="F470" s="247" t="s">
        <v>1487</v>
      </c>
      <c r="G470" s="245"/>
      <c r="H470" s="248">
        <v>6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155</v>
      </c>
      <c r="AU470" s="254" t="s">
        <v>83</v>
      </c>
      <c r="AV470" s="14" t="s">
        <v>83</v>
      </c>
      <c r="AW470" s="14" t="s">
        <v>33</v>
      </c>
      <c r="AX470" s="14" t="s">
        <v>22</v>
      </c>
      <c r="AY470" s="254" t="s">
        <v>144</v>
      </c>
    </row>
    <row r="471" s="2" customFormat="1" ht="55.5" customHeight="1">
      <c r="A471" s="40"/>
      <c r="B471" s="41"/>
      <c r="C471" s="215" t="s">
        <v>894</v>
      </c>
      <c r="D471" s="215" t="s">
        <v>146</v>
      </c>
      <c r="E471" s="216" t="s">
        <v>1574</v>
      </c>
      <c r="F471" s="217" t="s">
        <v>1575</v>
      </c>
      <c r="G471" s="218" t="s">
        <v>454</v>
      </c>
      <c r="H471" s="219">
        <v>13</v>
      </c>
      <c r="I471" s="220"/>
      <c r="J471" s="221">
        <f>ROUND(I471*H471,2)</f>
        <v>0</v>
      </c>
      <c r="K471" s="217" t="s">
        <v>150</v>
      </c>
      <c r="L471" s="46"/>
      <c r="M471" s="222" t="s">
        <v>20</v>
      </c>
      <c r="N471" s="223" t="s">
        <v>45</v>
      </c>
      <c r="O471" s="86"/>
      <c r="P471" s="224">
        <f>O471*H471</f>
        <v>0</v>
      </c>
      <c r="Q471" s="224">
        <v>0</v>
      </c>
      <c r="R471" s="224">
        <f>Q471*H471</f>
        <v>0</v>
      </c>
      <c r="S471" s="224">
        <v>0.97999999999999998</v>
      </c>
      <c r="T471" s="225">
        <f>S471*H471</f>
        <v>12.74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6" t="s">
        <v>151</v>
      </c>
      <c r="AT471" s="226" t="s">
        <v>146</v>
      </c>
      <c r="AU471" s="226" t="s">
        <v>83</v>
      </c>
      <c r="AY471" s="19" t="s">
        <v>144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9" t="s">
        <v>22</v>
      </c>
      <c r="BK471" s="227">
        <f>ROUND(I471*H471,2)</f>
        <v>0</v>
      </c>
      <c r="BL471" s="19" t="s">
        <v>151</v>
      </c>
      <c r="BM471" s="226" t="s">
        <v>1576</v>
      </c>
    </row>
    <row r="472" s="2" customFormat="1">
      <c r="A472" s="40"/>
      <c r="B472" s="41"/>
      <c r="C472" s="42"/>
      <c r="D472" s="228" t="s">
        <v>153</v>
      </c>
      <c r="E472" s="42"/>
      <c r="F472" s="229" t="s">
        <v>1577</v>
      </c>
      <c r="G472" s="42"/>
      <c r="H472" s="42"/>
      <c r="I472" s="230"/>
      <c r="J472" s="42"/>
      <c r="K472" s="42"/>
      <c r="L472" s="46"/>
      <c r="M472" s="231"/>
      <c r="N472" s="232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153</v>
      </c>
      <c r="AU472" s="19" t="s">
        <v>83</v>
      </c>
    </row>
    <row r="473" s="13" customFormat="1">
      <c r="A473" s="13"/>
      <c r="B473" s="233"/>
      <c r="C473" s="234"/>
      <c r="D473" s="235" t="s">
        <v>155</v>
      </c>
      <c r="E473" s="236" t="s">
        <v>20</v>
      </c>
      <c r="F473" s="237" t="s">
        <v>1578</v>
      </c>
      <c r="G473" s="234"/>
      <c r="H473" s="236" t="s">
        <v>20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155</v>
      </c>
      <c r="AU473" s="243" t="s">
        <v>83</v>
      </c>
      <c r="AV473" s="13" t="s">
        <v>22</v>
      </c>
      <c r="AW473" s="13" t="s">
        <v>33</v>
      </c>
      <c r="AX473" s="13" t="s">
        <v>74</v>
      </c>
      <c r="AY473" s="243" t="s">
        <v>144</v>
      </c>
    </row>
    <row r="474" s="14" customFormat="1">
      <c r="A474" s="14"/>
      <c r="B474" s="244"/>
      <c r="C474" s="245"/>
      <c r="D474" s="235" t="s">
        <v>155</v>
      </c>
      <c r="E474" s="246" t="s">
        <v>20</v>
      </c>
      <c r="F474" s="247" t="s">
        <v>233</v>
      </c>
      <c r="G474" s="245"/>
      <c r="H474" s="248">
        <v>13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155</v>
      </c>
      <c r="AU474" s="254" t="s">
        <v>83</v>
      </c>
      <c r="AV474" s="14" t="s">
        <v>83</v>
      </c>
      <c r="AW474" s="14" t="s">
        <v>33</v>
      </c>
      <c r="AX474" s="14" t="s">
        <v>22</v>
      </c>
      <c r="AY474" s="254" t="s">
        <v>144</v>
      </c>
    </row>
    <row r="475" s="2" customFormat="1" ht="37.8" customHeight="1">
      <c r="A475" s="40"/>
      <c r="B475" s="41"/>
      <c r="C475" s="215" t="s">
        <v>898</v>
      </c>
      <c r="D475" s="215" t="s">
        <v>146</v>
      </c>
      <c r="E475" s="216" t="s">
        <v>1579</v>
      </c>
      <c r="F475" s="217" t="s">
        <v>1580</v>
      </c>
      <c r="G475" s="218" t="s">
        <v>454</v>
      </c>
      <c r="H475" s="219">
        <v>8.1639999999999997</v>
      </c>
      <c r="I475" s="220"/>
      <c r="J475" s="221">
        <f>ROUND(I475*H475,2)</f>
        <v>0</v>
      </c>
      <c r="K475" s="217" t="s">
        <v>150</v>
      </c>
      <c r="L475" s="46"/>
      <c r="M475" s="222" t="s">
        <v>20</v>
      </c>
      <c r="N475" s="223" t="s">
        <v>45</v>
      </c>
      <c r="O475" s="86"/>
      <c r="P475" s="224">
        <f>O475*H475</f>
        <v>0</v>
      </c>
      <c r="Q475" s="224">
        <v>8.0000000000000007E-05</v>
      </c>
      <c r="R475" s="224">
        <f>Q475*H475</f>
        <v>0.00065311999999999998</v>
      </c>
      <c r="S475" s="224">
        <v>0</v>
      </c>
      <c r="T475" s="225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6" t="s">
        <v>151</v>
      </c>
      <c r="AT475" s="226" t="s">
        <v>146</v>
      </c>
      <c r="AU475" s="226" t="s">
        <v>83</v>
      </c>
      <c r="AY475" s="19" t="s">
        <v>144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9" t="s">
        <v>22</v>
      </c>
      <c r="BK475" s="227">
        <f>ROUND(I475*H475,2)</f>
        <v>0</v>
      </c>
      <c r="BL475" s="19" t="s">
        <v>151</v>
      </c>
      <c r="BM475" s="226" t="s">
        <v>1581</v>
      </c>
    </row>
    <row r="476" s="2" customFormat="1">
      <c r="A476" s="40"/>
      <c r="B476" s="41"/>
      <c r="C476" s="42"/>
      <c r="D476" s="228" t="s">
        <v>153</v>
      </c>
      <c r="E476" s="42"/>
      <c r="F476" s="229" t="s">
        <v>1582</v>
      </c>
      <c r="G476" s="42"/>
      <c r="H476" s="42"/>
      <c r="I476" s="230"/>
      <c r="J476" s="42"/>
      <c r="K476" s="42"/>
      <c r="L476" s="46"/>
      <c r="M476" s="231"/>
      <c r="N476" s="232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153</v>
      </c>
      <c r="AU476" s="19" t="s">
        <v>83</v>
      </c>
    </row>
    <row r="477" s="13" customFormat="1">
      <c r="A477" s="13"/>
      <c r="B477" s="233"/>
      <c r="C477" s="234"/>
      <c r="D477" s="235" t="s">
        <v>155</v>
      </c>
      <c r="E477" s="236" t="s">
        <v>20</v>
      </c>
      <c r="F477" s="237" t="s">
        <v>1583</v>
      </c>
      <c r="G477" s="234"/>
      <c r="H477" s="236" t="s">
        <v>20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155</v>
      </c>
      <c r="AU477" s="243" t="s">
        <v>83</v>
      </c>
      <c r="AV477" s="13" t="s">
        <v>22</v>
      </c>
      <c r="AW477" s="13" t="s">
        <v>33</v>
      </c>
      <c r="AX477" s="13" t="s">
        <v>74</v>
      </c>
      <c r="AY477" s="243" t="s">
        <v>144</v>
      </c>
    </row>
    <row r="478" s="14" customFormat="1">
      <c r="A478" s="14"/>
      <c r="B478" s="244"/>
      <c r="C478" s="245"/>
      <c r="D478" s="235" t="s">
        <v>155</v>
      </c>
      <c r="E478" s="246" t="s">
        <v>20</v>
      </c>
      <c r="F478" s="247" t="s">
        <v>1584</v>
      </c>
      <c r="G478" s="245"/>
      <c r="H478" s="248">
        <v>8.1640000000000015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155</v>
      </c>
      <c r="AU478" s="254" t="s">
        <v>83</v>
      </c>
      <c r="AV478" s="14" t="s">
        <v>83</v>
      </c>
      <c r="AW478" s="14" t="s">
        <v>33</v>
      </c>
      <c r="AX478" s="14" t="s">
        <v>22</v>
      </c>
      <c r="AY478" s="254" t="s">
        <v>144</v>
      </c>
    </row>
    <row r="479" s="2" customFormat="1" ht="33" customHeight="1">
      <c r="A479" s="40"/>
      <c r="B479" s="41"/>
      <c r="C479" s="215" t="s">
        <v>902</v>
      </c>
      <c r="D479" s="215" t="s">
        <v>146</v>
      </c>
      <c r="E479" s="216" t="s">
        <v>1585</v>
      </c>
      <c r="F479" s="217" t="s">
        <v>1586</v>
      </c>
      <c r="G479" s="218" t="s">
        <v>149</v>
      </c>
      <c r="H479" s="219">
        <v>120</v>
      </c>
      <c r="I479" s="220"/>
      <c r="J479" s="221">
        <f>ROUND(I479*H479,2)</f>
        <v>0</v>
      </c>
      <c r="K479" s="217" t="s">
        <v>150</v>
      </c>
      <c r="L479" s="46"/>
      <c r="M479" s="222" t="s">
        <v>20</v>
      </c>
      <c r="N479" s="223" t="s">
        <v>45</v>
      </c>
      <c r="O479" s="86"/>
      <c r="P479" s="224">
        <f>O479*H479</f>
        <v>0</v>
      </c>
      <c r="Q479" s="224">
        <v>0</v>
      </c>
      <c r="R479" s="224">
        <f>Q479*H479</f>
        <v>0</v>
      </c>
      <c r="S479" s="224">
        <v>0.01</v>
      </c>
      <c r="T479" s="225">
        <f>S479*H479</f>
        <v>1.2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6" t="s">
        <v>151</v>
      </c>
      <c r="AT479" s="226" t="s">
        <v>146</v>
      </c>
      <c r="AU479" s="226" t="s">
        <v>83</v>
      </c>
      <c r="AY479" s="19" t="s">
        <v>144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9" t="s">
        <v>22</v>
      </c>
      <c r="BK479" s="227">
        <f>ROUND(I479*H479,2)</f>
        <v>0</v>
      </c>
      <c r="BL479" s="19" t="s">
        <v>151</v>
      </c>
      <c r="BM479" s="226" t="s">
        <v>1587</v>
      </c>
    </row>
    <row r="480" s="2" customFormat="1">
      <c r="A480" s="40"/>
      <c r="B480" s="41"/>
      <c r="C480" s="42"/>
      <c r="D480" s="228" t="s">
        <v>153</v>
      </c>
      <c r="E480" s="42"/>
      <c r="F480" s="229" t="s">
        <v>1588</v>
      </c>
      <c r="G480" s="42"/>
      <c r="H480" s="42"/>
      <c r="I480" s="230"/>
      <c r="J480" s="42"/>
      <c r="K480" s="42"/>
      <c r="L480" s="46"/>
      <c r="M480" s="231"/>
      <c r="N480" s="232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153</v>
      </c>
      <c r="AU480" s="19" t="s">
        <v>83</v>
      </c>
    </row>
    <row r="481" s="13" customFormat="1">
      <c r="A481" s="13"/>
      <c r="B481" s="233"/>
      <c r="C481" s="234"/>
      <c r="D481" s="235" t="s">
        <v>155</v>
      </c>
      <c r="E481" s="236" t="s">
        <v>20</v>
      </c>
      <c r="F481" s="237" t="s">
        <v>1463</v>
      </c>
      <c r="G481" s="234"/>
      <c r="H481" s="236" t="s">
        <v>20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155</v>
      </c>
      <c r="AU481" s="243" t="s">
        <v>83</v>
      </c>
      <c r="AV481" s="13" t="s">
        <v>22</v>
      </c>
      <c r="AW481" s="13" t="s">
        <v>33</v>
      </c>
      <c r="AX481" s="13" t="s">
        <v>74</v>
      </c>
      <c r="AY481" s="243" t="s">
        <v>144</v>
      </c>
    </row>
    <row r="482" s="14" customFormat="1">
      <c r="A482" s="14"/>
      <c r="B482" s="244"/>
      <c r="C482" s="245"/>
      <c r="D482" s="235" t="s">
        <v>155</v>
      </c>
      <c r="E482" s="246" t="s">
        <v>20</v>
      </c>
      <c r="F482" s="247" t="s">
        <v>1437</v>
      </c>
      <c r="G482" s="245"/>
      <c r="H482" s="248">
        <v>120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155</v>
      </c>
      <c r="AU482" s="254" t="s">
        <v>83</v>
      </c>
      <c r="AV482" s="14" t="s">
        <v>83</v>
      </c>
      <c r="AW482" s="14" t="s">
        <v>33</v>
      </c>
      <c r="AX482" s="14" t="s">
        <v>22</v>
      </c>
      <c r="AY482" s="254" t="s">
        <v>144</v>
      </c>
    </row>
    <row r="483" s="2" customFormat="1" ht="62.7" customHeight="1">
      <c r="A483" s="40"/>
      <c r="B483" s="41"/>
      <c r="C483" s="215" t="s">
        <v>906</v>
      </c>
      <c r="D483" s="215" t="s">
        <v>146</v>
      </c>
      <c r="E483" s="216" t="s">
        <v>1589</v>
      </c>
      <c r="F483" s="217" t="s">
        <v>1590</v>
      </c>
      <c r="G483" s="218" t="s">
        <v>149</v>
      </c>
      <c r="H483" s="219">
        <v>120</v>
      </c>
      <c r="I483" s="220"/>
      <c r="J483" s="221">
        <f>ROUND(I483*H483,2)</f>
        <v>0</v>
      </c>
      <c r="K483" s="217" t="s">
        <v>150</v>
      </c>
      <c r="L483" s="46"/>
      <c r="M483" s="222" t="s">
        <v>20</v>
      </c>
      <c r="N483" s="223" t="s">
        <v>45</v>
      </c>
      <c r="O483" s="86"/>
      <c r="P483" s="224">
        <f>O483*H483</f>
        <v>0</v>
      </c>
      <c r="Q483" s="224">
        <v>0</v>
      </c>
      <c r="R483" s="224">
        <f>Q483*H483</f>
        <v>0</v>
      </c>
      <c r="S483" s="224">
        <v>0.02</v>
      </c>
      <c r="T483" s="225">
        <f>S483*H483</f>
        <v>2.3999999999999999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6" t="s">
        <v>151</v>
      </c>
      <c r="AT483" s="226" t="s">
        <v>146</v>
      </c>
      <c r="AU483" s="226" t="s">
        <v>83</v>
      </c>
      <c r="AY483" s="19" t="s">
        <v>144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22</v>
      </c>
      <c r="BK483" s="227">
        <f>ROUND(I483*H483,2)</f>
        <v>0</v>
      </c>
      <c r="BL483" s="19" t="s">
        <v>151</v>
      </c>
      <c r="BM483" s="226" t="s">
        <v>1591</v>
      </c>
    </row>
    <row r="484" s="2" customFormat="1">
      <c r="A484" s="40"/>
      <c r="B484" s="41"/>
      <c r="C484" s="42"/>
      <c r="D484" s="228" t="s">
        <v>153</v>
      </c>
      <c r="E484" s="42"/>
      <c r="F484" s="229" t="s">
        <v>1592</v>
      </c>
      <c r="G484" s="42"/>
      <c r="H484" s="42"/>
      <c r="I484" s="230"/>
      <c r="J484" s="42"/>
      <c r="K484" s="42"/>
      <c r="L484" s="46"/>
      <c r="M484" s="231"/>
      <c r="N484" s="23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153</v>
      </c>
      <c r="AU484" s="19" t="s">
        <v>83</v>
      </c>
    </row>
    <row r="485" s="13" customFormat="1">
      <c r="A485" s="13"/>
      <c r="B485" s="233"/>
      <c r="C485" s="234"/>
      <c r="D485" s="235" t="s">
        <v>155</v>
      </c>
      <c r="E485" s="236" t="s">
        <v>20</v>
      </c>
      <c r="F485" s="237" t="s">
        <v>1463</v>
      </c>
      <c r="G485" s="234"/>
      <c r="H485" s="236" t="s">
        <v>20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155</v>
      </c>
      <c r="AU485" s="243" t="s">
        <v>83</v>
      </c>
      <c r="AV485" s="13" t="s">
        <v>22</v>
      </c>
      <c r="AW485" s="13" t="s">
        <v>33</v>
      </c>
      <c r="AX485" s="13" t="s">
        <v>74</v>
      </c>
      <c r="AY485" s="243" t="s">
        <v>144</v>
      </c>
    </row>
    <row r="486" s="14" customFormat="1">
      <c r="A486" s="14"/>
      <c r="B486" s="244"/>
      <c r="C486" s="245"/>
      <c r="D486" s="235" t="s">
        <v>155</v>
      </c>
      <c r="E486" s="246" t="s">
        <v>20</v>
      </c>
      <c r="F486" s="247" t="s">
        <v>1437</v>
      </c>
      <c r="G486" s="245"/>
      <c r="H486" s="248">
        <v>120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155</v>
      </c>
      <c r="AU486" s="254" t="s">
        <v>83</v>
      </c>
      <c r="AV486" s="14" t="s">
        <v>83</v>
      </c>
      <c r="AW486" s="14" t="s">
        <v>33</v>
      </c>
      <c r="AX486" s="14" t="s">
        <v>22</v>
      </c>
      <c r="AY486" s="254" t="s">
        <v>144</v>
      </c>
    </row>
    <row r="487" s="12" customFormat="1" ht="22.8" customHeight="1">
      <c r="A487" s="12"/>
      <c r="B487" s="199"/>
      <c r="C487" s="200"/>
      <c r="D487" s="201" t="s">
        <v>73</v>
      </c>
      <c r="E487" s="213" t="s">
        <v>1593</v>
      </c>
      <c r="F487" s="213" t="s">
        <v>1594</v>
      </c>
      <c r="G487" s="200"/>
      <c r="H487" s="200"/>
      <c r="I487" s="203"/>
      <c r="J487" s="214">
        <f>BK487</f>
        <v>0</v>
      </c>
      <c r="K487" s="200"/>
      <c r="L487" s="205"/>
      <c r="M487" s="206"/>
      <c r="N487" s="207"/>
      <c r="O487" s="207"/>
      <c r="P487" s="208">
        <f>SUM(P488:P500)</f>
        <v>0</v>
      </c>
      <c r="Q487" s="207"/>
      <c r="R487" s="208">
        <f>SUM(R488:R500)</f>
        <v>0</v>
      </c>
      <c r="S487" s="207"/>
      <c r="T487" s="209">
        <f>SUM(T488:T500)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0" t="s">
        <v>22</v>
      </c>
      <c r="AT487" s="211" t="s">
        <v>73</v>
      </c>
      <c r="AU487" s="211" t="s">
        <v>22</v>
      </c>
      <c r="AY487" s="210" t="s">
        <v>144</v>
      </c>
      <c r="BK487" s="212">
        <f>SUM(BK488:BK500)</f>
        <v>0</v>
      </c>
    </row>
    <row r="488" s="2" customFormat="1" ht="37.8" customHeight="1">
      <c r="A488" s="40"/>
      <c r="B488" s="41"/>
      <c r="C488" s="215" t="s">
        <v>911</v>
      </c>
      <c r="D488" s="215" t="s">
        <v>146</v>
      </c>
      <c r="E488" s="216" t="s">
        <v>1595</v>
      </c>
      <c r="F488" s="217" t="s">
        <v>1596</v>
      </c>
      <c r="G488" s="218" t="s">
        <v>217</v>
      </c>
      <c r="H488" s="219">
        <v>28.036000000000001</v>
      </c>
      <c r="I488" s="220"/>
      <c r="J488" s="221">
        <f>ROUND(I488*H488,2)</f>
        <v>0</v>
      </c>
      <c r="K488" s="217" t="s">
        <v>150</v>
      </c>
      <c r="L488" s="46"/>
      <c r="M488" s="222" t="s">
        <v>20</v>
      </c>
      <c r="N488" s="223" t="s">
        <v>45</v>
      </c>
      <c r="O488" s="86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6" t="s">
        <v>151</v>
      </c>
      <c r="AT488" s="226" t="s">
        <v>146</v>
      </c>
      <c r="AU488" s="226" t="s">
        <v>83</v>
      </c>
      <c r="AY488" s="19" t="s">
        <v>144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9" t="s">
        <v>22</v>
      </c>
      <c r="BK488" s="227">
        <f>ROUND(I488*H488,2)</f>
        <v>0</v>
      </c>
      <c r="BL488" s="19" t="s">
        <v>151</v>
      </c>
      <c r="BM488" s="226" t="s">
        <v>1597</v>
      </c>
    </row>
    <row r="489" s="2" customFormat="1">
      <c r="A489" s="40"/>
      <c r="B489" s="41"/>
      <c r="C489" s="42"/>
      <c r="D489" s="228" t="s">
        <v>153</v>
      </c>
      <c r="E489" s="42"/>
      <c r="F489" s="229" t="s">
        <v>1598</v>
      </c>
      <c r="G489" s="42"/>
      <c r="H489" s="42"/>
      <c r="I489" s="230"/>
      <c r="J489" s="42"/>
      <c r="K489" s="42"/>
      <c r="L489" s="46"/>
      <c r="M489" s="231"/>
      <c r="N489" s="232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153</v>
      </c>
      <c r="AU489" s="19" t="s">
        <v>83</v>
      </c>
    </row>
    <row r="490" s="2" customFormat="1" ht="37.8" customHeight="1">
      <c r="A490" s="40"/>
      <c r="B490" s="41"/>
      <c r="C490" s="215" t="s">
        <v>918</v>
      </c>
      <c r="D490" s="215" t="s">
        <v>146</v>
      </c>
      <c r="E490" s="216" t="s">
        <v>1599</v>
      </c>
      <c r="F490" s="217" t="s">
        <v>1600</v>
      </c>
      <c r="G490" s="218" t="s">
        <v>217</v>
      </c>
      <c r="H490" s="219">
        <v>224.28800000000001</v>
      </c>
      <c r="I490" s="220"/>
      <c r="J490" s="221">
        <f>ROUND(I490*H490,2)</f>
        <v>0</v>
      </c>
      <c r="K490" s="217" t="s">
        <v>150</v>
      </c>
      <c r="L490" s="46"/>
      <c r="M490" s="222" t="s">
        <v>20</v>
      </c>
      <c r="N490" s="223" t="s">
        <v>45</v>
      </c>
      <c r="O490" s="86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6" t="s">
        <v>151</v>
      </c>
      <c r="AT490" s="226" t="s">
        <v>146</v>
      </c>
      <c r="AU490" s="226" t="s">
        <v>83</v>
      </c>
      <c r="AY490" s="19" t="s">
        <v>144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9" t="s">
        <v>22</v>
      </c>
      <c r="BK490" s="227">
        <f>ROUND(I490*H490,2)</f>
        <v>0</v>
      </c>
      <c r="BL490" s="19" t="s">
        <v>151</v>
      </c>
      <c r="BM490" s="226" t="s">
        <v>1601</v>
      </c>
    </row>
    <row r="491" s="2" customFormat="1">
      <c r="A491" s="40"/>
      <c r="B491" s="41"/>
      <c r="C491" s="42"/>
      <c r="D491" s="228" t="s">
        <v>153</v>
      </c>
      <c r="E491" s="42"/>
      <c r="F491" s="229" t="s">
        <v>1602</v>
      </c>
      <c r="G491" s="42"/>
      <c r="H491" s="42"/>
      <c r="I491" s="230"/>
      <c r="J491" s="42"/>
      <c r="K491" s="42"/>
      <c r="L491" s="46"/>
      <c r="M491" s="231"/>
      <c r="N491" s="232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153</v>
      </c>
      <c r="AU491" s="19" t="s">
        <v>83</v>
      </c>
    </row>
    <row r="492" s="14" customFormat="1">
      <c r="A492" s="14"/>
      <c r="B492" s="244"/>
      <c r="C492" s="245"/>
      <c r="D492" s="235" t="s">
        <v>155</v>
      </c>
      <c r="E492" s="246" t="s">
        <v>20</v>
      </c>
      <c r="F492" s="247" t="s">
        <v>1603</v>
      </c>
      <c r="G492" s="245"/>
      <c r="H492" s="248">
        <v>224.28800000000001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155</v>
      </c>
      <c r="AU492" s="254" t="s">
        <v>83</v>
      </c>
      <c r="AV492" s="14" t="s">
        <v>83</v>
      </c>
      <c r="AW492" s="14" t="s">
        <v>33</v>
      </c>
      <c r="AX492" s="14" t="s">
        <v>22</v>
      </c>
      <c r="AY492" s="254" t="s">
        <v>144</v>
      </c>
    </row>
    <row r="493" s="2" customFormat="1" ht="44.25" customHeight="1">
      <c r="A493" s="40"/>
      <c r="B493" s="41"/>
      <c r="C493" s="215" t="s">
        <v>924</v>
      </c>
      <c r="D493" s="215" t="s">
        <v>146</v>
      </c>
      <c r="E493" s="216" t="s">
        <v>1604</v>
      </c>
      <c r="F493" s="217" t="s">
        <v>1605</v>
      </c>
      <c r="G493" s="218" t="s">
        <v>217</v>
      </c>
      <c r="H493" s="219">
        <v>12.74</v>
      </c>
      <c r="I493" s="220"/>
      <c r="J493" s="221">
        <f>ROUND(I493*H493,2)</f>
        <v>0</v>
      </c>
      <c r="K493" s="217" t="s">
        <v>150</v>
      </c>
      <c r="L493" s="46"/>
      <c r="M493" s="222" t="s">
        <v>20</v>
      </c>
      <c r="N493" s="223" t="s">
        <v>45</v>
      </c>
      <c r="O493" s="86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6" t="s">
        <v>151</v>
      </c>
      <c r="AT493" s="226" t="s">
        <v>146</v>
      </c>
      <c r="AU493" s="226" t="s">
        <v>83</v>
      </c>
      <c r="AY493" s="19" t="s">
        <v>144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9" t="s">
        <v>22</v>
      </c>
      <c r="BK493" s="227">
        <f>ROUND(I493*H493,2)</f>
        <v>0</v>
      </c>
      <c r="BL493" s="19" t="s">
        <v>151</v>
      </c>
      <c r="BM493" s="226" t="s">
        <v>1606</v>
      </c>
    </row>
    <row r="494" s="2" customFormat="1">
      <c r="A494" s="40"/>
      <c r="B494" s="41"/>
      <c r="C494" s="42"/>
      <c r="D494" s="228" t="s">
        <v>153</v>
      </c>
      <c r="E494" s="42"/>
      <c r="F494" s="229" t="s">
        <v>1607</v>
      </c>
      <c r="G494" s="42"/>
      <c r="H494" s="42"/>
      <c r="I494" s="230"/>
      <c r="J494" s="42"/>
      <c r="K494" s="42"/>
      <c r="L494" s="46"/>
      <c r="M494" s="231"/>
      <c r="N494" s="232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153</v>
      </c>
      <c r="AU494" s="19" t="s">
        <v>83</v>
      </c>
    </row>
    <row r="495" s="13" customFormat="1">
      <c r="A495" s="13"/>
      <c r="B495" s="233"/>
      <c r="C495" s="234"/>
      <c r="D495" s="235" t="s">
        <v>155</v>
      </c>
      <c r="E495" s="236" t="s">
        <v>20</v>
      </c>
      <c r="F495" s="237" t="s">
        <v>1608</v>
      </c>
      <c r="G495" s="234"/>
      <c r="H495" s="236" t="s">
        <v>20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155</v>
      </c>
      <c r="AU495" s="243" t="s">
        <v>83</v>
      </c>
      <c r="AV495" s="13" t="s">
        <v>22</v>
      </c>
      <c r="AW495" s="13" t="s">
        <v>33</v>
      </c>
      <c r="AX495" s="13" t="s">
        <v>74</v>
      </c>
      <c r="AY495" s="243" t="s">
        <v>144</v>
      </c>
    </row>
    <row r="496" s="14" customFormat="1">
      <c r="A496" s="14"/>
      <c r="B496" s="244"/>
      <c r="C496" s="245"/>
      <c r="D496" s="235" t="s">
        <v>155</v>
      </c>
      <c r="E496" s="246" t="s">
        <v>20</v>
      </c>
      <c r="F496" s="247" t="s">
        <v>1609</v>
      </c>
      <c r="G496" s="245"/>
      <c r="H496" s="248">
        <v>12.74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155</v>
      </c>
      <c r="AU496" s="254" t="s">
        <v>83</v>
      </c>
      <c r="AV496" s="14" t="s">
        <v>83</v>
      </c>
      <c r="AW496" s="14" t="s">
        <v>33</v>
      </c>
      <c r="AX496" s="14" t="s">
        <v>22</v>
      </c>
      <c r="AY496" s="254" t="s">
        <v>144</v>
      </c>
    </row>
    <row r="497" s="2" customFormat="1" ht="44.25" customHeight="1">
      <c r="A497" s="40"/>
      <c r="B497" s="41"/>
      <c r="C497" s="215" t="s">
        <v>929</v>
      </c>
      <c r="D497" s="215" t="s">
        <v>146</v>
      </c>
      <c r="E497" s="216" t="s">
        <v>1610</v>
      </c>
      <c r="F497" s="217" t="s">
        <v>216</v>
      </c>
      <c r="G497" s="218" t="s">
        <v>217</v>
      </c>
      <c r="H497" s="219">
        <v>15.295999999999999</v>
      </c>
      <c r="I497" s="220"/>
      <c r="J497" s="221">
        <f>ROUND(I497*H497,2)</f>
        <v>0</v>
      </c>
      <c r="K497" s="217" t="s">
        <v>150</v>
      </c>
      <c r="L497" s="46"/>
      <c r="M497" s="222" t="s">
        <v>20</v>
      </c>
      <c r="N497" s="223" t="s">
        <v>45</v>
      </c>
      <c r="O497" s="86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6" t="s">
        <v>151</v>
      </c>
      <c r="AT497" s="226" t="s">
        <v>146</v>
      </c>
      <c r="AU497" s="226" t="s">
        <v>83</v>
      </c>
      <c r="AY497" s="19" t="s">
        <v>144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9" t="s">
        <v>22</v>
      </c>
      <c r="BK497" s="227">
        <f>ROUND(I497*H497,2)</f>
        <v>0</v>
      </c>
      <c r="BL497" s="19" t="s">
        <v>151</v>
      </c>
      <c r="BM497" s="226" t="s">
        <v>1611</v>
      </c>
    </row>
    <row r="498" s="2" customFormat="1">
      <c r="A498" s="40"/>
      <c r="B498" s="41"/>
      <c r="C498" s="42"/>
      <c r="D498" s="228" t="s">
        <v>153</v>
      </c>
      <c r="E498" s="42"/>
      <c r="F498" s="229" t="s">
        <v>1612</v>
      </c>
      <c r="G498" s="42"/>
      <c r="H498" s="42"/>
      <c r="I498" s="230"/>
      <c r="J498" s="42"/>
      <c r="K498" s="42"/>
      <c r="L498" s="46"/>
      <c r="M498" s="231"/>
      <c r="N498" s="232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153</v>
      </c>
      <c r="AU498" s="19" t="s">
        <v>83</v>
      </c>
    </row>
    <row r="499" s="13" customFormat="1">
      <c r="A499" s="13"/>
      <c r="B499" s="233"/>
      <c r="C499" s="234"/>
      <c r="D499" s="235" t="s">
        <v>155</v>
      </c>
      <c r="E499" s="236" t="s">
        <v>20</v>
      </c>
      <c r="F499" s="237" t="s">
        <v>1613</v>
      </c>
      <c r="G499" s="234"/>
      <c r="H499" s="236" t="s">
        <v>20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155</v>
      </c>
      <c r="AU499" s="243" t="s">
        <v>83</v>
      </c>
      <c r="AV499" s="13" t="s">
        <v>22</v>
      </c>
      <c r="AW499" s="13" t="s">
        <v>33</v>
      </c>
      <c r="AX499" s="13" t="s">
        <v>74</v>
      </c>
      <c r="AY499" s="243" t="s">
        <v>144</v>
      </c>
    </row>
    <row r="500" s="14" customFormat="1">
      <c r="A500" s="14"/>
      <c r="B500" s="244"/>
      <c r="C500" s="245"/>
      <c r="D500" s="235" t="s">
        <v>155</v>
      </c>
      <c r="E500" s="246" t="s">
        <v>20</v>
      </c>
      <c r="F500" s="247" t="s">
        <v>1614</v>
      </c>
      <c r="G500" s="245"/>
      <c r="H500" s="248">
        <v>15.295999999999999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155</v>
      </c>
      <c r="AU500" s="254" t="s">
        <v>83</v>
      </c>
      <c r="AV500" s="14" t="s">
        <v>83</v>
      </c>
      <c r="AW500" s="14" t="s">
        <v>33</v>
      </c>
      <c r="AX500" s="14" t="s">
        <v>22</v>
      </c>
      <c r="AY500" s="254" t="s">
        <v>144</v>
      </c>
    </row>
    <row r="501" s="12" customFormat="1" ht="22.8" customHeight="1">
      <c r="A501" s="12"/>
      <c r="B501" s="199"/>
      <c r="C501" s="200"/>
      <c r="D501" s="201" t="s">
        <v>73</v>
      </c>
      <c r="E501" s="213" t="s">
        <v>539</v>
      </c>
      <c r="F501" s="213" t="s">
        <v>540</v>
      </c>
      <c r="G501" s="200"/>
      <c r="H501" s="200"/>
      <c r="I501" s="203"/>
      <c r="J501" s="214">
        <f>BK501</f>
        <v>0</v>
      </c>
      <c r="K501" s="200"/>
      <c r="L501" s="205"/>
      <c r="M501" s="206"/>
      <c r="N501" s="207"/>
      <c r="O501" s="207"/>
      <c r="P501" s="208">
        <f>SUM(P502:P505)</f>
        <v>0</v>
      </c>
      <c r="Q501" s="207"/>
      <c r="R501" s="208">
        <f>SUM(R502:R505)</f>
        <v>0</v>
      </c>
      <c r="S501" s="207"/>
      <c r="T501" s="209">
        <f>SUM(T502:T505)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0" t="s">
        <v>22</v>
      </c>
      <c r="AT501" s="211" t="s">
        <v>73</v>
      </c>
      <c r="AU501" s="211" t="s">
        <v>22</v>
      </c>
      <c r="AY501" s="210" t="s">
        <v>144</v>
      </c>
      <c r="BK501" s="212">
        <f>SUM(BK502:BK505)</f>
        <v>0</v>
      </c>
    </row>
    <row r="502" s="2" customFormat="1" ht="44.25" customHeight="1">
      <c r="A502" s="40"/>
      <c r="B502" s="41"/>
      <c r="C502" s="215" t="s">
        <v>935</v>
      </c>
      <c r="D502" s="215" t="s">
        <v>146</v>
      </c>
      <c r="E502" s="216" t="s">
        <v>1615</v>
      </c>
      <c r="F502" s="217" t="s">
        <v>1616</v>
      </c>
      <c r="G502" s="218" t="s">
        <v>217</v>
      </c>
      <c r="H502" s="219">
        <v>1153.769</v>
      </c>
      <c r="I502" s="220"/>
      <c r="J502" s="221">
        <f>ROUND(I502*H502,2)</f>
        <v>0</v>
      </c>
      <c r="K502" s="217" t="s">
        <v>150</v>
      </c>
      <c r="L502" s="46"/>
      <c r="M502" s="222" t="s">
        <v>20</v>
      </c>
      <c r="N502" s="223" t="s">
        <v>45</v>
      </c>
      <c r="O502" s="86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6" t="s">
        <v>151</v>
      </c>
      <c r="AT502" s="226" t="s">
        <v>146</v>
      </c>
      <c r="AU502" s="226" t="s">
        <v>83</v>
      </c>
      <c r="AY502" s="19" t="s">
        <v>144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9" t="s">
        <v>22</v>
      </c>
      <c r="BK502" s="227">
        <f>ROUND(I502*H502,2)</f>
        <v>0</v>
      </c>
      <c r="BL502" s="19" t="s">
        <v>151</v>
      </c>
      <c r="BM502" s="226" t="s">
        <v>1617</v>
      </c>
    </row>
    <row r="503" s="2" customFormat="1">
      <c r="A503" s="40"/>
      <c r="B503" s="41"/>
      <c r="C503" s="42"/>
      <c r="D503" s="228" t="s">
        <v>153</v>
      </c>
      <c r="E503" s="42"/>
      <c r="F503" s="229" t="s">
        <v>1618</v>
      </c>
      <c r="G503" s="42"/>
      <c r="H503" s="42"/>
      <c r="I503" s="230"/>
      <c r="J503" s="42"/>
      <c r="K503" s="42"/>
      <c r="L503" s="46"/>
      <c r="M503" s="231"/>
      <c r="N503" s="232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153</v>
      </c>
      <c r="AU503" s="19" t="s">
        <v>83</v>
      </c>
    </row>
    <row r="504" s="2" customFormat="1" ht="55.5" customHeight="1">
      <c r="A504" s="40"/>
      <c r="B504" s="41"/>
      <c r="C504" s="215" t="s">
        <v>941</v>
      </c>
      <c r="D504" s="215" t="s">
        <v>146</v>
      </c>
      <c r="E504" s="216" t="s">
        <v>1619</v>
      </c>
      <c r="F504" s="217" t="s">
        <v>1620</v>
      </c>
      <c r="G504" s="218" t="s">
        <v>217</v>
      </c>
      <c r="H504" s="219">
        <v>1153.769</v>
      </c>
      <c r="I504" s="220"/>
      <c r="J504" s="221">
        <f>ROUND(I504*H504,2)</f>
        <v>0</v>
      </c>
      <c r="K504" s="217" t="s">
        <v>150</v>
      </c>
      <c r="L504" s="46"/>
      <c r="M504" s="222" t="s">
        <v>20</v>
      </c>
      <c r="N504" s="223" t="s">
        <v>45</v>
      </c>
      <c r="O504" s="86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6" t="s">
        <v>151</v>
      </c>
      <c r="AT504" s="226" t="s">
        <v>146</v>
      </c>
      <c r="AU504" s="226" t="s">
        <v>83</v>
      </c>
      <c r="AY504" s="19" t="s">
        <v>144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19" t="s">
        <v>22</v>
      </c>
      <c r="BK504" s="227">
        <f>ROUND(I504*H504,2)</f>
        <v>0</v>
      </c>
      <c r="BL504" s="19" t="s">
        <v>151</v>
      </c>
      <c r="BM504" s="226" t="s">
        <v>1621</v>
      </c>
    </row>
    <row r="505" s="2" customFormat="1">
      <c r="A505" s="40"/>
      <c r="B505" s="41"/>
      <c r="C505" s="42"/>
      <c r="D505" s="228" t="s">
        <v>153</v>
      </c>
      <c r="E505" s="42"/>
      <c r="F505" s="229" t="s">
        <v>1622</v>
      </c>
      <c r="G505" s="42"/>
      <c r="H505" s="42"/>
      <c r="I505" s="230"/>
      <c r="J505" s="42"/>
      <c r="K505" s="42"/>
      <c r="L505" s="46"/>
      <c r="M505" s="279"/>
      <c r="N505" s="280"/>
      <c r="O505" s="281"/>
      <c r="P505" s="281"/>
      <c r="Q505" s="281"/>
      <c r="R505" s="281"/>
      <c r="S505" s="281"/>
      <c r="T505" s="282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153</v>
      </c>
      <c r="AU505" s="19" t="s">
        <v>83</v>
      </c>
    </row>
    <row r="506" s="2" customFormat="1" ht="6.96" customHeight="1">
      <c r="A506" s="40"/>
      <c r="B506" s="61"/>
      <c r="C506" s="62"/>
      <c r="D506" s="62"/>
      <c r="E506" s="62"/>
      <c r="F506" s="62"/>
      <c r="G506" s="62"/>
      <c r="H506" s="62"/>
      <c r="I506" s="62"/>
      <c r="J506" s="62"/>
      <c r="K506" s="62"/>
      <c r="L506" s="46"/>
      <c r="M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</row>
  </sheetData>
  <sheetProtection sheet="1" autoFilter="0" formatColumns="0" formatRows="0" objects="1" scenarios="1" spinCount="100000" saltValue="ZsSzUHM/75I9JKMoM+kRUlR1HRjLZ1ECYHYdZnpyKj8C84xfQD2FGjGAR8oXkKldmr6Pnx+LNF4P/fYRGmKfsg==" hashValue="y3uc/vxKoeGxDR0BMvsEagYdsrd7u4q3NfD5sCaseoUviNwZK7Y+nqtAADqZSvr3KVxHyymuJziNlMdbqdvGIw==" algorithmName="SHA-512" password="CC35"/>
  <autoFilter ref="C95:K5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2/121151125"/>
    <hyperlink ref="F105" r:id="rId2" display="https://podminky.urs.cz/item/CS_URS_2022_02/122452206"/>
    <hyperlink ref="F110" r:id="rId3" display="https://podminky.urs.cz/item/CS_URS_2022_02/132251104"/>
    <hyperlink ref="F118" r:id="rId4" display="https://podminky.urs.cz/item/CS_URS_2022_02/131251204"/>
    <hyperlink ref="F137" r:id="rId5" display="https://podminky.urs.cz/item/CS_URS_2022_02/151101201"/>
    <hyperlink ref="F141" r:id="rId6" display="https://podminky.urs.cz/item/CS_URS_2022_02/151101211"/>
    <hyperlink ref="F145" r:id="rId7" display="https://podminky.urs.cz/item/CS_URS_2022_02/151101301"/>
    <hyperlink ref="F149" r:id="rId8" display="https://podminky.urs.cz/item/CS_URS_2022_02/151101311"/>
    <hyperlink ref="F153" r:id="rId9" display="https://podminky.urs.cz/item/CS_URS_2022_02/174151101"/>
    <hyperlink ref="F200" r:id="rId10" display="https://podminky.urs.cz/item/CS_URS_2022_02/167151111"/>
    <hyperlink ref="F209" r:id="rId11" display="https://podminky.urs.cz/item/CS_URS_2022_02/162351103"/>
    <hyperlink ref="F220" r:id="rId12" display="https://podminky.urs.cz/item/CS_URS_2022_02/162751116"/>
    <hyperlink ref="F224" r:id="rId13" display="https://podminky.urs.cz/item/CS_URS_2022_02/171251201"/>
    <hyperlink ref="F233" r:id="rId14" display="https://podminky.urs.cz/item/CS_URS_2022_02/171201221"/>
    <hyperlink ref="F237" r:id="rId15" display="https://podminky.urs.cz/item/CS_URS_2022_02/181951112"/>
    <hyperlink ref="F244" r:id="rId16" display="https://podminky.urs.cz/item/CS_URS_2022_02/182351133"/>
    <hyperlink ref="F252" r:id="rId17" display="https://podminky.urs.cz/item/CS_URS_2021_02/181351113"/>
    <hyperlink ref="F256" r:id="rId18" display="https://podminky.urs.cz/item/CS_URS_2022_02/181151322"/>
    <hyperlink ref="F264" r:id="rId19" display="https://podminky.urs.cz/item/CS_URS_2022_02/181451121"/>
    <hyperlink ref="F272" r:id="rId20" display="https://podminky.urs.cz/item/CS_URS_2022_02/212755216"/>
    <hyperlink ref="F277" r:id="rId21" display="https://podminky.urs.cz/item/CS_URS_2022_02/211561111"/>
    <hyperlink ref="F282" r:id="rId22" display="https://podminky.urs.cz/item/CS_URS_2022_02/211971121"/>
    <hyperlink ref="F296" r:id="rId23" display="https://podminky.urs.cz/item/CS_URS_2022_02/451571111"/>
    <hyperlink ref="F300" r:id="rId24" display="https://podminky.urs.cz/item/CS_URS_2022_02/452311161"/>
    <hyperlink ref="F304" r:id="rId25" display="https://podminky.urs.cz/item/CS_URS_2022_02/452218142"/>
    <hyperlink ref="F311" r:id="rId26" display="https://podminky.urs.cz/item/CS_URS_2022_02/462511270"/>
    <hyperlink ref="F319" r:id="rId27" display="https://podminky.urs.cz/item/CS_URS_2022_02/462519002"/>
    <hyperlink ref="F327" r:id="rId28" display="https://podminky.urs.cz/item/CS_URS_2022_02/321213222"/>
    <hyperlink ref="F331" r:id="rId29" display="https://podminky.urs.cz/item/CS_URS_2022_02/463212111"/>
    <hyperlink ref="F335" r:id="rId30" display="https://podminky.urs.cz/item/CS_URS_2022_02/463212191"/>
    <hyperlink ref="F343" r:id="rId31" display="https://podminky.urs.cz/item/CS_URS_2022_02/561061121"/>
    <hyperlink ref="F354" r:id="rId32" display="https://podminky.urs.cz/item/CS_URS_2022_02/569851111"/>
    <hyperlink ref="F358" r:id="rId33" display="https://podminky.urs.cz/item/CS_URS_2022_02/564851111"/>
    <hyperlink ref="F365" r:id="rId34" display="https://podminky.urs.cz/item/CS_URS_2022_02/564861111"/>
    <hyperlink ref="F369" r:id="rId35" display="https://podminky.urs.cz/item/CS_URS_2022_02/564952114"/>
    <hyperlink ref="F374" r:id="rId36" display="https://podminky.urs.cz/item/CS_URS_2022_02/573231108"/>
    <hyperlink ref="F378" r:id="rId37" display="https://podminky.urs.cz/item/CS_URS_2022_02/573111114"/>
    <hyperlink ref="F382" r:id="rId38" display="https://podminky.urs.cz/item/CS_URS_2022_02/577134211"/>
    <hyperlink ref="F387" r:id="rId39" display="https://podminky.urs.cz/item/CS_URS_2022_02/584121108"/>
    <hyperlink ref="F395" r:id="rId40" display="https://podminky.urs.cz/item/CS_URS_2022_02/894410213"/>
    <hyperlink ref="F402" r:id="rId41" display="https://podminky.urs.cz/item/CS_URS_2022_02/894410302"/>
    <hyperlink ref="F410" r:id="rId42" display="https://podminky.urs.cz/item/CS_URS_2022_02/914111111"/>
    <hyperlink ref="F420" r:id="rId43" display="https://podminky.urs.cz/item/CS_URS_2022_02/914511111"/>
    <hyperlink ref="F431" r:id="rId44" display="https://podminky.urs.cz/item/CS_URS_2022_02/919521130"/>
    <hyperlink ref="F439" r:id="rId45" display="https://podminky.urs.cz/item/CS_URS_2022_02/919535560"/>
    <hyperlink ref="F443" r:id="rId46" display="https://podminky.urs.cz/item/CS_URS_2022_02/919726122"/>
    <hyperlink ref="F452" r:id="rId47" display="https://podminky.urs.cz/item/CS_URS_2022_02/919735112"/>
    <hyperlink ref="F459" r:id="rId48" display="https://podminky.urs.cz/item/CS_URS_2022_02/935113212"/>
    <hyperlink ref="F466" r:id="rId49" display="https://podminky.urs.cz/item/CS_URS_2022_02/938902202"/>
    <hyperlink ref="F472" r:id="rId50" display="https://podminky.urs.cz/item/CS_URS_2022_02/966008112"/>
    <hyperlink ref="F476" r:id="rId51" display="https://podminky.urs.cz/item/CS_URS_2022_02/977211111"/>
    <hyperlink ref="F480" r:id="rId52" display="https://podminky.urs.cz/item/CS_URS_2022_02/938908411"/>
    <hyperlink ref="F484" r:id="rId53" display="https://podminky.urs.cz/item/CS_URS_2022_02/938909311"/>
    <hyperlink ref="F489" r:id="rId54" display="https://podminky.urs.cz/item/CS_URS_2022_02/997221551"/>
    <hyperlink ref="F491" r:id="rId55" display="https://podminky.urs.cz/item/CS_URS_2022_02/997221559"/>
    <hyperlink ref="F494" r:id="rId56" display="https://podminky.urs.cz/item/CS_URS_2022_02/997221615"/>
    <hyperlink ref="F498" r:id="rId57" display="https://podminky.urs.cz/item/CS_URS_2022_02/997221655"/>
    <hyperlink ref="F503" r:id="rId58" display="https://podminky.urs.cz/item/CS_URS_2022_02/998225111"/>
    <hyperlink ref="F505" r:id="rId59" display="https://podminky.urs.cz/item/CS_URS_2022_02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 s="1" customFormat="1" ht="12" customHeight="1">
      <c r="B8" s="22"/>
      <c r="D8" s="145" t="s">
        <v>109</v>
      </c>
      <c r="L8" s="22"/>
    </row>
    <row r="9" s="2" customFormat="1" ht="16.5" customHeight="1">
      <c r="A9" s="40"/>
      <c r="B9" s="46"/>
      <c r="C9" s="40"/>
      <c r="D9" s="40"/>
      <c r="E9" s="146" t="s">
        <v>1623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1624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11. 2. 2025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27</v>
      </c>
      <c r="E16" s="40"/>
      <c r="F16" s="40"/>
      <c r="G16" s="40"/>
      <c r="H16" s="40"/>
      <c r="I16" s="145" t="s">
        <v>28</v>
      </c>
      <c r="J16" s="135" t="s">
        <v>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28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28</v>
      </c>
      <c r="J22" s="135" t="s">
        <v>20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30</v>
      </c>
      <c r="J23" s="135" t="s">
        <v>20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28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20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0"/>
      <c r="B29" s="151"/>
      <c r="C29" s="150"/>
      <c r="D29" s="150"/>
      <c r="E29" s="152" t="s">
        <v>113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ROUND(J87,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ROUND((SUM(BE87:BE347)),  2)</f>
        <v>0</v>
      </c>
      <c r="G35" s="40"/>
      <c r="H35" s="40"/>
      <c r="I35" s="160">
        <v>0.20999999999999999</v>
      </c>
      <c r="J35" s="159">
        <f>ROUND(((SUM(BE87:BE347))*I35),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ROUND((SUM(BF87:BF347)),  2)</f>
        <v>0</v>
      </c>
      <c r="G36" s="40"/>
      <c r="H36" s="40"/>
      <c r="I36" s="160">
        <v>0.14999999999999999</v>
      </c>
      <c r="J36" s="159">
        <f>ROUND(((SUM(BF87:BF347))*I36),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ROUND((SUM(BG87:BG347)),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ROUND((SUM(BH87:BH347)),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ROUND((SUM(BI87:BI347)),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Bečva, Přerov - PPO města nad jezem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1623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ON.1 - Ostatní náklady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 xml:space="preserve"> </v>
      </c>
      <c r="G56" s="42"/>
      <c r="H56" s="42"/>
      <c r="I56" s="34" t="s">
        <v>25</v>
      </c>
      <c r="J56" s="74" t="str">
        <f>IF(J14="","",J14)</f>
        <v>11. 2. 2025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27</v>
      </c>
      <c r="D58" s="42"/>
      <c r="E58" s="42"/>
      <c r="F58" s="29" t="str">
        <f>E17</f>
        <v>Povodí Moravy, s.p.</v>
      </c>
      <c r="G58" s="42"/>
      <c r="H58" s="42"/>
      <c r="I58" s="34" t="s">
        <v>34</v>
      </c>
      <c r="J58" s="38" t="str">
        <f>E23</f>
        <v>VRV Brno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Kucek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7"/>
      <c r="C64" s="178"/>
      <c r="D64" s="179" t="s">
        <v>1625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1626</v>
      </c>
      <c r="E65" s="185"/>
      <c r="F65" s="185"/>
      <c r="G65" s="185"/>
      <c r="H65" s="185"/>
      <c r="I65" s="185"/>
      <c r="J65" s="186">
        <f>J141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129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Bečva, Přerov - PPO města nad jezem II.etapa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109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2" t="s">
        <v>1623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111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ON.1 - Ostatní náklady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23</v>
      </c>
      <c r="D81" s="42"/>
      <c r="E81" s="42"/>
      <c r="F81" s="29" t="str">
        <f>F14</f>
        <v xml:space="preserve"> </v>
      </c>
      <c r="G81" s="42"/>
      <c r="H81" s="42"/>
      <c r="I81" s="34" t="s">
        <v>25</v>
      </c>
      <c r="J81" s="74" t="str">
        <f>IF(J14="","",J14)</f>
        <v>11. 2. 2025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27</v>
      </c>
      <c r="D83" s="42"/>
      <c r="E83" s="42"/>
      <c r="F83" s="29" t="str">
        <f>E17</f>
        <v>Povodí Moravy, s.p.</v>
      </c>
      <c r="G83" s="42"/>
      <c r="H83" s="42"/>
      <c r="I83" s="34" t="s">
        <v>34</v>
      </c>
      <c r="J83" s="38" t="str">
        <f>E23</f>
        <v>VRV Brno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>Kucek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130</v>
      </c>
      <c r="D86" s="191" t="s">
        <v>59</v>
      </c>
      <c r="E86" s="191" t="s">
        <v>55</v>
      </c>
      <c r="F86" s="191" t="s">
        <v>56</v>
      </c>
      <c r="G86" s="191" t="s">
        <v>131</v>
      </c>
      <c r="H86" s="191" t="s">
        <v>132</v>
      </c>
      <c r="I86" s="191" t="s">
        <v>133</v>
      </c>
      <c r="J86" s="191" t="s">
        <v>116</v>
      </c>
      <c r="K86" s="192" t="s">
        <v>134</v>
      </c>
      <c r="L86" s="193"/>
      <c r="M86" s="94" t="s">
        <v>20</v>
      </c>
      <c r="N86" s="95" t="s">
        <v>44</v>
      </c>
      <c r="O86" s="95" t="s">
        <v>135</v>
      </c>
      <c r="P86" s="95" t="s">
        <v>136</v>
      </c>
      <c r="Q86" s="95" t="s">
        <v>137</v>
      </c>
      <c r="R86" s="95" t="s">
        <v>138</v>
      </c>
      <c r="S86" s="95" t="s">
        <v>139</v>
      </c>
      <c r="T86" s="96" t="s">
        <v>140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1" t="s">
        <v>141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7"/>
      <c r="N87" s="195"/>
      <c r="O87" s="98"/>
      <c r="P87" s="196">
        <f>P88</f>
        <v>0</v>
      </c>
      <c r="Q87" s="98"/>
      <c r="R87" s="196">
        <f>R88</f>
        <v>1585.3284319800002</v>
      </c>
      <c r="S87" s="98"/>
      <c r="T87" s="197">
        <f>T88</f>
        <v>848.48800000000006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117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73</v>
      </c>
      <c r="E88" s="202" t="s">
        <v>1627</v>
      </c>
      <c r="F88" s="202" t="s">
        <v>103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P89+SUM(P90:P141)</f>
        <v>0</v>
      </c>
      <c r="Q88" s="207"/>
      <c r="R88" s="208">
        <f>R89+SUM(R90:R141)</f>
        <v>1585.3284319800002</v>
      </c>
      <c r="S88" s="207"/>
      <c r="T88" s="209">
        <f>T89+SUM(T90:T141)</f>
        <v>848.48800000000006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22</v>
      </c>
      <c r="AT88" s="211" t="s">
        <v>73</v>
      </c>
      <c r="AU88" s="211" t="s">
        <v>74</v>
      </c>
      <c r="AY88" s="210" t="s">
        <v>144</v>
      </c>
      <c r="BK88" s="212">
        <f>BK89+SUM(BK90:BK141)</f>
        <v>0</v>
      </c>
    </row>
    <row r="89" s="2" customFormat="1" ht="24.15" customHeight="1">
      <c r="A89" s="40"/>
      <c r="B89" s="41"/>
      <c r="C89" s="215" t="s">
        <v>22</v>
      </c>
      <c r="D89" s="215" t="s">
        <v>146</v>
      </c>
      <c r="E89" s="216" t="s">
        <v>1628</v>
      </c>
      <c r="F89" s="217" t="s">
        <v>1629</v>
      </c>
      <c r="G89" s="218" t="s">
        <v>1630</v>
      </c>
      <c r="H89" s="219">
        <v>1</v>
      </c>
      <c r="I89" s="220"/>
      <c r="J89" s="221">
        <f>ROUND(I89*H89,2)</f>
        <v>0</v>
      </c>
      <c r="K89" s="217" t="s">
        <v>20</v>
      </c>
      <c r="L89" s="46"/>
      <c r="M89" s="222" t="s">
        <v>20</v>
      </c>
      <c r="N89" s="223" t="s">
        <v>45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1631</v>
      </c>
      <c r="AT89" s="226" t="s">
        <v>146</v>
      </c>
      <c r="AU89" s="226" t="s">
        <v>22</v>
      </c>
      <c r="AY89" s="19" t="s">
        <v>144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22</v>
      </c>
      <c r="BK89" s="227">
        <f>ROUND(I89*H89,2)</f>
        <v>0</v>
      </c>
      <c r="BL89" s="19" t="s">
        <v>1631</v>
      </c>
      <c r="BM89" s="226" t="s">
        <v>1632</v>
      </c>
    </row>
    <row r="90" s="14" customFormat="1">
      <c r="A90" s="14"/>
      <c r="B90" s="244"/>
      <c r="C90" s="245"/>
      <c r="D90" s="235" t="s">
        <v>155</v>
      </c>
      <c r="E90" s="246" t="s">
        <v>20</v>
      </c>
      <c r="F90" s="247" t="s">
        <v>22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155</v>
      </c>
      <c r="AU90" s="254" t="s">
        <v>22</v>
      </c>
      <c r="AV90" s="14" t="s">
        <v>83</v>
      </c>
      <c r="AW90" s="14" t="s">
        <v>33</v>
      </c>
      <c r="AX90" s="14" t="s">
        <v>74</v>
      </c>
      <c r="AY90" s="254" t="s">
        <v>144</v>
      </c>
    </row>
    <row r="91" s="15" customFormat="1">
      <c r="A91" s="15"/>
      <c r="B91" s="255"/>
      <c r="C91" s="256"/>
      <c r="D91" s="235" t="s">
        <v>155</v>
      </c>
      <c r="E91" s="257" t="s">
        <v>20</v>
      </c>
      <c r="F91" s="258" t="s">
        <v>198</v>
      </c>
      <c r="G91" s="256"/>
      <c r="H91" s="259">
        <v>1</v>
      </c>
      <c r="I91" s="260"/>
      <c r="J91" s="256"/>
      <c r="K91" s="256"/>
      <c r="L91" s="261"/>
      <c r="M91" s="262"/>
      <c r="N91" s="263"/>
      <c r="O91" s="263"/>
      <c r="P91" s="263"/>
      <c r="Q91" s="263"/>
      <c r="R91" s="263"/>
      <c r="S91" s="263"/>
      <c r="T91" s="264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5" t="s">
        <v>155</v>
      </c>
      <c r="AU91" s="265" t="s">
        <v>22</v>
      </c>
      <c r="AV91" s="15" t="s">
        <v>151</v>
      </c>
      <c r="AW91" s="15" t="s">
        <v>33</v>
      </c>
      <c r="AX91" s="15" t="s">
        <v>22</v>
      </c>
      <c r="AY91" s="265" t="s">
        <v>144</v>
      </c>
    </row>
    <row r="92" s="2" customFormat="1" ht="37.8" customHeight="1">
      <c r="A92" s="40"/>
      <c r="B92" s="41"/>
      <c r="C92" s="215" t="s">
        <v>83</v>
      </c>
      <c r="D92" s="215" t="s">
        <v>146</v>
      </c>
      <c r="E92" s="216" t="s">
        <v>1633</v>
      </c>
      <c r="F92" s="217" t="s">
        <v>1634</v>
      </c>
      <c r="G92" s="218" t="s">
        <v>1630</v>
      </c>
      <c r="H92" s="219">
        <v>1</v>
      </c>
      <c r="I92" s="220"/>
      <c r="J92" s="221">
        <f>ROUND(I92*H92,2)</f>
        <v>0</v>
      </c>
      <c r="K92" s="217" t="s">
        <v>20</v>
      </c>
      <c r="L92" s="46"/>
      <c r="M92" s="222" t="s">
        <v>20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1631</v>
      </c>
      <c r="AT92" s="226" t="s">
        <v>146</v>
      </c>
      <c r="AU92" s="226" t="s">
        <v>22</v>
      </c>
      <c r="AY92" s="19" t="s">
        <v>144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22</v>
      </c>
      <c r="BK92" s="227">
        <f>ROUND(I92*H92,2)</f>
        <v>0</v>
      </c>
      <c r="BL92" s="19" t="s">
        <v>1631</v>
      </c>
      <c r="BM92" s="226" t="s">
        <v>1635</v>
      </c>
    </row>
    <row r="93" s="14" customFormat="1">
      <c r="A93" s="14"/>
      <c r="B93" s="244"/>
      <c r="C93" s="245"/>
      <c r="D93" s="235" t="s">
        <v>155</v>
      </c>
      <c r="E93" s="246" t="s">
        <v>20</v>
      </c>
      <c r="F93" s="247" t="s">
        <v>22</v>
      </c>
      <c r="G93" s="245"/>
      <c r="H93" s="248">
        <v>1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4" t="s">
        <v>155</v>
      </c>
      <c r="AU93" s="254" t="s">
        <v>22</v>
      </c>
      <c r="AV93" s="14" t="s">
        <v>83</v>
      </c>
      <c r="AW93" s="14" t="s">
        <v>33</v>
      </c>
      <c r="AX93" s="14" t="s">
        <v>74</v>
      </c>
      <c r="AY93" s="254" t="s">
        <v>144</v>
      </c>
    </row>
    <row r="94" s="15" customFormat="1">
      <c r="A94" s="15"/>
      <c r="B94" s="255"/>
      <c r="C94" s="256"/>
      <c r="D94" s="235" t="s">
        <v>155</v>
      </c>
      <c r="E94" s="257" t="s">
        <v>20</v>
      </c>
      <c r="F94" s="258" t="s">
        <v>198</v>
      </c>
      <c r="G94" s="256"/>
      <c r="H94" s="259">
        <v>1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155</v>
      </c>
      <c r="AU94" s="265" t="s">
        <v>22</v>
      </c>
      <c r="AV94" s="15" t="s">
        <v>151</v>
      </c>
      <c r="AW94" s="15" t="s">
        <v>33</v>
      </c>
      <c r="AX94" s="15" t="s">
        <v>22</v>
      </c>
      <c r="AY94" s="265" t="s">
        <v>144</v>
      </c>
    </row>
    <row r="95" s="2" customFormat="1" ht="24.15" customHeight="1">
      <c r="A95" s="40"/>
      <c r="B95" s="41"/>
      <c r="C95" s="215" t="s">
        <v>92</v>
      </c>
      <c r="D95" s="215" t="s">
        <v>146</v>
      </c>
      <c r="E95" s="216" t="s">
        <v>1636</v>
      </c>
      <c r="F95" s="217" t="s">
        <v>1637</v>
      </c>
      <c r="G95" s="218" t="s">
        <v>1630</v>
      </c>
      <c r="H95" s="219">
        <v>1</v>
      </c>
      <c r="I95" s="220"/>
      <c r="J95" s="221">
        <f>ROUND(I95*H95,2)</f>
        <v>0</v>
      </c>
      <c r="K95" s="217" t="s">
        <v>20</v>
      </c>
      <c r="L95" s="46"/>
      <c r="M95" s="222" t="s">
        <v>20</v>
      </c>
      <c r="N95" s="223" t="s">
        <v>45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1631</v>
      </c>
      <c r="AT95" s="226" t="s">
        <v>146</v>
      </c>
      <c r="AU95" s="226" t="s">
        <v>22</v>
      </c>
      <c r="AY95" s="19" t="s">
        <v>144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22</v>
      </c>
      <c r="BK95" s="227">
        <f>ROUND(I95*H95,2)</f>
        <v>0</v>
      </c>
      <c r="BL95" s="19" t="s">
        <v>1631</v>
      </c>
      <c r="BM95" s="226" t="s">
        <v>1638</v>
      </c>
    </row>
    <row r="96" s="14" customFormat="1">
      <c r="A96" s="14"/>
      <c r="B96" s="244"/>
      <c r="C96" s="245"/>
      <c r="D96" s="235" t="s">
        <v>155</v>
      </c>
      <c r="E96" s="246" t="s">
        <v>20</v>
      </c>
      <c r="F96" s="247" t="s">
        <v>22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155</v>
      </c>
      <c r="AU96" s="254" t="s">
        <v>22</v>
      </c>
      <c r="AV96" s="14" t="s">
        <v>83</v>
      </c>
      <c r="AW96" s="14" t="s">
        <v>33</v>
      </c>
      <c r="AX96" s="14" t="s">
        <v>74</v>
      </c>
      <c r="AY96" s="254" t="s">
        <v>144</v>
      </c>
    </row>
    <row r="97" s="15" customFormat="1">
      <c r="A97" s="15"/>
      <c r="B97" s="255"/>
      <c r="C97" s="256"/>
      <c r="D97" s="235" t="s">
        <v>155</v>
      </c>
      <c r="E97" s="257" t="s">
        <v>20</v>
      </c>
      <c r="F97" s="258" t="s">
        <v>198</v>
      </c>
      <c r="G97" s="256"/>
      <c r="H97" s="259">
        <v>1</v>
      </c>
      <c r="I97" s="260"/>
      <c r="J97" s="256"/>
      <c r="K97" s="256"/>
      <c r="L97" s="261"/>
      <c r="M97" s="262"/>
      <c r="N97" s="263"/>
      <c r="O97" s="263"/>
      <c r="P97" s="263"/>
      <c r="Q97" s="263"/>
      <c r="R97" s="263"/>
      <c r="S97" s="263"/>
      <c r="T97" s="264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5" t="s">
        <v>155</v>
      </c>
      <c r="AU97" s="265" t="s">
        <v>22</v>
      </c>
      <c r="AV97" s="15" t="s">
        <v>151</v>
      </c>
      <c r="AW97" s="15" t="s">
        <v>33</v>
      </c>
      <c r="AX97" s="15" t="s">
        <v>22</v>
      </c>
      <c r="AY97" s="265" t="s">
        <v>144</v>
      </c>
    </row>
    <row r="98" s="2" customFormat="1" ht="24.15" customHeight="1">
      <c r="A98" s="40"/>
      <c r="B98" s="41"/>
      <c r="C98" s="215" t="s">
        <v>151</v>
      </c>
      <c r="D98" s="215" t="s">
        <v>146</v>
      </c>
      <c r="E98" s="216" t="s">
        <v>1639</v>
      </c>
      <c r="F98" s="217" t="s">
        <v>1640</v>
      </c>
      <c r="G98" s="218" t="s">
        <v>1630</v>
      </c>
      <c r="H98" s="219">
        <v>1</v>
      </c>
      <c r="I98" s="220"/>
      <c r="J98" s="221">
        <f>ROUND(I98*H98,2)</f>
        <v>0</v>
      </c>
      <c r="K98" s="217" t="s">
        <v>20</v>
      </c>
      <c r="L98" s="46"/>
      <c r="M98" s="222" t="s">
        <v>20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1631</v>
      </c>
      <c r="AT98" s="226" t="s">
        <v>146</v>
      </c>
      <c r="AU98" s="226" t="s">
        <v>22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22</v>
      </c>
      <c r="BK98" s="227">
        <f>ROUND(I98*H98,2)</f>
        <v>0</v>
      </c>
      <c r="BL98" s="19" t="s">
        <v>1631</v>
      </c>
      <c r="BM98" s="226" t="s">
        <v>1641</v>
      </c>
    </row>
    <row r="99" s="14" customFormat="1">
      <c r="A99" s="14"/>
      <c r="B99" s="244"/>
      <c r="C99" s="245"/>
      <c r="D99" s="235" t="s">
        <v>155</v>
      </c>
      <c r="E99" s="246" t="s">
        <v>20</v>
      </c>
      <c r="F99" s="247" t="s">
        <v>22</v>
      </c>
      <c r="G99" s="245"/>
      <c r="H99" s="248">
        <v>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155</v>
      </c>
      <c r="AU99" s="254" t="s">
        <v>22</v>
      </c>
      <c r="AV99" s="14" t="s">
        <v>83</v>
      </c>
      <c r="AW99" s="14" t="s">
        <v>33</v>
      </c>
      <c r="AX99" s="14" t="s">
        <v>74</v>
      </c>
      <c r="AY99" s="254" t="s">
        <v>144</v>
      </c>
    </row>
    <row r="100" s="15" customFormat="1">
      <c r="A100" s="15"/>
      <c r="B100" s="255"/>
      <c r="C100" s="256"/>
      <c r="D100" s="235" t="s">
        <v>155</v>
      </c>
      <c r="E100" s="257" t="s">
        <v>20</v>
      </c>
      <c r="F100" s="258" t="s">
        <v>198</v>
      </c>
      <c r="G100" s="256"/>
      <c r="H100" s="259">
        <v>1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155</v>
      </c>
      <c r="AU100" s="265" t="s">
        <v>22</v>
      </c>
      <c r="AV100" s="15" t="s">
        <v>151</v>
      </c>
      <c r="AW100" s="15" t="s">
        <v>33</v>
      </c>
      <c r="AX100" s="15" t="s">
        <v>22</v>
      </c>
      <c r="AY100" s="265" t="s">
        <v>144</v>
      </c>
    </row>
    <row r="101" s="2" customFormat="1" ht="37.8" customHeight="1">
      <c r="A101" s="40"/>
      <c r="B101" s="41"/>
      <c r="C101" s="215" t="s">
        <v>177</v>
      </c>
      <c r="D101" s="215" t="s">
        <v>146</v>
      </c>
      <c r="E101" s="216" t="s">
        <v>1642</v>
      </c>
      <c r="F101" s="217" t="s">
        <v>1643</v>
      </c>
      <c r="G101" s="218" t="s">
        <v>1630</v>
      </c>
      <c r="H101" s="219">
        <v>1</v>
      </c>
      <c r="I101" s="220"/>
      <c r="J101" s="221">
        <f>ROUND(I101*H101,2)</f>
        <v>0</v>
      </c>
      <c r="K101" s="217" t="s">
        <v>20</v>
      </c>
      <c r="L101" s="46"/>
      <c r="M101" s="222" t="s">
        <v>20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1631</v>
      </c>
      <c r="AT101" s="226" t="s">
        <v>146</v>
      </c>
      <c r="AU101" s="226" t="s">
        <v>22</v>
      </c>
      <c r="AY101" s="19" t="s">
        <v>144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22</v>
      </c>
      <c r="BK101" s="227">
        <f>ROUND(I101*H101,2)</f>
        <v>0</v>
      </c>
      <c r="BL101" s="19" t="s">
        <v>1631</v>
      </c>
      <c r="BM101" s="226" t="s">
        <v>1644</v>
      </c>
    </row>
    <row r="102" s="14" customFormat="1">
      <c r="A102" s="14"/>
      <c r="B102" s="244"/>
      <c r="C102" s="245"/>
      <c r="D102" s="235" t="s">
        <v>155</v>
      </c>
      <c r="E102" s="246" t="s">
        <v>20</v>
      </c>
      <c r="F102" s="247" t="s">
        <v>22</v>
      </c>
      <c r="G102" s="245"/>
      <c r="H102" s="248">
        <v>1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155</v>
      </c>
      <c r="AU102" s="254" t="s">
        <v>22</v>
      </c>
      <c r="AV102" s="14" t="s">
        <v>83</v>
      </c>
      <c r="AW102" s="14" t="s">
        <v>33</v>
      </c>
      <c r="AX102" s="14" t="s">
        <v>74</v>
      </c>
      <c r="AY102" s="254" t="s">
        <v>144</v>
      </c>
    </row>
    <row r="103" s="15" customFormat="1">
      <c r="A103" s="15"/>
      <c r="B103" s="255"/>
      <c r="C103" s="256"/>
      <c r="D103" s="235" t="s">
        <v>155</v>
      </c>
      <c r="E103" s="257" t="s">
        <v>20</v>
      </c>
      <c r="F103" s="258" t="s">
        <v>198</v>
      </c>
      <c r="G103" s="256"/>
      <c r="H103" s="259">
        <v>1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155</v>
      </c>
      <c r="AU103" s="265" t="s">
        <v>22</v>
      </c>
      <c r="AV103" s="15" t="s">
        <v>151</v>
      </c>
      <c r="AW103" s="15" t="s">
        <v>33</v>
      </c>
      <c r="AX103" s="15" t="s">
        <v>22</v>
      </c>
      <c r="AY103" s="265" t="s">
        <v>144</v>
      </c>
    </row>
    <row r="104" s="2" customFormat="1" ht="49.05" customHeight="1">
      <c r="A104" s="40"/>
      <c r="B104" s="41"/>
      <c r="C104" s="215" t="s">
        <v>182</v>
      </c>
      <c r="D104" s="215" t="s">
        <v>146</v>
      </c>
      <c r="E104" s="216" t="s">
        <v>1645</v>
      </c>
      <c r="F104" s="217" t="s">
        <v>1646</v>
      </c>
      <c r="G104" s="218" t="s">
        <v>1630</v>
      </c>
      <c r="H104" s="219">
        <v>1</v>
      </c>
      <c r="I104" s="220"/>
      <c r="J104" s="221">
        <f>ROUND(I104*H104,2)</f>
        <v>0</v>
      </c>
      <c r="K104" s="217" t="s">
        <v>20</v>
      </c>
      <c r="L104" s="46"/>
      <c r="M104" s="222" t="s">
        <v>20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1631</v>
      </c>
      <c r="AT104" s="226" t="s">
        <v>146</v>
      </c>
      <c r="AU104" s="226" t="s">
        <v>22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22</v>
      </c>
      <c r="BK104" s="227">
        <f>ROUND(I104*H104,2)</f>
        <v>0</v>
      </c>
      <c r="BL104" s="19" t="s">
        <v>1631</v>
      </c>
      <c r="BM104" s="226" t="s">
        <v>1647</v>
      </c>
    </row>
    <row r="105" s="14" customFormat="1">
      <c r="A105" s="14"/>
      <c r="B105" s="244"/>
      <c r="C105" s="245"/>
      <c r="D105" s="235" t="s">
        <v>155</v>
      </c>
      <c r="E105" s="246" t="s">
        <v>20</v>
      </c>
      <c r="F105" s="247" t="s">
        <v>22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155</v>
      </c>
      <c r="AU105" s="254" t="s">
        <v>22</v>
      </c>
      <c r="AV105" s="14" t="s">
        <v>83</v>
      </c>
      <c r="AW105" s="14" t="s">
        <v>33</v>
      </c>
      <c r="AX105" s="14" t="s">
        <v>74</v>
      </c>
      <c r="AY105" s="254" t="s">
        <v>144</v>
      </c>
    </row>
    <row r="106" s="15" customFormat="1">
      <c r="A106" s="15"/>
      <c r="B106" s="255"/>
      <c r="C106" s="256"/>
      <c r="D106" s="235" t="s">
        <v>155</v>
      </c>
      <c r="E106" s="257" t="s">
        <v>20</v>
      </c>
      <c r="F106" s="258" t="s">
        <v>198</v>
      </c>
      <c r="G106" s="256"/>
      <c r="H106" s="259">
        <v>1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5" t="s">
        <v>155</v>
      </c>
      <c r="AU106" s="265" t="s">
        <v>22</v>
      </c>
      <c r="AV106" s="15" t="s">
        <v>151</v>
      </c>
      <c r="AW106" s="15" t="s">
        <v>33</v>
      </c>
      <c r="AX106" s="15" t="s">
        <v>22</v>
      </c>
      <c r="AY106" s="265" t="s">
        <v>144</v>
      </c>
    </row>
    <row r="107" s="2" customFormat="1" ht="24.15" customHeight="1">
      <c r="A107" s="40"/>
      <c r="B107" s="41"/>
      <c r="C107" s="215" t="s">
        <v>187</v>
      </c>
      <c r="D107" s="215" t="s">
        <v>146</v>
      </c>
      <c r="E107" s="216" t="s">
        <v>1648</v>
      </c>
      <c r="F107" s="217" t="s">
        <v>1649</v>
      </c>
      <c r="G107" s="218" t="s">
        <v>1630</v>
      </c>
      <c r="H107" s="219">
        <v>1</v>
      </c>
      <c r="I107" s="220"/>
      <c r="J107" s="221">
        <f>ROUND(I107*H107,2)</f>
        <v>0</v>
      </c>
      <c r="K107" s="217" t="s">
        <v>20</v>
      </c>
      <c r="L107" s="46"/>
      <c r="M107" s="222" t="s">
        <v>20</v>
      </c>
      <c r="N107" s="223" t="s">
        <v>45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1650</v>
      </c>
      <c r="AT107" s="226" t="s">
        <v>146</v>
      </c>
      <c r="AU107" s="226" t="s">
        <v>22</v>
      </c>
      <c r="AY107" s="19" t="s">
        <v>144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22</v>
      </c>
      <c r="BK107" s="227">
        <f>ROUND(I107*H107,2)</f>
        <v>0</v>
      </c>
      <c r="BL107" s="19" t="s">
        <v>1650</v>
      </c>
      <c r="BM107" s="226" t="s">
        <v>1651</v>
      </c>
    </row>
    <row r="108" s="14" customFormat="1">
      <c r="A108" s="14"/>
      <c r="B108" s="244"/>
      <c r="C108" s="245"/>
      <c r="D108" s="235" t="s">
        <v>155</v>
      </c>
      <c r="E108" s="246" t="s">
        <v>20</v>
      </c>
      <c r="F108" s="247" t="s">
        <v>22</v>
      </c>
      <c r="G108" s="245"/>
      <c r="H108" s="248">
        <v>1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155</v>
      </c>
      <c r="AU108" s="254" t="s">
        <v>22</v>
      </c>
      <c r="AV108" s="14" t="s">
        <v>83</v>
      </c>
      <c r="AW108" s="14" t="s">
        <v>33</v>
      </c>
      <c r="AX108" s="14" t="s">
        <v>22</v>
      </c>
      <c r="AY108" s="254" t="s">
        <v>144</v>
      </c>
    </row>
    <row r="109" s="2" customFormat="1" ht="24.15" customHeight="1">
      <c r="A109" s="40"/>
      <c r="B109" s="41"/>
      <c r="C109" s="215" t="s">
        <v>199</v>
      </c>
      <c r="D109" s="215" t="s">
        <v>146</v>
      </c>
      <c r="E109" s="216" t="s">
        <v>1652</v>
      </c>
      <c r="F109" s="217" t="s">
        <v>1653</v>
      </c>
      <c r="G109" s="218" t="s">
        <v>1630</v>
      </c>
      <c r="H109" s="219">
        <v>1</v>
      </c>
      <c r="I109" s="220"/>
      <c r="J109" s="221">
        <f>ROUND(I109*H109,2)</f>
        <v>0</v>
      </c>
      <c r="K109" s="217" t="s">
        <v>20</v>
      </c>
      <c r="L109" s="46"/>
      <c r="M109" s="222" t="s">
        <v>20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1650</v>
      </c>
      <c r="AT109" s="226" t="s">
        <v>146</v>
      </c>
      <c r="AU109" s="226" t="s">
        <v>22</v>
      </c>
      <c r="AY109" s="19" t="s">
        <v>144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22</v>
      </c>
      <c r="BK109" s="227">
        <f>ROUND(I109*H109,2)</f>
        <v>0</v>
      </c>
      <c r="BL109" s="19" t="s">
        <v>1650</v>
      </c>
      <c r="BM109" s="226" t="s">
        <v>1654</v>
      </c>
    </row>
    <row r="110" s="14" customFormat="1">
      <c r="A110" s="14"/>
      <c r="B110" s="244"/>
      <c r="C110" s="245"/>
      <c r="D110" s="235" t="s">
        <v>155</v>
      </c>
      <c r="E110" s="246" t="s">
        <v>20</v>
      </c>
      <c r="F110" s="247" t="s">
        <v>22</v>
      </c>
      <c r="G110" s="245"/>
      <c r="H110" s="248">
        <v>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155</v>
      </c>
      <c r="AU110" s="254" t="s">
        <v>22</v>
      </c>
      <c r="AV110" s="14" t="s">
        <v>83</v>
      </c>
      <c r="AW110" s="14" t="s">
        <v>33</v>
      </c>
      <c r="AX110" s="14" t="s">
        <v>74</v>
      </c>
      <c r="AY110" s="254" t="s">
        <v>144</v>
      </c>
    </row>
    <row r="111" s="15" customFormat="1">
      <c r="A111" s="15"/>
      <c r="B111" s="255"/>
      <c r="C111" s="256"/>
      <c r="D111" s="235" t="s">
        <v>155</v>
      </c>
      <c r="E111" s="257" t="s">
        <v>20</v>
      </c>
      <c r="F111" s="258" t="s">
        <v>198</v>
      </c>
      <c r="G111" s="256"/>
      <c r="H111" s="259">
        <v>1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155</v>
      </c>
      <c r="AU111" s="265" t="s">
        <v>22</v>
      </c>
      <c r="AV111" s="15" t="s">
        <v>151</v>
      </c>
      <c r="AW111" s="15" t="s">
        <v>33</v>
      </c>
      <c r="AX111" s="15" t="s">
        <v>22</v>
      </c>
      <c r="AY111" s="265" t="s">
        <v>144</v>
      </c>
    </row>
    <row r="112" s="2" customFormat="1" ht="24.15" customHeight="1">
      <c r="A112" s="40"/>
      <c r="B112" s="41"/>
      <c r="C112" s="215" t="s">
        <v>206</v>
      </c>
      <c r="D112" s="215" t="s">
        <v>146</v>
      </c>
      <c r="E112" s="216" t="s">
        <v>1655</v>
      </c>
      <c r="F112" s="217" t="s">
        <v>1656</v>
      </c>
      <c r="G112" s="218" t="s">
        <v>1630</v>
      </c>
      <c r="H112" s="219">
        <v>1</v>
      </c>
      <c r="I112" s="220"/>
      <c r="J112" s="221">
        <f>ROUND(I112*H112,2)</f>
        <v>0</v>
      </c>
      <c r="K112" s="217" t="s">
        <v>20</v>
      </c>
      <c r="L112" s="46"/>
      <c r="M112" s="222" t="s">
        <v>20</v>
      </c>
      <c r="N112" s="223" t="s">
        <v>45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1650</v>
      </c>
      <c r="AT112" s="226" t="s">
        <v>146</v>
      </c>
      <c r="AU112" s="226" t="s">
        <v>22</v>
      </c>
      <c r="AY112" s="19" t="s">
        <v>144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22</v>
      </c>
      <c r="BK112" s="227">
        <f>ROUND(I112*H112,2)</f>
        <v>0</v>
      </c>
      <c r="BL112" s="19" t="s">
        <v>1650</v>
      </c>
      <c r="BM112" s="226" t="s">
        <v>1657</v>
      </c>
    </row>
    <row r="113" s="14" customFormat="1">
      <c r="A113" s="14"/>
      <c r="B113" s="244"/>
      <c r="C113" s="245"/>
      <c r="D113" s="235" t="s">
        <v>155</v>
      </c>
      <c r="E113" s="246" t="s">
        <v>20</v>
      </c>
      <c r="F113" s="247" t="s">
        <v>22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155</v>
      </c>
      <c r="AU113" s="254" t="s">
        <v>22</v>
      </c>
      <c r="AV113" s="14" t="s">
        <v>83</v>
      </c>
      <c r="AW113" s="14" t="s">
        <v>33</v>
      </c>
      <c r="AX113" s="14" t="s">
        <v>74</v>
      </c>
      <c r="AY113" s="254" t="s">
        <v>144</v>
      </c>
    </row>
    <row r="114" s="15" customFormat="1">
      <c r="A114" s="15"/>
      <c r="B114" s="255"/>
      <c r="C114" s="256"/>
      <c r="D114" s="235" t="s">
        <v>155</v>
      </c>
      <c r="E114" s="257" t="s">
        <v>20</v>
      </c>
      <c r="F114" s="258" t="s">
        <v>198</v>
      </c>
      <c r="G114" s="256"/>
      <c r="H114" s="259">
        <v>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155</v>
      </c>
      <c r="AU114" s="265" t="s">
        <v>22</v>
      </c>
      <c r="AV114" s="15" t="s">
        <v>151</v>
      </c>
      <c r="AW114" s="15" t="s">
        <v>33</v>
      </c>
      <c r="AX114" s="15" t="s">
        <v>22</v>
      </c>
      <c r="AY114" s="265" t="s">
        <v>144</v>
      </c>
    </row>
    <row r="115" s="2" customFormat="1" ht="24.15" customHeight="1">
      <c r="A115" s="40"/>
      <c r="B115" s="41"/>
      <c r="C115" s="215" t="s">
        <v>214</v>
      </c>
      <c r="D115" s="215" t="s">
        <v>146</v>
      </c>
      <c r="E115" s="216" t="s">
        <v>1658</v>
      </c>
      <c r="F115" s="217" t="s">
        <v>1659</v>
      </c>
      <c r="G115" s="218" t="s">
        <v>1630</v>
      </c>
      <c r="H115" s="219">
        <v>1</v>
      </c>
      <c r="I115" s="220"/>
      <c r="J115" s="221">
        <f>ROUND(I115*H115,2)</f>
        <v>0</v>
      </c>
      <c r="K115" s="217" t="s">
        <v>20</v>
      </c>
      <c r="L115" s="46"/>
      <c r="M115" s="222" t="s">
        <v>20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1650</v>
      </c>
      <c r="AT115" s="226" t="s">
        <v>146</v>
      </c>
      <c r="AU115" s="226" t="s">
        <v>22</v>
      </c>
      <c r="AY115" s="19" t="s">
        <v>144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22</v>
      </c>
      <c r="BK115" s="227">
        <f>ROUND(I115*H115,2)</f>
        <v>0</v>
      </c>
      <c r="BL115" s="19" t="s">
        <v>1650</v>
      </c>
      <c r="BM115" s="226" t="s">
        <v>1660</v>
      </c>
    </row>
    <row r="116" s="14" customFormat="1">
      <c r="A116" s="14"/>
      <c r="B116" s="244"/>
      <c r="C116" s="245"/>
      <c r="D116" s="235" t="s">
        <v>155</v>
      </c>
      <c r="E116" s="246" t="s">
        <v>20</v>
      </c>
      <c r="F116" s="247" t="s">
        <v>22</v>
      </c>
      <c r="G116" s="245"/>
      <c r="H116" s="248">
        <v>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155</v>
      </c>
      <c r="AU116" s="254" t="s">
        <v>22</v>
      </c>
      <c r="AV116" s="14" t="s">
        <v>83</v>
      </c>
      <c r="AW116" s="14" t="s">
        <v>33</v>
      </c>
      <c r="AX116" s="14" t="s">
        <v>74</v>
      </c>
      <c r="AY116" s="254" t="s">
        <v>144</v>
      </c>
    </row>
    <row r="117" s="15" customFormat="1">
      <c r="A117" s="15"/>
      <c r="B117" s="255"/>
      <c r="C117" s="256"/>
      <c r="D117" s="235" t="s">
        <v>155</v>
      </c>
      <c r="E117" s="257" t="s">
        <v>20</v>
      </c>
      <c r="F117" s="258" t="s">
        <v>198</v>
      </c>
      <c r="G117" s="256"/>
      <c r="H117" s="259">
        <v>1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5" t="s">
        <v>155</v>
      </c>
      <c r="AU117" s="265" t="s">
        <v>22</v>
      </c>
      <c r="AV117" s="15" t="s">
        <v>151</v>
      </c>
      <c r="AW117" s="15" t="s">
        <v>33</v>
      </c>
      <c r="AX117" s="15" t="s">
        <v>22</v>
      </c>
      <c r="AY117" s="265" t="s">
        <v>144</v>
      </c>
    </row>
    <row r="118" s="2" customFormat="1" ht="24.15" customHeight="1">
      <c r="A118" s="40"/>
      <c r="B118" s="41"/>
      <c r="C118" s="215" t="s">
        <v>222</v>
      </c>
      <c r="D118" s="215" t="s">
        <v>146</v>
      </c>
      <c r="E118" s="216" t="s">
        <v>1661</v>
      </c>
      <c r="F118" s="217" t="s">
        <v>1662</v>
      </c>
      <c r="G118" s="218" t="s">
        <v>1630</v>
      </c>
      <c r="H118" s="219">
        <v>1</v>
      </c>
      <c r="I118" s="220"/>
      <c r="J118" s="221">
        <f>ROUND(I118*H118,2)</f>
        <v>0</v>
      </c>
      <c r="K118" s="217" t="s">
        <v>20</v>
      </c>
      <c r="L118" s="46"/>
      <c r="M118" s="222" t="s">
        <v>20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1650</v>
      </c>
      <c r="AT118" s="226" t="s">
        <v>146</v>
      </c>
      <c r="AU118" s="226" t="s">
        <v>22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22</v>
      </c>
      <c r="BK118" s="227">
        <f>ROUND(I118*H118,2)</f>
        <v>0</v>
      </c>
      <c r="BL118" s="19" t="s">
        <v>1650</v>
      </c>
      <c r="BM118" s="226" t="s">
        <v>1663</v>
      </c>
    </row>
    <row r="119" s="14" customFormat="1">
      <c r="A119" s="14"/>
      <c r="B119" s="244"/>
      <c r="C119" s="245"/>
      <c r="D119" s="235" t="s">
        <v>155</v>
      </c>
      <c r="E119" s="246" t="s">
        <v>20</v>
      </c>
      <c r="F119" s="247" t="s">
        <v>22</v>
      </c>
      <c r="G119" s="245"/>
      <c r="H119" s="248">
        <v>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155</v>
      </c>
      <c r="AU119" s="254" t="s">
        <v>22</v>
      </c>
      <c r="AV119" s="14" t="s">
        <v>83</v>
      </c>
      <c r="AW119" s="14" t="s">
        <v>33</v>
      </c>
      <c r="AX119" s="14" t="s">
        <v>22</v>
      </c>
      <c r="AY119" s="254" t="s">
        <v>144</v>
      </c>
    </row>
    <row r="120" s="2" customFormat="1" ht="24.15" customHeight="1">
      <c r="A120" s="40"/>
      <c r="B120" s="41"/>
      <c r="C120" s="215" t="s">
        <v>228</v>
      </c>
      <c r="D120" s="215" t="s">
        <v>146</v>
      </c>
      <c r="E120" s="216" t="s">
        <v>1664</v>
      </c>
      <c r="F120" s="217" t="s">
        <v>1665</v>
      </c>
      <c r="G120" s="218" t="s">
        <v>1630</v>
      </c>
      <c r="H120" s="219">
        <v>1</v>
      </c>
      <c r="I120" s="220"/>
      <c r="J120" s="221">
        <f>ROUND(I120*H120,2)</f>
        <v>0</v>
      </c>
      <c r="K120" s="217" t="s">
        <v>20</v>
      </c>
      <c r="L120" s="46"/>
      <c r="M120" s="222" t="s">
        <v>20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1650</v>
      </c>
      <c r="AT120" s="226" t="s">
        <v>146</v>
      </c>
      <c r="AU120" s="226" t="s">
        <v>22</v>
      </c>
      <c r="AY120" s="19" t="s">
        <v>144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22</v>
      </c>
      <c r="BK120" s="227">
        <f>ROUND(I120*H120,2)</f>
        <v>0</v>
      </c>
      <c r="BL120" s="19" t="s">
        <v>1650</v>
      </c>
      <c r="BM120" s="226" t="s">
        <v>1666</v>
      </c>
    </row>
    <row r="121" s="14" customFormat="1">
      <c r="A121" s="14"/>
      <c r="B121" s="244"/>
      <c r="C121" s="245"/>
      <c r="D121" s="235" t="s">
        <v>155</v>
      </c>
      <c r="E121" s="246" t="s">
        <v>20</v>
      </c>
      <c r="F121" s="247" t="s">
        <v>22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155</v>
      </c>
      <c r="AU121" s="254" t="s">
        <v>22</v>
      </c>
      <c r="AV121" s="14" t="s">
        <v>83</v>
      </c>
      <c r="AW121" s="14" t="s">
        <v>33</v>
      </c>
      <c r="AX121" s="14" t="s">
        <v>22</v>
      </c>
      <c r="AY121" s="254" t="s">
        <v>144</v>
      </c>
    </row>
    <row r="122" s="2" customFormat="1" ht="114.9" customHeight="1">
      <c r="A122" s="40"/>
      <c r="B122" s="41"/>
      <c r="C122" s="215" t="s">
        <v>233</v>
      </c>
      <c r="D122" s="215" t="s">
        <v>146</v>
      </c>
      <c r="E122" s="216" t="s">
        <v>1667</v>
      </c>
      <c r="F122" s="217" t="s">
        <v>1668</v>
      </c>
      <c r="G122" s="218" t="s">
        <v>1630</v>
      </c>
      <c r="H122" s="219">
        <v>1</v>
      </c>
      <c r="I122" s="220"/>
      <c r="J122" s="221">
        <f>ROUND(I122*H122,2)</f>
        <v>0</v>
      </c>
      <c r="K122" s="217" t="s">
        <v>20</v>
      </c>
      <c r="L122" s="46"/>
      <c r="M122" s="222" t="s">
        <v>20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1650</v>
      </c>
      <c r="AT122" s="226" t="s">
        <v>146</v>
      </c>
      <c r="AU122" s="226" t="s">
        <v>22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22</v>
      </c>
      <c r="BK122" s="227">
        <f>ROUND(I122*H122,2)</f>
        <v>0</v>
      </c>
      <c r="BL122" s="19" t="s">
        <v>1650</v>
      </c>
      <c r="BM122" s="226" t="s">
        <v>1669</v>
      </c>
    </row>
    <row r="123" s="14" customFormat="1">
      <c r="A123" s="14"/>
      <c r="B123" s="244"/>
      <c r="C123" s="245"/>
      <c r="D123" s="235" t="s">
        <v>155</v>
      </c>
      <c r="E123" s="246" t="s">
        <v>20</v>
      </c>
      <c r="F123" s="247" t="s">
        <v>22</v>
      </c>
      <c r="G123" s="245"/>
      <c r="H123" s="248">
        <v>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155</v>
      </c>
      <c r="AU123" s="254" t="s">
        <v>22</v>
      </c>
      <c r="AV123" s="14" t="s">
        <v>83</v>
      </c>
      <c r="AW123" s="14" t="s">
        <v>33</v>
      </c>
      <c r="AX123" s="14" t="s">
        <v>74</v>
      </c>
      <c r="AY123" s="254" t="s">
        <v>144</v>
      </c>
    </row>
    <row r="124" s="15" customFormat="1">
      <c r="A124" s="15"/>
      <c r="B124" s="255"/>
      <c r="C124" s="256"/>
      <c r="D124" s="235" t="s">
        <v>155</v>
      </c>
      <c r="E124" s="257" t="s">
        <v>20</v>
      </c>
      <c r="F124" s="258" t="s">
        <v>198</v>
      </c>
      <c r="G124" s="256"/>
      <c r="H124" s="259">
        <v>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155</v>
      </c>
      <c r="AU124" s="265" t="s">
        <v>22</v>
      </c>
      <c r="AV124" s="15" t="s">
        <v>151</v>
      </c>
      <c r="AW124" s="15" t="s">
        <v>33</v>
      </c>
      <c r="AX124" s="15" t="s">
        <v>22</v>
      </c>
      <c r="AY124" s="265" t="s">
        <v>144</v>
      </c>
    </row>
    <row r="125" s="2" customFormat="1" ht="78" customHeight="1">
      <c r="A125" s="40"/>
      <c r="B125" s="41"/>
      <c r="C125" s="215" t="s">
        <v>242</v>
      </c>
      <c r="D125" s="215" t="s">
        <v>146</v>
      </c>
      <c r="E125" s="216" t="s">
        <v>1670</v>
      </c>
      <c r="F125" s="217" t="s">
        <v>1671</v>
      </c>
      <c r="G125" s="218" t="s">
        <v>1630</v>
      </c>
      <c r="H125" s="219">
        <v>1</v>
      </c>
      <c r="I125" s="220"/>
      <c r="J125" s="221">
        <f>ROUND(I125*H125,2)</f>
        <v>0</v>
      </c>
      <c r="K125" s="217" t="s">
        <v>20</v>
      </c>
      <c r="L125" s="46"/>
      <c r="M125" s="222" t="s">
        <v>20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1650</v>
      </c>
      <c r="AT125" s="226" t="s">
        <v>146</v>
      </c>
      <c r="AU125" s="226" t="s">
        <v>22</v>
      </c>
      <c r="AY125" s="19" t="s">
        <v>144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22</v>
      </c>
      <c r="BK125" s="227">
        <f>ROUND(I125*H125,2)</f>
        <v>0</v>
      </c>
      <c r="BL125" s="19" t="s">
        <v>1650</v>
      </c>
      <c r="BM125" s="226" t="s">
        <v>1672</v>
      </c>
    </row>
    <row r="126" s="14" customFormat="1">
      <c r="A126" s="14"/>
      <c r="B126" s="244"/>
      <c r="C126" s="245"/>
      <c r="D126" s="235" t="s">
        <v>155</v>
      </c>
      <c r="E126" s="246" t="s">
        <v>20</v>
      </c>
      <c r="F126" s="247" t="s">
        <v>22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155</v>
      </c>
      <c r="AU126" s="254" t="s">
        <v>22</v>
      </c>
      <c r="AV126" s="14" t="s">
        <v>83</v>
      </c>
      <c r="AW126" s="14" t="s">
        <v>33</v>
      </c>
      <c r="AX126" s="14" t="s">
        <v>74</v>
      </c>
      <c r="AY126" s="254" t="s">
        <v>144</v>
      </c>
    </row>
    <row r="127" s="15" customFormat="1">
      <c r="A127" s="15"/>
      <c r="B127" s="255"/>
      <c r="C127" s="256"/>
      <c r="D127" s="235" t="s">
        <v>155</v>
      </c>
      <c r="E127" s="257" t="s">
        <v>20</v>
      </c>
      <c r="F127" s="258" t="s">
        <v>198</v>
      </c>
      <c r="G127" s="256"/>
      <c r="H127" s="259">
        <v>1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155</v>
      </c>
      <c r="AU127" s="265" t="s">
        <v>22</v>
      </c>
      <c r="AV127" s="15" t="s">
        <v>151</v>
      </c>
      <c r="AW127" s="15" t="s">
        <v>33</v>
      </c>
      <c r="AX127" s="15" t="s">
        <v>22</v>
      </c>
      <c r="AY127" s="265" t="s">
        <v>144</v>
      </c>
    </row>
    <row r="128" s="13" customFormat="1">
      <c r="A128" s="13"/>
      <c r="B128" s="233"/>
      <c r="C128" s="234"/>
      <c r="D128" s="235" t="s">
        <v>155</v>
      </c>
      <c r="E128" s="236" t="s">
        <v>20</v>
      </c>
      <c r="F128" s="237" t="s">
        <v>1673</v>
      </c>
      <c r="G128" s="234"/>
      <c r="H128" s="236" t="s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22</v>
      </c>
      <c r="AV128" s="13" t="s">
        <v>22</v>
      </c>
      <c r="AW128" s="13" t="s">
        <v>33</v>
      </c>
      <c r="AX128" s="13" t="s">
        <v>74</v>
      </c>
      <c r="AY128" s="243" t="s">
        <v>144</v>
      </c>
    </row>
    <row r="129" s="2" customFormat="1" ht="78" customHeight="1">
      <c r="A129" s="40"/>
      <c r="B129" s="41"/>
      <c r="C129" s="215" t="s">
        <v>8</v>
      </c>
      <c r="D129" s="215" t="s">
        <v>146</v>
      </c>
      <c r="E129" s="216" t="s">
        <v>1674</v>
      </c>
      <c r="F129" s="217" t="s">
        <v>1675</v>
      </c>
      <c r="G129" s="218" t="s">
        <v>1630</v>
      </c>
      <c r="H129" s="219">
        <v>1</v>
      </c>
      <c r="I129" s="220"/>
      <c r="J129" s="221">
        <f>ROUND(I129*H129,2)</f>
        <v>0</v>
      </c>
      <c r="K129" s="217" t="s">
        <v>20</v>
      </c>
      <c r="L129" s="46"/>
      <c r="M129" s="222" t="s">
        <v>20</v>
      </c>
      <c r="N129" s="223" t="s">
        <v>45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1650</v>
      </c>
      <c r="AT129" s="226" t="s">
        <v>146</v>
      </c>
      <c r="AU129" s="226" t="s">
        <v>22</v>
      </c>
      <c r="AY129" s="19" t="s">
        <v>144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22</v>
      </c>
      <c r="BK129" s="227">
        <f>ROUND(I129*H129,2)</f>
        <v>0</v>
      </c>
      <c r="BL129" s="19" t="s">
        <v>1650</v>
      </c>
      <c r="BM129" s="226" t="s">
        <v>1676</v>
      </c>
    </row>
    <row r="130" s="14" customFormat="1">
      <c r="A130" s="14"/>
      <c r="B130" s="244"/>
      <c r="C130" s="245"/>
      <c r="D130" s="235" t="s">
        <v>155</v>
      </c>
      <c r="E130" s="246" t="s">
        <v>20</v>
      </c>
      <c r="F130" s="247" t="s">
        <v>22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155</v>
      </c>
      <c r="AU130" s="254" t="s">
        <v>22</v>
      </c>
      <c r="AV130" s="14" t="s">
        <v>83</v>
      </c>
      <c r="AW130" s="14" t="s">
        <v>33</v>
      </c>
      <c r="AX130" s="14" t="s">
        <v>74</v>
      </c>
      <c r="AY130" s="254" t="s">
        <v>144</v>
      </c>
    </row>
    <row r="131" s="15" customFormat="1">
      <c r="A131" s="15"/>
      <c r="B131" s="255"/>
      <c r="C131" s="256"/>
      <c r="D131" s="235" t="s">
        <v>155</v>
      </c>
      <c r="E131" s="257" t="s">
        <v>20</v>
      </c>
      <c r="F131" s="258" t="s">
        <v>198</v>
      </c>
      <c r="G131" s="256"/>
      <c r="H131" s="259">
        <v>1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155</v>
      </c>
      <c r="AU131" s="265" t="s">
        <v>22</v>
      </c>
      <c r="AV131" s="15" t="s">
        <v>151</v>
      </c>
      <c r="AW131" s="15" t="s">
        <v>33</v>
      </c>
      <c r="AX131" s="15" t="s">
        <v>22</v>
      </c>
      <c r="AY131" s="265" t="s">
        <v>144</v>
      </c>
    </row>
    <row r="132" s="2" customFormat="1" ht="37.8" customHeight="1">
      <c r="A132" s="40"/>
      <c r="B132" s="41"/>
      <c r="C132" s="215" t="s">
        <v>253</v>
      </c>
      <c r="D132" s="215" t="s">
        <v>146</v>
      </c>
      <c r="E132" s="216" t="s">
        <v>1677</v>
      </c>
      <c r="F132" s="217" t="s">
        <v>1678</v>
      </c>
      <c r="G132" s="218" t="s">
        <v>1630</v>
      </c>
      <c r="H132" s="219">
        <v>1</v>
      </c>
      <c r="I132" s="220"/>
      <c r="J132" s="221">
        <f>ROUND(I132*H132,2)</f>
        <v>0</v>
      </c>
      <c r="K132" s="217" t="s">
        <v>20</v>
      </c>
      <c r="L132" s="46"/>
      <c r="M132" s="222" t="s">
        <v>20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1650</v>
      </c>
      <c r="AT132" s="226" t="s">
        <v>146</v>
      </c>
      <c r="AU132" s="226" t="s">
        <v>22</v>
      </c>
      <c r="AY132" s="19" t="s">
        <v>144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22</v>
      </c>
      <c r="BK132" s="227">
        <f>ROUND(I132*H132,2)</f>
        <v>0</v>
      </c>
      <c r="BL132" s="19" t="s">
        <v>1650</v>
      </c>
      <c r="BM132" s="226" t="s">
        <v>1679</v>
      </c>
    </row>
    <row r="133" s="14" customFormat="1">
      <c r="A133" s="14"/>
      <c r="B133" s="244"/>
      <c r="C133" s="245"/>
      <c r="D133" s="235" t="s">
        <v>155</v>
      </c>
      <c r="E133" s="246" t="s">
        <v>20</v>
      </c>
      <c r="F133" s="247" t="s">
        <v>22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155</v>
      </c>
      <c r="AU133" s="254" t="s">
        <v>22</v>
      </c>
      <c r="AV133" s="14" t="s">
        <v>83</v>
      </c>
      <c r="AW133" s="14" t="s">
        <v>33</v>
      </c>
      <c r="AX133" s="14" t="s">
        <v>74</v>
      </c>
      <c r="AY133" s="254" t="s">
        <v>144</v>
      </c>
    </row>
    <row r="134" s="15" customFormat="1">
      <c r="A134" s="15"/>
      <c r="B134" s="255"/>
      <c r="C134" s="256"/>
      <c r="D134" s="235" t="s">
        <v>155</v>
      </c>
      <c r="E134" s="257" t="s">
        <v>20</v>
      </c>
      <c r="F134" s="258" t="s">
        <v>198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155</v>
      </c>
      <c r="AU134" s="265" t="s">
        <v>22</v>
      </c>
      <c r="AV134" s="15" t="s">
        <v>151</v>
      </c>
      <c r="AW134" s="15" t="s">
        <v>33</v>
      </c>
      <c r="AX134" s="15" t="s">
        <v>22</v>
      </c>
      <c r="AY134" s="265" t="s">
        <v>144</v>
      </c>
    </row>
    <row r="135" s="2" customFormat="1" ht="24.15" customHeight="1">
      <c r="A135" s="40"/>
      <c r="B135" s="41"/>
      <c r="C135" s="215" t="s">
        <v>260</v>
      </c>
      <c r="D135" s="215" t="s">
        <v>146</v>
      </c>
      <c r="E135" s="216" t="s">
        <v>1680</v>
      </c>
      <c r="F135" s="217" t="s">
        <v>1681</v>
      </c>
      <c r="G135" s="218" t="s">
        <v>1630</v>
      </c>
      <c r="H135" s="219">
        <v>1</v>
      </c>
      <c r="I135" s="220"/>
      <c r="J135" s="221">
        <f>ROUND(I135*H135,2)</f>
        <v>0</v>
      </c>
      <c r="K135" s="217" t="s">
        <v>20</v>
      </c>
      <c r="L135" s="46"/>
      <c r="M135" s="222" t="s">
        <v>20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1650</v>
      </c>
      <c r="AT135" s="226" t="s">
        <v>146</v>
      </c>
      <c r="AU135" s="226" t="s">
        <v>22</v>
      </c>
      <c r="AY135" s="19" t="s">
        <v>144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22</v>
      </c>
      <c r="BK135" s="227">
        <f>ROUND(I135*H135,2)</f>
        <v>0</v>
      </c>
      <c r="BL135" s="19" t="s">
        <v>1650</v>
      </c>
      <c r="BM135" s="226" t="s">
        <v>1682</v>
      </c>
    </row>
    <row r="136" s="14" customFormat="1">
      <c r="A136" s="14"/>
      <c r="B136" s="244"/>
      <c r="C136" s="245"/>
      <c r="D136" s="235" t="s">
        <v>155</v>
      </c>
      <c r="E136" s="246" t="s">
        <v>20</v>
      </c>
      <c r="F136" s="247" t="s">
        <v>22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155</v>
      </c>
      <c r="AU136" s="254" t="s">
        <v>22</v>
      </c>
      <c r="AV136" s="14" t="s">
        <v>83</v>
      </c>
      <c r="AW136" s="14" t="s">
        <v>33</v>
      </c>
      <c r="AX136" s="14" t="s">
        <v>74</v>
      </c>
      <c r="AY136" s="254" t="s">
        <v>144</v>
      </c>
    </row>
    <row r="137" s="15" customFormat="1">
      <c r="A137" s="15"/>
      <c r="B137" s="255"/>
      <c r="C137" s="256"/>
      <c r="D137" s="235" t="s">
        <v>155</v>
      </c>
      <c r="E137" s="257" t="s">
        <v>20</v>
      </c>
      <c r="F137" s="258" t="s">
        <v>198</v>
      </c>
      <c r="G137" s="256"/>
      <c r="H137" s="259">
        <v>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155</v>
      </c>
      <c r="AU137" s="265" t="s">
        <v>22</v>
      </c>
      <c r="AV137" s="15" t="s">
        <v>151</v>
      </c>
      <c r="AW137" s="15" t="s">
        <v>33</v>
      </c>
      <c r="AX137" s="15" t="s">
        <v>22</v>
      </c>
      <c r="AY137" s="265" t="s">
        <v>144</v>
      </c>
    </row>
    <row r="138" s="2" customFormat="1" ht="24.15" customHeight="1">
      <c r="A138" s="40"/>
      <c r="B138" s="41"/>
      <c r="C138" s="215" t="s">
        <v>265</v>
      </c>
      <c r="D138" s="215" t="s">
        <v>146</v>
      </c>
      <c r="E138" s="216" t="s">
        <v>1683</v>
      </c>
      <c r="F138" s="217" t="s">
        <v>1684</v>
      </c>
      <c r="G138" s="218" t="s">
        <v>1630</v>
      </c>
      <c r="H138" s="219">
        <v>1</v>
      </c>
      <c r="I138" s="220"/>
      <c r="J138" s="221">
        <f>ROUND(I138*H138,2)</f>
        <v>0</v>
      </c>
      <c r="K138" s="217" t="s">
        <v>20</v>
      </c>
      <c r="L138" s="46"/>
      <c r="M138" s="222" t="s">
        <v>20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1650</v>
      </c>
      <c r="AT138" s="226" t="s">
        <v>146</v>
      </c>
      <c r="AU138" s="226" t="s">
        <v>22</v>
      </c>
      <c r="AY138" s="19" t="s">
        <v>144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22</v>
      </c>
      <c r="BK138" s="227">
        <f>ROUND(I138*H138,2)</f>
        <v>0</v>
      </c>
      <c r="BL138" s="19" t="s">
        <v>1650</v>
      </c>
      <c r="BM138" s="226" t="s">
        <v>1685</v>
      </c>
    </row>
    <row r="139" s="14" customFormat="1">
      <c r="A139" s="14"/>
      <c r="B139" s="244"/>
      <c r="C139" s="245"/>
      <c r="D139" s="235" t="s">
        <v>155</v>
      </c>
      <c r="E139" s="246" t="s">
        <v>20</v>
      </c>
      <c r="F139" s="247" t="s">
        <v>22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155</v>
      </c>
      <c r="AU139" s="254" t="s">
        <v>22</v>
      </c>
      <c r="AV139" s="14" t="s">
        <v>83</v>
      </c>
      <c r="AW139" s="14" t="s">
        <v>33</v>
      </c>
      <c r="AX139" s="14" t="s">
        <v>74</v>
      </c>
      <c r="AY139" s="254" t="s">
        <v>144</v>
      </c>
    </row>
    <row r="140" s="15" customFormat="1">
      <c r="A140" s="15"/>
      <c r="B140" s="255"/>
      <c r="C140" s="256"/>
      <c r="D140" s="235" t="s">
        <v>155</v>
      </c>
      <c r="E140" s="257" t="s">
        <v>20</v>
      </c>
      <c r="F140" s="258" t="s">
        <v>198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155</v>
      </c>
      <c r="AU140" s="265" t="s">
        <v>22</v>
      </c>
      <c r="AV140" s="15" t="s">
        <v>151</v>
      </c>
      <c r="AW140" s="15" t="s">
        <v>33</v>
      </c>
      <c r="AX140" s="15" t="s">
        <v>22</v>
      </c>
      <c r="AY140" s="265" t="s">
        <v>144</v>
      </c>
    </row>
    <row r="141" s="12" customFormat="1" ht="22.8" customHeight="1">
      <c r="A141" s="12"/>
      <c r="B141" s="199"/>
      <c r="C141" s="200"/>
      <c r="D141" s="201" t="s">
        <v>73</v>
      </c>
      <c r="E141" s="213" t="s">
        <v>1064</v>
      </c>
      <c r="F141" s="213" t="s">
        <v>1686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SUM(P142:P347)</f>
        <v>0</v>
      </c>
      <c r="Q141" s="207"/>
      <c r="R141" s="208">
        <f>SUM(R142:R347)</f>
        <v>1585.3284319800002</v>
      </c>
      <c r="S141" s="207"/>
      <c r="T141" s="209">
        <f>SUM(T142:T347)</f>
        <v>848.48800000000006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22</v>
      </c>
      <c r="AT141" s="211" t="s">
        <v>73</v>
      </c>
      <c r="AU141" s="211" t="s">
        <v>22</v>
      </c>
      <c r="AY141" s="210" t="s">
        <v>144</v>
      </c>
      <c r="BK141" s="212">
        <f>SUM(BK142:BK347)</f>
        <v>0</v>
      </c>
    </row>
    <row r="142" s="2" customFormat="1" ht="24.15" customHeight="1">
      <c r="A142" s="40"/>
      <c r="B142" s="41"/>
      <c r="C142" s="215" t="s">
        <v>271</v>
      </c>
      <c r="D142" s="215" t="s">
        <v>146</v>
      </c>
      <c r="E142" s="216" t="s">
        <v>1687</v>
      </c>
      <c r="F142" s="217" t="s">
        <v>1688</v>
      </c>
      <c r="G142" s="218" t="s">
        <v>1689</v>
      </c>
      <c r="H142" s="219">
        <v>28800</v>
      </c>
      <c r="I142" s="220"/>
      <c r="J142" s="221">
        <f>ROUND(I142*H142,2)</f>
        <v>0</v>
      </c>
      <c r="K142" s="217" t="s">
        <v>150</v>
      </c>
      <c r="L142" s="46"/>
      <c r="M142" s="222" t="s">
        <v>20</v>
      </c>
      <c r="N142" s="223" t="s">
        <v>45</v>
      </c>
      <c r="O142" s="86"/>
      <c r="P142" s="224">
        <f>O142*H142</f>
        <v>0</v>
      </c>
      <c r="Q142" s="224">
        <v>3.0000000000000001E-05</v>
      </c>
      <c r="R142" s="224">
        <f>Q142*H142</f>
        <v>0.86399999999999999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151</v>
      </c>
      <c r="AT142" s="226" t="s">
        <v>146</v>
      </c>
      <c r="AU142" s="226" t="s">
        <v>83</v>
      </c>
      <c r="AY142" s="19" t="s">
        <v>144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22</v>
      </c>
      <c r="BK142" s="227">
        <f>ROUND(I142*H142,2)</f>
        <v>0</v>
      </c>
      <c r="BL142" s="19" t="s">
        <v>151</v>
      </c>
      <c r="BM142" s="226" t="s">
        <v>1690</v>
      </c>
    </row>
    <row r="143" s="2" customFormat="1">
      <c r="A143" s="40"/>
      <c r="B143" s="41"/>
      <c r="C143" s="42"/>
      <c r="D143" s="228" t="s">
        <v>153</v>
      </c>
      <c r="E143" s="42"/>
      <c r="F143" s="229" t="s">
        <v>1691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153</v>
      </c>
      <c r="AU143" s="19" t="s">
        <v>83</v>
      </c>
    </row>
    <row r="144" s="13" customFormat="1">
      <c r="A144" s="13"/>
      <c r="B144" s="233"/>
      <c r="C144" s="234"/>
      <c r="D144" s="235" t="s">
        <v>155</v>
      </c>
      <c r="E144" s="236" t="s">
        <v>20</v>
      </c>
      <c r="F144" s="237" t="s">
        <v>1692</v>
      </c>
      <c r="G144" s="234"/>
      <c r="H144" s="236" t="s">
        <v>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83</v>
      </c>
      <c r="AV144" s="13" t="s">
        <v>22</v>
      </c>
      <c r="AW144" s="13" t="s">
        <v>33</v>
      </c>
      <c r="AX144" s="13" t="s">
        <v>74</v>
      </c>
      <c r="AY144" s="243" t="s">
        <v>144</v>
      </c>
    </row>
    <row r="145" s="14" customFormat="1">
      <c r="A145" s="14"/>
      <c r="B145" s="244"/>
      <c r="C145" s="245"/>
      <c r="D145" s="235" t="s">
        <v>155</v>
      </c>
      <c r="E145" s="246" t="s">
        <v>20</v>
      </c>
      <c r="F145" s="247" t="s">
        <v>1693</v>
      </c>
      <c r="G145" s="245"/>
      <c r="H145" s="248">
        <v>28800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155</v>
      </c>
      <c r="AU145" s="254" t="s">
        <v>83</v>
      </c>
      <c r="AV145" s="14" t="s">
        <v>83</v>
      </c>
      <c r="AW145" s="14" t="s">
        <v>33</v>
      </c>
      <c r="AX145" s="14" t="s">
        <v>74</v>
      </c>
      <c r="AY145" s="254" t="s">
        <v>144</v>
      </c>
    </row>
    <row r="146" s="15" customFormat="1">
      <c r="A146" s="15"/>
      <c r="B146" s="255"/>
      <c r="C146" s="256"/>
      <c r="D146" s="235" t="s">
        <v>155</v>
      </c>
      <c r="E146" s="257" t="s">
        <v>20</v>
      </c>
      <c r="F146" s="258" t="s">
        <v>198</v>
      </c>
      <c r="G146" s="256"/>
      <c r="H146" s="259">
        <v>28800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155</v>
      </c>
      <c r="AU146" s="265" t="s">
        <v>83</v>
      </c>
      <c r="AV146" s="15" t="s">
        <v>151</v>
      </c>
      <c r="AW146" s="15" t="s">
        <v>33</v>
      </c>
      <c r="AX146" s="15" t="s">
        <v>22</v>
      </c>
      <c r="AY146" s="265" t="s">
        <v>144</v>
      </c>
    </row>
    <row r="147" s="2" customFormat="1" ht="37.8" customHeight="1">
      <c r="A147" s="40"/>
      <c r="B147" s="41"/>
      <c r="C147" s="215" t="s">
        <v>279</v>
      </c>
      <c r="D147" s="215" t="s">
        <v>146</v>
      </c>
      <c r="E147" s="216" t="s">
        <v>1694</v>
      </c>
      <c r="F147" s="217" t="s">
        <v>1695</v>
      </c>
      <c r="G147" s="218" t="s">
        <v>1696</v>
      </c>
      <c r="H147" s="219">
        <v>1200</v>
      </c>
      <c r="I147" s="220"/>
      <c r="J147" s="221">
        <f>ROUND(I147*H147,2)</f>
        <v>0</v>
      </c>
      <c r="K147" s="217" t="s">
        <v>150</v>
      </c>
      <c r="L147" s="46"/>
      <c r="M147" s="222" t="s">
        <v>20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151</v>
      </c>
      <c r="AT147" s="226" t="s">
        <v>146</v>
      </c>
      <c r="AU147" s="226" t="s">
        <v>83</v>
      </c>
      <c r="AY147" s="19" t="s">
        <v>144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22</v>
      </c>
      <c r="BK147" s="227">
        <f>ROUND(I147*H147,2)</f>
        <v>0</v>
      </c>
      <c r="BL147" s="19" t="s">
        <v>151</v>
      </c>
      <c r="BM147" s="226" t="s">
        <v>1697</v>
      </c>
    </row>
    <row r="148" s="2" customFormat="1">
      <c r="A148" s="40"/>
      <c r="B148" s="41"/>
      <c r="C148" s="42"/>
      <c r="D148" s="228" t="s">
        <v>153</v>
      </c>
      <c r="E148" s="42"/>
      <c r="F148" s="229" t="s">
        <v>1698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153</v>
      </c>
      <c r="AU148" s="19" t="s">
        <v>83</v>
      </c>
    </row>
    <row r="149" s="14" customFormat="1">
      <c r="A149" s="14"/>
      <c r="B149" s="244"/>
      <c r="C149" s="245"/>
      <c r="D149" s="235" t="s">
        <v>155</v>
      </c>
      <c r="E149" s="246" t="s">
        <v>20</v>
      </c>
      <c r="F149" s="247" t="s">
        <v>1699</v>
      </c>
      <c r="G149" s="245"/>
      <c r="H149" s="248">
        <v>1200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155</v>
      </c>
      <c r="AU149" s="254" t="s">
        <v>83</v>
      </c>
      <c r="AV149" s="14" t="s">
        <v>83</v>
      </c>
      <c r="AW149" s="14" t="s">
        <v>33</v>
      </c>
      <c r="AX149" s="14" t="s">
        <v>74</v>
      </c>
      <c r="AY149" s="254" t="s">
        <v>144</v>
      </c>
    </row>
    <row r="150" s="15" customFormat="1">
      <c r="A150" s="15"/>
      <c r="B150" s="255"/>
      <c r="C150" s="256"/>
      <c r="D150" s="235" t="s">
        <v>155</v>
      </c>
      <c r="E150" s="257" t="s">
        <v>20</v>
      </c>
      <c r="F150" s="258" t="s">
        <v>198</v>
      </c>
      <c r="G150" s="256"/>
      <c r="H150" s="259">
        <v>1200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155</v>
      </c>
      <c r="AU150" s="265" t="s">
        <v>83</v>
      </c>
      <c r="AV150" s="15" t="s">
        <v>151</v>
      </c>
      <c r="AW150" s="15" t="s">
        <v>33</v>
      </c>
      <c r="AX150" s="15" t="s">
        <v>22</v>
      </c>
      <c r="AY150" s="265" t="s">
        <v>144</v>
      </c>
    </row>
    <row r="151" s="2" customFormat="1" ht="62.7" customHeight="1">
      <c r="A151" s="40"/>
      <c r="B151" s="41"/>
      <c r="C151" s="215" t="s">
        <v>7</v>
      </c>
      <c r="D151" s="215" t="s">
        <v>146</v>
      </c>
      <c r="E151" s="216" t="s">
        <v>1700</v>
      </c>
      <c r="F151" s="217" t="s">
        <v>1701</v>
      </c>
      <c r="G151" s="218" t="s">
        <v>161</v>
      </c>
      <c r="H151" s="219">
        <v>1049.27</v>
      </c>
      <c r="I151" s="220"/>
      <c r="J151" s="221">
        <f>ROUND(I151*H151,2)</f>
        <v>0</v>
      </c>
      <c r="K151" s="217" t="s">
        <v>150</v>
      </c>
      <c r="L151" s="46"/>
      <c r="M151" s="222" t="s">
        <v>20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151</v>
      </c>
      <c r="AT151" s="226" t="s">
        <v>146</v>
      </c>
      <c r="AU151" s="226" t="s">
        <v>83</v>
      </c>
      <c r="AY151" s="19" t="s">
        <v>144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22</v>
      </c>
      <c r="BK151" s="227">
        <f>ROUND(I151*H151,2)</f>
        <v>0</v>
      </c>
      <c r="BL151" s="19" t="s">
        <v>151</v>
      </c>
      <c r="BM151" s="226" t="s">
        <v>1702</v>
      </c>
    </row>
    <row r="152" s="2" customFormat="1">
      <c r="A152" s="40"/>
      <c r="B152" s="41"/>
      <c r="C152" s="42"/>
      <c r="D152" s="228" t="s">
        <v>153</v>
      </c>
      <c r="E152" s="42"/>
      <c r="F152" s="229" t="s">
        <v>1703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153</v>
      </c>
      <c r="AU152" s="19" t="s">
        <v>83</v>
      </c>
    </row>
    <row r="153" s="13" customFormat="1">
      <c r="A153" s="13"/>
      <c r="B153" s="233"/>
      <c r="C153" s="234"/>
      <c r="D153" s="235" t="s">
        <v>155</v>
      </c>
      <c r="E153" s="236" t="s">
        <v>20</v>
      </c>
      <c r="F153" s="237" t="s">
        <v>291</v>
      </c>
      <c r="G153" s="234"/>
      <c r="H153" s="236" t="s">
        <v>20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155</v>
      </c>
      <c r="AU153" s="243" t="s">
        <v>83</v>
      </c>
      <c r="AV153" s="13" t="s">
        <v>22</v>
      </c>
      <c r="AW153" s="13" t="s">
        <v>33</v>
      </c>
      <c r="AX153" s="13" t="s">
        <v>74</v>
      </c>
      <c r="AY153" s="243" t="s">
        <v>144</v>
      </c>
    </row>
    <row r="154" s="13" customFormat="1">
      <c r="A154" s="13"/>
      <c r="B154" s="233"/>
      <c r="C154" s="234"/>
      <c r="D154" s="235" t="s">
        <v>155</v>
      </c>
      <c r="E154" s="236" t="s">
        <v>20</v>
      </c>
      <c r="F154" s="237" t="s">
        <v>164</v>
      </c>
      <c r="G154" s="234"/>
      <c r="H154" s="236" t="s">
        <v>20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155</v>
      </c>
      <c r="AU154" s="243" t="s">
        <v>83</v>
      </c>
      <c r="AV154" s="13" t="s">
        <v>22</v>
      </c>
      <c r="AW154" s="13" t="s">
        <v>33</v>
      </c>
      <c r="AX154" s="13" t="s">
        <v>74</v>
      </c>
      <c r="AY154" s="243" t="s">
        <v>144</v>
      </c>
    </row>
    <row r="155" s="14" customFormat="1">
      <c r="A155" s="14"/>
      <c r="B155" s="244"/>
      <c r="C155" s="245"/>
      <c r="D155" s="235" t="s">
        <v>155</v>
      </c>
      <c r="E155" s="246" t="s">
        <v>20</v>
      </c>
      <c r="F155" s="247" t="s">
        <v>1704</v>
      </c>
      <c r="G155" s="245"/>
      <c r="H155" s="248">
        <v>1049.27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155</v>
      </c>
      <c r="AU155" s="254" t="s">
        <v>83</v>
      </c>
      <c r="AV155" s="14" t="s">
        <v>83</v>
      </c>
      <c r="AW155" s="14" t="s">
        <v>33</v>
      </c>
      <c r="AX155" s="14" t="s">
        <v>22</v>
      </c>
      <c r="AY155" s="254" t="s">
        <v>144</v>
      </c>
    </row>
    <row r="156" s="2" customFormat="1" ht="33" customHeight="1">
      <c r="A156" s="40"/>
      <c r="B156" s="41"/>
      <c r="C156" s="215" t="s">
        <v>294</v>
      </c>
      <c r="D156" s="215" t="s">
        <v>146</v>
      </c>
      <c r="E156" s="216" t="s">
        <v>1705</v>
      </c>
      <c r="F156" s="217" t="s">
        <v>1706</v>
      </c>
      <c r="G156" s="218" t="s">
        <v>161</v>
      </c>
      <c r="H156" s="219">
        <v>1049.27</v>
      </c>
      <c r="I156" s="220"/>
      <c r="J156" s="221">
        <f>ROUND(I156*H156,2)</f>
        <v>0</v>
      </c>
      <c r="K156" s="217" t="s">
        <v>150</v>
      </c>
      <c r="L156" s="46"/>
      <c r="M156" s="222" t="s">
        <v>20</v>
      </c>
      <c r="N156" s="223" t="s">
        <v>45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151</v>
      </c>
      <c r="AT156" s="226" t="s">
        <v>146</v>
      </c>
      <c r="AU156" s="226" t="s">
        <v>83</v>
      </c>
      <c r="AY156" s="19" t="s">
        <v>144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22</v>
      </c>
      <c r="BK156" s="227">
        <f>ROUND(I156*H156,2)</f>
        <v>0</v>
      </c>
      <c r="BL156" s="19" t="s">
        <v>151</v>
      </c>
      <c r="BM156" s="226" t="s">
        <v>1707</v>
      </c>
    </row>
    <row r="157" s="2" customFormat="1">
      <c r="A157" s="40"/>
      <c r="B157" s="41"/>
      <c r="C157" s="42"/>
      <c r="D157" s="228" t="s">
        <v>153</v>
      </c>
      <c r="E157" s="42"/>
      <c r="F157" s="229" t="s">
        <v>1708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153</v>
      </c>
      <c r="AU157" s="19" t="s">
        <v>83</v>
      </c>
    </row>
    <row r="158" s="13" customFormat="1">
      <c r="A158" s="13"/>
      <c r="B158" s="233"/>
      <c r="C158" s="234"/>
      <c r="D158" s="235" t="s">
        <v>155</v>
      </c>
      <c r="E158" s="236" t="s">
        <v>20</v>
      </c>
      <c r="F158" s="237" t="s">
        <v>291</v>
      </c>
      <c r="G158" s="234"/>
      <c r="H158" s="236" t="s">
        <v>20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155</v>
      </c>
      <c r="AU158" s="243" t="s">
        <v>83</v>
      </c>
      <c r="AV158" s="13" t="s">
        <v>22</v>
      </c>
      <c r="AW158" s="13" t="s">
        <v>33</v>
      </c>
      <c r="AX158" s="13" t="s">
        <v>74</v>
      </c>
      <c r="AY158" s="243" t="s">
        <v>144</v>
      </c>
    </row>
    <row r="159" s="13" customFormat="1">
      <c r="A159" s="13"/>
      <c r="B159" s="233"/>
      <c r="C159" s="234"/>
      <c r="D159" s="235" t="s">
        <v>155</v>
      </c>
      <c r="E159" s="236" t="s">
        <v>20</v>
      </c>
      <c r="F159" s="237" t="s">
        <v>164</v>
      </c>
      <c r="G159" s="234"/>
      <c r="H159" s="236" t="s">
        <v>20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155</v>
      </c>
      <c r="AU159" s="243" t="s">
        <v>83</v>
      </c>
      <c r="AV159" s="13" t="s">
        <v>22</v>
      </c>
      <c r="AW159" s="13" t="s">
        <v>33</v>
      </c>
      <c r="AX159" s="13" t="s">
        <v>74</v>
      </c>
      <c r="AY159" s="243" t="s">
        <v>144</v>
      </c>
    </row>
    <row r="160" s="14" customFormat="1">
      <c r="A160" s="14"/>
      <c r="B160" s="244"/>
      <c r="C160" s="245"/>
      <c r="D160" s="235" t="s">
        <v>155</v>
      </c>
      <c r="E160" s="246" t="s">
        <v>20</v>
      </c>
      <c r="F160" s="247" t="s">
        <v>1704</v>
      </c>
      <c r="G160" s="245"/>
      <c r="H160" s="248">
        <v>1049.27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155</v>
      </c>
      <c r="AU160" s="254" t="s">
        <v>83</v>
      </c>
      <c r="AV160" s="14" t="s">
        <v>83</v>
      </c>
      <c r="AW160" s="14" t="s">
        <v>33</v>
      </c>
      <c r="AX160" s="14" t="s">
        <v>22</v>
      </c>
      <c r="AY160" s="254" t="s">
        <v>144</v>
      </c>
    </row>
    <row r="161" s="2" customFormat="1" ht="62.7" customHeight="1">
      <c r="A161" s="40"/>
      <c r="B161" s="41"/>
      <c r="C161" s="215" t="s">
        <v>300</v>
      </c>
      <c r="D161" s="215" t="s">
        <v>146</v>
      </c>
      <c r="E161" s="216" t="s">
        <v>188</v>
      </c>
      <c r="F161" s="217" t="s">
        <v>189</v>
      </c>
      <c r="G161" s="218" t="s">
        <v>161</v>
      </c>
      <c r="H161" s="219">
        <v>1049.27</v>
      </c>
      <c r="I161" s="220"/>
      <c r="J161" s="221">
        <f>ROUND(I161*H161,2)</f>
        <v>0</v>
      </c>
      <c r="K161" s="217" t="s">
        <v>150</v>
      </c>
      <c r="L161" s="46"/>
      <c r="M161" s="222" t="s">
        <v>20</v>
      </c>
      <c r="N161" s="223" t="s">
        <v>45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151</v>
      </c>
      <c r="AT161" s="226" t="s">
        <v>146</v>
      </c>
      <c r="AU161" s="226" t="s">
        <v>83</v>
      </c>
      <c r="AY161" s="19" t="s">
        <v>144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22</v>
      </c>
      <c r="BK161" s="227">
        <f>ROUND(I161*H161,2)</f>
        <v>0</v>
      </c>
      <c r="BL161" s="19" t="s">
        <v>151</v>
      </c>
      <c r="BM161" s="226" t="s">
        <v>1709</v>
      </c>
    </row>
    <row r="162" s="2" customFormat="1">
      <c r="A162" s="40"/>
      <c r="B162" s="41"/>
      <c r="C162" s="42"/>
      <c r="D162" s="228" t="s">
        <v>153</v>
      </c>
      <c r="E162" s="42"/>
      <c r="F162" s="229" t="s">
        <v>191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83</v>
      </c>
    </row>
    <row r="163" s="13" customFormat="1">
      <c r="A163" s="13"/>
      <c r="B163" s="233"/>
      <c r="C163" s="234"/>
      <c r="D163" s="235" t="s">
        <v>155</v>
      </c>
      <c r="E163" s="236" t="s">
        <v>20</v>
      </c>
      <c r="F163" s="237" t="s">
        <v>291</v>
      </c>
      <c r="G163" s="234"/>
      <c r="H163" s="236" t="s">
        <v>20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155</v>
      </c>
      <c r="AU163" s="243" t="s">
        <v>83</v>
      </c>
      <c r="AV163" s="13" t="s">
        <v>22</v>
      </c>
      <c r="AW163" s="13" t="s">
        <v>33</v>
      </c>
      <c r="AX163" s="13" t="s">
        <v>74</v>
      </c>
      <c r="AY163" s="243" t="s">
        <v>144</v>
      </c>
    </row>
    <row r="164" s="13" customFormat="1">
      <c r="A164" s="13"/>
      <c r="B164" s="233"/>
      <c r="C164" s="234"/>
      <c r="D164" s="235" t="s">
        <v>155</v>
      </c>
      <c r="E164" s="236" t="s">
        <v>20</v>
      </c>
      <c r="F164" s="237" t="s">
        <v>164</v>
      </c>
      <c r="G164" s="234"/>
      <c r="H164" s="236" t="s">
        <v>20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83</v>
      </c>
      <c r="AV164" s="13" t="s">
        <v>22</v>
      </c>
      <c r="AW164" s="13" t="s">
        <v>33</v>
      </c>
      <c r="AX164" s="13" t="s">
        <v>74</v>
      </c>
      <c r="AY164" s="243" t="s">
        <v>144</v>
      </c>
    </row>
    <row r="165" s="14" customFormat="1">
      <c r="A165" s="14"/>
      <c r="B165" s="244"/>
      <c r="C165" s="245"/>
      <c r="D165" s="235" t="s">
        <v>155</v>
      </c>
      <c r="E165" s="246" t="s">
        <v>20</v>
      </c>
      <c r="F165" s="247" t="s">
        <v>1704</v>
      </c>
      <c r="G165" s="245"/>
      <c r="H165" s="248">
        <v>1049.27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155</v>
      </c>
      <c r="AU165" s="254" t="s">
        <v>83</v>
      </c>
      <c r="AV165" s="14" t="s">
        <v>83</v>
      </c>
      <c r="AW165" s="14" t="s">
        <v>33</v>
      </c>
      <c r="AX165" s="14" t="s">
        <v>22</v>
      </c>
      <c r="AY165" s="254" t="s">
        <v>144</v>
      </c>
    </row>
    <row r="166" s="2" customFormat="1" ht="37.8" customHeight="1">
      <c r="A166" s="40"/>
      <c r="B166" s="41"/>
      <c r="C166" s="215" t="s">
        <v>308</v>
      </c>
      <c r="D166" s="215" t="s">
        <v>146</v>
      </c>
      <c r="E166" s="216" t="s">
        <v>1710</v>
      </c>
      <c r="F166" s="217" t="s">
        <v>1711</v>
      </c>
      <c r="G166" s="218" t="s">
        <v>161</v>
      </c>
      <c r="H166" s="219">
        <v>469.16000000000002</v>
      </c>
      <c r="I166" s="220"/>
      <c r="J166" s="221">
        <f>ROUND(I166*H166,2)</f>
        <v>0</v>
      </c>
      <c r="K166" s="217" t="s">
        <v>150</v>
      </c>
      <c r="L166" s="46"/>
      <c r="M166" s="222" t="s">
        <v>20</v>
      </c>
      <c r="N166" s="223" t="s">
        <v>45</v>
      </c>
      <c r="O166" s="86"/>
      <c r="P166" s="224">
        <f>O166*H166</f>
        <v>0</v>
      </c>
      <c r="Q166" s="224">
        <v>2.4340799999999998</v>
      </c>
      <c r="R166" s="224">
        <f>Q166*H166</f>
        <v>1141.9729728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151</v>
      </c>
      <c r="AT166" s="226" t="s">
        <v>146</v>
      </c>
      <c r="AU166" s="226" t="s">
        <v>83</v>
      </c>
      <c r="AY166" s="19" t="s">
        <v>144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22</v>
      </c>
      <c r="BK166" s="227">
        <f>ROUND(I166*H166,2)</f>
        <v>0</v>
      </c>
      <c r="BL166" s="19" t="s">
        <v>151</v>
      </c>
      <c r="BM166" s="226" t="s">
        <v>1712</v>
      </c>
    </row>
    <row r="167" s="2" customFormat="1">
      <c r="A167" s="40"/>
      <c r="B167" s="41"/>
      <c r="C167" s="42"/>
      <c r="D167" s="228" t="s">
        <v>153</v>
      </c>
      <c r="E167" s="42"/>
      <c r="F167" s="229" t="s">
        <v>1713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83</v>
      </c>
    </row>
    <row r="168" s="13" customFormat="1">
      <c r="A168" s="13"/>
      <c r="B168" s="233"/>
      <c r="C168" s="234"/>
      <c r="D168" s="235" t="s">
        <v>155</v>
      </c>
      <c r="E168" s="236" t="s">
        <v>20</v>
      </c>
      <c r="F168" s="237" t="s">
        <v>403</v>
      </c>
      <c r="G168" s="234"/>
      <c r="H168" s="236" t="s">
        <v>20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83</v>
      </c>
      <c r="AV168" s="13" t="s">
        <v>22</v>
      </c>
      <c r="AW168" s="13" t="s">
        <v>33</v>
      </c>
      <c r="AX168" s="13" t="s">
        <v>74</v>
      </c>
      <c r="AY168" s="243" t="s">
        <v>144</v>
      </c>
    </row>
    <row r="169" s="14" customFormat="1">
      <c r="A169" s="14"/>
      <c r="B169" s="244"/>
      <c r="C169" s="245"/>
      <c r="D169" s="235" t="s">
        <v>155</v>
      </c>
      <c r="E169" s="246" t="s">
        <v>20</v>
      </c>
      <c r="F169" s="247" t="s">
        <v>404</v>
      </c>
      <c r="G169" s="245"/>
      <c r="H169" s="248">
        <v>469.15999999999997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83</v>
      </c>
      <c r="AV169" s="14" t="s">
        <v>83</v>
      </c>
      <c r="AW169" s="14" t="s">
        <v>33</v>
      </c>
      <c r="AX169" s="14" t="s">
        <v>22</v>
      </c>
      <c r="AY169" s="254" t="s">
        <v>144</v>
      </c>
    </row>
    <row r="170" s="2" customFormat="1" ht="49.05" customHeight="1">
      <c r="A170" s="40"/>
      <c r="B170" s="41"/>
      <c r="C170" s="215" t="s">
        <v>314</v>
      </c>
      <c r="D170" s="215" t="s">
        <v>146</v>
      </c>
      <c r="E170" s="216" t="s">
        <v>1714</v>
      </c>
      <c r="F170" s="217" t="s">
        <v>1715</v>
      </c>
      <c r="G170" s="218" t="s">
        <v>161</v>
      </c>
      <c r="H170" s="219">
        <v>469.16000000000002</v>
      </c>
      <c r="I170" s="220"/>
      <c r="J170" s="221">
        <f>ROUND(I170*H170,2)</f>
        <v>0</v>
      </c>
      <c r="K170" s="217" t="s">
        <v>150</v>
      </c>
      <c r="L170" s="46"/>
      <c r="M170" s="222" t="s">
        <v>20</v>
      </c>
      <c r="N170" s="223" t="s">
        <v>45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1.8</v>
      </c>
      <c r="T170" s="225">
        <f>S170*H170</f>
        <v>844.48800000000006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151</v>
      </c>
      <c r="AT170" s="226" t="s">
        <v>146</v>
      </c>
      <c r="AU170" s="226" t="s">
        <v>83</v>
      </c>
      <c r="AY170" s="19" t="s">
        <v>144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22</v>
      </c>
      <c r="BK170" s="227">
        <f>ROUND(I170*H170,2)</f>
        <v>0</v>
      </c>
      <c r="BL170" s="19" t="s">
        <v>151</v>
      </c>
      <c r="BM170" s="226" t="s">
        <v>1716</v>
      </c>
    </row>
    <row r="171" s="2" customFormat="1">
      <c r="A171" s="40"/>
      <c r="B171" s="41"/>
      <c r="C171" s="42"/>
      <c r="D171" s="228" t="s">
        <v>153</v>
      </c>
      <c r="E171" s="42"/>
      <c r="F171" s="229" t="s">
        <v>1717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153</v>
      </c>
      <c r="AU171" s="19" t="s">
        <v>83</v>
      </c>
    </row>
    <row r="172" s="13" customFormat="1">
      <c r="A172" s="13"/>
      <c r="B172" s="233"/>
      <c r="C172" s="234"/>
      <c r="D172" s="235" t="s">
        <v>155</v>
      </c>
      <c r="E172" s="236" t="s">
        <v>20</v>
      </c>
      <c r="F172" s="237" t="s">
        <v>403</v>
      </c>
      <c r="G172" s="234"/>
      <c r="H172" s="236" t="s">
        <v>20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155</v>
      </c>
      <c r="AU172" s="243" t="s">
        <v>83</v>
      </c>
      <c r="AV172" s="13" t="s">
        <v>22</v>
      </c>
      <c r="AW172" s="13" t="s">
        <v>33</v>
      </c>
      <c r="AX172" s="13" t="s">
        <v>74</v>
      </c>
      <c r="AY172" s="243" t="s">
        <v>144</v>
      </c>
    </row>
    <row r="173" s="14" customFormat="1">
      <c r="A173" s="14"/>
      <c r="B173" s="244"/>
      <c r="C173" s="245"/>
      <c r="D173" s="235" t="s">
        <v>155</v>
      </c>
      <c r="E173" s="246" t="s">
        <v>20</v>
      </c>
      <c r="F173" s="247" t="s">
        <v>404</v>
      </c>
      <c r="G173" s="245"/>
      <c r="H173" s="248">
        <v>469.15999999999997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155</v>
      </c>
      <c r="AU173" s="254" t="s">
        <v>83</v>
      </c>
      <c r="AV173" s="14" t="s">
        <v>83</v>
      </c>
      <c r="AW173" s="14" t="s">
        <v>33</v>
      </c>
      <c r="AX173" s="14" t="s">
        <v>22</v>
      </c>
      <c r="AY173" s="254" t="s">
        <v>144</v>
      </c>
    </row>
    <row r="174" s="2" customFormat="1" ht="37.8" customHeight="1">
      <c r="A174" s="40"/>
      <c r="B174" s="41"/>
      <c r="C174" s="215" t="s">
        <v>320</v>
      </c>
      <c r="D174" s="215" t="s">
        <v>146</v>
      </c>
      <c r="E174" s="216" t="s">
        <v>1718</v>
      </c>
      <c r="F174" s="217" t="s">
        <v>1719</v>
      </c>
      <c r="G174" s="218" t="s">
        <v>217</v>
      </c>
      <c r="H174" s="219">
        <v>1172.9000000000001</v>
      </c>
      <c r="I174" s="220"/>
      <c r="J174" s="221">
        <f>ROUND(I174*H174,2)</f>
        <v>0</v>
      </c>
      <c r="K174" s="217" t="s">
        <v>150</v>
      </c>
      <c r="L174" s="46"/>
      <c r="M174" s="222" t="s">
        <v>20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151</v>
      </c>
      <c r="AT174" s="226" t="s">
        <v>146</v>
      </c>
      <c r="AU174" s="226" t="s">
        <v>83</v>
      </c>
      <c r="AY174" s="19" t="s">
        <v>144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22</v>
      </c>
      <c r="BK174" s="227">
        <f>ROUND(I174*H174,2)</f>
        <v>0</v>
      </c>
      <c r="BL174" s="19" t="s">
        <v>151</v>
      </c>
      <c r="BM174" s="226" t="s">
        <v>1720</v>
      </c>
    </row>
    <row r="175" s="2" customFormat="1">
      <c r="A175" s="40"/>
      <c r="B175" s="41"/>
      <c r="C175" s="42"/>
      <c r="D175" s="228" t="s">
        <v>153</v>
      </c>
      <c r="E175" s="42"/>
      <c r="F175" s="229" t="s">
        <v>1721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83</v>
      </c>
    </row>
    <row r="176" s="13" customFormat="1">
      <c r="A176" s="13"/>
      <c r="B176" s="233"/>
      <c r="C176" s="234"/>
      <c r="D176" s="235" t="s">
        <v>155</v>
      </c>
      <c r="E176" s="236" t="s">
        <v>20</v>
      </c>
      <c r="F176" s="237" t="s">
        <v>1722</v>
      </c>
      <c r="G176" s="234"/>
      <c r="H176" s="236" t="s">
        <v>20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155</v>
      </c>
      <c r="AU176" s="243" t="s">
        <v>83</v>
      </c>
      <c r="AV176" s="13" t="s">
        <v>22</v>
      </c>
      <c r="AW176" s="13" t="s">
        <v>33</v>
      </c>
      <c r="AX176" s="13" t="s">
        <v>74</v>
      </c>
      <c r="AY176" s="243" t="s">
        <v>144</v>
      </c>
    </row>
    <row r="177" s="14" customFormat="1">
      <c r="A177" s="14"/>
      <c r="B177" s="244"/>
      <c r="C177" s="245"/>
      <c r="D177" s="235" t="s">
        <v>155</v>
      </c>
      <c r="E177" s="246" t="s">
        <v>20</v>
      </c>
      <c r="F177" s="247" t="s">
        <v>1723</v>
      </c>
      <c r="G177" s="245"/>
      <c r="H177" s="248">
        <v>469.16000000000002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155</v>
      </c>
      <c r="AU177" s="254" t="s">
        <v>83</v>
      </c>
      <c r="AV177" s="14" t="s">
        <v>83</v>
      </c>
      <c r="AW177" s="14" t="s">
        <v>33</v>
      </c>
      <c r="AX177" s="14" t="s">
        <v>22</v>
      </c>
      <c r="AY177" s="254" t="s">
        <v>144</v>
      </c>
    </row>
    <row r="178" s="14" customFormat="1">
      <c r="A178" s="14"/>
      <c r="B178" s="244"/>
      <c r="C178" s="245"/>
      <c r="D178" s="235" t="s">
        <v>155</v>
      </c>
      <c r="E178" s="245"/>
      <c r="F178" s="247" t="s">
        <v>1724</v>
      </c>
      <c r="G178" s="245"/>
      <c r="H178" s="248">
        <v>1172.9000000000001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155</v>
      </c>
      <c r="AU178" s="254" t="s">
        <v>83</v>
      </c>
      <c r="AV178" s="14" t="s">
        <v>83</v>
      </c>
      <c r="AW178" s="14" t="s">
        <v>4</v>
      </c>
      <c r="AX178" s="14" t="s">
        <v>22</v>
      </c>
      <c r="AY178" s="254" t="s">
        <v>144</v>
      </c>
    </row>
    <row r="179" s="2" customFormat="1" ht="24.15" customHeight="1">
      <c r="A179" s="40"/>
      <c r="B179" s="41"/>
      <c r="C179" s="215" t="s">
        <v>326</v>
      </c>
      <c r="D179" s="215" t="s">
        <v>146</v>
      </c>
      <c r="E179" s="216" t="s">
        <v>1725</v>
      </c>
      <c r="F179" s="217" t="s">
        <v>1726</v>
      </c>
      <c r="G179" s="218" t="s">
        <v>357</v>
      </c>
      <c r="H179" s="219">
        <v>130</v>
      </c>
      <c r="I179" s="220"/>
      <c r="J179" s="221">
        <f>ROUND(I179*H179,2)</f>
        <v>0</v>
      </c>
      <c r="K179" s="217" t="s">
        <v>150</v>
      </c>
      <c r="L179" s="46"/>
      <c r="M179" s="222" t="s">
        <v>20</v>
      </c>
      <c r="N179" s="223" t="s">
        <v>45</v>
      </c>
      <c r="O179" s="86"/>
      <c r="P179" s="224">
        <f>O179*H179</f>
        <v>0</v>
      </c>
      <c r="Q179" s="224">
        <v>0.00020000000000000001</v>
      </c>
      <c r="R179" s="224">
        <f>Q179*H179</f>
        <v>0.026000000000000002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151</v>
      </c>
      <c r="AT179" s="226" t="s">
        <v>146</v>
      </c>
      <c r="AU179" s="226" t="s">
        <v>83</v>
      </c>
      <c r="AY179" s="19" t="s">
        <v>144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22</v>
      </c>
      <c r="BK179" s="227">
        <f>ROUND(I179*H179,2)</f>
        <v>0</v>
      </c>
      <c r="BL179" s="19" t="s">
        <v>151</v>
      </c>
      <c r="BM179" s="226" t="s">
        <v>1727</v>
      </c>
    </row>
    <row r="180" s="2" customFormat="1">
      <c r="A180" s="40"/>
      <c r="B180" s="41"/>
      <c r="C180" s="42"/>
      <c r="D180" s="228" t="s">
        <v>153</v>
      </c>
      <c r="E180" s="42"/>
      <c r="F180" s="229" t="s">
        <v>1728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153</v>
      </c>
      <c r="AU180" s="19" t="s">
        <v>83</v>
      </c>
    </row>
    <row r="181" s="2" customFormat="1" ht="37.8" customHeight="1">
      <c r="A181" s="40"/>
      <c r="B181" s="41"/>
      <c r="C181" s="215" t="s">
        <v>331</v>
      </c>
      <c r="D181" s="215" t="s">
        <v>146</v>
      </c>
      <c r="E181" s="216" t="s">
        <v>1729</v>
      </c>
      <c r="F181" s="217" t="s">
        <v>1730</v>
      </c>
      <c r="G181" s="218" t="s">
        <v>149</v>
      </c>
      <c r="H181" s="219">
        <v>1417.5999999999999</v>
      </c>
      <c r="I181" s="220"/>
      <c r="J181" s="221">
        <f>ROUND(I181*H181,2)</f>
        <v>0</v>
      </c>
      <c r="K181" s="217" t="s">
        <v>150</v>
      </c>
      <c r="L181" s="46"/>
      <c r="M181" s="222" t="s">
        <v>20</v>
      </c>
      <c r="N181" s="223" t="s">
        <v>45</v>
      </c>
      <c r="O181" s="86"/>
      <c r="P181" s="224">
        <f>O181*H181</f>
        <v>0</v>
      </c>
      <c r="Q181" s="224">
        <v>0.00014999999999999999</v>
      </c>
      <c r="R181" s="224">
        <f>Q181*H181</f>
        <v>0.21263999999999997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151</v>
      </c>
      <c r="AT181" s="226" t="s">
        <v>146</v>
      </c>
      <c r="AU181" s="226" t="s">
        <v>83</v>
      </c>
      <c r="AY181" s="19" t="s">
        <v>144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22</v>
      </c>
      <c r="BK181" s="227">
        <f>ROUND(I181*H181,2)</f>
        <v>0</v>
      </c>
      <c r="BL181" s="19" t="s">
        <v>151</v>
      </c>
      <c r="BM181" s="226" t="s">
        <v>1731</v>
      </c>
    </row>
    <row r="182" s="2" customFormat="1">
      <c r="A182" s="40"/>
      <c r="B182" s="41"/>
      <c r="C182" s="42"/>
      <c r="D182" s="228" t="s">
        <v>153</v>
      </c>
      <c r="E182" s="42"/>
      <c r="F182" s="229" t="s">
        <v>1732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153</v>
      </c>
      <c r="AU182" s="19" t="s">
        <v>83</v>
      </c>
    </row>
    <row r="183" s="14" customFormat="1">
      <c r="A183" s="14"/>
      <c r="B183" s="244"/>
      <c r="C183" s="245"/>
      <c r="D183" s="235" t="s">
        <v>155</v>
      </c>
      <c r="E183" s="246" t="s">
        <v>20</v>
      </c>
      <c r="F183" s="247" t="s">
        <v>1733</v>
      </c>
      <c r="G183" s="245"/>
      <c r="H183" s="248">
        <v>194.40000000000001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155</v>
      </c>
      <c r="AU183" s="254" t="s">
        <v>83</v>
      </c>
      <c r="AV183" s="14" t="s">
        <v>83</v>
      </c>
      <c r="AW183" s="14" t="s">
        <v>33</v>
      </c>
      <c r="AX183" s="14" t="s">
        <v>74</v>
      </c>
      <c r="AY183" s="254" t="s">
        <v>144</v>
      </c>
    </row>
    <row r="184" s="14" customFormat="1">
      <c r="A184" s="14"/>
      <c r="B184" s="244"/>
      <c r="C184" s="245"/>
      <c r="D184" s="235" t="s">
        <v>155</v>
      </c>
      <c r="E184" s="246" t="s">
        <v>20</v>
      </c>
      <c r="F184" s="247" t="s">
        <v>1734</v>
      </c>
      <c r="G184" s="245"/>
      <c r="H184" s="248">
        <v>182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155</v>
      </c>
      <c r="AU184" s="254" t="s">
        <v>83</v>
      </c>
      <c r="AV184" s="14" t="s">
        <v>83</v>
      </c>
      <c r="AW184" s="14" t="s">
        <v>33</v>
      </c>
      <c r="AX184" s="14" t="s">
        <v>74</v>
      </c>
      <c r="AY184" s="254" t="s">
        <v>144</v>
      </c>
    </row>
    <row r="185" s="14" customFormat="1">
      <c r="A185" s="14"/>
      <c r="B185" s="244"/>
      <c r="C185" s="245"/>
      <c r="D185" s="235" t="s">
        <v>155</v>
      </c>
      <c r="E185" s="246" t="s">
        <v>20</v>
      </c>
      <c r="F185" s="247" t="s">
        <v>1735</v>
      </c>
      <c r="G185" s="245"/>
      <c r="H185" s="248">
        <v>569.60000000000002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155</v>
      </c>
      <c r="AU185" s="254" t="s">
        <v>83</v>
      </c>
      <c r="AV185" s="14" t="s">
        <v>83</v>
      </c>
      <c r="AW185" s="14" t="s">
        <v>33</v>
      </c>
      <c r="AX185" s="14" t="s">
        <v>74</v>
      </c>
      <c r="AY185" s="254" t="s">
        <v>144</v>
      </c>
    </row>
    <row r="186" s="14" customFormat="1">
      <c r="A186" s="14"/>
      <c r="B186" s="244"/>
      <c r="C186" s="245"/>
      <c r="D186" s="235" t="s">
        <v>155</v>
      </c>
      <c r="E186" s="246" t="s">
        <v>20</v>
      </c>
      <c r="F186" s="247" t="s">
        <v>1736</v>
      </c>
      <c r="G186" s="245"/>
      <c r="H186" s="248">
        <v>471.60000000000002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155</v>
      </c>
      <c r="AU186" s="254" t="s">
        <v>83</v>
      </c>
      <c r="AV186" s="14" t="s">
        <v>83</v>
      </c>
      <c r="AW186" s="14" t="s">
        <v>33</v>
      </c>
      <c r="AX186" s="14" t="s">
        <v>74</v>
      </c>
      <c r="AY186" s="254" t="s">
        <v>144</v>
      </c>
    </row>
    <row r="187" s="15" customFormat="1">
      <c r="A187" s="15"/>
      <c r="B187" s="255"/>
      <c r="C187" s="256"/>
      <c r="D187" s="235" t="s">
        <v>155</v>
      </c>
      <c r="E187" s="257" t="s">
        <v>20</v>
      </c>
      <c r="F187" s="258" t="s">
        <v>198</v>
      </c>
      <c r="G187" s="256"/>
      <c r="H187" s="259">
        <v>1417.5999999999999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155</v>
      </c>
      <c r="AU187" s="265" t="s">
        <v>83</v>
      </c>
      <c r="AV187" s="15" t="s">
        <v>151</v>
      </c>
      <c r="AW187" s="15" t="s">
        <v>33</v>
      </c>
      <c r="AX187" s="15" t="s">
        <v>22</v>
      </c>
      <c r="AY187" s="265" t="s">
        <v>144</v>
      </c>
    </row>
    <row r="188" s="2" customFormat="1" ht="37.8" customHeight="1">
      <c r="A188" s="40"/>
      <c r="B188" s="41"/>
      <c r="C188" s="215" t="s">
        <v>337</v>
      </c>
      <c r="D188" s="215" t="s">
        <v>146</v>
      </c>
      <c r="E188" s="216" t="s">
        <v>1737</v>
      </c>
      <c r="F188" s="217" t="s">
        <v>1738</v>
      </c>
      <c r="G188" s="218" t="s">
        <v>149</v>
      </c>
      <c r="H188" s="219">
        <v>676.79999999999995</v>
      </c>
      <c r="I188" s="220"/>
      <c r="J188" s="221">
        <f>ROUND(I188*H188,2)</f>
        <v>0</v>
      </c>
      <c r="K188" s="217" t="s">
        <v>150</v>
      </c>
      <c r="L188" s="46"/>
      <c r="M188" s="222" t="s">
        <v>20</v>
      </c>
      <c r="N188" s="223" t="s">
        <v>45</v>
      </c>
      <c r="O188" s="86"/>
      <c r="P188" s="224">
        <f>O188*H188</f>
        <v>0</v>
      </c>
      <c r="Q188" s="224">
        <v>0.00014999999999999999</v>
      </c>
      <c r="R188" s="224">
        <f>Q188*H188</f>
        <v>0.10151999999999999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151</v>
      </c>
      <c r="AT188" s="226" t="s">
        <v>146</v>
      </c>
      <c r="AU188" s="226" t="s">
        <v>83</v>
      </c>
      <c r="AY188" s="19" t="s">
        <v>144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22</v>
      </c>
      <c r="BK188" s="227">
        <f>ROUND(I188*H188,2)</f>
        <v>0</v>
      </c>
      <c r="BL188" s="19" t="s">
        <v>151</v>
      </c>
      <c r="BM188" s="226" t="s">
        <v>1739</v>
      </c>
    </row>
    <row r="189" s="2" customFormat="1">
      <c r="A189" s="40"/>
      <c r="B189" s="41"/>
      <c r="C189" s="42"/>
      <c r="D189" s="228" t="s">
        <v>153</v>
      </c>
      <c r="E189" s="42"/>
      <c r="F189" s="229" t="s">
        <v>1740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153</v>
      </c>
      <c r="AU189" s="19" t="s">
        <v>83</v>
      </c>
    </row>
    <row r="190" s="14" customFormat="1">
      <c r="A190" s="14"/>
      <c r="B190" s="244"/>
      <c r="C190" s="245"/>
      <c r="D190" s="235" t="s">
        <v>155</v>
      </c>
      <c r="E190" s="246" t="s">
        <v>20</v>
      </c>
      <c r="F190" s="247" t="s">
        <v>1741</v>
      </c>
      <c r="G190" s="245"/>
      <c r="H190" s="248">
        <v>528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155</v>
      </c>
      <c r="AU190" s="254" t="s">
        <v>83</v>
      </c>
      <c r="AV190" s="14" t="s">
        <v>83</v>
      </c>
      <c r="AW190" s="14" t="s">
        <v>33</v>
      </c>
      <c r="AX190" s="14" t="s">
        <v>74</v>
      </c>
      <c r="AY190" s="254" t="s">
        <v>144</v>
      </c>
    </row>
    <row r="191" s="14" customFormat="1">
      <c r="A191" s="14"/>
      <c r="B191" s="244"/>
      <c r="C191" s="245"/>
      <c r="D191" s="235" t="s">
        <v>155</v>
      </c>
      <c r="E191" s="246" t="s">
        <v>20</v>
      </c>
      <c r="F191" s="247" t="s">
        <v>1742</v>
      </c>
      <c r="G191" s="245"/>
      <c r="H191" s="248">
        <v>148.80000000000001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155</v>
      </c>
      <c r="AU191" s="254" t="s">
        <v>83</v>
      </c>
      <c r="AV191" s="14" t="s">
        <v>83</v>
      </c>
      <c r="AW191" s="14" t="s">
        <v>33</v>
      </c>
      <c r="AX191" s="14" t="s">
        <v>74</v>
      </c>
      <c r="AY191" s="254" t="s">
        <v>144</v>
      </c>
    </row>
    <row r="192" s="15" customFormat="1">
      <c r="A192" s="15"/>
      <c r="B192" s="255"/>
      <c r="C192" s="256"/>
      <c r="D192" s="235" t="s">
        <v>155</v>
      </c>
      <c r="E192" s="257" t="s">
        <v>20</v>
      </c>
      <c r="F192" s="258" t="s">
        <v>198</v>
      </c>
      <c r="G192" s="256"/>
      <c r="H192" s="259">
        <v>676.79999999999995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155</v>
      </c>
      <c r="AU192" s="265" t="s">
        <v>83</v>
      </c>
      <c r="AV192" s="15" t="s">
        <v>151</v>
      </c>
      <c r="AW192" s="15" t="s">
        <v>33</v>
      </c>
      <c r="AX192" s="15" t="s">
        <v>22</v>
      </c>
      <c r="AY192" s="265" t="s">
        <v>144</v>
      </c>
    </row>
    <row r="193" s="2" customFormat="1" ht="37.8" customHeight="1">
      <c r="A193" s="40"/>
      <c r="B193" s="41"/>
      <c r="C193" s="215" t="s">
        <v>344</v>
      </c>
      <c r="D193" s="215" t="s">
        <v>146</v>
      </c>
      <c r="E193" s="216" t="s">
        <v>1743</v>
      </c>
      <c r="F193" s="217" t="s">
        <v>1744</v>
      </c>
      <c r="G193" s="218" t="s">
        <v>149</v>
      </c>
      <c r="H193" s="219">
        <v>946</v>
      </c>
      <c r="I193" s="220"/>
      <c r="J193" s="221">
        <f>ROUND(I193*H193,2)</f>
        <v>0</v>
      </c>
      <c r="K193" s="217" t="s">
        <v>150</v>
      </c>
      <c r="L193" s="46"/>
      <c r="M193" s="222" t="s">
        <v>20</v>
      </c>
      <c r="N193" s="223" t="s">
        <v>45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151</v>
      </c>
      <c r="AT193" s="226" t="s">
        <v>146</v>
      </c>
      <c r="AU193" s="226" t="s">
        <v>83</v>
      </c>
      <c r="AY193" s="19" t="s">
        <v>144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22</v>
      </c>
      <c r="BK193" s="227">
        <f>ROUND(I193*H193,2)</f>
        <v>0</v>
      </c>
      <c r="BL193" s="19" t="s">
        <v>151</v>
      </c>
      <c r="BM193" s="226" t="s">
        <v>1745</v>
      </c>
    </row>
    <row r="194" s="2" customFormat="1">
      <c r="A194" s="40"/>
      <c r="B194" s="41"/>
      <c r="C194" s="42"/>
      <c r="D194" s="228" t="s">
        <v>153</v>
      </c>
      <c r="E194" s="42"/>
      <c r="F194" s="229" t="s">
        <v>1746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153</v>
      </c>
      <c r="AU194" s="19" t="s">
        <v>83</v>
      </c>
    </row>
    <row r="195" s="14" customFormat="1">
      <c r="A195" s="14"/>
      <c r="B195" s="244"/>
      <c r="C195" s="245"/>
      <c r="D195" s="235" t="s">
        <v>155</v>
      </c>
      <c r="E195" s="246" t="s">
        <v>20</v>
      </c>
      <c r="F195" s="247" t="s">
        <v>1733</v>
      </c>
      <c r="G195" s="245"/>
      <c r="H195" s="248">
        <v>194.40000000000001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155</v>
      </c>
      <c r="AU195" s="254" t="s">
        <v>83</v>
      </c>
      <c r="AV195" s="14" t="s">
        <v>83</v>
      </c>
      <c r="AW195" s="14" t="s">
        <v>33</v>
      </c>
      <c r="AX195" s="14" t="s">
        <v>74</v>
      </c>
      <c r="AY195" s="254" t="s">
        <v>144</v>
      </c>
    </row>
    <row r="196" s="14" customFormat="1">
      <c r="A196" s="14"/>
      <c r="B196" s="244"/>
      <c r="C196" s="245"/>
      <c r="D196" s="235" t="s">
        <v>155</v>
      </c>
      <c r="E196" s="246" t="s">
        <v>20</v>
      </c>
      <c r="F196" s="247" t="s">
        <v>1734</v>
      </c>
      <c r="G196" s="245"/>
      <c r="H196" s="248">
        <v>182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155</v>
      </c>
      <c r="AU196" s="254" t="s">
        <v>83</v>
      </c>
      <c r="AV196" s="14" t="s">
        <v>83</v>
      </c>
      <c r="AW196" s="14" t="s">
        <v>33</v>
      </c>
      <c r="AX196" s="14" t="s">
        <v>74</v>
      </c>
      <c r="AY196" s="254" t="s">
        <v>144</v>
      </c>
    </row>
    <row r="197" s="14" customFormat="1">
      <c r="A197" s="14"/>
      <c r="B197" s="244"/>
      <c r="C197" s="245"/>
      <c r="D197" s="235" t="s">
        <v>155</v>
      </c>
      <c r="E197" s="246" t="s">
        <v>20</v>
      </c>
      <c r="F197" s="247" t="s">
        <v>1735</v>
      </c>
      <c r="G197" s="245"/>
      <c r="H197" s="248">
        <v>569.60000000000002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83</v>
      </c>
      <c r="AV197" s="14" t="s">
        <v>83</v>
      </c>
      <c r="AW197" s="14" t="s">
        <v>33</v>
      </c>
      <c r="AX197" s="14" t="s">
        <v>74</v>
      </c>
      <c r="AY197" s="254" t="s">
        <v>144</v>
      </c>
    </row>
    <row r="198" s="15" customFormat="1">
      <c r="A198" s="15"/>
      <c r="B198" s="255"/>
      <c r="C198" s="256"/>
      <c r="D198" s="235" t="s">
        <v>155</v>
      </c>
      <c r="E198" s="257" t="s">
        <v>20</v>
      </c>
      <c r="F198" s="258" t="s">
        <v>198</v>
      </c>
      <c r="G198" s="256"/>
      <c r="H198" s="259">
        <v>946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155</v>
      </c>
      <c r="AU198" s="265" t="s">
        <v>83</v>
      </c>
      <c r="AV198" s="15" t="s">
        <v>151</v>
      </c>
      <c r="AW198" s="15" t="s">
        <v>33</v>
      </c>
      <c r="AX198" s="15" t="s">
        <v>22</v>
      </c>
      <c r="AY198" s="265" t="s">
        <v>144</v>
      </c>
    </row>
    <row r="199" s="2" customFormat="1" ht="37.8" customHeight="1">
      <c r="A199" s="40"/>
      <c r="B199" s="41"/>
      <c r="C199" s="215" t="s">
        <v>350</v>
      </c>
      <c r="D199" s="215" t="s">
        <v>146</v>
      </c>
      <c r="E199" s="216" t="s">
        <v>1747</v>
      </c>
      <c r="F199" s="217" t="s">
        <v>1748</v>
      </c>
      <c r="G199" s="218" t="s">
        <v>149</v>
      </c>
      <c r="H199" s="219">
        <v>1148.4000000000001</v>
      </c>
      <c r="I199" s="220"/>
      <c r="J199" s="221">
        <f>ROUND(I199*H199,2)</f>
        <v>0</v>
      </c>
      <c r="K199" s="217" t="s">
        <v>150</v>
      </c>
      <c r="L199" s="46"/>
      <c r="M199" s="222" t="s">
        <v>20</v>
      </c>
      <c r="N199" s="223" t="s">
        <v>45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151</v>
      </c>
      <c r="AT199" s="226" t="s">
        <v>146</v>
      </c>
      <c r="AU199" s="226" t="s">
        <v>83</v>
      </c>
      <c r="AY199" s="19" t="s">
        <v>144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22</v>
      </c>
      <c r="BK199" s="227">
        <f>ROUND(I199*H199,2)</f>
        <v>0</v>
      </c>
      <c r="BL199" s="19" t="s">
        <v>151</v>
      </c>
      <c r="BM199" s="226" t="s">
        <v>1749</v>
      </c>
    </row>
    <row r="200" s="2" customFormat="1">
      <c r="A200" s="40"/>
      <c r="B200" s="41"/>
      <c r="C200" s="42"/>
      <c r="D200" s="228" t="s">
        <v>153</v>
      </c>
      <c r="E200" s="42"/>
      <c r="F200" s="229" t="s">
        <v>1750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153</v>
      </c>
      <c r="AU200" s="19" t="s">
        <v>83</v>
      </c>
    </row>
    <row r="201" s="14" customFormat="1">
      <c r="A201" s="14"/>
      <c r="B201" s="244"/>
      <c r="C201" s="245"/>
      <c r="D201" s="235" t="s">
        <v>155</v>
      </c>
      <c r="E201" s="246" t="s">
        <v>20</v>
      </c>
      <c r="F201" s="247" t="s">
        <v>1736</v>
      </c>
      <c r="G201" s="245"/>
      <c r="H201" s="248">
        <v>471.60000000000002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155</v>
      </c>
      <c r="AU201" s="254" t="s">
        <v>83</v>
      </c>
      <c r="AV201" s="14" t="s">
        <v>83</v>
      </c>
      <c r="AW201" s="14" t="s">
        <v>33</v>
      </c>
      <c r="AX201" s="14" t="s">
        <v>74</v>
      </c>
      <c r="AY201" s="254" t="s">
        <v>144</v>
      </c>
    </row>
    <row r="202" s="14" customFormat="1">
      <c r="A202" s="14"/>
      <c r="B202" s="244"/>
      <c r="C202" s="245"/>
      <c r="D202" s="235" t="s">
        <v>155</v>
      </c>
      <c r="E202" s="246" t="s">
        <v>20</v>
      </c>
      <c r="F202" s="247" t="s">
        <v>1741</v>
      </c>
      <c r="G202" s="245"/>
      <c r="H202" s="248">
        <v>528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155</v>
      </c>
      <c r="AU202" s="254" t="s">
        <v>83</v>
      </c>
      <c r="AV202" s="14" t="s">
        <v>83</v>
      </c>
      <c r="AW202" s="14" t="s">
        <v>33</v>
      </c>
      <c r="AX202" s="14" t="s">
        <v>74</v>
      </c>
      <c r="AY202" s="254" t="s">
        <v>144</v>
      </c>
    </row>
    <row r="203" s="14" customFormat="1">
      <c r="A203" s="14"/>
      <c r="B203" s="244"/>
      <c r="C203" s="245"/>
      <c r="D203" s="235" t="s">
        <v>155</v>
      </c>
      <c r="E203" s="246" t="s">
        <v>20</v>
      </c>
      <c r="F203" s="247" t="s">
        <v>1742</v>
      </c>
      <c r="G203" s="245"/>
      <c r="H203" s="248">
        <v>148.80000000000001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155</v>
      </c>
      <c r="AU203" s="254" t="s">
        <v>83</v>
      </c>
      <c r="AV203" s="14" t="s">
        <v>83</v>
      </c>
      <c r="AW203" s="14" t="s">
        <v>33</v>
      </c>
      <c r="AX203" s="14" t="s">
        <v>74</v>
      </c>
      <c r="AY203" s="254" t="s">
        <v>144</v>
      </c>
    </row>
    <row r="204" s="15" customFormat="1">
      <c r="A204" s="15"/>
      <c r="B204" s="255"/>
      <c r="C204" s="256"/>
      <c r="D204" s="235" t="s">
        <v>155</v>
      </c>
      <c r="E204" s="257" t="s">
        <v>20</v>
      </c>
      <c r="F204" s="258" t="s">
        <v>198</v>
      </c>
      <c r="G204" s="256"/>
      <c r="H204" s="259">
        <v>1148.4000000000001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155</v>
      </c>
      <c r="AU204" s="265" t="s">
        <v>83</v>
      </c>
      <c r="AV204" s="15" t="s">
        <v>151</v>
      </c>
      <c r="AW204" s="15" t="s">
        <v>33</v>
      </c>
      <c r="AX204" s="15" t="s">
        <v>22</v>
      </c>
      <c r="AY204" s="265" t="s">
        <v>144</v>
      </c>
    </row>
    <row r="205" s="2" customFormat="1" ht="16.5" customHeight="1">
      <c r="A205" s="40"/>
      <c r="B205" s="41"/>
      <c r="C205" s="266" t="s">
        <v>354</v>
      </c>
      <c r="D205" s="266" t="s">
        <v>272</v>
      </c>
      <c r="E205" s="267" t="s">
        <v>1751</v>
      </c>
      <c r="F205" s="268" t="s">
        <v>1752</v>
      </c>
      <c r="G205" s="269" t="s">
        <v>217</v>
      </c>
      <c r="H205" s="270">
        <v>341.96300000000002</v>
      </c>
      <c r="I205" s="271"/>
      <c r="J205" s="272">
        <f>ROUND(I205*H205,2)</f>
        <v>0</v>
      </c>
      <c r="K205" s="268" t="s">
        <v>150</v>
      </c>
      <c r="L205" s="273"/>
      <c r="M205" s="274" t="s">
        <v>20</v>
      </c>
      <c r="N205" s="275" t="s">
        <v>45</v>
      </c>
      <c r="O205" s="86"/>
      <c r="P205" s="224">
        <f>O205*H205</f>
        <v>0</v>
      </c>
      <c r="Q205" s="224">
        <v>1</v>
      </c>
      <c r="R205" s="224">
        <f>Q205*H205</f>
        <v>341.96300000000002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199</v>
      </c>
      <c r="AT205" s="226" t="s">
        <v>272</v>
      </c>
      <c r="AU205" s="226" t="s">
        <v>83</v>
      </c>
      <c r="AY205" s="19" t="s">
        <v>144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22</v>
      </c>
      <c r="BK205" s="227">
        <f>ROUND(I205*H205,2)</f>
        <v>0</v>
      </c>
      <c r="BL205" s="19" t="s">
        <v>151</v>
      </c>
      <c r="BM205" s="226" t="s">
        <v>1753</v>
      </c>
    </row>
    <row r="206" s="13" customFormat="1">
      <c r="A206" s="13"/>
      <c r="B206" s="233"/>
      <c r="C206" s="234"/>
      <c r="D206" s="235" t="s">
        <v>155</v>
      </c>
      <c r="E206" s="236" t="s">
        <v>20</v>
      </c>
      <c r="F206" s="237" t="s">
        <v>1754</v>
      </c>
      <c r="G206" s="234"/>
      <c r="H206" s="236" t="s">
        <v>20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155</v>
      </c>
      <c r="AU206" s="243" t="s">
        <v>83</v>
      </c>
      <c r="AV206" s="13" t="s">
        <v>22</v>
      </c>
      <c r="AW206" s="13" t="s">
        <v>33</v>
      </c>
      <c r="AX206" s="13" t="s">
        <v>74</v>
      </c>
      <c r="AY206" s="243" t="s">
        <v>144</v>
      </c>
    </row>
    <row r="207" s="13" customFormat="1">
      <c r="A207" s="13"/>
      <c r="B207" s="233"/>
      <c r="C207" s="234"/>
      <c r="D207" s="235" t="s">
        <v>155</v>
      </c>
      <c r="E207" s="236" t="s">
        <v>20</v>
      </c>
      <c r="F207" s="237" t="s">
        <v>1755</v>
      </c>
      <c r="G207" s="234"/>
      <c r="H207" s="236" t="s">
        <v>20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155</v>
      </c>
      <c r="AU207" s="243" t="s">
        <v>83</v>
      </c>
      <c r="AV207" s="13" t="s">
        <v>22</v>
      </c>
      <c r="AW207" s="13" t="s">
        <v>33</v>
      </c>
      <c r="AX207" s="13" t="s">
        <v>74</v>
      </c>
      <c r="AY207" s="243" t="s">
        <v>144</v>
      </c>
    </row>
    <row r="208" s="14" customFormat="1">
      <c r="A208" s="14"/>
      <c r="B208" s="244"/>
      <c r="C208" s="245"/>
      <c r="D208" s="235" t="s">
        <v>155</v>
      </c>
      <c r="E208" s="246" t="s">
        <v>20</v>
      </c>
      <c r="F208" s="247" t="s">
        <v>1756</v>
      </c>
      <c r="G208" s="245"/>
      <c r="H208" s="248">
        <v>341.96316000000002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155</v>
      </c>
      <c r="AU208" s="254" t="s">
        <v>83</v>
      </c>
      <c r="AV208" s="14" t="s">
        <v>83</v>
      </c>
      <c r="AW208" s="14" t="s">
        <v>33</v>
      </c>
      <c r="AX208" s="14" t="s">
        <v>22</v>
      </c>
      <c r="AY208" s="254" t="s">
        <v>144</v>
      </c>
    </row>
    <row r="209" s="2" customFormat="1" ht="37.8" customHeight="1">
      <c r="A209" s="40"/>
      <c r="B209" s="41"/>
      <c r="C209" s="215" t="s">
        <v>361</v>
      </c>
      <c r="D209" s="215" t="s">
        <v>146</v>
      </c>
      <c r="E209" s="216" t="s">
        <v>1757</v>
      </c>
      <c r="F209" s="217" t="s">
        <v>1758</v>
      </c>
      <c r="G209" s="218" t="s">
        <v>149</v>
      </c>
      <c r="H209" s="219">
        <v>946</v>
      </c>
      <c r="I209" s="220"/>
      <c r="J209" s="221">
        <f>ROUND(I209*H209,2)</f>
        <v>0</v>
      </c>
      <c r="K209" s="217" t="s">
        <v>150</v>
      </c>
      <c r="L209" s="46"/>
      <c r="M209" s="222" t="s">
        <v>20</v>
      </c>
      <c r="N209" s="223" t="s">
        <v>45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151</v>
      </c>
      <c r="AT209" s="226" t="s">
        <v>146</v>
      </c>
      <c r="AU209" s="226" t="s">
        <v>83</v>
      </c>
      <c r="AY209" s="19" t="s">
        <v>144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22</v>
      </c>
      <c r="BK209" s="227">
        <f>ROUND(I209*H209,2)</f>
        <v>0</v>
      </c>
      <c r="BL209" s="19" t="s">
        <v>151</v>
      </c>
      <c r="BM209" s="226" t="s">
        <v>1759</v>
      </c>
    </row>
    <row r="210" s="2" customFormat="1">
      <c r="A210" s="40"/>
      <c r="B210" s="41"/>
      <c r="C210" s="42"/>
      <c r="D210" s="228" t="s">
        <v>153</v>
      </c>
      <c r="E210" s="42"/>
      <c r="F210" s="229" t="s">
        <v>1760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153</v>
      </c>
      <c r="AU210" s="19" t="s">
        <v>83</v>
      </c>
    </row>
    <row r="211" s="14" customFormat="1">
      <c r="A211" s="14"/>
      <c r="B211" s="244"/>
      <c r="C211" s="245"/>
      <c r="D211" s="235" t="s">
        <v>155</v>
      </c>
      <c r="E211" s="246" t="s">
        <v>20</v>
      </c>
      <c r="F211" s="247" t="s">
        <v>1733</v>
      </c>
      <c r="G211" s="245"/>
      <c r="H211" s="248">
        <v>194.40000000000001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155</v>
      </c>
      <c r="AU211" s="254" t="s">
        <v>83</v>
      </c>
      <c r="AV211" s="14" t="s">
        <v>83</v>
      </c>
      <c r="AW211" s="14" t="s">
        <v>33</v>
      </c>
      <c r="AX211" s="14" t="s">
        <v>74</v>
      </c>
      <c r="AY211" s="254" t="s">
        <v>144</v>
      </c>
    </row>
    <row r="212" s="14" customFormat="1">
      <c r="A212" s="14"/>
      <c r="B212" s="244"/>
      <c r="C212" s="245"/>
      <c r="D212" s="235" t="s">
        <v>155</v>
      </c>
      <c r="E212" s="246" t="s">
        <v>20</v>
      </c>
      <c r="F212" s="247" t="s">
        <v>1734</v>
      </c>
      <c r="G212" s="245"/>
      <c r="H212" s="248">
        <v>182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155</v>
      </c>
      <c r="AU212" s="254" t="s">
        <v>83</v>
      </c>
      <c r="AV212" s="14" t="s">
        <v>83</v>
      </c>
      <c r="AW212" s="14" t="s">
        <v>33</v>
      </c>
      <c r="AX212" s="14" t="s">
        <v>74</v>
      </c>
      <c r="AY212" s="254" t="s">
        <v>144</v>
      </c>
    </row>
    <row r="213" s="14" customFormat="1">
      <c r="A213" s="14"/>
      <c r="B213" s="244"/>
      <c r="C213" s="245"/>
      <c r="D213" s="235" t="s">
        <v>155</v>
      </c>
      <c r="E213" s="246" t="s">
        <v>20</v>
      </c>
      <c r="F213" s="247" t="s">
        <v>1735</v>
      </c>
      <c r="G213" s="245"/>
      <c r="H213" s="248">
        <v>569.60000000000002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155</v>
      </c>
      <c r="AU213" s="254" t="s">
        <v>83</v>
      </c>
      <c r="AV213" s="14" t="s">
        <v>83</v>
      </c>
      <c r="AW213" s="14" t="s">
        <v>33</v>
      </c>
      <c r="AX213" s="14" t="s">
        <v>74</v>
      </c>
      <c r="AY213" s="254" t="s">
        <v>144</v>
      </c>
    </row>
    <row r="214" s="15" customFormat="1">
      <c r="A214" s="15"/>
      <c r="B214" s="255"/>
      <c r="C214" s="256"/>
      <c r="D214" s="235" t="s">
        <v>155</v>
      </c>
      <c r="E214" s="257" t="s">
        <v>20</v>
      </c>
      <c r="F214" s="258" t="s">
        <v>198</v>
      </c>
      <c r="G214" s="256"/>
      <c r="H214" s="259">
        <v>946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155</v>
      </c>
      <c r="AU214" s="265" t="s">
        <v>83</v>
      </c>
      <c r="AV214" s="15" t="s">
        <v>151</v>
      </c>
      <c r="AW214" s="15" t="s">
        <v>33</v>
      </c>
      <c r="AX214" s="15" t="s">
        <v>22</v>
      </c>
      <c r="AY214" s="265" t="s">
        <v>144</v>
      </c>
    </row>
    <row r="215" s="2" customFormat="1" ht="37.8" customHeight="1">
      <c r="A215" s="40"/>
      <c r="B215" s="41"/>
      <c r="C215" s="215" t="s">
        <v>367</v>
      </c>
      <c r="D215" s="215" t="s">
        <v>146</v>
      </c>
      <c r="E215" s="216" t="s">
        <v>1761</v>
      </c>
      <c r="F215" s="217" t="s">
        <v>1762</v>
      </c>
      <c r="G215" s="218" t="s">
        <v>149</v>
      </c>
      <c r="H215" s="219">
        <v>1148.4000000000001</v>
      </c>
      <c r="I215" s="220"/>
      <c r="J215" s="221">
        <f>ROUND(I215*H215,2)</f>
        <v>0</v>
      </c>
      <c r="K215" s="217" t="s">
        <v>150</v>
      </c>
      <c r="L215" s="46"/>
      <c r="M215" s="222" t="s">
        <v>20</v>
      </c>
      <c r="N215" s="223" t="s">
        <v>45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151</v>
      </c>
      <c r="AT215" s="226" t="s">
        <v>146</v>
      </c>
      <c r="AU215" s="226" t="s">
        <v>83</v>
      </c>
      <c r="AY215" s="19" t="s">
        <v>144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22</v>
      </c>
      <c r="BK215" s="227">
        <f>ROUND(I215*H215,2)</f>
        <v>0</v>
      </c>
      <c r="BL215" s="19" t="s">
        <v>151</v>
      </c>
      <c r="BM215" s="226" t="s">
        <v>1763</v>
      </c>
    </row>
    <row r="216" s="2" customFormat="1">
      <c r="A216" s="40"/>
      <c r="B216" s="41"/>
      <c r="C216" s="42"/>
      <c r="D216" s="228" t="s">
        <v>153</v>
      </c>
      <c r="E216" s="42"/>
      <c r="F216" s="229" t="s">
        <v>1764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153</v>
      </c>
      <c r="AU216" s="19" t="s">
        <v>83</v>
      </c>
    </row>
    <row r="217" s="14" customFormat="1">
      <c r="A217" s="14"/>
      <c r="B217" s="244"/>
      <c r="C217" s="245"/>
      <c r="D217" s="235" t="s">
        <v>155</v>
      </c>
      <c r="E217" s="246" t="s">
        <v>20</v>
      </c>
      <c r="F217" s="247" t="s">
        <v>1736</v>
      </c>
      <c r="G217" s="245"/>
      <c r="H217" s="248">
        <v>471.60000000000002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83</v>
      </c>
      <c r="AV217" s="14" t="s">
        <v>83</v>
      </c>
      <c r="AW217" s="14" t="s">
        <v>33</v>
      </c>
      <c r="AX217" s="14" t="s">
        <v>74</v>
      </c>
      <c r="AY217" s="254" t="s">
        <v>144</v>
      </c>
    </row>
    <row r="218" s="14" customFormat="1">
      <c r="A218" s="14"/>
      <c r="B218" s="244"/>
      <c r="C218" s="245"/>
      <c r="D218" s="235" t="s">
        <v>155</v>
      </c>
      <c r="E218" s="246" t="s">
        <v>20</v>
      </c>
      <c r="F218" s="247" t="s">
        <v>1741</v>
      </c>
      <c r="G218" s="245"/>
      <c r="H218" s="248">
        <v>528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155</v>
      </c>
      <c r="AU218" s="254" t="s">
        <v>83</v>
      </c>
      <c r="AV218" s="14" t="s">
        <v>83</v>
      </c>
      <c r="AW218" s="14" t="s">
        <v>33</v>
      </c>
      <c r="AX218" s="14" t="s">
        <v>74</v>
      </c>
      <c r="AY218" s="254" t="s">
        <v>144</v>
      </c>
    </row>
    <row r="219" s="14" customFormat="1">
      <c r="A219" s="14"/>
      <c r="B219" s="244"/>
      <c r="C219" s="245"/>
      <c r="D219" s="235" t="s">
        <v>155</v>
      </c>
      <c r="E219" s="246" t="s">
        <v>20</v>
      </c>
      <c r="F219" s="247" t="s">
        <v>1742</v>
      </c>
      <c r="G219" s="245"/>
      <c r="H219" s="248">
        <v>148.80000000000001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155</v>
      </c>
      <c r="AU219" s="254" t="s">
        <v>83</v>
      </c>
      <c r="AV219" s="14" t="s">
        <v>83</v>
      </c>
      <c r="AW219" s="14" t="s">
        <v>33</v>
      </c>
      <c r="AX219" s="14" t="s">
        <v>74</v>
      </c>
      <c r="AY219" s="254" t="s">
        <v>144</v>
      </c>
    </row>
    <row r="220" s="15" customFormat="1">
      <c r="A220" s="15"/>
      <c r="B220" s="255"/>
      <c r="C220" s="256"/>
      <c r="D220" s="235" t="s">
        <v>155</v>
      </c>
      <c r="E220" s="257" t="s">
        <v>20</v>
      </c>
      <c r="F220" s="258" t="s">
        <v>198</v>
      </c>
      <c r="G220" s="256"/>
      <c r="H220" s="259">
        <v>1148.4000000000001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155</v>
      </c>
      <c r="AU220" s="265" t="s">
        <v>83</v>
      </c>
      <c r="AV220" s="15" t="s">
        <v>151</v>
      </c>
      <c r="AW220" s="15" t="s">
        <v>33</v>
      </c>
      <c r="AX220" s="15" t="s">
        <v>22</v>
      </c>
      <c r="AY220" s="265" t="s">
        <v>144</v>
      </c>
    </row>
    <row r="221" s="2" customFormat="1" ht="37.8" customHeight="1">
      <c r="A221" s="40"/>
      <c r="B221" s="41"/>
      <c r="C221" s="215" t="s">
        <v>374</v>
      </c>
      <c r="D221" s="215" t="s">
        <v>146</v>
      </c>
      <c r="E221" s="216" t="s">
        <v>1765</v>
      </c>
      <c r="F221" s="217" t="s">
        <v>1766</v>
      </c>
      <c r="G221" s="218" t="s">
        <v>217</v>
      </c>
      <c r="H221" s="219">
        <v>12.802</v>
      </c>
      <c r="I221" s="220"/>
      <c r="J221" s="221">
        <f>ROUND(I221*H221,2)</f>
        <v>0</v>
      </c>
      <c r="K221" s="217" t="s">
        <v>150</v>
      </c>
      <c r="L221" s="46"/>
      <c r="M221" s="222" t="s">
        <v>20</v>
      </c>
      <c r="N221" s="223" t="s">
        <v>45</v>
      </c>
      <c r="O221" s="86"/>
      <c r="P221" s="224">
        <f>O221*H221</f>
        <v>0</v>
      </c>
      <c r="Q221" s="224">
        <v>0.0020999999999999999</v>
      </c>
      <c r="R221" s="224">
        <f>Q221*H221</f>
        <v>0.026884199999999997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151</v>
      </c>
      <c r="AT221" s="226" t="s">
        <v>146</v>
      </c>
      <c r="AU221" s="226" t="s">
        <v>83</v>
      </c>
      <c r="AY221" s="19" t="s">
        <v>144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22</v>
      </c>
      <c r="BK221" s="227">
        <f>ROUND(I221*H221,2)</f>
        <v>0</v>
      </c>
      <c r="BL221" s="19" t="s">
        <v>151</v>
      </c>
      <c r="BM221" s="226" t="s">
        <v>1767</v>
      </c>
    </row>
    <row r="222" s="2" customFormat="1">
      <c r="A222" s="40"/>
      <c r="B222" s="41"/>
      <c r="C222" s="42"/>
      <c r="D222" s="228" t="s">
        <v>153</v>
      </c>
      <c r="E222" s="42"/>
      <c r="F222" s="229" t="s">
        <v>1768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153</v>
      </c>
      <c r="AU222" s="19" t="s">
        <v>83</v>
      </c>
    </row>
    <row r="223" s="13" customFormat="1">
      <c r="A223" s="13"/>
      <c r="B223" s="233"/>
      <c r="C223" s="234"/>
      <c r="D223" s="235" t="s">
        <v>155</v>
      </c>
      <c r="E223" s="236" t="s">
        <v>20</v>
      </c>
      <c r="F223" s="237" t="s">
        <v>1769</v>
      </c>
      <c r="G223" s="234"/>
      <c r="H223" s="236" t="s">
        <v>20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155</v>
      </c>
      <c r="AU223" s="243" t="s">
        <v>83</v>
      </c>
      <c r="AV223" s="13" t="s">
        <v>22</v>
      </c>
      <c r="AW223" s="13" t="s">
        <v>33</v>
      </c>
      <c r="AX223" s="13" t="s">
        <v>74</v>
      </c>
      <c r="AY223" s="243" t="s">
        <v>144</v>
      </c>
    </row>
    <row r="224" s="13" customFormat="1">
      <c r="A224" s="13"/>
      <c r="B224" s="233"/>
      <c r="C224" s="234"/>
      <c r="D224" s="235" t="s">
        <v>155</v>
      </c>
      <c r="E224" s="236" t="s">
        <v>20</v>
      </c>
      <c r="F224" s="237" t="s">
        <v>1770</v>
      </c>
      <c r="G224" s="234"/>
      <c r="H224" s="236" t="s">
        <v>20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155</v>
      </c>
      <c r="AU224" s="243" t="s">
        <v>83</v>
      </c>
      <c r="AV224" s="13" t="s">
        <v>22</v>
      </c>
      <c r="AW224" s="13" t="s">
        <v>33</v>
      </c>
      <c r="AX224" s="13" t="s">
        <v>74</v>
      </c>
      <c r="AY224" s="243" t="s">
        <v>144</v>
      </c>
    </row>
    <row r="225" s="13" customFormat="1">
      <c r="A225" s="13"/>
      <c r="B225" s="233"/>
      <c r="C225" s="234"/>
      <c r="D225" s="235" t="s">
        <v>155</v>
      </c>
      <c r="E225" s="236" t="s">
        <v>20</v>
      </c>
      <c r="F225" s="237" t="s">
        <v>1771</v>
      </c>
      <c r="G225" s="234"/>
      <c r="H225" s="236" t="s">
        <v>20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155</v>
      </c>
      <c r="AU225" s="243" t="s">
        <v>83</v>
      </c>
      <c r="AV225" s="13" t="s">
        <v>22</v>
      </c>
      <c r="AW225" s="13" t="s">
        <v>33</v>
      </c>
      <c r="AX225" s="13" t="s">
        <v>74</v>
      </c>
      <c r="AY225" s="243" t="s">
        <v>144</v>
      </c>
    </row>
    <row r="226" s="13" customFormat="1">
      <c r="A226" s="13"/>
      <c r="B226" s="233"/>
      <c r="C226" s="234"/>
      <c r="D226" s="235" t="s">
        <v>155</v>
      </c>
      <c r="E226" s="236" t="s">
        <v>20</v>
      </c>
      <c r="F226" s="237" t="s">
        <v>1772</v>
      </c>
      <c r="G226" s="234"/>
      <c r="H226" s="236" t="s">
        <v>20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155</v>
      </c>
      <c r="AU226" s="243" t="s">
        <v>83</v>
      </c>
      <c r="AV226" s="13" t="s">
        <v>22</v>
      </c>
      <c r="AW226" s="13" t="s">
        <v>33</v>
      </c>
      <c r="AX226" s="13" t="s">
        <v>74</v>
      </c>
      <c r="AY226" s="243" t="s">
        <v>144</v>
      </c>
    </row>
    <row r="227" s="14" customFormat="1">
      <c r="A227" s="14"/>
      <c r="B227" s="244"/>
      <c r="C227" s="245"/>
      <c r="D227" s="235" t="s">
        <v>155</v>
      </c>
      <c r="E227" s="246" t="s">
        <v>20</v>
      </c>
      <c r="F227" s="247" t="s">
        <v>1773</v>
      </c>
      <c r="G227" s="245"/>
      <c r="H227" s="248">
        <v>5.5659999999999998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155</v>
      </c>
      <c r="AU227" s="254" t="s">
        <v>83</v>
      </c>
      <c r="AV227" s="14" t="s">
        <v>83</v>
      </c>
      <c r="AW227" s="14" t="s">
        <v>33</v>
      </c>
      <c r="AX227" s="14" t="s">
        <v>74</v>
      </c>
      <c r="AY227" s="254" t="s">
        <v>144</v>
      </c>
    </row>
    <row r="228" s="14" customFormat="1">
      <c r="A228" s="14"/>
      <c r="B228" s="244"/>
      <c r="C228" s="245"/>
      <c r="D228" s="235" t="s">
        <v>155</v>
      </c>
      <c r="E228" s="246" t="s">
        <v>20</v>
      </c>
      <c r="F228" s="247" t="s">
        <v>1774</v>
      </c>
      <c r="G228" s="245"/>
      <c r="H228" s="248">
        <v>7.2358000000000002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155</v>
      </c>
      <c r="AU228" s="254" t="s">
        <v>83</v>
      </c>
      <c r="AV228" s="14" t="s">
        <v>83</v>
      </c>
      <c r="AW228" s="14" t="s">
        <v>33</v>
      </c>
      <c r="AX228" s="14" t="s">
        <v>74</v>
      </c>
      <c r="AY228" s="254" t="s">
        <v>144</v>
      </c>
    </row>
    <row r="229" s="15" customFormat="1">
      <c r="A229" s="15"/>
      <c r="B229" s="255"/>
      <c r="C229" s="256"/>
      <c r="D229" s="235" t="s">
        <v>155</v>
      </c>
      <c r="E229" s="257" t="s">
        <v>20</v>
      </c>
      <c r="F229" s="258" t="s">
        <v>198</v>
      </c>
      <c r="G229" s="256"/>
      <c r="H229" s="259">
        <v>12.8018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155</v>
      </c>
      <c r="AU229" s="265" t="s">
        <v>83</v>
      </c>
      <c r="AV229" s="15" t="s">
        <v>151</v>
      </c>
      <c r="AW229" s="15" t="s">
        <v>33</v>
      </c>
      <c r="AX229" s="15" t="s">
        <v>22</v>
      </c>
      <c r="AY229" s="265" t="s">
        <v>144</v>
      </c>
    </row>
    <row r="230" s="2" customFormat="1" ht="37.8" customHeight="1">
      <c r="A230" s="40"/>
      <c r="B230" s="41"/>
      <c r="C230" s="215" t="s">
        <v>380</v>
      </c>
      <c r="D230" s="215" t="s">
        <v>146</v>
      </c>
      <c r="E230" s="216" t="s">
        <v>1775</v>
      </c>
      <c r="F230" s="217" t="s">
        <v>1776</v>
      </c>
      <c r="G230" s="218" t="s">
        <v>217</v>
      </c>
      <c r="H230" s="219">
        <v>12.802</v>
      </c>
      <c r="I230" s="220"/>
      <c r="J230" s="221">
        <f>ROUND(I230*H230,2)</f>
        <v>0</v>
      </c>
      <c r="K230" s="217" t="s">
        <v>150</v>
      </c>
      <c r="L230" s="46"/>
      <c r="M230" s="222" t="s">
        <v>20</v>
      </c>
      <c r="N230" s="223" t="s">
        <v>45</v>
      </c>
      <c r="O230" s="86"/>
      <c r="P230" s="224">
        <f>O230*H230</f>
        <v>0</v>
      </c>
      <c r="Q230" s="224">
        <v>0.00577</v>
      </c>
      <c r="R230" s="224">
        <f>Q230*H230</f>
        <v>0.073867539999999995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151</v>
      </c>
      <c r="AT230" s="226" t="s">
        <v>146</v>
      </c>
      <c r="AU230" s="226" t="s">
        <v>83</v>
      </c>
      <c r="AY230" s="19" t="s">
        <v>144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22</v>
      </c>
      <c r="BK230" s="227">
        <f>ROUND(I230*H230,2)</f>
        <v>0</v>
      </c>
      <c r="BL230" s="19" t="s">
        <v>151</v>
      </c>
      <c r="BM230" s="226" t="s">
        <v>1777</v>
      </c>
    </row>
    <row r="231" s="2" customFormat="1">
      <c r="A231" s="40"/>
      <c r="B231" s="41"/>
      <c r="C231" s="42"/>
      <c r="D231" s="228" t="s">
        <v>153</v>
      </c>
      <c r="E231" s="42"/>
      <c r="F231" s="229" t="s">
        <v>1778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153</v>
      </c>
      <c r="AU231" s="19" t="s">
        <v>83</v>
      </c>
    </row>
    <row r="232" s="13" customFormat="1">
      <c r="A232" s="13"/>
      <c r="B232" s="233"/>
      <c r="C232" s="234"/>
      <c r="D232" s="235" t="s">
        <v>155</v>
      </c>
      <c r="E232" s="236" t="s">
        <v>20</v>
      </c>
      <c r="F232" s="237" t="s">
        <v>1769</v>
      </c>
      <c r="G232" s="234"/>
      <c r="H232" s="236" t="s">
        <v>20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155</v>
      </c>
      <c r="AU232" s="243" t="s">
        <v>83</v>
      </c>
      <c r="AV232" s="13" t="s">
        <v>22</v>
      </c>
      <c r="AW232" s="13" t="s">
        <v>33</v>
      </c>
      <c r="AX232" s="13" t="s">
        <v>74</v>
      </c>
      <c r="AY232" s="243" t="s">
        <v>144</v>
      </c>
    </row>
    <row r="233" s="13" customFormat="1">
      <c r="A233" s="13"/>
      <c r="B233" s="233"/>
      <c r="C233" s="234"/>
      <c r="D233" s="235" t="s">
        <v>155</v>
      </c>
      <c r="E233" s="236" t="s">
        <v>20</v>
      </c>
      <c r="F233" s="237" t="s">
        <v>1770</v>
      </c>
      <c r="G233" s="234"/>
      <c r="H233" s="236" t="s">
        <v>20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155</v>
      </c>
      <c r="AU233" s="243" t="s">
        <v>83</v>
      </c>
      <c r="AV233" s="13" t="s">
        <v>22</v>
      </c>
      <c r="AW233" s="13" t="s">
        <v>33</v>
      </c>
      <c r="AX233" s="13" t="s">
        <v>74</v>
      </c>
      <c r="AY233" s="243" t="s">
        <v>144</v>
      </c>
    </row>
    <row r="234" s="13" customFormat="1">
      <c r="A234" s="13"/>
      <c r="B234" s="233"/>
      <c r="C234" s="234"/>
      <c r="D234" s="235" t="s">
        <v>155</v>
      </c>
      <c r="E234" s="236" t="s">
        <v>20</v>
      </c>
      <c r="F234" s="237" t="s">
        <v>1771</v>
      </c>
      <c r="G234" s="234"/>
      <c r="H234" s="236" t="s">
        <v>20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155</v>
      </c>
      <c r="AU234" s="243" t="s">
        <v>83</v>
      </c>
      <c r="AV234" s="13" t="s">
        <v>22</v>
      </c>
      <c r="AW234" s="13" t="s">
        <v>33</v>
      </c>
      <c r="AX234" s="13" t="s">
        <v>74</v>
      </c>
      <c r="AY234" s="243" t="s">
        <v>144</v>
      </c>
    </row>
    <row r="235" s="13" customFormat="1">
      <c r="A235" s="13"/>
      <c r="B235" s="233"/>
      <c r="C235" s="234"/>
      <c r="D235" s="235" t="s">
        <v>155</v>
      </c>
      <c r="E235" s="236" t="s">
        <v>20</v>
      </c>
      <c r="F235" s="237" t="s">
        <v>1772</v>
      </c>
      <c r="G235" s="234"/>
      <c r="H235" s="236" t="s">
        <v>20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155</v>
      </c>
      <c r="AU235" s="243" t="s">
        <v>83</v>
      </c>
      <c r="AV235" s="13" t="s">
        <v>22</v>
      </c>
      <c r="AW235" s="13" t="s">
        <v>33</v>
      </c>
      <c r="AX235" s="13" t="s">
        <v>74</v>
      </c>
      <c r="AY235" s="243" t="s">
        <v>144</v>
      </c>
    </row>
    <row r="236" s="14" customFormat="1">
      <c r="A236" s="14"/>
      <c r="B236" s="244"/>
      <c r="C236" s="245"/>
      <c r="D236" s="235" t="s">
        <v>155</v>
      </c>
      <c r="E236" s="246" t="s">
        <v>20</v>
      </c>
      <c r="F236" s="247" t="s">
        <v>1773</v>
      </c>
      <c r="G236" s="245"/>
      <c r="H236" s="248">
        <v>5.5659999999999998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155</v>
      </c>
      <c r="AU236" s="254" t="s">
        <v>83</v>
      </c>
      <c r="AV236" s="14" t="s">
        <v>83</v>
      </c>
      <c r="AW236" s="14" t="s">
        <v>33</v>
      </c>
      <c r="AX236" s="14" t="s">
        <v>74</v>
      </c>
      <c r="AY236" s="254" t="s">
        <v>144</v>
      </c>
    </row>
    <row r="237" s="14" customFormat="1">
      <c r="A237" s="14"/>
      <c r="B237" s="244"/>
      <c r="C237" s="245"/>
      <c r="D237" s="235" t="s">
        <v>155</v>
      </c>
      <c r="E237" s="246" t="s">
        <v>20</v>
      </c>
      <c r="F237" s="247" t="s">
        <v>1774</v>
      </c>
      <c r="G237" s="245"/>
      <c r="H237" s="248">
        <v>7.2358000000000002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155</v>
      </c>
      <c r="AU237" s="254" t="s">
        <v>83</v>
      </c>
      <c r="AV237" s="14" t="s">
        <v>83</v>
      </c>
      <c r="AW237" s="14" t="s">
        <v>33</v>
      </c>
      <c r="AX237" s="14" t="s">
        <v>74</v>
      </c>
      <c r="AY237" s="254" t="s">
        <v>144</v>
      </c>
    </row>
    <row r="238" s="15" customFormat="1">
      <c r="A238" s="15"/>
      <c r="B238" s="255"/>
      <c r="C238" s="256"/>
      <c r="D238" s="235" t="s">
        <v>155</v>
      </c>
      <c r="E238" s="257" t="s">
        <v>20</v>
      </c>
      <c r="F238" s="258" t="s">
        <v>198</v>
      </c>
      <c r="G238" s="256"/>
      <c r="H238" s="259">
        <v>12.8018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155</v>
      </c>
      <c r="AU238" s="265" t="s">
        <v>83</v>
      </c>
      <c r="AV238" s="15" t="s">
        <v>151</v>
      </c>
      <c r="AW238" s="15" t="s">
        <v>33</v>
      </c>
      <c r="AX238" s="15" t="s">
        <v>22</v>
      </c>
      <c r="AY238" s="265" t="s">
        <v>144</v>
      </c>
    </row>
    <row r="239" s="2" customFormat="1" ht="24.15" customHeight="1">
      <c r="A239" s="40"/>
      <c r="B239" s="41"/>
      <c r="C239" s="266" t="s">
        <v>386</v>
      </c>
      <c r="D239" s="266" t="s">
        <v>272</v>
      </c>
      <c r="E239" s="267" t="s">
        <v>1779</v>
      </c>
      <c r="F239" s="268" t="s">
        <v>1780</v>
      </c>
      <c r="G239" s="269" t="s">
        <v>217</v>
      </c>
      <c r="H239" s="270">
        <v>5.5659999999999998</v>
      </c>
      <c r="I239" s="271"/>
      <c r="J239" s="272">
        <f>ROUND(I239*H239,2)</f>
        <v>0</v>
      </c>
      <c r="K239" s="268" t="s">
        <v>150</v>
      </c>
      <c r="L239" s="273"/>
      <c r="M239" s="274" t="s">
        <v>20</v>
      </c>
      <c r="N239" s="275" t="s">
        <v>45</v>
      </c>
      <c r="O239" s="86"/>
      <c r="P239" s="224">
        <f>O239*H239</f>
        <v>0</v>
      </c>
      <c r="Q239" s="224">
        <v>1</v>
      </c>
      <c r="R239" s="224">
        <f>Q239*H239</f>
        <v>5.5659999999999998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199</v>
      </c>
      <c r="AT239" s="226" t="s">
        <v>272</v>
      </c>
      <c r="AU239" s="226" t="s">
        <v>83</v>
      </c>
      <c r="AY239" s="19" t="s">
        <v>144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22</v>
      </c>
      <c r="BK239" s="227">
        <f>ROUND(I239*H239,2)</f>
        <v>0</v>
      </c>
      <c r="BL239" s="19" t="s">
        <v>151</v>
      </c>
      <c r="BM239" s="226" t="s">
        <v>1781</v>
      </c>
    </row>
    <row r="240" s="13" customFormat="1">
      <c r="A240" s="13"/>
      <c r="B240" s="233"/>
      <c r="C240" s="234"/>
      <c r="D240" s="235" t="s">
        <v>155</v>
      </c>
      <c r="E240" s="236" t="s">
        <v>20</v>
      </c>
      <c r="F240" s="237" t="s">
        <v>1782</v>
      </c>
      <c r="G240" s="234"/>
      <c r="H240" s="236" t="s">
        <v>20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155</v>
      </c>
      <c r="AU240" s="243" t="s">
        <v>83</v>
      </c>
      <c r="AV240" s="13" t="s">
        <v>22</v>
      </c>
      <c r="AW240" s="13" t="s">
        <v>33</v>
      </c>
      <c r="AX240" s="13" t="s">
        <v>74</v>
      </c>
      <c r="AY240" s="243" t="s">
        <v>144</v>
      </c>
    </row>
    <row r="241" s="13" customFormat="1">
      <c r="A241" s="13"/>
      <c r="B241" s="233"/>
      <c r="C241" s="234"/>
      <c r="D241" s="235" t="s">
        <v>155</v>
      </c>
      <c r="E241" s="236" t="s">
        <v>20</v>
      </c>
      <c r="F241" s="237" t="s">
        <v>1771</v>
      </c>
      <c r="G241" s="234"/>
      <c r="H241" s="236" t="s">
        <v>20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155</v>
      </c>
      <c r="AU241" s="243" t="s">
        <v>83</v>
      </c>
      <c r="AV241" s="13" t="s">
        <v>22</v>
      </c>
      <c r="AW241" s="13" t="s">
        <v>33</v>
      </c>
      <c r="AX241" s="13" t="s">
        <v>74</v>
      </c>
      <c r="AY241" s="243" t="s">
        <v>144</v>
      </c>
    </row>
    <row r="242" s="14" customFormat="1">
      <c r="A242" s="14"/>
      <c r="B242" s="244"/>
      <c r="C242" s="245"/>
      <c r="D242" s="235" t="s">
        <v>155</v>
      </c>
      <c r="E242" s="246" t="s">
        <v>20</v>
      </c>
      <c r="F242" s="247" t="s">
        <v>1773</v>
      </c>
      <c r="G242" s="245"/>
      <c r="H242" s="248">
        <v>5.5659999999999998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155</v>
      </c>
      <c r="AU242" s="254" t="s">
        <v>83</v>
      </c>
      <c r="AV242" s="14" t="s">
        <v>83</v>
      </c>
      <c r="AW242" s="14" t="s">
        <v>33</v>
      </c>
      <c r="AX242" s="14" t="s">
        <v>22</v>
      </c>
      <c r="AY242" s="254" t="s">
        <v>144</v>
      </c>
    </row>
    <row r="243" s="2" customFormat="1" ht="24.15" customHeight="1">
      <c r="A243" s="40"/>
      <c r="B243" s="41"/>
      <c r="C243" s="266" t="s">
        <v>393</v>
      </c>
      <c r="D243" s="266" t="s">
        <v>272</v>
      </c>
      <c r="E243" s="267" t="s">
        <v>1783</v>
      </c>
      <c r="F243" s="268" t="s">
        <v>1784</v>
      </c>
      <c r="G243" s="269" t="s">
        <v>217</v>
      </c>
      <c r="H243" s="270">
        <v>7.2359999999999998</v>
      </c>
      <c r="I243" s="271"/>
      <c r="J243" s="272">
        <f>ROUND(I243*H243,2)</f>
        <v>0</v>
      </c>
      <c r="K243" s="268" t="s">
        <v>150</v>
      </c>
      <c r="L243" s="273"/>
      <c r="M243" s="274" t="s">
        <v>20</v>
      </c>
      <c r="N243" s="275" t="s">
        <v>45</v>
      </c>
      <c r="O243" s="86"/>
      <c r="P243" s="224">
        <f>O243*H243</f>
        <v>0</v>
      </c>
      <c r="Q243" s="224">
        <v>1</v>
      </c>
      <c r="R243" s="224">
        <f>Q243*H243</f>
        <v>7.2359999999999998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199</v>
      </c>
      <c r="AT243" s="226" t="s">
        <v>272</v>
      </c>
      <c r="AU243" s="226" t="s">
        <v>83</v>
      </c>
      <c r="AY243" s="19" t="s">
        <v>144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22</v>
      </c>
      <c r="BK243" s="227">
        <f>ROUND(I243*H243,2)</f>
        <v>0</v>
      </c>
      <c r="BL243" s="19" t="s">
        <v>151</v>
      </c>
      <c r="BM243" s="226" t="s">
        <v>1785</v>
      </c>
    </row>
    <row r="244" s="13" customFormat="1">
      <c r="A244" s="13"/>
      <c r="B244" s="233"/>
      <c r="C244" s="234"/>
      <c r="D244" s="235" t="s">
        <v>155</v>
      </c>
      <c r="E244" s="236" t="s">
        <v>20</v>
      </c>
      <c r="F244" s="237" t="s">
        <v>1782</v>
      </c>
      <c r="G244" s="234"/>
      <c r="H244" s="236" t="s">
        <v>20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155</v>
      </c>
      <c r="AU244" s="243" t="s">
        <v>83</v>
      </c>
      <c r="AV244" s="13" t="s">
        <v>22</v>
      </c>
      <c r="AW244" s="13" t="s">
        <v>33</v>
      </c>
      <c r="AX244" s="13" t="s">
        <v>74</v>
      </c>
      <c r="AY244" s="243" t="s">
        <v>144</v>
      </c>
    </row>
    <row r="245" s="13" customFormat="1">
      <c r="A245" s="13"/>
      <c r="B245" s="233"/>
      <c r="C245" s="234"/>
      <c r="D245" s="235" t="s">
        <v>155</v>
      </c>
      <c r="E245" s="236" t="s">
        <v>20</v>
      </c>
      <c r="F245" s="237" t="s">
        <v>1772</v>
      </c>
      <c r="G245" s="234"/>
      <c r="H245" s="236" t="s">
        <v>20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155</v>
      </c>
      <c r="AU245" s="243" t="s">
        <v>83</v>
      </c>
      <c r="AV245" s="13" t="s">
        <v>22</v>
      </c>
      <c r="AW245" s="13" t="s">
        <v>33</v>
      </c>
      <c r="AX245" s="13" t="s">
        <v>74</v>
      </c>
      <c r="AY245" s="243" t="s">
        <v>144</v>
      </c>
    </row>
    <row r="246" s="14" customFormat="1">
      <c r="A246" s="14"/>
      <c r="B246" s="244"/>
      <c r="C246" s="245"/>
      <c r="D246" s="235" t="s">
        <v>155</v>
      </c>
      <c r="E246" s="246" t="s">
        <v>20</v>
      </c>
      <c r="F246" s="247" t="s">
        <v>1774</v>
      </c>
      <c r="G246" s="245"/>
      <c r="H246" s="248">
        <v>7.2358000000000002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155</v>
      </c>
      <c r="AU246" s="254" t="s">
        <v>83</v>
      </c>
      <c r="AV246" s="14" t="s">
        <v>83</v>
      </c>
      <c r="AW246" s="14" t="s">
        <v>33</v>
      </c>
      <c r="AX246" s="14" t="s">
        <v>22</v>
      </c>
      <c r="AY246" s="254" t="s">
        <v>144</v>
      </c>
    </row>
    <row r="247" s="2" customFormat="1" ht="37.8" customHeight="1">
      <c r="A247" s="40"/>
      <c r="B247" s="41"/>
      <c r="C247" s="215" t="s">
        <v>398</v>
      </c>
      <c r="D247" s="215" t="s">
        <v>146</v>
      </c>
      <c r="E247" s="216" t="s">
        <v>1786</v>
      </c>
      <c r="F247" s="217" t="s">
        <v>1787</v>
      </c>
      <c r="G247" s="218" t="s">
        <v>217</v>
      </c>
      <c r="H247" s="219">
        <v>12.802</v>
      </c>
      <c r="I247" s="220"/>
      <c r="J247" s="221">
        <f>ROUND(I247*H247,2)</f>
        <v>0</v>
      </c>
      <c r="K247" s="217" t="s">
        <v>150</v>
      </c>
      <c r="L247" s="46"/>
      <c r="M247" s="222" t="s">
        <v>20</v>
      </c>
      <c r="N247" s="223" t="s">
        <v>45</v>
      </c>
      <c r="O247" s="86"/>
      <c r="P247" s="224">
        <f>O247*H247</f>
        <v>0</v>
      </c>
      <c r="Q247" s="224">
        <v>0.00072000000000000005</v>
      </c>
      <c r="R247" s="224">
        <f>Q247*H247</f>
        <v>0.0092174400000000004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151</v>
      </c>
      <c r="AT247" s="226" t="s">
        <v>146</v>
      </c>
      <c r="AU247" s="226" t="s">
        <v>83</v>
      </c>
      <c r="AY247" s="19" t="s">
        <v>144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22</v>
      </c>
      <c r="BK247" s="227">
        <f>ROUND(I247*H247,2)</f>
        <v>0</v>
      </c>
      <c r="BL247" s="19" t="s">
        <v>151</v>
      </c>
      <c r="BM247" s="226" t="s">
        <v>1788</v>
      </c>
    </row>
    <row r="248" s="2" customFormat="1">
      <c r="A248" s="40"/>
      <c r="B248" s="41"/>
      <c r="C248" s="42"/>
      <c r="D248" s="228" t="s">
        <v>153</v>
      </c>
      <c r="E248" s="42"/>
      <c r="F248" s="229" t="s">
        <v>1789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153</v>
      </c>
      <c r="AU248" s="19" t="s">
        <v>83</v>
      </c>
    </row>
    <row r="249" s="13" customFormat="1">
      <c r="A249" s="13"/>
      <c r="B249" s="233"/>
      <c r="C249" s="234"/>
      <c r="D249" s="235" t="s">
        <v>155</v>
      </c>
      <c r="E249" s="236" t="s">
        <v>20</v>
      </c>
      <c r="F249" s="237" t="s">
        <v>1769</v>
      </c>
      <c r="G249" s="234"/>
      <c r="H249" s="236" t="s">
        <v>20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155</v>
      </c>
      <c r="AU249" s="243" t="s">
        <v>83</v>
      </c>
      <c r="AV249" s="13" t="s">
        <v>22</v>
      </c>
      <c r="AW249" s="13" t="s">
        <v>33</v>
      </c>
      <c r="AX249" s="13" t="s">
        <v>74</v>
      </c>
      <c r="AY249" s="243" t="s">
        <v>144</v>
      </c>
    </row>
    <row r="250" s="13" customFormat="1">
      <c r="A250" s="13"/>
      <c r="B250" s="233"/>
      <c r="C250" s="234"/>
      <c r="D250" s="235" t="s">
        <v>155</v>
      </c>
      <c r="E250" s="236" t="s">
        <v>20</v>
      </c>
      <c r="F250" s="237" t="s">
        <v>1770</v>
      </c>
      <c r="G250" s="234"/>
      <c r="H250" s="236" t="s">
        <v>20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155</v>
      </c>
      <c r="AU250" s="243" t="s">
        <v>83</v>
      </c>
      <c r="AV250" s="13" t="s">
        <v>22</v>
      </c>
      <c r="AW250" s="13" t="s">
        <v>33</v>
      </c>
      <c r="AX250" s="13" t="s">
        <v>74</v>
      </c>
      <c r="AY250" s="243" t="s">
        <v>144</v>
      </c>
    </row>
    <row r="251" s="13" customFormat="1">
      <c r="A251" s="13"/>
      <c r="B251" s="233"/>
      <c r="C251" s="234"/>
      <c r="D251" s="235" t="s">
        <v>155</v>
      </c>
      <c r="E251" s="236" t="s">
        <v>20</v>
      </c>
      <c r="F251" s="237" t="s">
        <v>1771</v>
      </c>
      <c r="G251" s="234"/>
      <c r="H251" s="236" t="s">
        <v>20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155</v>
      </c>
      <c r="AU251" s="243" t="s">
        <v>83</v>
      </c>
      <c r="AV251" s="13" t="s">
        <v>22</v>
      </c>
      <c r="AW251" s="13" t="s">
        <v>33</v>
      </c>
      <c r="AX251" s="13" t="s">
        <v>74</v>
      </c>
      <c r="AY251" s="243" t="s">
        <v>144</v>
      </c>
    </row>
    <row r="252" s="13" customFormat="1">
      <c r="A252" s="13"/>
      <c r="B252" s="233"/>
      <c r="C252" s="234"/>
      <c r="D252" s="235" t="s">
        <v>155</v>
      </c>
      <c r="E252" s="236" t="s">
        <v>20</v>
      </c>
      <c r="F252" s="237" t="s">
        <v>1772</v>
      </c>
      <c r="G252" s="234"/>
      <c r="H252" s="236" t="s">
        <v>20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155</v>
      </c>
      <c r="AU252" s="243" t="s">
        <v>83</v>
      </c>
      <c r="AV252" s="13" t="s">
        <v>22</v>
      </c>
      <c r="AW252" s="13" t="s">
        <v>33</v>
      </c>
      <c r="AX252" s="13" t="s">
        <v>74</v>
      </c>
      <c r="AY252" s="243" t="s">
        <v>144</v>
      </c>
    </row>
    <row r="253" s="14" customFormat="1">
      <c r="A253" s="14"/>
      <c r="B253" s="244"/>
      <c r="C253" s="245"/>
      <c r="D253" s="235" t="s">
        <v>155</v>
      </c>
      <c r="E253" s="246" t="s">
        <v>20</v>
      </c>
      <c r="F253" s="247" t="s">
        <v>1773</v>
      </c>
      <c r="G253" s="245"/>
      <c r="H253" s="248">
        <v>5.5659999999999998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155</v>
      </c>
      <c r="AU253" s="254" t="s">
        <v>83</v>
      </c>
      <c r="AV253" s="14" t="s">
        <v>83</v>
      </c>
      <c r="AW253" s="14" t="s">
        <v>33</v>
      </c>
      <c r="AX253" s="14" t="s">
        <v>74</v>
      </c>
      <c r="AY253" s="254" t="s">
        <v>144</v>
      </c>
    </row>
    <row r="254" s="14" customFormat="1">
      <c r="A254" s="14"/>
      <c r="B254" s="244"/>
      <c r="C254" s="245"/>
      <c r="D254" s="235" t="s">
        <v>155</v>
      </c>
      <c r="E254" s="246" t="s">
        <v>20</v>
      </c>
      <c r="F254" s="247" t="s">
        <v>1774</v>
      </c>
      <c r="G254" s="245"/>
      <c r="H254" s="248">
        <v>7.2358000000000002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155</v>
      </c>
      <c r="AU254" s="254" t="s">
        <v>83</v>
      </c>
      <c r="AV254" s="14" t="s">
        <v>83</v>
      </c>
      <c r="AW254" s="14" t="s">
        <v>33</v>
      </c>
      <c r="AX254" s="14" t="s">
        <v>74</v>
      </c>
      <c r="AY254" s="254" t="s">
        <v>144</v>
      </c>
    </row>
    <row r="255" s="15" customFormat="1">
      <c r="A255" s="15"/>
      <c r="B255" s="255"/>
      <c r="C255" s="256"/>
      <c r="D255" s="235" t="s">
        <v>155</v>
      </c>
      <c r="E255" s="257" t="s">
        <v>20</v>
      </c>
      <c r="F255" s="258" t="s">
        <v>198</v>
      </c>
      <c r="G255" s="256"/>
      <c r="H255" s="259">
        <v>12.8018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155</v>
      </c>
      <c r="AU255" s="265" t="s">
        <v>83</v>
      </c>
      <c r="AV255" s="15" t="s">
        <v>151</v>
      </c>
      <c r="AW255" s="15" t="s">
        <v>33</v>
      </c>
      <c r="AX255" s="15" t="s">
        <v>22</v>
      </c>
      <c r="AY255" s="265" t="s">
        <v>144</v>
      </c>
    </row>
    <row r="256" s="2" customFormat="1" ht="33" customHeight="1">
      <c r="A256" s="40"/>
      <c r="B256" s="41"/>
      <c r="C256" s="215" t="s">
        <v>405</v>
      </c>
      <c r="D256" s="215" t="s">
        <v>146</v>
      </c>
      <c r="E256" s="216" t="s">
        <v>1790</v>
      </c>
      <c r="F256" s="217" t="s">
        <v>1791</v>
      </c>
      <c r="G256" s="218" t="s">
        <v>454</v>
      </c>
      <c r="H256" s="219">
        <v>985</v>
      </c>
      <c r="I256" s="220"/>
      <c r="J256" s="221">
        <f>ROUND(I256*H256,2)</f>
        <v>0</v>
      </c>
      <c r="K256" s="217" t="s">
        <v>150</v>
      </c>
      <c r="L256" s="46"/>
      <c r="M256" s="222" t="s">
        <v>20</v>
      </c>
      <c r="N256" s="223" t="s">
        <v>45</v>
      </c>
      <c r="O256" s="86"/>
      <c r="P256" s="224">
        <f>O256*H256</f>
        <v>0</v>
      </c>
      <c r="Q256" s="224">
        <v>0.0016800000000000001</v>
      </c>
      <c r="R256" s="224">
        <f>Q256*H256</f>
        <v>1.6548000000000001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151</v>
      </c>
      <c r="AT256" s="226" t="s">
        <v>146</v>
      </c>
      <c r="AU256" s="226" t="s">
        <v>83</v>
      </c>
      <c r="AY256" s="19" t="s">
        <v>144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22</v>
      </c>
      <c r="BK256" s="227">
        <f>ROUND(I256*H256,2)</f>
        <v>0</v>
      </c>
      <c r="BL256" s="19" t="s">
        <v>151</v>
      </c>
      <c r="BM256" s="226" t="s">
        <v>1792</v>
      </c>
    </row>
    <row r="257" s="2" customFormat="1">
      <c r="A257" s="40"/>
      <c r="B257" s="41"/>
      <c r="C257" s="42"/>
      <c r="D257" s="228" t="s">
        <v>153</v>
      </c>
      <c r="E257" s="42"/>
      <c r="F257" s="229" t="s">
        <v>1793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83</v>
      </c>
    </row>
    <row r="258" s="13" customFormat="1">
      <c r="A258" s="13"/>
      <c r="B258" s="233"/>
      <c r="C258" s="234"/>
      <c r="D258" s="235" t="s">
        <v>155</v>
      </c>
      <c r="E258" s="236" t="s">
        <v>20</v>
      </c>
      <c r="F258" s="237" t="s">
        <v>1794</v>
      </c>
      <c r="G258" s="234"/>
      <c r="H258" s="236" t="s">
        <v>20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155</v>
      </c>
      <c r="AU258" s="243" t="s">
        <v>83</v>
      </c>
      <c r="AV258" s="13" t="s">
        <v>22</v>
      </c>
      <c r="AW258" s="13" t="s">
        <v>33</v>
      </c>
      <c r="AX258" s="13" t="s">
        <v>74</v>
      </c>
      <c r="AY258" s="243" t="s">
        <v>144</v>
      </c>
    </row>
    <row r="259" s="13" customFormat="1">
      <c r="A259" s="13"/>
      <c r="B259" s="233"/>
      <c r="C259" s="234"/>
      <c r="D259" s="235" t="s">
        <v>155</v>
      </c>
      <c r="E259" s="236" t="s">
        <v>20</v>
      </c>
      <c r="F259" s="237" t="s">
        <v>1795</v>
      </c>
      <c r="G259" s="234"/>
      <c r="H259" s="236" t="s">
        <v>20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155</v>
      </c>
      <c r="AU259" s="243" t="s">
        <v>83</v>
      </c>
      <c r="AV259" s="13" t="s">
        <v>22</v>
      </c>
      <c r="AW259" s="13" t="s">
        <v>33</v>
      </c>
      <c r="AX259" s="13" t="s">
        <v>74</v>
      </c>
      <c r="AY259" s="243" t="s">
        <v>144</v>
      </c>
    </row>
    <row r="260" s="13" customFormat="1">
      <c r="A260" s="13"/>
      <c r="B260" s="233"/>
      <c r="C260" s="234"/>
      <c r="D260" s="235" t="s">
        <v>155</v>
      </c>
      <c r="E260" s="236" t="s">
        <v>20</v>
      </c>
      <c r="F260" s="237" t="s">
        <v>1796</v>
      </c>
      <c r="G260" s="234"/>
      <c r="H260" s="236" t="s">
        <v>20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155</v>
      </c>
      <c r="AU260" s="243" t="s">
        <v>83</v>
      </c>
      <c r="AV260" s="13" t="s">
        <v>22</v>
      </c>
      <c r="AW260" s="13" t="s">
        <v>33</v>
      </c>
      <c r="AX260" s="13" t="s">
        <v>74</v>
      </c>
      <c r="AY260" s="243" t="s">
        <v>144</v>
      </c>
    </row>
    <row r="261" s="14" customFormat="1">
      <c r="A261" s="14"/>
      <c r="B261" s="244"/>
      <c r="C261" s="245"/>
      <c r="D261" s="235" t="s">
        <v>155</v>
      </c>
      <c r="E261" s="246" t="s">
        <v>20</v>
      </c>
      <c r="F261" s="247" t="s">
        <v>1797</v>
      </c>
      <c r="G261" s="245"/>
      <c r="H261" s="248">
        <v>209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155</v>
      </c>
      <c r="AU261" s="254" t="s">
        <v>83</v>
      </c>
      <c r="AV261" s="14" t="s">
        <v>83</v>
      </c>
      <c r="AW261" s="14" t="s">
        <v>33</v>
      </c>
      <c r="AX261" s="14" t="s">
        <v>74</v>
      </c>
      <c r="AY261" s="254" t="s">
        <v>144</v>
      </c>
    </row>
    <row r="262" s="14" customFormat="1">
      <c r="A262" s="14"/>
      <c r="B262" s="244"/>
      <c r="C262" s="245"/>
      <c r="D262" s="235" t="s">
        <v>155</v>
      </c>
      <c r="E262" s="246" t="s">
        <v>20</v>
      </c>
      <c r="F262" s="247" t="s">
        <v>1798</v>
      </c>
      <c r="G262" s="245"/>
      <c r="H262" s="248">
        <v>100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155</v>
      </c>
      <c r="AU262" s="254" t="s">
        <v>83</v>
      </c>
      <c r="AV262" s="14" t="s">
        <v>83</v>
      </c>
      <c r="AW262" s="14" t="s">
        <v>33</v>
      </c>
      <c r="AX262" s="14" t="s">
        <v>74</v>
      </c>
      <c r="AY262" s="254" t="s">
        <v>144</v>
      </c>
    </row>
    <row r="263" s="14" customFormat="1">
      <c r="A263" s="14"/>
      <c r="B263" s="244"/>
      <c r="C263" s="245"/>
      <c r="D263" s="235" t="s">
        <v>155</v>
      </c>
      <c r="E263" s="246" t="s">
        <v>20</v>
      </c>
      <c r="F263" s="247" t="s">
        <v>1799</v>
      </c>
      <c r="G263" s="245"/>
      <c r="H263" s="248">
        <v>90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155</v>
      </c>
      <c r="AU263" s="254" t="s">
        <v>83</v>
      </c>
      <c r="AV263" s="14" t="s">
        <v>83</v>
      </c>
      <c r="AW263" s="14" t="s">
        <v>33</v>
      </c>
      <c r="AX263" s="14" t="s">
        <v>74</v>
      </c>
      <c r="AY263" s="254" t="s">
        <v>144</v>
      </c>
    </row>
    <row r="264" s="14" customFormat="1">
      <c r="A264" s="14"/>
      <c r="B264" s="244"/>
      <c r="C264" s="245"/>
      <c r="D264" s="235" t="s">
        <v>155</v>
      </c>
      <c r="E264" s="246" t="s">
        <v>20</v>
      </c>
      <c r="F264" s="247" t="s">
        <v>1800</v>
      </c>
      <c r="G264" s="245"/>
      <c r="H264" s="248">
        <v>84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155</v>
      </c>
      <c r="AU264" s="254" t="s">
        <v>83</v>
      </c>
      <c r="AV264" s="14" t="s">
        <v>83</v>
      </c>
      <c r="AW264" s="14" t="s">
        <v>33</v>
      </c>
      <c r="AX264" s="14" t="s">
        <v>74</v>
      </c>
      <c r="AY264" s="254" t="s">
        <v>144</v>
      </c>
    </row>
    <row r="265" s="14" customFormat="1">
      <c r="A265" s="14"/>
      <c r="B265" s="244"/>
      <c r="C265" s="245"/>
      <c r="D265" s="235" t="s">
        <v>155</v>
      </c>
      <c r="E265" s="246" t="s">
        <v>20</v>
      </c>
      <c r="F265" s="247" t="s">
        <v>1801</v>
      </c>
      <c r="G265" s="245"/>
      <c r="H265" s="248">
        <v>403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155</v>
      </c>
      <c r="AU265" s="254" t="s">
        <v>83</v>
      </c>
      <c r="AV265" s="14" t="s">
        <v>83</v>
      </c>
      <c r="AW265" s="14" t="s">
        <v>33</v>
      </c>
      <c r="AX265" s="14" t="s">
        <v>74</v>
      </c>
      <c r="AY265" s="254" t="s">
        <v>144</v>
      </c>
    </row>
    <row r="266" s="14" customFormat="1">
      <c r="A266" s="14"/>
      <c r="B266" s="244"/>
      <c r="C266" s="245"/>
      <c r="D266" s="235" t="s">
        <v>155</v>
      </c>
      <c r="E266" s="246" t="s">
        <v>20</v>
      </c>
      <c r="F266" s="247" t="s">
        <v>1802</v>
      </c>
      <c r="G266" s="245"/>
      <c r="H266" s="248">
        <v>99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155</v>
      </c>
      <c r="AU266" s="254" t="s">
        <v>83</v>
      </c>
      <c r="AV266" s="14" t="s">
        <v>83</v>
      </c>
      <c r="AW266" s="14" t="s">
        <v>33</v>
      </c>
      <c r="AX266" s="14" t="s">
        <v>74</v>
      </c>
      <c r="AY266" s="254" t="s">
        <v>144</v>
      </c>
    </row>
    <row r="267" s="15" customFormat="1">
      <c r="A267" s="15"/>
      <c r="B267" s="255"/>
      <c r="C267" s="256"/>
      <c r="D267" s="235" t="s">
        <v>155</v>
      </c>
      <c r="E267" s="257" t="s">
        <v>20</v>
      </c>
      <c r="F267" s="258" t="s">
        <v>198</v>
      </c>
      <c r="G267" s="256"/>
      <c r="H267" s="259">
        <v>985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155</v>
      </c>
      <c r="AU267" s="265" t="s">
        <v>83</v>
      </c>
      <c r="AV267" s="15" t="s">
        <v>151</v>
      </c>
      <c r="AW267" s="15" t="s">
        <v>33</v>
      </c>
      <c r="AX267" s="15" t="s">
        <v>22</v>
      </c>
      <c r="AY267" s="265" t="s">
        <v>144</v>
      </c>
    </row>
    <row r="268" s="2" customFormat="1" ht="33" customHeight="1">
      <c r="A268" s="40"/>
      <c r="B268" s="41"/>
      <c r="C268" s="215" t="s">
        <v>411</v>
      </c>
      <c r="D268" s="215" t="s">
        <v>146</v>
      </c>
      <c r="E268" s="216" t="s">
        <v>1803</v>
      </c>
      <c r="F268" s="217" t="s">
        <v>1804</v>
      </c>
      <c r="G268" s="218" t="s">
        <v>454</v>
      </c>
      <c r="H268" s="219">
        <v>628</v>
      </c>
      <c r="I268" s="220"/>
      <c r="J268" s="221">
        <f>ROUND(I268*H268,2)</f>
        <v>0</v>
      </c>
      <c r="K268" s="217" t="s">
        <v>150</v>
      </c>
      <c r="L268" s="46"/>
      <c r="M268" s="222" t="s">
        <v>20</v>
      </c>
      <c r="N268" s="223" t="s">
        <v>45</v>
      </c>
      <c r="O268" s="86"/>
      <c r="P268" s="224">
        <f>O268*H268</f>
        <v>0</v>
      </c>
      <c r="Q268" s="224">
        <v>0.0025200000000000001</v>
      </c>
      <c r="R268" s="224">
        <f>Q268*H268</f>
        <v>1.58256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151</v>
      </c>
      <c r="AT268" s="226" t="s">
        <v>146</v>
      </c>
      <c r="AU268" s="226" t="s">
        <v>83</v>
      </c>
      <c r="AY268" s="19" t="s">
        <v>144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22</v>
      </c>
      <c r="BK268" s="227">
        <f>ROUND(I268*H268,2)</f>
        <v>0</v>
      </c>
      <c r="BL268" s="19" t="s">
        <v>151</v>
      </c>
      <c r="BM268" s="226" t="s">
        <v>1805</v>
      </c>
    </row>
    <row r="269" s="2" customFormat="1">
      <c r="A269" s="40"/>
      <c r="B269" s="41"/>
      <c r="C269" s="42"/>
      <c r="D269" s="228" t="s">
        <v>153</v>
      </c>
      <c r="E269" s="42"/>
      <c r="F269" s="229" t="s">
        <v>1806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153</v>
      </c>
      <c r="AU269" s="19" t="s">
        <v>83</v>
      </c>
    </row>
    <row r="270" s="13" customFormat="1">
      <c r="A270" s="13"/>
      <c r="B270" s="233"/>
      <c r="C270" s="234"/>
      <c r="D270" s="235" t="s">
        <v>155</v>
      </c>
      <c r="E270" s="236" t="s">
        <v>20</v>
      </c>
      <c r="F270" s="237" t="s">
        <v>1794</v>
      </c>
      <c r="G270" s="234"/>
      <c r="H270" s="236" t="s">
        <v>20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155</v>
      </c>
      <c r="AU270" s="243" t="s">
        <v>83</v>
      </c>
      <c r="AV270" s="13" t="s">
        <v>22</v>
      </c>
      <c r="AW270" s="13" t="s">
        <v>33</v>
      </c>
      <c r="AX270" s="13" t="s">
        <v>74</v>
      </c>
      <c r="AY270" s="243" t="s">
        <v>144</v>
      </c>
    </row>
    <row r="271" s="13" customFormat="1">
      <c r="A271" s="13"/>
      <c r="B271" s="233"/>
      <c r="C271" s="234"/>
      <c r="D271" s="235" t="s">
        <v>155</v>
      </c>
      <c r="E271" s="236" t="s">
        <v>20</v>
      </c>
      <c r="F271" s="237" t="s">
        <v>1795</v>
      </c>
      <c r="G271" s="234"/>
      <c r="H271" s="236" t="s">
        <v>20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155</v>
      </c>
      <c r="AU271" s="243" t="s">
        <v>83</v>
      </c>
      <c r="AV271" s="13" t="s">
        <v>22</v>
      </c>
      <c r="AW271" s="13" t="s">
        <v>33</v>
      </c>
      <c r="AX271" s="13" t="s">
        <v>74</v>
      </c>
      <c r="AY271" s="243" t="s">
        <v>144</v>
      </c>
    </row>
    <row r="272" s="13" customFormat="1">
      <c r="A272" s="13"/>
      <c r="B272" s="233"/>
      <c r="C272" s="234"/>
      <c r="D272" s="235" t="s">
        <v>155</v>
      </c>
      <c r="E272" s="236" t="s">
        <v>20</v>
      </c>
      <c r="F272" s="237" t="s">
        <v>1807</v>
      </c>
      <c r="G272" s="234"/>
      <c r="H272" s="236" t="s">
        <v>20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155</v>
      </c>
      <c r="AU272" s="243" t="s">
        <v>83</v>
      </c>
      <c r="AV272" s="13" t="s">
        <v>22</v>
      </c>
      <c r="AW272" s="13" t="s">
        <v>33</v>
      </c>
      <c r="AX272" s="13" t="s">
        <v>74</v>
      </c>
      <c r="AY272" s="243" t="s">
        <v>144</v>
      </c>
    </row>
    <row r="273" s="14" customFormat="1">
      <c r="A273" s="14"/>
      <c r="B273" s="244"/>
      <c r="C273" s="245"/>
      <c r="D273" s="235" t="s">
        <v>155</v>
      </c>
      <c r="E273" s="246" t="s">
        <v>20</v>
      </c>
      <c r="F273" s="247" t="s">
        <v>1808</v>
      </c>
      <c r="G273" s="245"/>
      <c r="H273" s="248">
        <v>448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155</v>
      </c>
      <c r="AU273" s="254" t="s">
        <v>83</v>
      </c>
      <c r="AV273" s="14" t="s">
        <v>83</v>
      </c>
      <c r="AW273" s="14" t="s">
        <v>33</v>
      </c>
      <c r="AX273" s="14" t="s">
        <v>74</v>
      </c>
      <c r="AY273" s="254" t="s">
        <v>144</v>
      </c>
    </row>
    <row r="274" s="14" customFormat="1">
      <c r="A274" s="14"/>
      <c r="B274" s="244"/>
      <c r="C274" s="245"/>
      <c r="D274" s="235" t="s">
        <v>155</v>
      </c>
      <c r="E274" s="246" t="s">
        <v>20</v>
      </c>
      <c r="F274" s="247" t="s">
        <v>1809</v>
      </c>
      <c r="G274" s="245"/>
      <c r="H274" s="248">
        <v>180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155</v>
      </c>
      <c r="AU274" s="254" t="s">
        <v>83</v>
      </c>
      <c r="AV274" s="14" t="s">
        <v>83</v>
      </c>
      <c r="AW274" s="14" t="s">
        <v>33</v>
      </c>
      <c r="AX274" s="14" t="s">
        <v>74</v>
      </c>
      <c r="AY274" s="254" t="s">
        <v>144</v>
      </c>
    </row>
    <row r="275" s="15" customFormat="1">
      <c r="A275" s="15"/>
      <c r="B275" s="255"/>
      <c r="C275" s="256"/>
      <c r="D275" s="235" t="s">
        <v>155</v>
      </c>
      <c r="E275" s="257" t="s">
        <v>20</v>
      </c>
      <c r="F275" s="258" t="s">
        <v>198</v>
      </c>
      <c r="G275" s="256"/>
      <c r="H275" s="259">
        <v>628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155</v>
      </c>
      <c r="AU275" s="265" t="s">
        <v>83</v>
      </c>
      <c r="AV275" s="15" t="s">
        <v>151</v>
      </c>
      <c r="AW275" s="15" t="s">
        <v>33</v>
      </c>
      <c r="AX275" s="15" t="s">
        <v>22</v>
      </c>
      <c r="AY275" s="265" t="s">
        <v>144</v>
      </c>
    </row>
    <row r="276" s="2" customFormat="1" ht="24.15" customHeight="1">
      <c r="A276" s="40"/>
      <c r="B276" s="41"/>
      <c r="C276" s="266" t="s">
        <v>417</v>
      </c>
      <c r="D276" s="266" t="s">
        <v>272</v>
      </c>
      <c r="E276" s="267" t="s">
        <v>1810</v>
      </c>
      <c r="F276" s="268" t="s">
        <v>1811</v>
      </c>
      <c r="G276" s="269" t="s">
        <v>454</v>
      </c>
      <c r="H276" s="270">
        <v>1011</v>
      </c>
      <c r="I276" s="271"/>
      <c r="J276" s="272">
        <f>ROUND(I276*H276,2)</f>
        <v>0</v>
      </c>
      <c r="K276" s="268" t="s">
        <v>150</v>
      </c>
      <c r="L276" s="273"/>
      <c r="M276" s="274" t="s">
        <v>20</v>
      </c>
      <c r="N276" s="275" t="s">
        <v>45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199</v>
      </c>
      <c r="AT276" s="226" t="s">
        <v>272</v>
      </c>
      <c r="AU276" s="226" t="s">
        <v>83</v>
      </c>
      <c r="AY276" s="19" t="s">
        <v>144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22</v>
      </c>
      <c r="BK276" s="227">
        <f>ROUND(I276*H276,2)</f>
        <v>0</v>
      </c>
      <c r="BL276" s="19" t="s">
        <v>151</v>
      </c>
      <c r="BM276" s="226" t="s">
        <v>1812</v>
      </c>
    </row>
    <row r="277" s="13" customFormat="1">
      <c r="A277" s="13"/>
      <c r="B277" s="233"/>
      <c r="C277" s="234"/>
      <c r="D277" s="235" t="s">
        <v>155</v>
      </c>
      <c r="E277" s="236" t="s">
        <v>20</v>
      </c>
      <c r="F277" s="237" t="s">
        <v>1794</v>
      </c>
      <c r="G277" s="234"/>
      <c r="H277" s="236" t="s">
        <v>20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155</v>
      </c>
      <c r="AU277" s="243" t="s">
        <v>83</v>
      </c>
      <c r="AV277" s="13" t="s">
        <v>22</v>
      </c>
      <c r="AW277" s="13" t="s">
        <v>33</v>
      </c>
      <c r="AX277" s="13" t="s">
        <v>74</v>
      </c>
      <c r="AY277" s="243" t="s">
        <v>144</v>
      </c>
    </row>
    <row r="278" s="13" customFormat="1">
      <c r="A278" s="13"/>
      <c r="B278" s="233"/>
      <c r="C278" s="234"/>
      <c r="D278" s="235" t="s">
        <v>155</v>
      </c>
      <c r="E278" s="236" t="s">
        <v>20</v>
      </c>
      <c r="F278" s="237" t="s">
        <v>1795</v>
      </c>
      <c r="G278" s="234"/>
      <c r="H278" s="236" t="s">
        <v>20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155</v>
      </c>
      <c r="AU278" s="243" t="s">
        <v>83</v>
      </c>
      <c r="AV278" s="13" t="s">
        <v>22</v>
      </c>
      <c r="AW278" s="13" t="s">
        <v>33</v>
      </c>
      <c r="AX278" s="13" t="s">
        <v>74</v>
      </c>
      <c r="AY278" s="243" t="s">
        <v>144</v>
      </c>
    </row>
    <row r="279" s="14" customFormat="1">
      <c r="A279" s="14"/>
      <c r="B279" s="244"/>
      <c r="C279" s="245"/>
      <c r="D279" s="235" t="s">
        <v>155</v>
      </c>
      <c r="E279" s="246" t="s">
        <v>20</v>
      </c>
      <c r="F279" s="247" t="s">
        <v>1813</v>
      </c>
      <c r="G279" s="245"/>
      <c r="H279" s="248">
        <v>448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155</v>
      </c>
      <c r="AU279" s="254" t="s">
        <v>83</v>
      </c>
      <c r="AV279" s="14" t="s">
        <v>83</v>
      </c>
      <c r="AW279" s="14" t="s">
        <v>33</v>
      </c>
      <c r="AX279" s="14" t="s">
        <v>74</v>
      </c>
      <c r="AY279" s="254" t="s">
        <v>144</v>
      </c>
    </row>
    <row r="280" s="14" customFormat="1">
      <c r="A280" s="14"/>
      <c r="B280" s="244"/>
      <c r="C280" s="245"/>
      <c r="D280" s="235" t="s">
        <v>155</v>
      </c>
      <c r="E280" s="246" t="s">
        <v>20</v>
      </c>
      <c r="F280" s="247" t="s">
        <v>1814</v>
      </c>
      <c r="G280" s="245"/>
      <c r="H280" s="248">
        <v>209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155</v>
      </c>
      <c r="AU280" s="254" t="s">
        <v>83</v>
      </c>
      <c r="AV280" s="14" t="s">
        <v>83</v>
      </c>
      <c r="AW280" s="14" t="s">
        <v>33</v>
      </c>
      <c r="AX280" s="14" t="s">
        <v>74</v>
      </c>
      <c r="AY280" s="254" t="s">
        <v>144</v>
      </c>
    </row>
    <row r="281" s="14" customFormat="1">
      <c r="A281" s="14"/>
      <c r="B281" s="244"/>
      <c r="C281" s="245"/>
      <c r="D281" s="235" t="s">
        <v>155</v>
      </c>
      <c r="E281" s="246" t="s">
        <v>20</v>
      </c>
      <c r="F281" s="247" t="s">
        <v>1815</v>
      </c>
      <c r="G281" s="245"/>
      <c r="H281" s="248">
        <v>90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155</v>
      </c>
      <c r="AU281" s="254" t="s">
        <v>83</v>
      </c>
      <c r="AV281" s="14" t="s">
        <v>83</v>
      </c>
      <c r="AW281" s="14" t="s">
        <v>33</v>
      </c>
      <c r="AX281" s="14" t="s">
        <v>74</v>
      </c>
      <c r="AY281" s="254" t="s">
        <v>144</v>
      </c>
    </row>
    <row r="282" s="14" customFormat="1">
      <c r="A282" s="14"/>
      <c r="B282" s="244"/>
      <c r="C282" s="245"/>
      <c r="D282" s="235" t="s">
        <v>155</v>
      </c>
      <c r="E282" s="246" t="s">
        <v>20</v>
      </c>
      <c r="F282" s="247" t="s">
        <v>1816</v>
      </c>
      <c r="G282" s="245"/>
      <c r="H282" s="248">
        <v>84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155</v>
      </c>
      <c r="AU282" s="254" t="s">
        <v>83</v>
      </c>
      <c r="AV282" s="14" t="s">
        <v>83</v>
      </c>
      <c r="AW282" s="14" t="s">
        <v>33</v>
      </c>
      <c r="AX282" s="14" t="s">
        <v>74</v>
      </c>
      <c r="AY282" s="254" t="s">
        <v>144</v>
      </c>
    </row>
    <row r="283" s="14" customFormat="1">
      <c r="A283" s="14"/>
      <c r="B283" s="244"/>
      <c r="C283" s="245"/>
      <c r="D283" s="235" t="s">
        <v>155</v>
      </c>
      <c r="E283" s="246" t="s">
        <v>20</v>
      </c>
      <c r="F283" s="247" t="s">
        <v>1817</v>
      </c>
      <c r="G283" s="245"/>
      <c r="H283" s="248">
        <v>180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155</v>
      </c>
      <c r="AU283" s="254" t="s">
        <v>83</v>
      </c>
      <c r="AV283" s="14" t="s">
        <v>83</v>
      </c>
      <c r="AW283" s="14" t="s">
        <v>33</v>
      </c>
      <c r="AX283" s="14" t="s">
        <v>74</v>
      </c>
      <c r="AY283" s="254" t="s">
        <v>144</v>
      </c>
    </row>
    <row r="284" s="15" customFormat="1">
      <c r="A284" s="15"/>
      <c r="B284" s="255"/>
      <c r="C284" s="256"/>
      <c r="D284" s="235" t="s">
        <v>155</v>
      </c>
      <c r="E284" s="257" t="s">
        <v>20</v>
      </c>
      <c r="F284" s="258" t="s">
        <v>198</v>
      </c>
      <c r="G284" s="256"/>
      <c r="H284" s="259">
        <v>1011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155</v>
      </c>
      <c r="AU284" s="265" t="s">
        <v>83</v>
      </c>
      <c r="AV284" s="15" t="s">
        <v>151</v>
      </c>
      <c r="AW284" s="15" t="s">
        <v>33</v>
      </c>
      <c r="AX284" s="15" t="s">
        <v>22</v>
      </c>
      <c r="AY284" s="265" t="s">
        <v>144</v>
      </c>
    </row>
    <row r="285" s="2" customFormat="1" ht="24.15" customHeight="1">
      <c r="A285" s="40"/>
      <c r="B285" s="41"/>
      <c r="C285" s="266" t="s">
        <v>423</v>
      </c>
      <c r="D285" s="266" t="s">
        <v>272</v>
      </c>
      <c r="E285" s="267" t="s">
        <v>1818</v>
      </c>
      <c r="F285" s="268" t="s">
        <v>1819</v>
      </c>
      <c r="G285" s="269" t="s">
        <v>454</v>
      </c>
      <c r="H285" s="270">
        <v>602</v>
      </c>
      <c r="I285" s="271"/>
      <c r="J285" s="272">
        <f>ROUND(I285*H285,2)</f>
        <v>0</v>
      </c>
      <c r="K285" s="268" t="s">
        <v>150</v>
      </c>
      <c r="L285" s="273"/>
      <c r="M285" s="274" t="s">
        <v>20</v>
      </c>
      <c r="N285" s="275" t="s">
        <v>45</v>
      </c>
      <c r="O285" s="86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199</v>
      </c>
      <c r="AT285" s="226" t="s">
        <v>272</v>
      </c>
      <c r="AU285" s="226" t="s">
        <v>83</v>
      </c>
      <c r="AY285" s="19" t="s">
        <v>144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22</v>
      </c>
      <c r="BK285" s="227">
        <f>ROUND(I285*H285,2)</f>
        <v>0</v>
      </c>
      <c r="BL285" s="19" t="s">
        <v>151</v>
      </c>
      <c r="BM285" s="226" t="s">
        <v>1820</v>
      </c>
    </row>
    <row r="286" s="13" customFormat="1">
      <c r="A286" s="13"/>
      <c r="B286" s="233"/>
      <c r="C286" s="234"/>
      <c r="D286" s="235" t="s">
        <v>155</v>
      </c>
      <c r="E286" s="236" t="s">
        <v>20</v>
      </c>
      <c r="F286" s="237" t="s">
        <v>1794</v>
      </c>
      <c r="G286" s="234"/>
      <c r="H286" s="236" t="s">
        <v>20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83</v>
      </c>
      <c r="AV286" s="13" t="s">
        <v>22</v>
      </c>
      <c r="AW286" s="13" t="s">
        <v>33</v>
      </c>
      <c r="AX286" s="13" t="s">
        <v>74</v>
      </c>
      <c r="AY286" s="243" t="s">
        <v>144</v>
      </c>
    </row>
    <row r="287" s="13" customFormat="1">
      <c r="A287" s="13"/>
      <c r="B287" s="233"/>
      <c r="C287" s="234"/>
      <c r="D287" s="235" t="s">
        <v>155</v>
      </c>
      <c r="E287" s="236" t="s">
        <v>20</v>
      </c>
      <c r="F287" s="237" t="s">
        <v>1795</v>
      </c>
      <c r="G287" s="234"/>
      <c r="H287" s="236" t="s">
        <v>20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155</v>
      </c>
      <c r="AU287" s="243" t="s">
        <v>83</v>
      </c>
      <c r="AV287" s="13" t="s">
        <v>22</v>
      </c>
      <c r="AW287" s="13" t="s">
        <v>33</v>
      </c>
      <c r="AX287" s="13" t="s">
        <v>74</v>
      </c>
      <c r="AY287" s="243" t="s">
        <v>144</v>
      </c>
    </row>
    <row r="288" s="14" customFormat="1">
      <c r="A288" s="14"/>
      <c r="B288" s="244"/>
      <c r="C288" s="245"/>
      <c r="D288" s="235" t="s">
        <v>155</v>
      </c>
      <c r="E288" s="246" t="s">
        <v>20</v>
      </c>
      <c r="F288" s="247" t="s">
        <v>1821</v>
      </c>
      <c r="G288" s="245"/>
      <c r="H288" s="248">
        <v>100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155</v>
      </c>
      <c r="AU288" s="254" t="s">
        <v>83</v>
      </c>
      <c r="AV288" s="14" t="s">
        <v>83</v>
      </c>
      <c r="AW288" s="14" t="s">
        <v>33</v>
      </c>
      <c r="AX288" s="14" t="s">
        <v>74</v>
      </c>
      <c r="AY288" s="254" t="s">
        <v>144</v>
      </c>
    </row>
    <row r="289" s="14" customFormat="1">
      <c r="A289" s="14"/>
      <c r="B289" s="244"/>
      <c r="C289" s="245"/>
      <c r="D289" s="235" t="s">
        <v>155</v>
      </c>
      <c r="E289" s="246" t="s">
        <v>20</v>
      </c>
      <c r="F289" s="247" t="s">
        <v>1822</v>
      </c>
      <c r="G289" s="245"/>
      <c r="H289" s="248">
        <v>403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155</v>
      </c>
      <c r="AU289" s="254" t="s">
        <v>83</v>
      </c>
      <c r="AV289" s="14" t="s">
        <v>83</v>
      </c>
      <c r="AW289" s="14" t="s">
        <v>33</v>
      </c>
      <c r="AX289" s="14" t="s">
        <v>74</v>
      </c>
      <c r="AY289" s="254" t="s">
        <v>144</v>
      </c>
    </row>
    <row r="290" s="14" customFormat="1">
      <c r="A290" s="14"/>
      <c r="B290" s="244"/>
      <c r="C290" s="245"/>
      <c r="D290" s="235" t="s">
        <v>155</v>
      </c>
      <c r="E290" s="246" t="s">
        <v>20</v>
      </c>
      <c r="F290" s="247" t="s">
        <v>1823</v>
      </c>
      <c r="G290" s="245"/>
      <c r="H290" s="248">
        <v>99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155</v>
      </c>
      <c r="AU290" s="254" t="s">
        <v>83</v>
      </c>
      <c r="AV290" s="14" t="s">
        <v>83</v>
      </c>
      <c r="AW290" s="14" t="s">
        <v>33</v>
      </c>
      <c r="AX290" s="14" t="s">
        <v>74</v>
      </c>
      <c r="AY290" s="254" t="s">
        <v>144</v>
      </c>
    </row>
    <row r="291" s="15" customFormat="1">
      <c r="A291" s="15"/>
      <c r="B291" s="255"/>
      <c r="C291" s="256"/>
      <c r="D291" s="235" t="s">
        <v>155</v>
      </c>
      <c r="E291" s="257" t="s">
        <v>20</v>
      </c>
      <c r="F291" s="258" t="s">
        <v>198</v>
      </c>
      <c r="G291" s="256"/>
      <c r="H291" s="259">
        <v>602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155</v>
      </c>
      <c r="AU291" s="265" t="s">
        <v>83</v>
      </c>
      <c r="AV291" s="15" t="s">
        <v>151</v>
      </c>
      <c r="AW291" s="15" t="s">
        <v>33</v>
      </c>
      <c r="AX291" s="15" t="s">
        <v>22</v>
      </c>
      <c r="AY291" s="265" t="s">
        <v>144</v>
      </c>
    </row>
    <row r="292" s="2" customFormat="1" ht="37.8" customHeight="1">
      <c r="A292" s="40"/>
      <c r="B292" s="41"/>
      <c r="C292" s="215" t="s">
        <v>430</v>
      </c>
      <c r="D292" s="215" t="s">
        <v>146</v>
      </c>
      <c r="E292" s="216" t="s">
        <v>1824</v>
      </c>
      <c r="F292" s="217" t="s">
        <v>1825</v>
      </c>
      <c r="G292" s="218" t="s">
        <v>454</v>
      </c>
      <c r="H292" s="219">
        <v>1613</v>
      </c>
      <c r="I292" s="220"/>
      <c r="J292" s="221">
        <f>ROUND(I292*H292,2)</f>
        <v>0</v>
      </c>
      <c r="K292" s="217" t="s">
        <v>150</v>
      </c>
      <c r="L292" s="46"/>
      <c r="M292" s="222" t="s">
        <v>20</v>
      </c>
      <c r="N292" s="223" t="s">
        <v>45</v>
      </c>
      <c r="O292" s="86"/>
      <c r="P292" s="224">
        <f>O292*H292</f>
        <v>0</v>
      </c>
      <c r="Q292" s="224">
        <v>0.0039100000000000003</v>
      </c>
      <c r="R292" s="224">
        <f>Q292*H292</f>
        <v>6.3068300000000006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151</v>
      </c>
      <c r="AT292" s="226" t="s">
        <v>146</v>
      </c>
      <c r="AU292" s="226" t="s">
        <v>83</v>
      </c>
      <c r="AY292" s="19" t="s">
        <v>144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22</v>
      </c>
      <c r="BK292" s="227">
        <f>ROUND(I292*H292,2)</f>
        <v>0</v>
      </c>
      <c r="BL292" s="19" t="s">
        <v>151</v>
      </c>
      <c r="BM292" s="226" t="s">
        <v>1826</v>
      </c>
    </row>
    <row r="293" s="2" customFormat="1">
      <c r="A293" s="40"/>
      <c r="B293" s="41"/>
      <c r="C293" s="42"/>
      <c r="D293" s="228" t="s">
        <v>153</v>
      </c>
      <c r="E293" s="42"/>
      <c r="F293" s="229" t="s">
        <v>1827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153</v>
      </c>
      <c r="AU293" s="19" t="s">
        <v>83</v>
      </c>
    </row>
    <row r="294" s="13" customFormat="1">
      <c r="A294" s="13"/>
      <c r="B294" s="233"/>
      <c r="C294" s="234"/>
      <c r="D294" s="235" t="s">
        <v>155</v>
      </c>
      <c r="E294" s="236" t="s">
        <v>20</v>
      </c>
      <c r="F294" s="237" t="s">
        <v>1794</v>
      </c>
      <c r="G294" s="234"/>
      <c r="H294" s="236" t="s">
        <v>20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155</v>
      </c>
      <c r="AU294" s="243" t="s">
        <v>83</v>
      </c>
      <c r="AV294" s="13" t="s">
        <v>22</v>
      </c>
      <c r="AW294" s="13" t="s">
        <v>33</v>
      </c>
      <c r="AX294" s="13" t="s">
        <v>74</v>
      </c>
      <c r="AY294" s="243" t="s">
        <v>144</v>
      </c>
    </row>
    <row r="295" s="13" customFormat="1">
      <c r="A295" s="13"/>
      <c r="B295" s="233"/>
      <c r="C295" s="234"/>
      <c r="D295" s="235" t="s">
        <v>155</v>
      </c>
      <c r="E295" s="236" t="s">
        <v>20</v>
      </c>
      <c r="F295" s="237" t="s">
        <v>1795</v>
      </c>
      <c r="G295" s="234"/>
      <c r="H295" s="236" t="s">
        <v>20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155</v>
      </c>
      <c r="AU295" s="243" t="s">
        <v>83</v>
      </c>
      <c r="AV295" s="13" t="s">
        <v>22</v>
      </c>
      <c r="AW295" s="13" t="s">
        <v>33</v>
      </c>
      <c r="AX295" s="13" t="s">
        <v>74</v>
      </c>
      <c r="AY295" s="243" t="s">
        <v>144</v>
      </c>
    </row>
    <row r="296" s="14" customFormat="1">
      <c r="A296" s="14"/>
      <c r="B296" s="244"/>
      <c r="C296" s="245"/>
      <c r="D296" s="235" t="s">
        <v>155</v>
      </c>
      <c r="E296" s="246" t="s">
        <v>20</v>
      </c>
      <c r="F296" s="247" t="s">
        <v>1828</v>
      </c>
      <c r="G296" s="245"/>
      <c r="H296" s="248">
        <v>1613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155</v>
      </c>
      <c r="AU296" s="254" t="s">
        <v>83</v>
      </c>
      <c r="AV296" s="14" t="s">
        <v>83</v>
      </c>
      <c r="AW296" s="14" t="s">
        <v>33</v>
      </c>
      <c r="AX296" s="14" t="s">
        <v>22</v>
      </c>
      <c r="AY296" s="254" t="s">
        <v>144</v>
      </c>
    </row>
    <row r="297" s="2" customFormat="1" ht="24.15" customHeight="1">
      <c r="A297" s="40"/>
      <c r="B297" s="41"/>
      <c r="C297" s="215" t="s">
        <v>435</v>
      </c>
      <c r="D297" s="215" t="s">
        <v>146</v>
      </c>
      <c r="E297" s="216" t="s">
        <v>1829</v>
      </c>
      <c r="F297" s="217" t="s">
        <v>1830</v>
      </c>
      <c r="G297" s="218" t="s">
        <v>357</v>
      </c>
      <c r="H297" s="219">
        <v>83</v>
      </c>
      <c r="I297" s="220"/>
      <c r="J297" s="221">
        <f>ROUND(I297*H297,2)</f>
        <v>0</v>
      </c>
      <c r="K297" s="217" t="s">
        <v>150</v>
      </c>
      <c r="L297" s="46"/>
      <c r="M297" s="222" t="s">
        <v>20</v>
      </c>
      <c r="N297" s="223" t="s">
        <v>45</v>
      </c>
      <c r="O297" s="86"/>
      <c r="P297" s="224">
        <f>O297*H297</f>
        <v>0</v>
      </c>
      <c r="Q297" s="224">
        <v>0.0019200000000000001</v>
      </c>
      <c r="R297" s="224">
        <f>Q297*H297</f>
        <v>0.15936</v>
      </c>
      <c r="S297" s="224">
        <v>0</v>
      </c>
      <c r="T297" s="22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6" t="s">
        <v>151</v>
      </c>
      <c r="AT297" s="226" t="s">
        <v>146</v>
      </c>
      <c r="AU297" s="226" t="s">
        <v>83</v>
      </c>
      <c r="AY297" s="19" t="s">
        <v>144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22</v>
      </c>
      <c r="BK297" s="227">
        <f>ROUND(I297*H297,2)</f>
        <v>0</v>
      </c>
      <c r="BL297" s="19" t="s">
        <v>151</v>
      </c>
      <c r="BM297" s="226" t="s">
        <v>1831</v>
      </c>
    </row>
    <row r="298" s="2" customFormat="1">
      <c r="A298" s="40"/>
      <c r="B298" s="41"/>
      <c r="C298" s="42"/>
      <c r="D298" s="228" t="s">
        <v>153</v>
      </c>
      <c r="E298" s="42"/>
      <c r="F298" s="229" t="s">
        <v>1832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153</v>
      </c>
      <c r="AU298" s="19" t="s">
        <v>83</v>
      </c>
    </row>
    <row r="299" s="13" customFormat="1">
      <c r="A299" s="13"/>
      <c r="B299" s="233"/>
      <c r="C299" s="234"/>
      <c r="D299" s="235" t="s">
        <v>155</v>
      </c>
      <c r="E299" s="236" t="s">
        <v>20</v>
      </c>
      <c r="F299" s="237" t="s">
        <v>1794</v>
      </c>
      <c r="G299" s="234"/>
      <c r="H299" s="236" t="s">
        <v>20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155</v>
      </c>
      <c r="AU299" s="243" t="s">
        <v>83</v>
      </c>
      <c r="AV299" s="13" t="s">
        <v>22</v>
      </c>
      <c r="AW299" s="13" t="s">
        <v>33</v>
      </c>
      <c r="AX299" s="13" t="s">
        <v>74</v>
      </c>
      <c r="AY299" s="243" t="s">
        <v>144</v>
      </c>
    </row>
    <row r="300" s="13" customFormat="1">
      <c r="A300" s="13"/>
      <c r="B300" s="233"/>
      <c r="C300" s="234"/>
      <c r="D300" s="235" t="s">
        <v>155</v>
      </c>
      <c r="E300" s="236" t="s">
        <v>20</v>
      </c>
      <c r="F300" s="237" t="s">
        <v>1795</v>
      </c>
      <c r="G300" s="234"/>
      <c r="H300" s="236" t="s">
        <v>20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155</v>
      </c>
      <c r="AU300" s="243" t="s">
        <v>83</v>
      </c>
      <c r="AV300" s="13" t="s">
        <v>22</v>
      </c>
      <c r="AW300" s="13" t="s">
        <v>33</v>
      </c>
      <c r="AX300" s="13" t="s">
        <v>74</v>
      </c>
      <c r="AY300" s="243" t="s">
        <v>144</v>
      </c>
    </row>
    <row r="301" s="14" customFormat="1">
      <c r="A301" s="14"/>
      <c r="B301" s="244"/>
      <c r="C301" s="245"/>
      <c r="D301" s="235" t="s">
        <v>155</v>
      </c>
      <c r="E301" s="246" t="s">
        <v>20</v>
      </c>
      <c r="F301" s="247" t="s">
        <v>972</v>
      </c>
      <c r="G301" s="245"/>
      <c r="H301" s="248">
        <v>83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155</v>
      </c>
      <c r="AU301" s="254" t="s">
        <v>83</v>
      </c>
      <c r="AV301" s="14" t="s">
        <v>83</v>
      </c>
      <c r="AW301" s="14" t="s">
        <v>33</v>
      </c>
      <c r="AX301" s="14" t="s">
        <v>22</v>
      </c>
      <c r="AY301" s="254" t="s">
        <v>144</v>
      </c>
    </row>
    <row r="302" s="2" customFormat="1" ht="24.15" customHeight="1">
      <c r="A302" s="40"/>
      <c r="B302" s="41"/>
      <c r="C302" s="215" t="s">
        <v>441</v>
      </c>
      <c r="D302" s="215" t="s">
        <v>146</v>
      </c>
      <c r="E302" s="216" t="s">
        <v>1833</v>
      </c>
      <c r="F302" s="217" t="s">
        <v>1834</v>
      </c>
      <c r="G302" s="218" t="s">
        <v>357</v>
      </c>
      <c r="H302" s="219">
        <v>47</v>
      </c>
      <c r="I302" s="220"/>
      <c r="J302" s="221">
        <f>ROUND(I302*H302,2)</f>
        <v>0</v>
      </c>
      <c r="K302" s="217" t="s">
        <v>150</v>
      </c>
      <c r="L302" s="46"/>
      <c r="M302" s="222" t="s">
        <v>20</v>
      </c>
      <c r="N302" s="223" t="s">
        <v>45</v>
      </c>
      <c r="O302" s="86"/>
      <c r="P302" s="224">
        <f>O302*H302</f>
        <v>0</v>
      </c>
      <c r="Q302" s="224">
        <v>0.0026199999999999999</v>
      </c>
      <c r="R302" s="224">
        <f>Q302*H302</f>
        <v>0.12314</v>
      </c>
      <c r="S302" s="224">
        <v>0</v>
      </c>
      <c r="T302" s="22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6" t="s">
        <v>151</v>
      </c>
      <c r="AT302" s="226" t="s">
        <v>146</v>
      </c>
      <c r="AU302" s="226" t="s">
        <v>83</v>
      </c>
      <c r="AY302" s="19" t="s">
        <v>144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22</v>
      </c>
      <c r="BK302" s="227">
        <f>ROUND(I302*H302,2)</f>
        <v>0</v>
      </c>
      <c r="BL302" s="19" t="s">
        <v>151</v>
      </c>
      <c r="BM302" s="226" t="s">
        <v>1835</v>
      </c>
    </row>
    <row r="303" s="2" customFormat="1">
      <c r="A303" s="40"/>
      <c r="B303" s="41"/>
      <c r="C303" s="42"/>
      <c r="D303" s="228" t="s">
        <v>153</v>
      </c>
      <c r="E303" s="42"/>
      <c r="F303" s="229" t="s">
        <v>1836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153</v>
      </c>
      <c r="AU303" s="19" t="s">
        <v>83</v>
      </c>
    </row>
    <row r="304" s="13" customFormat="1">
      <c r="A304" s="13"/>
      <c r="B304" s="233"/>
      <c r="C304" s="234"/>
      <c r="D304" s="235" t="s">
        <v>155</v>
      </c>
      <c r="E304" s="236" t="s">
        <v>20</v>
      </c>
      <c r="F304" s="237" t="s">
        <v>1794</v>
      </c>
      <c r="G304" s="234"/>
      <c r="H304" s="236" t="s">
        <v>20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155</v>
      </c>
      <c r="AU304" s="243" t="s">
        <v>83</v>
      </c>
      <c r="AV304" s="13" t="s">
        <v>22</v>
      </c>
      <c r="AW304" s="13" t="s">
        <v>33</v>
      </c>
      <c r="AX304" s="13" t="s">
        <v>74</v>
      </c>
      <c r="AY304" s="243" t="s">
        <v>144</v>
      </c>
    </row>
    <row r="305" s="13" customFormat="1">
      <c r="A305" s="13"/>
      <c r="B305" s="233"/>
      <c r="C305" s="234"/>
      <c r="D305" s="235" t="s">
        <v>155</v>
      </c>
      <c r="E305" s="236" t="s">
        <v>20</v>
      </c>
      <c r="F305" s="237" t="s">
        <v>1795</v>
      </c>
      <c r="G305" s="234"/>
      <c r="H305" s="236" t="s">
        <v>20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155</v>
      </c>
      <c r="AU305" s="243" t="s">
        <v>83</v>
      </c>
      <c r="AV305" s="13" t="s">
        <v>22</v>
      </c>
      <c r="AW305" s="13" t="s">
        <v>33</v>
      </c>
      <c r="AX305" s="13" t="s">
        <v>74</v>
      </c>
      <c r="AY305" s="243" t="s">
        <v>144</v>
      </c>
    </row>
    <row r="306" s="14" customFormat="1">
      <c r="A306" s="14"/>
      <c r="B306" s="244"/>
      <c r="C306" s="245"/>
      <c r="D306" s="235" t="s">
        <v>155</v>
      </c>
      <c r="E306" s="246" t="s">
        <v>20</v>
      </c>
      <c r="F306" s="247" t="s">
        <v>451</v>
      </c>
      <c r="G306" s="245"/>
      <c r="H306" s="248">
        <v>47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155</v>
      </c>
      <c r="AU306" s="254" t="s">
        <v>83</v>
      </c>
      <c r="AV306" s="14" t="s">
        <v>83</v>
      </c>
      <c r="AW306" s="14" t="s">
        <v>33</v>
      </c>
      <c r="AX306" s="14" t="s">
        <v>22</v>
      </c>
      <c r="AY306" s="254" t="s">
        <v>144</v>
      </c>
    </row>
    <row r="307" s="2" customFormat="1" ht="62.7" customHeight="1">
      <c r="A307" s="40"/>
      <c r="B307" s="41"/>
      <c r="C307" s="215" t="s">
        <v>451</v>
      </c>
      <c r="D307" s="215" t="s">
        <v>146</v>
      </c>
      <c r="E307" s="216" t="s">
        <v>1837</v>
      </c>
      <c r="F307" s="217" t="s">
        <v>1838</v>
      </c>
      <c r="G307" s="218" t="s">
        <v>161</v>
      </c>
      <c r="H307" s="219">
        <v>50</v>
      </c>
      <c r="I307" s="220"/>
      <c r="J307" s="221">
        <f>ROUND(I307*H307,2)</f>
        <v>0</v>
      </c>
      <c r="K307" s="217" t="s">
        <v>150</v>
      </c>
      <c r="L307" s="46"/>
      <c r="M307" s="222" t="s">
        <v>20</v>
      </c>
      <c r="N307" s="223" t="s">
        <v>45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151</v>
      </c>
      <c r="AT307" s="226" t="s">
        <v>146</v>
      </c>
      <c r="AU307" s="226" t="s">
        <v>83</v>
      </c>
      <c r="AY307" s="19" t="s">
        <v>144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22</v>
      </c>
      <c r="BK307" s="227">
        <f>ROUND(I307*H307,2)</f>
        <v>0</v>
      </c>
      <c r="BL307" s="19" t="s">
        <v>151</v>
      </c>
      <c r="BM307" s="226" t="s">
        <v>1839</v>
      </c>
    </row>
    <row r="308" s="2" customFormat="1">
      <c r="A308" s="40"/>
      <c r="B308" s="41"/>
      <c r="C308" s="42"/>
      <c r="D308" s="228" t="s">
        <v>153</v>
      </c>
      <c r="E308" s="42"/>
      <c r="F308" s="229" t="s">
        <v>1840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153</v>
      </c>
      <c r="AU308" s="19" t="s">
        <v>83</v>
      </c>
    </row>
    <row r="309" s="14" customFormat="1">
      <c r="A309" s="14"/>
      <c r="B309" s="244"/>
      <c r="C309" s="245"/>
      <c r="D309" s="235" t="s">
        <v>155</v>
      </c>
      <c r="E309" s="246" t="s">
        <v>20</v>
      </c>
      <c r="F309" s="247" t="s">
        <v>1841</v>
      </c>
      <c r="G309" s="245"/>
      <c r="H309" s="248">
        <v>50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155</v>
      </c>
      <c r="AU309" s="254" t="s">
        <v>83</v>
      </c>
      <c r="AV309" s="14" t="s">
        <v>83</v>
      </c>
      <c r="AW309" s="14" t="s">
        <v>33</v>
      </c>
      <c r="AX309" s="14" t="s">
        <v>22</v>
      </c>
      <c r="AY309" s="254" t="s">
        <v>144</v>
      </c>
    </row>
    <row r="310" s="2" customFormat="1" ht="44.25" customHeight="1">
      <c r="A310" s="40"/>
      <c r="B310" s="41"/>
      <c r="C310" s="215" t="s">
        <v>459</v>
      </c>
      <c r="D310" s="215" t="s">
        <v>146</v>
      </c>
      <c r="E310" s="216" t="s">
        <v>1842</v>
      </c>
      <c r="F310" s="217" t="s">
        <v>1843</v>
      </c>
      <c r="G310" s="218" t="s">
        <v>161</v>
      </c>
      <c r="H310" s="219">
        <v>50</v>
      </c>
      <c r="I310" s="220"/>
      <c r="J310" s="221">
        <f>ROUND(I310*H310,2)</f>
        <v>0</v>
      </c>
      <c r="K310" s="217" t="s">
        <v>150</v>
      </c>
      <c r="L310" s="46"/>
      <c r="M310" s="222" t="s">
        <v>20</v>
      </c>
      <c r="N310" s="223" t="s">
        <v>45</v>
      </c>
      <c r="O310" s="86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151</v>
      </c>
      <c r="AT310" s="226" t="s">
        <v>146</v>
      </c>
      <c r="AU310" s="226" t="s">
        <v>83</v>
      </c>
      <c r="AY310" s="19" t="s">
        <v>144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22</v>
      </c>
      <c r="BK310" s="227">
        <f>ROUND(I310*H310,2)</f>
        <v>0</v>
      </c>
      <c r="BL310" s="19" t="s">
        <v>151</v>
      </c>
      <c r="BM310" s="226" t="s">
        <v>1844</v>
      </c>
    </row>
    <row r="311" s="2" customFormat="1">
      <c r="A311" s="40"/>
      <c r="B311" s="41"/>
      <c r="C311" s="42"/>
      <c r="D311" s="228" t="s">
        <v>153</v>
      </c>
      <c r="E311" s="42"/>
      <c r="F311" s="229" t="s">
        <v>1845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153</v>
      </c>
      <c r="AU311" s="19" t="s">
        <v>83</v>
      </c>
    </row>
    <row r="312" s="2" customFormat="1" ht="44.25" customHeight="1">
      <c r="A312" s="40"/>
      <c r="B312" s="41"/>
      <c r="C312" s="215" t="s">
        <v>466</v>
      </c>
      <c r="D312" s="215" t="s">
        <v>146</v>
      </c>
      <c r="E312" s="216" t="s">
        <v>215</v>
      </c>
      <c r="F312" s="217" t="s">
        <v>216</v>
      </c>
      <c r="G312" s="218" t="s">
        <v>217</v>
      </c>
      <c r="H312" s="219">
        <v>100</v>
      </c>
      <c r="I312" s="220"/>
      <c r="J312" s="221">
        <f>ROUND(I312*H312,2)</f>
        <v>0</v>
      </c>
      <c r="K312" s="217" t="s">
        <v>150</v>
      </c>
      <c r="L312" s="46"/>
      <c r="M312" s="222" t="s">
        <v>20</v>
      </c>
      <c r="N312" s="223" t="s">
        <v>45</v>
      </c>
      <c r="O312" s="86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6" t="s">
        <v>151</v>
      </c>
      <c r="AT312" s="226" t="s">
        <v>146</v>
      </c>
      <c r="AU312" s="226" t="s">
        <v>83</v>
      </c>
      <c r="AY312" s="19" t="s">
        <v>144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9" t="s">
        <v>22</v>
      </c>
      <c r="BK312" s="227">
        <f>ROUND(I312*H312,2)</f>
        <v>0</v>
      </c>
      <c r="BL312" s="19" t="s">
        <v>151</v>
      </c>
      <c r="BM312" s="226" t="s">
        <v>1846</v>
      </c>
    </row>
    <row r="313" s="2" customFormat="1">
      <c r="A313" s="40"/>
      <c r="B313" s="41"/>
      <c r="C313" s="42"/>
      <c r="D313" s="228" t="s">
        <v>153</v>
      </c>
      <c r="E313" s="42"/>
      <c r="F313" s="229" t="s">
        <v>219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153</v>
      </c>
      <c r="AU313" s="19" t="s">
        <v>83</v>
      </c>
    </row>
    <row r="314" s="14" customFormat="1">
      <c r="A314" s="14"/>
      <c r="B314" s="244"/>
      <c r="C314" s="245"/>
      <c r="D314" s="235" t="s">
        <v>155</v>
      </c>
      <c r="E314" s="245"/>
      <c r="F314" s="247" t="s">
        <v>1847</v>
      </c>
      <c r="G314" s="245"/>
      <c r="H314" s="248">
        <v>100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155</v>
      </c>
      <c r="AU314" s="254" t="s">
        <v>83</v>
      </c>
      <c r="AV314" s="14" t="s">
        <v>83</v>
      </c>
      <c r="AW314" s="14" t="s">
        <v>4</v>
      </c>
      <c r="AX314" s="14" t="s">
        <v>22</v>
      </c>
      <c r="AY314" s="254" t="s">
        <v>144</v>
      </c>
    </row>
    <row r="315" s="2" customFormat="1" ht="37.8" customHeight="1">
      <c r="A315" s="40"/>
      <c r="B315" s="41"/>
      <c r="C315" s="215" t="s">
        <v>473</v>
      </c>
      <c r="D315" s="215" t="s">
        <v>146</v>
      </c>
      <c r="E315" s="216" t="s">
        <v>1848</v>
      </c>
      <c r="F315" s="217" t="s">
        <v>1849</v>
      </c>
      <c r="G315" s="218" t="s">
        <v>454</v>
      </c>
      <c r="H315" s="219">
        <v>1613</v>
      </c>
      <c r="I315" s="220"/>
      <c r="J315" s="221">
        <f>ROUND(I315*H315,2)</f>
        <v>0</v>
      </c>
      <c r="K315" s="217" t="s">
        <v>150</v>
      </c>
      <c r="L315" s="46"/>
      <c r="M315" s="222" t="s">
        <v>20</v>
      </c>
      <c r="N315" s="223" t="s">
        <v>45</v>
      </c>
      <c r="O315" s="86"/>
      <c r="P315" s="224">
        <f>O315*H315</f>
        <v>0</v>
      </c>
      <c r="Q315" s="224">
        <v>0.00016000000000000001</v>
      </c>
      <c r="R315" s="224">
        <f>Q315*H315</f>
        <v>0.25808000000000003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151</v>
      </c>
      <c r="AT315" s="226" t="s">
        <v>146</v>
      </c>
      <c r="AU315" s="226" t="s">
        <v>83</v>
      </c>
      <c r="AY315" s="19" t="s">
        <v>144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22</v>
      </c>
      <c r="BK315" s="227">
        <f>ROUND(I315*H315,2)</f>
        <v>0</v>
      </c>
      <c r="BL315" s="19" t="s">
        <v>151</v>
      </c>
      <c r="BM315" s="226" t="s">
        <v>1850</v>
      </c>
    </row>
    <row r="316" s="2" customFormat="1">
      <c r="A316" s="40"/>
      <c r="B316" s="41"/>
      <c r="C316" s="42"/>
      <c r="D316" s="228" t="s">
        <v>153</v>
      </c>
      <c r="E316" s="42"/>
      <c r="F316" s="229" t="s">
        <v>1851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153</v>
      </c>
      <c r="AU316" s="19" t="s">
        <v>83</v>
      </c>
    </row>
    <row r="317" s="13" customFormat="1">
      <c r="A317" s="13"/>
      <c r="B317" s="233"/>
      <c r="C317" s="234"/>
      <c r="D317" s="235" t="s">
        <v>155</v>
      </c>
      <c r="E317" s="236" t="s">
        <v>20</v>
      </c>
      <c r="F317" s="237" t="s">
        <v>1794</v>
      </c>
      <c r="G317" s="234"/>
      <c r="H317" s="236" t="s">
        <v>20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155</v>
      </c>
      <c r="AU317" s="243" t="s">
        <v>83</v>
      </c>
      <c r="AV317" s="13" t="s">
        <v>22</v>
      </c>
      <c r="AW317" s="13" t="s">
        <v>33</v>
      </c>
      <c r="AX317" s="13" t="s">
        <v>74</v>
      </c>
      <c r="AY317" s="243" t="s">
        <v>144</v>
      </c>
    </row>
    <row r="318" s="13" customFormat="1">
      <c r="A318" s="13"/>
      <c r="B318" s="233"/>
      <c r="C318" s="234"/>
      <c r="D318" s="235" t="s">
        <v>155</v>
      </c>
      <c r="E318" s="236" t="s">
        <v>20</v>
      </c>
      <c r="F318" s="237" t="s">
        <v>1795</v>
      </c>
      <c r="G318" s="234"/>
      <c r="H318" s="236" t="s">
        <v>20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155</v>
      </c>
      <c r="AU318" s="243" t="s">
        <v>83</v>
      </c>
      <c r="AV318" s="13" t="s">
        <v>22</v>
      </c>
      <c r="AW318" s="13" t="s">
        <v>33</v>
      </c>
      <c r="AX318" s="13" t="s">
        <v>74</v>
      </c>
      <c r="AY318" s="243" t="s">
        <v>144</v>
      </c>
    </row>
    <row r="319" s="14" customFormat="1">
      <c r="A319" s="14"/>
      <c r="B319" s="244"/>
      <c r="C319" s="245"/>
      <c r="D319" s="235" t="s">
        <v>155</v>
      </c>
      <c r="E319" s="246" t="s">
        <v>20</v>
      </c>
      <c r="F319" s="247" t="s">
        <v>1828</v>
      </c>
      <c r="G319" s="245"/>
      <c r="H319" s="248">
        <v>1613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155</v>
      </c>
      <c r="AU319" s="254" t="s">
        <v>83</v>
      </c>
      <c r="AV319" s="14" t="s">
        <v>83</v>
      </c>
      <c r="AW319" s="14" t="s">
        <v>33</v>
      </c>
      <c r="AX319" s="14" t="s">
        <v>22</v>
      </c>
      <c r="AY319" s="254" t="s">
        <v>144</v>
      </c>
    </row>
    <row r="320" s="2" customFormat="1" ht="33" customHeight="1">
      <c r="A320" s="40"/>
      <c r="B320" s="41"/>
      <c r="C320" s="215" t="s">
        <v>479</v>
      </c>
      <c r="D320" s="215" t="s">
        <v>146</v>
      </c>
      <c r="E320" s="216" t="s">
        <v>1852</v>
      </c>
      <c r="F320" s="217" t="s">
        <v>1853</v>
      </c>
      <c r="G320" s="218" t="s">
        <v>1689</v>
      </c>
      <c r="H320" s="219">
        <v>520</v>
      </c>
      <c r="I320" s="220"/>
      <c r="J320" s="221">
        <f>ROUND(I320*H320,2)</f>
        <v>0</v>
      </c>
      <c r="K320" s="217" t="s">
        <v>150</v>
      </c>
      <c r="L320" s="46"/>
      <c r="M320" s="222" t="s">
        <v>20</v>
      </c>
      <c r="N320" s="223" t="s">
        <v>45</v>
      </c>
      <c r="O320" s="86"/>
      <c r="P320" s="224">
        <f>O320*H320</f>
        <v>0</v>
      </c>
      <c r="Q320" s="224">
        <v>0.00014999999999999999</v>
      </c>
      <c r="R320" s="224">
        <f>Q320*H320</f>
        <v>0.078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151</v>
      </c>
      <c r="AT320" s="226" t="s">
        <v>146</v>
      </c>
      <c r="AU320" s="226" t="s">
        <v>83</v>
      </c>
      <c r="AY320" s="19" t="s">
        <v>144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22</v>
      </c>
      <c r="BK320" s="227">
        <f>ROUND(I320*H320,2)</f>
        <v>0</v>
      </c>
      <c r="BL320" s="19" t="s">
        <v>151</v>
      </c>
      <c r="BM320" s="226" t="s">
        <v>1854</v>
      </c>
    </row>
    <row r="321" s="2" customFormat="1">
      <c r="A321" s="40"/>
      <c r="B321" s="41"/>
      <c r="C321" s="42"/>
      <c r="D321" s="228" t="s">
        <v>153</v>
      </c>
      <c r="E321" s="42"/>
      <c r="F321" s="229" t="s">
        <v>1855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153</v>
      </c>
      <c r="AU321" s="19" t="s">
        <v>83</v>
      </c>
    </row>
    <row r="322" s="14" customFormat="1">
      <c r="A322" s="14"/>
      <c r="B322" s="244"/>
      <c r="C322" s="245"/>
      <c r="D322" s="235" t="s">
        <v>155</v>
      </c>
      <c r="E322" s="246" t="s">
        <v>20</v>
      </c>
      <c r="F322" s="247" t="s">
        <v>1856</v>
      </c>
      <c r="G322" s="245"/>
      <c r="H322" s="248">
        <v>520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155</v>
      </c>
      <c r="AU322" s="254" t="s">
        <v>83</v>
      </c>
      <c r="AV322" s="14" t="s">
        <v>83</v>
      </c>
      <c r="AW322" s="14" t="s">
        <v>33</v>
      </c>
      <c r="AX322" s="14" t="s">
        <v>22</v>
      </c>
      <c r="AY322" s="254" t="s">
        <v>144</v>
      </c>
    </row>
    <row r="323" s="2" customFormat="1" ht="16.5" customHeight="1">
      <c r="A323" s="40"/>
      <c r="B323" s="41"/>
      <c r="C323" s="266" t="s">
        <v>485</v>
      </c>
      <c r="D323" s="266" t="s">
        <v>272</v>
      </c>
      <c r="E323" s="267" t="s">
        <v>1857</v>
      </c>
      <c r="F323" s="268" t="s">
        <v>1858</v>
      </c>
      <c r="G323" s="269" t="s">
        <v>161</v>
      </c>
      <c r="H323" s="270">
        <v>47.159999999999997</v>
      </c>
      <c r="I323" s="271"/>
      <c r="J323" s="272">
        <f>ROUND(I323*H323,2)</f>
        <v>0</v>
      </c>
      <c r="K323" s="268" t="s">
        <v>150</v>
      </c>
      <c r="L323" s="273"/>
      <c r="M323" s="274" t="s">
        <v>20</v>
      </c>
      <c r="N323" s="275" t="s">
        <v>45</v>
      </c>
      <c r="O323" s="86"/>
      <c r="P323" s="224">
        <f>O323*H323</f>
        <v>0</v>
      </c>
      <c r="Q323" s="224">
        <v>1.5800000000000001</v>
      </c>
      <c r="R323" s="224">
        <f>Q323*H323</f>
        <v>74.512799999999999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199</v>
      </c>
      <c r="AT323" s="226" t="s">
        <v>272</v>
      </c>
      <c r="AU323" s="226" t="s">
        <v>83</v>
      </c>
      <c r="AY323" s="19" t="s">
        <v>144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22</v>
      </c>
      <c r="BK323" s="227">
        <f>ROUND(I323*H323,2)</f>
        <v>0</v>
      </c>
      <c r="BL323" s="19" t="s">
        <v>151</v>
      </c>
      <c r="BM323" s="226" t="s">
        <v>1859</v>
      </c>
    </row>
    <row r="324" s="14" customFormat="1">
      <c r="A324" s="14"/>
      <c r="B324" s="244"/>
      <c r="C324" s="245"/>
      <c r="D324" s="235" t="s">
        <v>155</v>
      </c>
      <c r="E324" s="246" t="s">
        <v>20</v>
      </c>
      <c r="F324" s="247" t="s">
        <v>1860</v>
      </c>
      <c r="G324" s="245"/>
      <c r="H324" s="248">
        <v>47.159999999999997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155</v>
      </c>
      <c r="AU324" s="254" t="s">
        <v>83</v>
      </c>
      <c r="AV324" s="14" t="s">
        <v>83</v>
      </c>
      <c r="AW324" s="14" t="s">
        <v>33</v>
      </c>
      <c r="AX324" s="14" t="s">
        <v>22</v>
      </c>
      <c r="AY324" s="254" t="s">
        <v>144</v>
      </c>
    </row>
    <row r="325" s="2" customFormat="1" ht="24.15" customHeight="1">
      <c r="A325" s="40"/>
      <c r="B325" s="41"/>
      <c r="C325" s="215" t="s">
        <v>490</v>
      </c>
      <c r="D325" s="215" t="s">
        <v>146</v>
      </c>
      <c r="E325" s="216" t="s">
        <v>1861</v>
      </c>
      <c r="F325" s="217" t="s">
        <v>1862</v>
      </c>
      <c r="G325" s="218" t="s">
        <v>1863</v>
      </c>
      <c r="H325" s="219">
        <v>1</v>
      </c>
      <c r="I325" s="220"/>
      <c r="J325" s="221">
        <f>ROUND(I325*H325,2)</f>
        <v>0</v>
      </c>
      <c r="K325" s="217" t="s">
        <v>20</v>
      </c>
      <c r="L325" s="46"/>
      <c r="M325" s="222" t="s">
        <v>20</v>
      </c>
      <c r="N325" s="223" t="s">
        <v>45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151</v>
      </c>
      <c r="AT325" s="226" t="s">
        <v>146</v>
      </c>
      <c r="AU325" s="226" t="s">
        <v>83</v>
      </c>
      <c r="AY325" s="19" t="s">
        <v>144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22</v>
      </c>
      <c r="BK325" s="227">
        <f>ROUND(I325*H325,2)</f>
        <v>0</v>
      </c>
      <c r="BL325" s="19" t="s">
        <v>151</v>
      </c>
      <c r="BM325" s="226" t="s">
        <v>1864</v>
      </c>
    </row>
    <row r="326" s="13" customFormat="1">
      <c r="A326" s="13"/>
      <c r="B326" s="233"/>
      <c r="C326" s="234"/>
      <c r="D326" s="235" t="s">
        <v>155</v>
      </c>
      <c r="E326" s="236" t="s">
        <v>20</v>
      </c>
      <c r="F326" s="237" t="s">
        <v>291</v>
      </c>
      <c r="G326" s="234"/>
      <c r="H326" s="236" t="s">
        <v>20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155</v>
      </c>
      <c r="AU326" s="243" t="s">
        <v>83</v>
      </c>
      <c r="AV326" s="13" t="s">
        <v>22</v>
      </c>
      <c r="AW326" s="13" t="s">
        <v>33</v>
      </c>
      <c r="AX326" s="13" t="s">
        <v>74</v>
      </c>
      <c r="AY326" s="243" t="s">
        <v>144</v>
      </c>
    </row>
    <row r="327" s="13" customFormat="1">
      <c r="A327" s="13"/>
      <c r="B327" s="233"/>
      <c r="C327" s="234"/>
      <c r="D327" s="235" t="s">
        <v>155</v>
      </c>
      <c r="E327" s="236" t="s">
        <v>20</v>
      </c>
      <c r="F327" s="237" t="s">
        <v>1865</v>
      </c>
      <c r="G327" s="234"/>
      <c r="H327" s="236" t="s">
        <v>20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155</v>
      </c>
      <c r="AU327" s="243" t="s">
        <v>83</v>
      </c>
      <c r="AV327" s="13" t="s">
        <v>22</v>
      </c>
      <c r="AW327" s="13" t="s">
        <v>33</v>
      </c>
      <c r="AX327" s="13" t="s">
        <v>74</v>
      </c>
      <c r="AY327" s="243" t="s">
        <v>144</v>
      </c>
    </row>
    <row r="328" s="14" customFormat="1">
      <c r="A328" s="14"/>
      <c r="B328" s="244"/>
      <c r="C328" s="245"/>
      <c r="D328" s="235" t="s">
        <v>155</v>
      </c>
      <c r="E328" s="246" t="s">
        <v>20</v>
      </c>
      <c r="F328" s="247" t="s">
        <v>22</v>
      </c>
      <c r="G328" s="245"/>
      <c r="H328" s="248">
        <v>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155</v>
      </c>
      <c r="AU328" s="254" t="s">
        <v>83</v>
      </c>
      <c r="AV328" s="14" t="s">
        <v>83</v>
      </c>
      <c r="AW328" s="14" t="s">
        <v>33</v>
      </c>
      <c r="AX328" s="14" t="s">
        <v>22</v>
      </c>
      <c r="AY328" s="254" t="s">
        <v>144</v>
      </c>
    </row>
    <row r="329" s="2" customFormat="1" ht="44.25" customHeight="1">
      <c r="A329" s="40"/>
      <c r="B329" s="41"/>
      <c r="C329" s="215" t="s">
        <v>498</v>
      </c>
      <c r="D329" s="215" t="s">
        <v>146</v>
      </c>
      <c r="E329" s="216" t="s">
        <v>229</v>
      </c>
      <c r="F329" s="217" t="s">
        <v>230</v>
      </c>
      <c r="G329" s="218" t="s">
        <v>161</v>
      </c>
      <c r="H329" s="219">
        <v>2</v>
      </c>
      <c r="I329" s="220"/>
      <c r="J329" s="221">
        <f>ROUND(I329*H329,2)</f>
        <v>0</v>
      </c>
      <c r="K329" s="217" t="s">
        <v>150</v>
      </c>
      <c r="L329" s="46"/>
      <c r="M329" s="222" t="s">
        <v>20</v>
      </c>
      <c r="N329" s="223" t="s">
        <v>45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151</v>
      </c>
      <c r="AT329" s="226" t="s">
        <v>146</v>
      </c>
      <c r="AU329" s="226" t="s">
        <v>83</v>
      </c>
      <c r="AY329" s="19" t="s">
        <v>144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22</v>
      </c>
      <c r="BK329" s="227">
        <f>ROUND(I329*H329,2)</f>
        <v>0</v>
      </c>
      <c r="BL329" s="19" t="s">
        <v>151</v>
      </c>
      <c r="BM329" s="226" t="s">
        <v>1866</v>
      </c>
    </row>
    <row r="330" s="2" customFormat="1">
      <c r="A330" s="40"/>
      <c r="B330" s="41"/>
      <c r="C330" s="42"/>
      <c r="D330" s="228" t="s">
        <v>153</v>
      </c>
      <c r="E330" s="42"/>
      <c r="F330" s="229" t="s">
        <v>232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153</v>
      </c>
      <c r="AU330" s="19" t="s">
        <v>83</v>
      </c>
    </row>
    <row r="331" s="14" customFormat="1">
      <c r="A331" s="14"/>
      <c r="B331" s="244"/>
      <c r="C331" s="245"/>
      <c r="D331" s="235" t="s">
        <v>155</v>
      </c>
      <c r="E331" s="246" t="s">
        <v>20</v>
      </c>
      <c r="F331" s="247" t="s">
        <v>1867</v>
      </c>
      <c r="G331" s="245"/>
      <c r="H331" s="248">
        <v>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155</v>
      </c>
      <c r="AU331" s="254" t="s">
        <v>83</v>
      </c>
      <c r="AV331" s="14" t="s">
        <v>83</v>
      </c>
      <c r="AW331" s="14" t="s">
        <v>33</v>
      </c>
      <c r="AX331" s="14" t="s">
        <v>22</v>
      </c>
      <c r="AY331" s="254" t="s">
        <v>144</v>
      </c>
    </row>
    <row r="332" s="2" customFormat="1" ht="24.15" customHeight="1">
      <c r="A332" s="40"/>
      <c r="B332" s="41"/>
      <c r="C332" s="215" t="s">
        <v>504</v>
      </c>
      <c r="D332" s="215" t="s">
        <v>146</v>
      </c>
      <c r="E332" s="216" t="s">
        <v>1868</v>
      </c>
      <c r="F332" s="217" t="s">
        <v>1869</v>
      </c>
      <c r="G332" s="218" t="s">
        <v>454</v>
      </c>
      <c r="H332" s="219">
        <v>4</v>
      </c>
      <c r="I332" s="220"/>
      <c r="J332" s="221">
        <f>ROUND(I332*H332,2)</f>
        <v>0</v>
      </c>
      <c r="K332" s="217" t="s">
        <v>150</v>
      </c>
      <c r="L332" s="46"/>
      <c r="M332" s="222" t="s">
        <v>20</v>
      </c>
      <c r="N332" s="223" t="s">
        <v>45</v>
      </c>
      <c r="O332" s="86"/>
      <c r="P332" s="224">
        <f>O332*H332</f>
        <v>0</v>
      </c>
      <c r="Q332" s="224">
        <v>0</v>
      </c>
      <c r="R332" s="224">
        <f>Q332*H332</f>
        <v>0</v>
      </c>
      <c r="S332" s="224">
        <v>1</v>
      </c>
      <c r="T332" s="225">
        <f>S332*H332</f>
        <v>4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151</v>
      </c>
      <c r="AT332" s="226" t="s">
        <v>146</v>
      </c>
      <c r="AU332" s="226" t="s">
        <v>83</v>
      </c>
      <c r="AY332" s="19" t="s">
        <v>144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22</v>
      </c>
      <c r="BK332" s="227">
        <f>ROUND(I332*H332,2)</f>
        <v>0</v>
      </c>
      <c r="BL332" s="19" t="s">
        <v>151</v>
      </c>
      <c r="BM332" s="226" t="s">
        <v>1870</v>
      </c>
    </row>
    <row r="333" s="2" customFormat="1">
      <c r="A333" s="40"/>
      <c r="B333" s="41"/>
      <c r="C333" s="42"/>
      <c r="D333" s="228" t="s">
        <v>153</v>
      </c>
      <c r="E333" s="42"/>
      <c r="F333" s="229" t="s">
        <v>1871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153</v>
      </c>
      <c r="AU333" s="19" t="s">
        <v>83</v>
      </c>
    </row>
    <row r="334" s="14" customFormat="1">
      <c r="A334" s="14"/>
      <c r="B334" s="244"/>
      <c r="C334" s="245"/>
      <c r="D334" s="235" t="s">
        <v>155</v>
      </c>
      <c r="E334" s="246" t="s">
        <v>20</v>
      </c>
      <c r="F334" s="247" t="s">
        <v>1872</v>
      </c>
      <c r="G334" s="245"/>
      <c r="H334" s="248">
        <v>4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155</v>
      </c>
      <c r="AU334" s="254" t="s">
        <v>83</v>
      </c>
      <c r="AV334" s="14" t="s">
        <v>83</v>
      </c>
      <c r="AW334" s="14" t="s">
        <v>33</v>
      </c>
      <c r="AX334" s="14" t="s">
        <v>22</v>
      </c>
      <c r="AY334" s="254" t="s">
        <v>144</v>
      </c>
    </row>
    <row r="335" s="2" customFormat="1" ht="24.15" customHeight="1">
      <c r="A335" s="40"/>
      <c r="B335" s="41"/>
      <c r="C335" s="215" t="s">
        <v>512</v>
      </c>
      <c r="D335" s="215" t="s">
        <v>146</v>
      </c>
      <c r="E335" s="216" t="s">
        <v>1873</v>
      </c>
      <c r="F335" s="217" t="s">
        <v>1874</v>
      </c>
      <c r="G335" s="218" t="s">
        <v>357</v>
      </c>
      <c r="H335" s="219">
        <v>4</v>
      </c>
      <c r="I335" s="220"/>
      <c r="J335" s="221">
        <f>ROUND(I335*H335,2)</f>
        <v>0</v>
      </c>
      <c r="K335" s="217" t="s">
        <v>150</v>
      </c>
      <c r="L335" s="46"/>
      <c r="M335" s="222" t="s">
        <v>20</v>
      </c>
      <c r="N335" s="223" t="s">
        <v>45</v>
      </c>
      <c r="O335" s="86"/>
      <c r="P335" s="224">
        <f>O335*H335</f>
        <v>0</v>
      </c>
      <c r="Q335" s="224">
        <v>0.010189999999999999</v>
      </c>
      <c r="R335" s="224">
        <f>Q335*H335</f>
        <v>0.040759999999999998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151</v>
      </c>
      <c r="AT335" s="226" t="s">
        <v>146</v>
      </c>
      <c r="AU335" s="226" t="s">
        <v>83</v>
      </c>
      <c r="AY335" s="19" t="s">
        <v>144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22</v>
      </c>
      <c r="BK335" s="227">
        <f>ROUND(I335*H335,2)</f>
        <v>0</v>
      </c>
      <c r="BL335" s="19" t="s">
        <v>151</v>
      </c>
      <c r="BM335" s="226" t="s">
        <v>1875</v>
      </c>
    </row>
    <row r="336" s="2" customFormat="1">
      <c r="A336" s="40"/>
      <c r="B336" s="41"/>
      <c r="C336" s="42"/>
      <c r="D336" s="228" t="s">
        <v>153</v>
      </c>
      <c r="E336" s="42"/>
      <c r="F336" s="229" t="s">
        <v>1876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153</v>
      </c>
      <c r="AU336" s="19" t="s">
        <v>83</v>
      </c>
    </row>
    <row r="337" s="14" customFormat="1">
      <c r="A337" s="14"/>
      <c r="B337" s="244"/>
      <c r="C337" s="245"/>
      <c r="D337" s="235" t="s">
        <v>155</v>
      </c>
      <c r="E337" s="246" t="s">
        <v>20</v>
      </c>
      <c r="F337" s="247" t="s">
        <v>1877</v>
      </c>
      <c r="G337" s="245"/>
      <c r="H337" s="248">
        <v>4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155</v>
      </c>
      <c r="AU337" s="254" t="s">
        <v>83</v>
      </c>
      <c r="AV337" s="14" t="s">
        <v>83</v>
      </c>
      <c r="AW337" s="14" t="s">
        <v>33</v>
      </c>
      <c r="AX337" s="14" t="s">
        <v>22</v>
      </c>
      <c r="AY337" s="254" t="s">
        <v>144</v>
      </c>
    </row>
    <row r="338" s="2" customFormat="1" ht="24.15" customHeight="1">
      <c r="A338" s="40"/>
      <c r="B338" s="41"/>
      <c r="C338" s="266" t="s">
        <v>520</v>
      </c>
      <c r="D338" s="266" t="s">
        <v>272</v>
      </c>
      <c r="E338" s="267" t="s">
        <v>1878</v>
      </c>
      <c r="F338" s="268" t="s">
        <v>1879</v>
      </c>
      <c r="G338" s="269" t="s">
        <v>357</v>
      </c>
      <c r="H338" s="270">
        <v>4</v>
      </c>
      <c r="I338" s="271"/>
      <c r="J338" s="272">
        <f>ROUND(I338*H338,2)</f>
        <v>0</v>
      </c>
      <c r="K338" s="268" t="s">
        <v>150</v>
      </c>
      <c r="L338" s="273"/>
      <c r="M338" s="274" t="s">
        <v>20</v>
      </c>
      <c r="N338" s="275" t="s">
        <v>45</v>
      </c>
      <c r="O338" s="86"/>
      <c r="P338" s="224">
        <f>O338*H338</f>
        <v>0</v>
      </c>
      <c r="Q338" s="224">
        <v>0.64000000000000001</v>
      </c>
      <c r="R338" s="224">
        <f>Q338*H338</f>
        <v>2.5600000000000001</v>
      </c>
      <c r="S338" s="224">
        <v>0</v>
      </c>
      <c r="T338" s="225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6" t="s">
        <v>199</v>
      </c>
      <c r="AT338" s="226" t="s">
        <v>272</v>
      </c>
      <c r="AU338" s="226" t="s">
        <v>83</v>
      </c>
      <c r="AY338" s="19" t="s">
        <v>144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22</v>
      </c>
      <c r="BK338" s="227">
        <f>ROUND(I338*H338,2)</f>
        <v>0</v>
      </c>
      <c r="BL338" s="19" t="s">
        <v>151</v>
      </c>
      <c r="BM338" s="226" t="s">
        <v>1880</v>
      </c>
    </row>
    <row r="339" s="14" customFormat="1">
      <c r="A339" s="14"/>
      <c r="B339" s="244"/>
      <c r="C339" s="245"/>
      <c r="D339" s="235" t="s">
        <v>155</v>
      </c>
      <c r="E339" s="246" t="s">
        <v>20</v>
      </c>
      <c r="F339" s="247" t="s">
        <v>1881</v>
      </c>
      <c r="G339" s="245"/>
      <c r="H339" s="248">
        <v>4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155</v>
      </c>
      <c r="AU339" s="254" t="s">
        <v>83</v>
      </c>
      <c r="AV339" s="14" t="s">
        <v>83</v>
      </c>
      <c r="AW339" s="14" t="s">
        <v>33</v>
      </c>
      <c r="AX339" s="14" t="s">
        <v>22</v>
      </c>
      <c r="AY339" s="254" t="s">
        <v>144</v>
      </c>
    </row>
    <row r="340" s="2" customFormat="1" ht="37.8" customHeight="1">
      <c r="A340" s="40"/>
      <c r="B340" s="41"/>
      <c r="C340" s="215" t="s">
        <v>527</v>
      </c>
      <c r="D340" s="215" t="s">
        <v>146</v>
      </c>
      <c r="E340" s="216" t="s">
        <v>1595</v>
      </c>
      <c r="F340" s="217" t="s">
        <v>1596</v>
      </c>
      <c r="G340" s="218" t="s">
        <v>217</v>
      </c>
      <c r="H340" s="219">
        <v>4</v>
      </c>
      <c r="I340" s="220"/>
      <c r="J340" s="221">
        <f>ROUND(I340*H340,2)</f>
        <v>0</v>
      </c>
      <c r="K340" s="217" t="s">
        <v>20</v>
      </c>
      <c r="L340" s="46"/>
      <c r="M340" s="222" t="s">
        <v>20</v>
      </c>
      <c r="N340" s="223" t="s">
        <v>45</v>
      </c>
      <c r="O340" s="86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6" t="s">
        <v>151</v>
      </c>
      <c r="AT340" s="226" t="s">
        <v>146</v>
      </c>
      <c r="AU340" s="226" t="s">
        <v>83</v>
      </c>
      <c r="AY340" s="19" t="s">
        <v>144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22</v>
      </c>
      <c r="BK340" s="227">
        <f>ROUND(I340*H340,2)</f>
        <v>0</v>
      </c>
      <c r="BL340" s="19" t="s">
        <v>151</v>
      </c>
      <c r="BM340" s="226" t="s">
        <v>1882</v>
      </c>
    </row>
    <row r="341" s="14" customFormat="1">
      <c r="A341" s="14"/>
      <c r="B341" s="244"/>
      <c r="C341" s="245"/>
      <c r="D341" s="235" t="s">
        <v>155</v>
      </c>
      <c r="E341" s="246" t="s">
        <v>20</v>
      </c>
      <c r="F341" s="247" t="s">
        <v>1883</v>
      </c>
      <c r="G341" s="245"/>
      <c r="H341" s="248">
        <v>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155</v>
      </c>
      <c r="AU341" s="254" t="s">
        <v>83</v>
      </c>
      <c r="AV341" s="14" t="s">
        <v>83</v>
      </c>
      <c r="AW341" s="14" t="s">
        <v>33</v>
      </c>
      <c r="AX341" s="14" t="s">
        <v>22</v>
      </c>
      <c r="AY341" s="254" t="s">
        <v>144</v>
      </c>
    </row>
    <row r="342" s="2" customFormat="1" ht="37.8" customHeight="1">
      <c r="A342" s="40"/>
      <c r="B342" s="41"/>
      <c r="C342" s="215" t="s">
        <v>533</v>
      </c>
      <c r="D342" s="215" t="s">
        <v>146</v>
      </c>
      <c r="E342" s="216" t="s">
        <v>1599</v>
      </c>
      <c r="F342" s="217" t="s">
        <v>1600</v>
      </c>
      <c r="G342" s="218" t="s">
        <v>217</v>
      </c>
      <c r="H342" s="219">
        <v>32</v>
      </c>
      <c r="I342" s="220"/>
      <c r="J342" s="221">
        <f>ROUND(I342*H342,2)</f>
        <v>0</v>
      </c>
      <c r="K342" s="217" t="s">
        <v>20</v>
      </c>
      <c r="L342" s="46"/>
      <c r="M342" s="222" t="s">
        <v>20</v>
      </c>
      <c r="N342" s="223" t="s">
        <v>45</v>
      </c>
      <c r="O342" s="86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151</v>
      </c>
      <c r="AT342" s="226" t="s">
        <v>146</v>
      </c>
      <c r="AU342" s="226" t="s">
        <v>83</v>
      </c>
      <c r="AY342" s="19" t="s">
        <v>144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22</v>
      </c>
      <c r="BK342" s="227">
        <f>ROUND(I342*H342,2)</f>
        <v>0</v>
      </c>
      <c r="BL342" s="19" t="s">
        <v>151</v>
      </c>
      <c r="BM342" s="226" t="s">
        <v>1884</v>
      </c>
    </row>
    <row r="343" s="14" customFormat="1">
      <c r="A343" s="14"/>
      <c r="B343" s="244"/>
      <c r="C343" s="245"/>
      <c r="D343" s="235" t="s">
        <v>155</v>
      </c>
      <c r="E343" s="246" t="s">
        <v>20</v>
      </c>
      <c r="F343" s="247" t="s">
        <v>1885</v>
      </c>
      <c r="G343" s="245"/>
      <c r="H343" s="248">
        <v>32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155</v>
      </c>
      <c r="AU343" s="254" t="s">
        <v>83</v>
      </c>
      <c r="AV343" s="14" t="s">
        <v>83</v>
      </c>
      <c r="AW343" s="14" t="s">
        <v>33</v>
      </c>
      <c r="AX343" s="14" t="s">
        <v>22</v>
      </c>
      <c r="AY343" s="254" t="s">
        <v>144</v>
      </c>
    </row>
    <row r="344" s="2" customFormat="1" ht="44.25" customHeight="1">
      <c r="A344" s="40"/>
      <c r="B344" s="41"/>
      <c r="C344" s="215" t="s">
        <v>541</v>
      </c>
      <c r="D344" s="215" t="s">
        <v>146</v>
      </c>
      <c r="E344" s="216" t="s">
        <v>1604</v>
      </c>
      <c r="F344" s="217" t="s">
        <v>1605</v>
      </c>
      <c r="G344" s="218" t="s">
        <v>217</v>
      </c>
      <c r="H344" s="219">
        <v>4</v>
      </c>
      <c r="I344" s="220"/>
      <c r="J344" s="221">
        <f>ROUND(I344*H344,2)</f>
        <v>0</v>
      </c>
      <c r="K344" s="217" t="s">
        <v>20</v>
      </c>
      <c r="L344" s="46"/>
      <c r="M344" s="222" t="s">
        <v>20</v>
      </c>
      <c r="N344" s="223" t="s">
        <v>45</v>
      </c>
      <c r="O344" s="86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6" t="s">
        <v>151</v>
      </c>
      <c r="AT344" s="226" t="s">
        <v>146</v>
      </c>
      <c r="AU344" s="226" t="s">
        <v>83</v>
      </c>
      <c r="AY344" s="19" t="s">
        <v>144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9" t="s">
        <v>22</v>
      </c>
      <c r="BK344" s="227">
        <f>ROUND(I344*H344,2)</f>
        <v>0</v>
      </c>
      <c r="BL344" s="19" t="s">
        <v>151</v>
      </c>
      <c r="BM344" s="226" t="s">
        <v>1886</v>
      </c>
    </row>
    <row r="345" s="14" customFormat="1">
      <c r="A345" s="14"/>
      <c r="B345" s="244"/>
      <c r="C345" s="245"/>
      <c r="D345" s="235" t="s">
        <v>155</v>
      </c>
      <c r="E345" s="246" t="s">
        <v>20</v>
      </c>
      <c r="F345" s="247" t="s">
        <v>1883</v>
      </c>
      <c r="G345" s="245"/>
      <c r="H345" s="248">
        <v>4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155</v>
      </c>
      <c r="AU345" s="254" t="s">
        <v>83</v>
      </c>
      <c r="AV345" s="14" t="s">
        <v>83</v>
      </c>
      <c r="AW345" s="14" t="s">
        <v>33</v>
      </c>
      <c r="AX345" s="14" t="s">
        <v>22</v>
      </c>
      <c r="AY345" s="254" t="s">
        <v>144</v>
      </c>
    </row>
    <row r="346" s="2" customFormat="1" ht="37.8" customHeight="1">
      <c r="A346" s="40"/>
      <c r="B346" s="41"/>
      <c r="C346" s="215" t="s">
        <v>550</v>
      </c>
      <c r="D346" s="215" t="s">
        <v>146</v>
      </c>
      <c r="E346" s="216" t="s">
        <v>542</v>
      </c>
      <c r="F346" s="217" t="s">
        <v>543</v>
      </c>
      <c r="G346" s="218" t="s">
        <v>217</v>
      </c>
      <c r="H346" s="219">
        <v>1585.328</v>
      </c>
      <c r="I346" s="220"/>
      <c r="J346" s="221">
        <f>ROUND(I346*H346,2)</f>
        <v>0</v>
      </c>
      <c r="K346" s="217" t="s">
        <v>150</v>
      </c>
      <c r="L346" s="46"/>
      <c r="M346" s="222" t="s">
        <v>20</v>
      </c>
      <c r="N346" s="223" t="s">
        <v>45</v>
      </c>
      <c r="O346" s="86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151</v>
      </c>
      <c r="AT346" s="226" t="s">
        <v>146</v>
      </c>
      <c r="AU346" s="226" t="s">
        <v>83</v>
      </c>
      <c r="AY346" s="19" t="s">
        <v>144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22</v>
      </c>
      <c r="BK346" s="227">
        <f>ROUND(I346*H346,2)</f>
        <v>0</v>
      </c>
      <c r="BL346" s="19" t="s">
        <v>151</v>
      </c>
      <c r="BM346" s="226" t="s">
        <v>1887</v>
      </c>
    </row>
    <row r="347" s="2" customFormat="1">
      <c r="A347" s="40"/>
      <c r="B347" s="41"/>
      <c r="C347" s="42"/>
      <c r="D347" s="228" t="s">
        <v>153</v>
      </c>
      <c r="E347" s="42"/>
      <c r="F347" s="229" t="s">
        <v>545</v>
      </c>
      <c r="G347" s="42"/>
      <c r="H347" s="42"/>
      <c r="I347" s="230"/>
      <c r="J347" s="42"/>
      <c r="K347" s="42"/>
      <c r="L347" s="46"/>
      <c r="M347" s="279"/>
      <c r="N347" s="280"/>
      <c r="O347" s="281"/>
      <c r="P347" s="281"/>
      <c r="Q347" s="281"/>
      <c r="R347" s="281"/>
      <c r="S347" s="281"/>
      <c r="T347" s="282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153</v>
      </c>
      <c r="AU347" s="19" t="s">
        <v>83</v>
      </c>
    </row>
    <row r="348" s="2" customFormat="1" ht="6.96" customHeight="1">
      <c r="A348" s="40"/>
      <c r="B348" s="61"/>
      <c r="C348" s="62"/>
      <c r="D348" s="62"/>
      <c r="E348" s="62"/>
      <c r="F348" s="62"/>
      <c r="G348" s="62"/>
      <c r="H348" s="62"/>
      <c r="I348" s="62"/>
      <c r="J348" s="62"/>
      <c r="K348" s="62"/>
      <c r="L348" s="46"/>
      <c r="M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</row>
  </sheetData>
  <sheetProtection sheet="1" autoFilter="0" formatColumns="0" formatRows="0" objects="1" scenarios="1" spinCount="100000" saltValue="ZEcJgt1Vr+yQcYkuZ5gDo5yZV2IP30iLIy152do3NwjErdzXJqzh3mHnecRvI0gpyzcWv6/1DyUGj9kIoOWu6w==" hashValue="57K3/20NuE6B6/U0BpzahHNCDqAJ4ErNmCKdvUeRQ88DBy+i96gGGbUli6izPpfmGrPHsFo5Nz8rapkoAGsCkg==" algorithmName="SHA-512" password="CC35"/>
  <autoFilter ref="C86:K3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43" r:id="rId1" display="https://podminky.urs.cz/item/CS_URS_2022_02/115101201"/>
    <hyperlink ref="F148" r:id="rId2" display="https://podminky.urs.cz/item/CS_URS_2022_02/115101301"/>
    <hyperlink ref="F152" r:id="rId3" display="https://podminky.urs.cz/item/CS_URS_2022_02/171153101"/>
    <hyperlink ref="F157" r:id="rId4" display="https://podminky.urs.cz/item/CS_URS_2022_02/124253102"/>
    <hyperlink ref="F162" r:id="rId5" display="https://podminky.urs.cz/item/CS_URS_2022_02/162351103"/>
    <hyperlink ref="F167" r:id="rId6" display="https://podminky.urs.cz/item/CS_URS_2022_02/462512270"/>
    <hyperlink ref="F171" r:id="rId7" display="https://podminky.urs.cz/item/CS_URS_2022_02/114203101"/>
    <hyperlink ref="F175" r:id="rId8" display="https://podminky.urs.cz/item/CS_URS_2022_02/997321511"/>
    <hyperlink ref="F180" r:id="rId9" display="https://podminky.urs.cz/item/CS_URS_2022_02/153111111"/>
    <hyperlink ref="F182" r:id="rId10" display="https://podminky.urs.cz/item/CS_URS_2022_02/153112111"/>
    <hyperlink ref="F189" r:id="rId11" display="https://podminky.urs.cz/item/CS_URS_2022_02/153112112"/>
    <hyperlink ref="F194" r:id="rId12" display="https://podminky.urs.cz/item/CS_URS_2022_02/153112122"/>
    <hyperlink ref="F200" r:id="rId13" display="https://podminky.urs.cz/item/CS_URS_2022_02/153112123"/>
    <hyperlink ref="F210" r:id="rId14" display="https://podminky.urs.cz/item/CS_URS_2022_02/153113112"/>
    <hyperlink ref="F216" r:id="rId15" display="https://podminky.urs.cz/item/CS_URS_2022_02/153113113"/>
    <hyperlink ref="F222" r:id="rId16" display="https://podminky.urs.cz/item/CS_URS_2022_02/153116111"/>
    <hyperlink ref="F231" r:id="rId17" display="https://podminky.urs.cz/item/CS_URS_2022_02/153116112"/>
    <hyperlink ref="F248" r:id="rId18" display="https://podminky.urs.cz/item/CS_URS_2022_02/153116113"/>
    <hyperlink ref="F257" r:id="rId19" display="https://podminky.urs.cz/item/CS_URS_2022_02/153821112"/>
    <hyperlink ref="F269" r:id="rId20" display="https://podminky.urs.cz/item/CS_URS_2022_02/153821113"/>
    <hyperlink ref="F293" r:id="rId21" display="https://podminky.urs.cz/item/CS_URS_2022_02/153821191"/>
    <hyperlink ref="F298" r:id="rId22" display="https://podminky.urs.cz/item/CS_URS_2022_02/153822112"/>
    <hyperlink ref="F303" r:id="rId23" display="https://podminky.urs.cz/item/CS_URS_2022_02/153822113"/>
    <hyperlink ref="F308" r:id="rId24" display="https://podminky.urs.cz/item/CS_URS_2022_02/162751136"/>
    <hyperlink ref="F311" r:id="rId25" display="https://podminky.urs.cz/item/CS_URS_2022_02/167151112"/>
    <hyperlink ref="F313" r:id="rId26" display="https://podminky.urs.cz/item/CS_URS_2022_02/171201221"/>
    <hyperlink ref="F316" r:id="rId27" display="https://podminky.urs.cz/item/CS_URS_2022_02/224311112"/>
    <hyperlink ref="F321" r:id="rId28" display="https://podminky.urs.cz/item/CS_URS_2022_02/282602112"/>
    <hyperlink ref="F330" r:id="rId29" display="https://podminky.urs.cz/item/CS_URS_2022_02/174151101"/>
    <hyperlink ref="F333" r:id="rId30" display="https://podminky.urs.cz/item/CS_URS_2022_02/810471811"/>
    <hyperlink ref="F336" r:id="rId31" display="https://podminky.urs.cz/item/CS_URS_2022_02/894411311"/>
    <hyperlink ref="F347" r:id="rId32" display="https://podminky.urs.cz/item/CS_URS_2022_02/99832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108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Bečva, Přerov - PPO města nad jezem II.etapa</v>
      </c>
      <c r="F7" s="145"/>
      <c r="G7" s="145"/>
      <c r="H7" s="145"/>
      <c r="L7" s="22"/>
    </row>
    <row r="8" s="1" customFormat="1" ht="12" customHeight="1">
      <c r="B8" s="22"/>
      <c r="D8" s="145" t="s">
        <v>109</v>
      </c>
      <c r="L8" s="22"/>
    </row>
    <row r="9" s="2" customFormat="1" ht="16.5" customHeight="1">
      <c r="A9" s="40"/>
      <c r="B9" s="46"/>
      <c r="C9" s="40"/>
      <c r="D9" s="40"/>
      <c r="E9" s="146" t="s">
        <v>1623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1888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19</v>
      </c>
      <c r="E13" s="40"/>
      <c r="F13" s="135" t="s">
        <v>20</v>
      </c>
      <c r="G13" s="40"/>
      <c r="H13" s="40"/>
      <c r="I13" s="145" t="s">
        <v>21</v>
      </c>
      <c r="J13" s="135" t="s">
        <v>20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23</v>
      </c>
      <c r="E14" s="40"/>
      <c r="F14" s="135" t="s">
        <v>24</v>
      </c>
      <c r="G14" s="40"/>
      <c r="H14" s="40"/>
      <c r="I14" s="145" t="s">
        <v>25</v>
      </c>
      <c r="J14" s="149" t="str">
        <f>'Rekapitulace stavby'!AN8</f>
        <v>11. 2. 2025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27</v>
      </c>
      <c r="E16" s="40"/>
      <c r="F16" s="40"/>
      <c r="G16" s="40"/>
      <c r="H16" s="40"/>
      <c r="I16" s="145" t="s">
        <v>28</v>
      </c>
      <c r="J16" s="135" t="s">
        <v>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28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28</v>
      </c>
      <c r="J22" s="135" t="s">
        <v>20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30</v>
      </c>
      <c r="J23" s="135" t="s">
        <v>20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28</v>
      </c>
      <c r="J25" s="135" t="s">
        <v>20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20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0"/>
      <c r="B29" s="151"/>
      <c r="C29" s="150"/>
      <c r="D29" s="150"/>
      <c r="E29" s="152" t="s">
        <v>113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ROUND((SUM(BE86:BE108)),  2)</f>
        <v>0</v>
      </c>
      <c r="G35" s="40"/>
      <c r="H35" s="40"/>
      <c r="I35" s="160">
        <v>0.20999999999999999</v>
      </c>
      <c r="J35" s="159">
        <f>ROUND(((SUM(BE86:BE108))*I35),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ROUND((SUM(BF86:BF108)),  2)</f>
        <v>0</v>
      </c>
      <c r="G36" s="40"/>
      <c r="H36" s="40"/>
      <c r="I36" s="160">
        <v>0.14999999999999999</v>
      </c>
      <c r="J36" s="159">
        <f>ROUND(((SUM(BF86:BF108))*I36),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ROUND((SUM(BG86:BG108)),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ROUND((SUM(BH86:BH108)),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ROUND((SUM(BI86:BI108)),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Bečva, Přerov - PPO města nad jezem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1623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VRN.1 - Vedlejší rozpočtové náklady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23</v>
      </c>
      <c r="D56" s="42"/>
      <c r="E56" s="42"/>
      <c r="F56" s="29" t="str">
        <f>F14</f>
        <v xml:space="preserve"> </v>
      </c>
      <c r="G56" s="42"/>
      <c r="H56" s="42"/>
      <c r="I56" s="34" t="s">
        <v>25</v>
      </c>
      <c r="J56" s="74" t="str">
        <f>IF(J14="","",J14)</f>
        <v>11. 2. 2025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27</v>
      </c>
      <c r="D58" s="42"/>
      <c r="E58" s="42"/>
      <c r="F58" s="29" t="str">
        <f>E17</f>
        <v>Povodí Moravy, s.p.</v>
      </c>
      <c r="G58" s="42"/>
      <c r="H58" s="42"/>
      <c r="I58" s="34" t="s">
        <v>34</v>
      </c>
      <c r="J58" s="38" t="str">
        <f>E23</f>
        <v>VRV Brno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Kucek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77"/>
      <c r="C64" s="178"/>
      <c r="D64" s="179" t="s">
        <v>1889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129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Bečva, Přerov - PPO města nad jezem II.etapa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109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1623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111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VRN.1 - Vedlejší rozpočtové náklady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23</v>
      </c>
      <c r="D80" s="42"/>
      <c r="E80" s="42"/>
      <c r="F80" s="29" t="str">
        <f>F14</f>
        <v xml:space="preserve"> </v>
      </c>
      <c r="G80" s="42"/>
      <c r="H80" s="42"/>
      <c r="I80" s="34" t="s">
        <v>25</v>
      </c>
      <c r="J80" s="74" t="str">
        <f>IF(J14="","",J14)</f>
        <v>11. 2. 2025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27</v>
      </c>
      <c r="D82" s="42"/>
      <c r="E82" s="42"/>
      <c r="F82" s="29" t="str">
        <f>E17</f>
        <v>Povodí Moravy, s.p.</v>
      </c>
      <c r="G82" s="42"/>
      <c r="H82" s="42"/>
      <c r="I82" s="34" t="s">
        <v>34</v>
      </c>
      <c r="J82" s="38" t="str">
        <f>E23</f>
        <v>VRV Brno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36</v>
      </c>
      <c r="J83" s="38" t="str">
        <f>E26</f>
        <v>Kucek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130</v>
      </c>
      <c r="D85" s="191" t="s">
        <v>59</v>
      </c>
      <c r="E85" s="191" t="s">
        <v>55</v>
      </c>
      <c r="F85" s="191" t="s">
        <v>56</v>
      </c>
      <c r="G85" s="191" t="s">
        <v>131</v>
      </c>
      <c r="H85" s="191" t="s">
        <v>132</v>
      </c>
      <c r="I85" s="191" t="s">
        <v>133</v>
      </c>
      <c r="J85" s="191" t="s">
        <v>116</v>
      </c>
      <c r="K85" s="192" t="s">
        <v>134</v>
      </c>
      <c r="L85" s="193"/>
      <c r="M85" s="94" t="s">
        <v>20</v>
      </c>
      <c r="N85" s="95" t="s">
        <v>44</v>
      </c>
      <c r="O85" s="95" t="s">
        <v>135</v>
      </c>
      <c r="P85" s="95" t="s">
        <v>136</v>
      </c>
      <c r="Q85" s="95" t="s">
        <v>137</v>
      </c>
      <c r="R85" s="95" t="s">
        <v>138</v>
      </c>
      <c r="S85" s="95" t="s">
        <v>139</v>
      </c>
      <c r="T85" s="96" t="s">
        <v>140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141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0</v>
      </c>
      <c r="S86" s="98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117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73</v>
      </c>
      <c r="E87" s="202" t="s">
        <v>1890</v>
      </c>
      <c r="F87" s="202" t="s">
        <v>106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SUM(P88:P108)</f>
        <v>0</v>
      </c>
      <c r="Q87" s="207"/>
      <c r="R87" s="208">
        <f>SUM(R88:R108)</f>
        <v>0</v>
      </c>
      <c r="S87" s="207"/>
      <c r="T87" s="209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22</v>
      </c>
      <c r="AT87" s="211" t="s">
        <v>73</v>
      </c>
      <c r="AU87" s="211" t="s">
        <v>74</v>
      </c>
      <c r="AY87" s="210" t="s">
        <v>144</v>
      </c>
      <c r="BK87" s="212">
        <f>SUM(BK88:BK108)</f>
        <v>0</v>
      </c>
    </row>
    <row r="88" s="2" customFormat="1" ht="33" customHeight="1">
      <c r="A88" s="40"/>
      <c r="B88" s="41"/>
      <c r="C88" s="215" t="s">
        <v>22</v>
      </c>
      <c r="D88" s="215" t="s">
        <v>146</v>
      </c>
      <c r="E88" s="216" t="s">
        <v>1891</v>
      </c>
      <c r="F88" s="217" t="s">
        <v>1892</v>
      </c>
      <c r="G88" s="218" t="s">
        <v>1630</v>
      </c>
      <c r="H88" s="219">
        <v>1</v>
      </c>
      <c r="I88" s="220"/>
      <c r="J88" s="221">
        <f>ROUND(I88*H88,2)</f>
        <v>0</v>
      </c>
      <c r="K88" s="217" t="s">
        <v>20</v>
      </c>
      <c r="L88" s="46"/>
      <c r="M88" s="222" t="s">
        <v>20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1631</v>
      </c>
      <c r="AT88" s="226" t="s">
        <v>146</v>
      </c>
      <c r="AU88" s="226" t="s">
        <v>22</v>
      </c>
      <c r="AY88" s="19" t="s">
        <v>144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22</v>
      </c>
      <c r="BK88" s="227">
        <f>ROUND(I88*H88,2)</f>
        <v>0</v>
      </c>
      <c r="BL88" s="19" t="s">
        <v>1631</v>
      </c>
      <c r="BM88" s="226" t="s">
        <v>1893</v>
      </c>
    </row>
    <row r="89" s="14" customFormat="1">
      <c r="A89" s="14"/>
      <c r="B89" s="244"/>
      <c r="C89" s="245"/>
      <c r="D89" s="235" t="s">
        <v>155</v>
      </c>
      <c r="E89" s="246" t="s">
        <v>20</v>
      </c>
      <c r="F89" s="247" t="s">
        <v>22</v>
      </c>
      <c r="G89" s="245"/>
      <c r="H89" s="248">
        <v>1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155</v>
      </c>
      <c r="AU89" s="254" t="s">
        <v>22</v>
      </c>
      <c r="AV89" s="14" t="s">
        <v>83</v>
      </c>
      <c r="AW89" s="14" t="s">
        <v>33</v>
      </c>
      <c r="AX89" s="14" t="s">
        <v>74</v>
      </c>
      <c r="AY89" s="254" t="s">
        <v>144</v>
      </c>
    </row>
    <row r="90" s="15" customFormat="1">
      <c r="A90" s="15"/>
      <c r="B90" s="255"/>
      <c r="C90" s="256"/>
      <c r="D90" s="235" t="s">
        <v>155</v>
      </c>
      <c r="E90" s="257" t="s">
        <v>20</v>
      </c>
      <c r="F90" s="258" t="s">
        <v>198</v>
      </c>
      <c r="G90" s="256"/>
      <c r="H90" s="259">
        <v>1</v>
      </c>
      <c r="I90" s="260"/>
      <c r="J90" s="256"/>
      <c r="K90" s="256"/>
      <c r="L90" s="261"/>
      <c r="M90" s="262"/>
      <c r="N90" s="263"/>
      <c r="O90" s="263"/>
      <c r="P90" s="263"/>
      <c r="Q90" s="263"/>
      <c r="R90" s="263"/>
      <c r="S90" s="263"/>
      <c r="T90" s="26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5" t="s">
        <v>155</v>
      </c>
      <c r="AU90" s="265" t="s">
        <v>22</v>
      </c>
      <c r="AV90" s="15" t="s">
        <v>151</v>
      </c>
      <c r="AW90" s="15" t="s">
        <v>33</v>
      </c>
      <c r="AX90" s="15" t="s">
        <v>22</v>
      </c>
      <c r="AY90" s="265" t="s">
        <v>144</v>
      </c>
    </row>
    <row r="91" s="2" customFormat="1" ht="78" customHeight="1">
      <c r="A91" s="40"/>
      <c r="B91" s="41"/>
      <c r="C91" s="215" t="s">
        <v>83</v>
      </c>
      <c r="D91" s="215" t="s">
        <v>146</v>
      </c>
      <c r="E91" s="216" t="s">
        <v>1894</v>
      </c>
      <c r="F91" s="217" t="s">
        <v>1895</v>
      </c>
      <c r="G91" s="218" t="s">
        <v>1630</v>
      </c>
      <c r="H91" s="219">
        <v>1</v>
      </c>
      <c r="I91" s="220"/>
      <c r="J91" s="221">
        <f>ROUND(I91*H91,2)</f>
        <v>0</v>
      </c>
      <c r="K91" s="217" t="s">
        <v>20</v>
      </c>
      <c r="L91" s="46"/>
      <c r="M91" s="222" t="s">
        <v>20</v>
      </c>
      <c r="N91" s="223" t="s">
        <v>45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1631</v>
      </c>
      <c r="AT91" s="226" t="s">
        <v>146</v>
      </c>
      <c r="AU91" s="226" t="s">
        <v>22</v>
      </c>
      <c r="AY91" s="19" t="s">
        <v>144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22</v>
      </c>
      <c r="BK91" s="227">
        <f>ROUND(I91*H91,2)</f>
        <v>0</v>
      </c>
      <c r="BL91" s="19" t="s">
        <v>1631</v>
      </c>
      <c r="BM91" s="226" t="s">
        <v>1896</v>
      </c>
    </row>
    <row r="92" s="14" customFormat="1">
      <c r="A92" s="14"/>
      <c r="B92" s="244"/>
      <c r="C92" s="245"/>
      <c r="D92" s="235" t="s">
        <v>155</v>
      </c>
      <c r="E92" s="246" t="s">
        <v>20</v>
      </c>
      <c r="F92" s="247" t="s">
        <v>22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155</v>
      </c>
      <c r="AU92" s="254" t="s">
        <v>22</v>
      </c>
      <c r="AV92" s="14" t="s">
        <v>83</v>
      </c>
      <c r="AW92" s="14" t="s">
        <v>33</v>
      </c>
      <c r="AX92" s="14" t="s">
        <v>74</v>
      </c>
      <c r="AY92" s="254" t="s">
        <v>144</v>
      </c>
    </row>
    <row r="93" s="15" customFormat="1">
      <c r="A93" s="15"/>
      <c r="B93" s="255"/>
      <c r="C93" s="256"/>
      <c r="D93" s="235" t="s">
        <v>155</v>
      </c>
      <c r="E93" s="257" t="s">
        <v>20</v>
      </c>
      <c r="F93" s="258" t="s">
        <v>198</v>
      </c>
      <c r="G93" s="256"/>
      <c r="H93" s="259">
        <v>1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5" t="s">
        <v>155</v>
      </c>
      <c r="AU93" s="265" t="s">
        <v>22</v>
      </c>
      <c r="AV93" s="15" t="s">
        <v>151</v>
      </c>
      <c r="AW93" s="15" t="s">
        <v>33</v>
      </c>
      <c r="AX93" s="15" t="s">
        <v>22</v>
      </c>
      <c r="AY93" s="265" t="s">
        <v>144</v>
      </c>
    </row>
    <row r="94" s="2" customFormat="1" ht="49.05" customHeight="1">
      <c r="A94" s="40"/>
      <c r="B94" s="41"/>
      <c r="C94" s="215" t="s">
        <v>92</v>
      </c>
      <c r="D94" s="215" t="s">
        <v>146</v>
      </c>
      <c r="E94" s="216" t="s">
        <v>1897</v>
      </c>
      <c r="F94" s="217" t="s">
        <v>1898</v>
      </c>
      <c r="G94" s="218" t="s">
        <v>1630</v>
      </c>
      <c r="H94" s="219">
        <v>1</v>
      </c>
      <c r="I94" s="220"/>
      <c r="J94" s="221">
        <f>ROUND(I94*H94,2)</f>
        <v>0</v>
      </c>
      <c r="K94" s="217" t="s">
        <v>20</v>
      </c>
      <c r="L94" s="46"/>
      <c r="M94" s="222" t="s">
        <v>20</v>
      </c>
      <c r="N94" s="223" t="s">
        <v>45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1631</v>
      </c>
      <c r="AT94" s="226" t="s">
        <v>146</v>
      </c>
      <c r="AU94" s="226" t="s">
        <v>22</v>
      </c>
      <c r="AY94" s="19" t="s">
        <v>144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22</v>
      </c>
      <c r="BK94" s="227">
        <f>ROUND(I94*H94,2)</f>
        <v>0</v>
      </c>
      <c r="BL94" s="19" t="s">
        <v>1631</v>
      </c>
      <c r="BM94" s="226" t="s">
        <v>1899</v>
      </c>
    </row>
    <row r="95" s="14" customFormat="1">
      <c r="A95" s="14"/>
      <c r="B95" s="244"/>
      <c r="C95" s="245"/>
      <c r="D95" s="235" t="s">
        <v>155</v>
      </c>
      <c r="E95" s="246" t="s">
        <v>20</v>
      </c>
      <c r="F95" s="247" t="s">
        <v>22</v>
      </c>
      <c r="G95" s="245"/>
      <c r="H95" s="248">
        <v>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155</v>
      </c>
      <c r="AU95" s="254" t="s">
        <v>22</v>
      </c>
      <c r="AV95" s="14" t="s">
        <v>83</v>
      </c>
      <c r="AW95" s="14" t="s">
        <v>33</v>
      </c>
      <c r="AX95" s="14" t="s">
        <v>74</v>
      </c>
      <c r="AY95" s="254" t="s">
        <v>144</v>
      </c>
    </row>
    <row r="96" s="15" customFormat="1">
      <c r="A96" s="15"/>
      <c r="B96" s="255"/>
      <c r="C96" s="256"/>
      <c r="D96" s="235" t="s">
        <v>155</v>
      </c>
      <c r="E96" s="257" t="s">
        <v>20</v>
      </c>
      <c r="F96" s="258" t="s">
        <v>198</v>
      </c>
      <c r="G96" s="256"/>
      <c r="H96" s="259">
        <v>1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155</v>
      </c>
      <c r="AU96" s="265" t="s">
        <v>22</v>
      </c>
      <c r="AV96" s="15" t="s">
        <v>151</v>
      </c>
      <c r="AW96" s="15" t="s">
        <v>33</v>
      </c>
      <c r="AX96" s="15" t="s">
        <v>22</v>
      </c>
      <c r="AY96" s="265" t="s">
        <v>144</v>
      </c>
    </row>
    <row r="97" s="2" customFormat="1" ht="56.25" customHeight="1">
      <c r="A97" s="40"/>
      <c r="B97" s="41"/>
      <c r="C97" s="215" t="s">
        <v>151</v>
      </c>
      <c r="D97" s="215" t="s">
        <v>146</v>
      </c>
      <c r="E97" s="216" t="s">
        <v>1900</v>
      </c>
      <c r="F97" s="217" t="s">
        <v>1901</v>
      </c>
      <c r="G97" s="218" t="s">
        <v>1630</v>
      </c>
      <c r="H97" s="219">
        <v>1</v>
      </c>
      <c r="I97" s="220"/>
      <c r="J97" s="221">
        <f>ROUND(I97*H97,2)</f>
        <v>0</v>
      </c>
      <c r="K97" s="217" t="s">
        <v>20</v>
      </c>
      <c r="L97" s="46"/>
      <c r="M97" s="222" t="s">
        <v>20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1631</v>
      </c>
      <c r="AT97" s="226" t="s">
        <v>146</v>
      </c>
      <c r="AU97" s="226" t="s">
        <v>22</v>
      </c>
      <c r="AY97" s="19" t="s">
        <v>144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22</v>
      </c>
      <c r="BK97" s="227">
        <f>ROUND(I97*H97,2)</f>
        <v>0</v>
      </c>
      <c r="BL97" s="19" t="s">
        <v>1631</v>
      </c>
      <c r="BM97" s="226" t="s">
        <v>1902</v>
      </c>
    </row>
    <row r="98" s="14" customFormat="1">
      <c r="A98" s="14"/>
      <c r="B98" s="244"/>
      <c r="C98" s="245"/>
      <c r="D98" s="235" t="s">
        <v>155</v>
      </c>
      <c r="E98" s="246" t="s">
        <v>20</v>
      </c>
      <c r="F98" s="247" t="s">
        <v>22</v>
      </c>
      <c r="G98" s="245"/>
      <c r="H98" s="248">
        <v>1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155</v>
      </c>
      <c r="AU98" s="254" t="s">
        <v>22</v>
      </c>
      <c r="AV98" s="14" t="s">
        <v>83</v>
      </c>
      <c r="AW98" s="14" t="s">
        <v>33</v>
      </c>
      <c r="AX98" s="14" t="s">
        <v>74</v>
      </c>
      <c r="AY98" s="254" t="s">
        <v>144</v>
      </c>
    </row>
    <row r="99" s="15" customFormat="1">
      <c r="A99" s="15"/>
      <c r="B99" s="255"/>
      <c r="C99" s="256"/>
      <c r="D99" s="235" t="s">
        <v>155</v>
      </c>
      <c r="E99" s="257" t="s">
        <v>20</v>
      </c>
      <c r="F99" s="258" t="s">
        <v>198</v>
      </c>
      <c r="G99" s="256"/>
      <c r="H99" s="259">
        <v>1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155</v>
      </c>
      <c r="AU99" s="265" t="s">
        <v>22</v>
      </c>
      <c r="AV99" s="15" t="s">
        <v>151</v>
      </c>
      <c r="AW99" s="15" t="s">
        <v>33</v>
      </c>
      <c r="AX99" s="15" t="s">
        <v>22</v>
      </c>
      <c r="AY99" s="265" t="s">
        <v>144</v>
      </c>
    </row>
    <row r="100" s="2" customFormat="1" ht="49.05" customHeight="1">
      <c r="A100" s="40"/>
      <c r="B100" s="41"/>
      <c r="C100" s="215" t="s">
        <v>177</v>
      </c>
      <c r="D100" s="215" t="s">
        <v>146</v>
      </c>
      <c r="E100" s="216" t="s">
        <v>1903</v>
      </c>
      <c r="F100" s="217" t="s">
        <v>1904</v>
      </c>
      <c r="G100" s="218" t="s">
        <v>1630</v>
      </c>
      <c r="H100" s="219">
        <v>1</v>
      </c>
      <c r="I100" s="220"/>
      <c r="J100" s="221">
        <f>ROUND(I100*H100,2)</f>
        <v>0</v>
      </c>
      <c r="K100" s="217" t="s">
        <v>20</v>
      </c>
      <c r="L100" s="46"/>
      <c r="M100" s="222" t="s">
        <v>20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1631</v>
      </c>
      <c r="AT100" s="226" t="s">
        <v>146</v>
      </c>
      <c r="AU100" s="226" t="s">
        <v>22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22</v>
      </c>
      <c r="BK100" s="227">
        <f>ROUND(I100*H100,2)</f>
        <v>0</v>
      </c>
      <c r="BL100" s="19" t="s">
        <v>1631</v>
      </c>
      <c r="BM100" s="226" t="s">
        <v>1905</v>
      </c>
    </row>
    <row r="101" s="14" customFormat="1">
      <c r="A101" s="14"/>
      <c r="B101" s="244"/>
      <c r="C101" s="245"/>
      <c r="D101" s="235" t="s">
        <v>155</v>
      </c>
      <c r="E101" s="246" t="s">
        <v>20</v>
      </c>
      <c r="F101" s="247" t="s">
        <v>22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155</v>
      </c>
      <c r="AU101" s="254" t="s">
        <v>22</v>
      </c>
      <c r="AV101" s="14" t="s">
        <v>83</v>
      </c>
      <c r="AW101" s="14" t="s">
        <v>33</v>
      </c>
      <c r="AX101" s="14" t="s">
        <v>22</v>
      </c>
      <c r="AY101" s="254" t="s">
        <v>144</v>
      </c>
    </row>
    <row r="102" s="2" customFormat="1" ht="33" customHeight="1">
      <c r="A102" s="40"/>
      <c r="B102" s="41"/>
      <c r="C102" s="215" t="s">
        <v>182</v>
      </c>
      <c r="D102" s="215" t="s">
        <v>146</v>
      </c>
      <c r="E102" s="216" t="s">
        <v>1906</v>
      </c>
      <c r="F102" s="217" t="s">
        <v>1907</v>
      </c>
      <c r="G102" s="218" t="s">
        <v>1630</v>
      </c>
      <c r="H102" s="219">
        <v>1</v>
      </c>
      <c r="I102" s="220"/>
      <c r="J102" s="221">
        <f>ROUND(I102*H102,2)</f>
        <v>0</v>
      </c>
      <c r="K102" s="217" t="s">
        <v>20</v>
      </c>
      <c r="L102" s="46"/>
      <c r="M102" s="222" t="s">
        <v>20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1631</v>
      </c>
      <c r="AT102" s="226" t="s">
        <v>146</v>
      </c>
      <c r="AU102" s="226" t="s">
        <v>22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22</v>
      </c>
      <c r="BK102" s="227">
        <f>ROUND(I102*H102,2)</f>
        <v>0</v>
      </c>
      <c r="BL102" s="19" t="s">
        <v>1631</v>
      </c>
      <c r="BM102" s="226" t="s">
        <v>1908</v>
      </c>
    </row>
    <row r="103" s="14" customFormat="1">
      <c r="A103" s="14"/>
      <c r="B103" s="244"/>
      <c r="C103" s="245"/>
      <c r="D103" s="235" t="s">
        <v>155</v>
      </c>
      <c r="E103" s="246" t="s">
        <v>20</v>
      </c>
      <c r="F103" s="247" t="s">
        <v>22</v>
      </c>
      <c r="G103" s="245"/>
      <c r="H103" s="248">
        <v>1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155</v>
      </c>
      <c r="AU103" s="254" t="s">
        <v>22</v>
      </c>
      <c r="AV103" s="14" t="s">
        <v>83</v>
      </c>
      <c r="AW103" s="14" t="s">
        <v>33</v>
      </c>
      <c r="AX103" s="14" t="s">
        <v>74</v>
      </c>
      <c r="AY103" s="254" t="s">
        <v>144</v>
      </c>
    </row>
    <row r="104" s="15" customFormat="1">
      <c r="A104" s="15"/>
      <c r="B104" s="255"/>
      <c r="C104" s="256"/>
      <c r="D104" s="235" t="s">
        <v>155</v>
      </c>
      <c r="E104" s="257" t="s">
        <v>20</v>
      </c>
      <c r="F104" s="258" t="s">
        <v>198</v>
      </c>
      <c r="G104" s="256"/>
      <c r="H104" s="259">
        <v>1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5" t="s">
        <v>155</v>
      </c>
      <c r="AU104" s="265" t="s">
        <v>22</v>
      </c>
      <c r="AV104" s="15" t="s">
        <v>151</v>
      </c>
      <c r="AW104" s="15" t="s">
        <v>33</v>
      </c>
      <c r="AX104" s="15" t="s">
        <v>22</v>
      </c>
      <c r="AY104" s="265" t="s">
        <v>144</v>
      </c>
    </row>
    <row r="105" s="2" customFormat="1" ht="24.15" customHeight="1">
      <c r="A105" s="40"/>
      <c r="B105" s="41"/>
      <c r="C105" s="215" t="s">
        <v>187</v>
      </c>
      <c r="D105" s="215" t="s">
        <v>146</v>
      </c>
      <c r="E105" s="216" t="s">
        <v>1909</v>
      </c>
      <c r="F105" s="217" t="s">
        <v>1910</v>
      </c>
      <c r="G105" s="218" t="s">
        <v>1630</v>
      </c>
      <c r="H105" s="219">
        <v>1</v>
      </c>
      <c r="I105" s="220"/>
      <c r="J105" s="221">
        <f>ROUND(I105*H105,2)</f>
        <v>0</v>
      </c>
      <c r="K105" s="217" t="s">
        <v>20</v>
      </c>
      <c r="L105" s="46"/>
      <c r="M105" s="222" t="s">
        <v>20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1631</v>
      </c>
      <c r="AT105" s="226" t="s">
        <v>146</v>
      </c>
      <c r="AU105" s="226" t="s">
        <v>22</v>
      </c>
      <c r="AY105" s="19" t="s">
        <v>144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22</v>
      </c>
      <c r="BK105" s="227">
        <f>ROUND(I105*H105,2)</f>
        <v>0</v>
      </c>
      <c r="BL105" s="19" t="s">
        <v>1631</v>
      </c>
      <c r="BM105" s="226" t="s">
        <v>1911</v>
      </c>
    </row>
    <row r="106" s="14" customFormat="1">
      <c r="A106" s="14"/>
      <c r="B106" s="244"/>
      <c r="C106" s="245"/>
      <c r="D106" s="235" t="s">
        <v>155</v>
      </c>
      <c r="E106" s="246" t="s">
        <v>20</v>
      </c>
      <c r="F106" s="247" t="s">
        <v>22</v>
      </c>
      <c r="G106" s="245"/>
      <c r="H106" s="248">
        <v>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155</v>
      </c>
      <c r="AU106" s="254" t="s">
        <v>22</v>
      </c>
      <c r="AV106" s="14" t="s">
        <v>83</v>
      </c>
      <c r="AW106" s="14" t="s">
        <v>33</v>
      </c>
      <c r="AX106" s="14" t="s">
        <v>74</v>
      </c>
      <c r="AY106" s="254" t="s">
        <v>144</v>
      </c>
    </row>
    <row r="107" s="15" customFormat="1">
      <c r="A107" s="15"/>
      <c r="B107" s="255"/>
      <c r="C107" s="256"/>
      <c r="D107" s="235" t="s">
        <v>155</v>
      </c>
      <c r="E107" s="257" t="s">
        <v>20</v>
      </c>
      <c r="F107" s="258" t="s">
        <v>198</v>
      </c>
      <c r="G107" s="256"/>
      <c r="H107" s="259">
        <v>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155</v>
      </c>
      <c r="AU107" s="265" t="s">
        <v>22</v>
      </c>
      <c r="AV107" s="15" t="s">
        <v>151</v>
      </c>
      <c r="AW107" s="15" t="s">
        <v>33</v>
      </c>
      <c r="AX107" s="15" t="s">
        <v>22</v>
      </c>
      <c r="AY107" s="265" t="s">
        <v>144</v>
      </c>
    </row>
    <row r="108" s="2" customFormat="1" ht="24.15" customHeight="1">
      <c r="A108" s="40"/>
      <c r="B108" s="41"/>
      <c r="C108" s="215" t="s">
        <v>199</v>
      </c>
      <c r="D108" s="215" t="s">
        <v>146</v>
      </c>
      <c r="E108" s="216" t="s">
        <v>1912</v>
      </c>
      <c r="F108" s="217" t="s">
        <v>1913</v>
      </c>
      <c r="G108" s="218" t="s">
        <v>1630</v>
      </c>
      <c r="H108" s="219">
        <v>1</v>
      </c>
      <c r="I108" s="220"/>
      <c r="J108" s="221">
        <f>ROUND(I108*H108,2)</f>
        <v>0</v>
      </c>
      <c r="K108" s="217" t="s">
        <v>20</v>
      </c>
      <c r="L108" s="46"/>
      <c r="M108" s="284" t="s">
        <v>20</v>
      </c>
      <c r="N108" s="285" t="s">
        <v>45</v>
      </c>
      <c r="O108" s="281"/>
      <c r="P108" s="286">
        <f>O108*H108</f>
        <v>0</v>
      </c>
      <c r="Q108" s="286">
        <v>0</v>
      </c>
      <c r="R108" s="286">
        <f>Q108*H108</f>
        <v>0</v>
      </c>
      <c r="S108" s="286">
        <v>0</v>
      </c>
      <c r="T108" s="28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1631</v>
      </c>
      <c r="AT108" s="226" t="s">
        <v>146</v>
      </c>
      <c r="AU108" s="226" t="s">
        <v>22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22</v>
      </c>
      <c r="BK108" s="227">
        <f>ROUND(I108*H108,2)</f>
        <v>0</v>
      </c>
      <c r="BL108" s="19" t="s">
        <v>1631</v>
      </c>
      <c r="BM108" s="226" t="s">
        <v>1914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55uKQdT2gUzOhz1OI2oPzbqPTjv8TZb72YpU6dpAUbjuGcZ1fcV3KyHnNX1lTZOJ1JnxhxI1/dTKuF/htoVHxg==" hashValue="WnHWAwcIaKtFJnH4nQnDC8rBWu6iF2IdL7GhG0yEps1pg991WyKxBzhzcEEXQmT85DOfYqCSNkS6gq0kG846SA==" algorithmName="SHA-512" password="CC35"/>
  <autoFilter ref="C85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1915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1916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1917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1918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1919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1920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1921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1922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1923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1924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1925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80</v>
      </c>
      <c r="F18" s="299" t="s">
        <v>1926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1927</v>
      </c>
      <c r="F19" s="299" t="s">
        <v>1928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1929</v>
      </c>
      <c r="F20" s="299" t="s">
        <v>1930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99</v>
      </c>
      <c r="F21" s="299" t="s">
        <v>1931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1627</v>
      </c>
      <c r="F22" s="299" t="s">
        <v>1932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87</v>
      </c>
      <c r="F23" s="299" t="s">
        <v>1933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1934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1935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1936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1937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1938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1939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1940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1941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1942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130</v>
      </c>
      <c r="F36" s="299"/>
      <c r="G36" s="299" t="s">
        <v>1943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1944</v>
      </c>
      <c r="F37" s="299"/>
      <c r="G37" s="299" t="s">
        <v>1945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55</v>
      </c>
      <c r="F38" s="299"/>
      <c r="G38" s="299" t="s">
        <v>1946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56</v>
      </c>
      <c r="F39" s="299"/>
      <c r="G39" s="299" t="s">
        <v>1947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131</v>
      </c>
      <c r="F40" s="299"/>
      <c r="G40" s="299" t="s">
        <v>1948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132</v>
      </c>
      <c r="F41" s="299"/>
      <c r="G41" s="299" t="s">
        <v>1949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1950</v>
      </c>
      <c r="F42" s="299"/>
      <c r="G42" s="299" t="s">
        <v>1951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1952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1953</v>
      </c>
      <c r="F44" s="299"/>
      <c r="G44" s="299" t="s">
        <v>1954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134</v>
      </c>
      <c r="F45" s="299"/>
      <c r="G45" s="299" t="s">
        <v>1955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1956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1957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1958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1959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1960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1961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1962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1963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1964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1965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1966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1967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1968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1969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1970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1971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1972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1973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1974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1975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1976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1977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1978</v>
      </c>
      <c r="D76" s="317"/>
      <c r="E76" s="317"/>
      <c r="F76" s="317" t="s">
        <v>1979</v>
      </c>
      <c r="G76" s="318"/>
      <c r="H76" s="317" t="s">
        <v>56</v>
      </c>
      <c r="I76" s="317" t="s">
        <v>59</v>
      </c>
      <c r="J76" s="317" t="s">
        <v>1980</v>
      </c>
      <c r="K76" s="316"/>
    </row>
    <row r="77" s="1" customFormat="1" ht="17.25" customHeight="1">
      <c r="B77" s="314"/>
      <c r="C77" s="319" t="s">
        <v>1981</v>
      </c>
      <c r="D77" s="319"/>
      <c r="E77" s="319"/>
      <c r="F77" s="320" t="s">
        <v>1982</v>
      </c>
      <c r="G77" s="321"/>
      <c r="H77" s="319"/>
      <c r="I77" s="319"/>
      <c r="J77" s="319" t="s">
        <v>1983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55</v>
      </c>
      <c r="D79" s="324"/>
      <c r="E79" s="324"/>
      <c r="F79" s="325" t="s">
        <v>1984</v>
      </c>
      <c r="G79" s="326"/>
      <c r="H79" s="302" t="s">
        <v>1985</v>
      </c>
      <c r="I79" s="302" t="s">
        <v>1986</v>
      </c>
      <c r="J79" s="302">
        <v>20</v>
      </c>
      <c r="K79" s="316"/>
    </row>
    <row r="80" s="1" customFormat="1" ht="15" customHeight="1">
      <c r="B80" s="314"/>
      <c r="C80" s="302" t="s">
        <v>1987</v>
      </c>
      <c r="D80" s="302"/>
      <c r="E80" s="302"/>
      <c r="F80" s="325" t="s">
        <v>1984</v>
      </c>
      <c r="G80" s="326"/>
      <c r="H80" s="302" t="s">
        <v>1988</v>
      </c>
      <c r="I80" s="302" t="s">
        <v>1986</v>
      </c>
      <c r="J80" s="302">
        <v>120</v>
      </c>
      <c r="K80" s="316"/>
    </row>
    <row r="81" s="1" customFormat="1" ht="15" customHeight="1">
      <c r="B81" s="327"/>
      <c r="C81" s="302" t="s">
        <v>1989</v>
      </c>
      <c r="D81" s="302"/>
      <c r="E81" s="302"/>
      <c r="F81" s="325" t="s">
        <v>1990</v>
      </c>
      <c r="G81" s="326"/>
      <c r="H81" s="302" t="s">
        <v>1991</v>
      </c>
      <c r="I81" s="302" t="s">
        <v>1986</v>
      </c>
      <c r="J81" s="302">
        <v>50</v>
      </c>
      <c r="K81" s="316"/>
    </row>
    <row r="82" s="1" customFormat="1" ht="15" customHeight="1">
      <c r="B82" s="327"/>
      <c r="C82" s="302" t="s">
        <v>1992</v>
      </c>
      <c r="D82" s="302"/>
      <c r="E82" s="302"/>
      <c r="F82" s="325" t="s">
        <v>1984</v>
      </c>
      <c r="G82" s="326"/>
      <c r="H82" s="302" t="s">
        <v>1993</v>
      </c>
      <c r="I82" s="302" t="s">
        <v>1994</v>
      </c>
      <c r="J82" s="302"/>
      <c r="K82" s="316"/>
    </row>
    <row r="83" s="1" customFormat="1" ht="15" customHeight="1">
      <c r="B83" s="327"/>
      <c r="C83" s="328" t="s">
        <v>1995</v>
      </c>
      <c r="D83" s="328"/>
      <c r="E83" s="328"/>
      <c r="F83" s="329" t="s">
        <v>1990</v>
      </c>
      <c r="G83" s="328"/>
      <c r="H83" s="328" t="s">
        <v>1996</v>
      </c>
      <c r="I83" s="328" t="s">
        <v>1986</v>
      </c>
      <c r="J83" s="328">
        <v>15</v>
      </c>
      <c r="K83" s="316"/>
    </row>
    <row r="84" s="1" customFormat="1" ht="15" customHeight="1">
      <c r="B84" s="327"/>
      <c r="C84" s="328" t="s">
        <v>1997</v>
      </c>
      <c r="D84" s="328"/>
      <c r="E84" s="328"/>
      <c r="F84" s="329" t="s">
        <v>1990</v>
      </c>
      <c r="G84" s="328"/>
      <c r="H84" s="328" t="s">
        <v>1998</v>
      </c>
      <c r="I84" s="328" t="s">
        <v>1986</v>
      </c>
      <c r="J84" s="328">
        <v>15</v>
      </c>
      <c r="K84" s="316"/>
    </row>
    <row r="85" s="1" customFormat="1" ht="15" customHeight="1">
      <c r="B85" s="327"/>
      <c r="C85" s="328" t="s">
        <v>1999</v>
      </c>
      <c r="D85" s="328"/>
      <c r="E85" s="328"/>
      <c r="F85" s="329" t="s">
        <v>1990</v>
      </c>
      <c r="G85" s="328"/>
      <c r="H85" s="328" t="s">
        <v>2000</v>
      </c>
      <c r="I85" s="328" t="s">
        <v>1986</v>
      </c>
      <c r="J85" s="328">
        <v>20</v>
      </c>
      <c r="K85" s="316"/>
    </row>
    <row r="86" s="1" customFormat="1" ht="15" customHeight="1">
      <c r="B86" s="327"/>
      <c r="C86" s="328" t="s">
        <v>2001</v>
      </c>
      <c r="D86" s="328"/>
      <c r="E86" s="328"/>
      <c r="F86" s="329" t="s">
        <v>1990</v>
      </c>
      <c r="G86" s="328"/>
      <c r="H86" s="328" t="s">
        <v>2002</v>
      </c>
      <c r="I86" s="328" t="s">
        <v>1986</v>
      </c>
      <c r="J86" s="328">
        <v>20</v>
      </c>
      <c r="K86" s="316"/>
    </row>
    <row r="87" s="1" customFormat="1" ht="15" customHeight="1">
      <c r="B87" s="327"/>
      <c r="C87" s="302" t="s">
        <v>2003</v>
      </c>
      <c r="D87" s="302"/>
      <c r="E87" s="302"/>
      <c r="F87" s="325" t="s">
        <v>1990</v>
      </c>
      <c r="G87" s="326"/>
      <c r="H87" s="302" t="s">
        <v>2004</v>
      </c>
      <c r="I87" s="302" t="s">
        <v>1986</v>
      </c>
      <c r="J87" s="302">
        <v>50</v>
      </c>
      <c r="K87" s="316"/>
    </row>
    <row r="88" s="1" customFormat="1" ht="15" customHeight="1">
      <c r="B88" s="327"/>
      <c r="C88" s="302" t="s">
        <v>2005</v>
      </c>
      <c r="D88" s="302"/>
      <c r="E88" s="302"/>
      <c r="F88" s="325" t="s">
        <v>1990</v>
      </c>
      <c r="G88" s="326"/>
      <c r="H88" s="302" t="s">
        <v>2006</v>
      </c>
      <c r="I88" s="302" t="s">
        <v>1986</v>
      </c>
      <c r="J88" s="302">
        <v>20</v>
      </c>
      <c r="K88" s="316"/>
    </row>
    <row r="89" s="1" customFormat="1" ht="15" customHeight="1">
      <c r="B89" s="327"/>
      <c r="C89" s="302" t="s">
        <v>2007</v>
      </c>
      <c r="D89" s="302"/>
      <c r="E89" s="302"/>
      <c r="F89" s="325" t="s">
        <v>1990</v>
      </c>
      <c r="G89" s="326"/>
      <c r="H89" s="302" t="s">
        <v>2008</v>
      </c>
      <c r="I89" s="302" t="s">
        <v>1986</v>
      </c>
      <c r="J89" s="302">
        <v>20</v>
      </c>
      <c r="K89" s="316"/>
    </row>
    <row r="90" s="1" customFormat="1" ht="15" customHeight="1">
      <c r="B90" s="327"/>
      <c r="C90" s="302" t="s">
        <v>2009</v>
      </c>
      <c r="D90" s="302"/>
      <c r="E90" s="302"/>
      <c r="F90" s="325" t="s">
        <v>1990</v>
      </c>
      <c r="G90" s="326"/>
      <c r="H90" s="302" t="s">
        <v>2010</v>
      </c>
      <c r="I90" s="302" t="s">
        <v>1986</v>
      </c>
      <c r="J90" s="302">
        <v>50</v>
      </c>
      <c r="K90" s="316"/>
    </row>
    <row r="91" s="1" customFormat="1" ht="15" customHeight="1">
      <c r="B91" s="327"/>
      <c r="C91" s="302" t="s">
        <v>2011</v>
      </c>
      <c r="D91" s="302"/>
      <c r="E91" s="302"/>
      <c r="F91" s="325" t="s">
        <v>1990</v>
      </c>
      <c r="G91" s="326"/>
      <c r="H91" s="302" t="s">
        <v>2011</v>
      </c>
      <c r="I91" s="302" t="s">
        <v>1986</v>
      </c>
      <c r="J91" s="302">
        <v>50</v>
      </c>
      <c r="K91" s="316"/>
    </row>
    <row r="92" s="1" customFormat="1" ht="15" customHeight="1">
      <c r="B92" s="327"/>
      <c r="C92" s="302" t="s">
        <v>2012</v>
      </c>
      <c r="D92" s="302"/>
      <c r="E92" s="302"/>
      <c r="F92" s="325" t="s">
        <v>1990</v>
      </c>
      <c r="G92" s="326"/>
      <c r="H92" s="302" t="s">
        <v>2013</v>
      </c>
      <c r="I92" s="302" t="s">
        <v>1986</v>
      </c>
      <c r="J92" s="302">
        <v>255</v>
      </c>
      <c r="K92" s="316"/>
    </row>
    <row r="93" s="1" customFormat="1" ht="15" customHeight="1">
      <c r="B93" s="327"/>
      <c r="C93" s="302" t="s">
        <v>2014</v>
      </c>
      <c r="D93" s="302"/>
      <c r="E93" s="302"/>
      <c r="F93" s="325" t="s">
        <v>1984</v>
      </c>
      <c r="G93" s="326"/>
      <c r="H93" s="302" t="s">
        <v>2015</v>
      </c>
      <c r="I93" s="302" t="s">
        <v>2016</v>
      </c>
      <c r="J93" s="302"/>
      <c r="K93" s="316"/>
    </row>
    <row r="94" s="1" customFormat="1" ht="15" customHeight="1">
      <c r="B94" s="327"/>
      <c r="C94" s="302" t="s">
        <v>2017</v>
      </c>
      <c r="D94" s="302"/>
      <c r="E94" s="302"/>
      <c r="F94" s="325" t="s">
        <v>1984</v>
      </c>
      <c r="G94" s="326"/>
      <c r="H94" s="302" t="s">
        <v>2018</v>
      </c>
      <c r="I94" s="302" t="s">
        <v>2019</v>
      </c>
      <c r="J94" s="302"/>
      <c r="K94" s="316"/>
    </row>
    <row r="95" s="1" customFormat="1" ht="15" customHeight="1">
      <c r="B95" s="327"/>
      <c r="C95" s="302" t="s">
        <v>2020</v>
      </c>
      <c r="D95" s="302"/>
      <c r="E95" s="302"/>
      <c r="F95" s="325" t="s">
        <v>1984</v>
      </c>
      <c r="G95" s="326"/>
      <c r="H95" s="302" t="s">
        <v>2020</v>
      </c>
      <c r="I95" s="302" t="s">
        <v>2019</v>
      </c>
      <c r="J95" s="302"/>
      <c r="K95" s="316"/>
    </row>
    <row r="96" s="1" customFormat="1" ht="15" customHeight="1">
      <c r="B96" s="327"/>
      <c r="C96" s="302" t="s">
        <v>40</v>
      </c>
      <c r="D96" s="302"/>
      <c r="E96" s="302"/>
      <c r="F96" s="325" t="s">
        <v>1984</v>
      </c>
      <c r="G96" s="326"/>
      <c r="H96" s="302" t="s">
        <v>2021</v>
      </c>
      <c r="I96" s="302" t="s">
        <v>2019</v>
      </c>
      <c r="J96" s="302"/>
      <c r="K96" s="316"/>
    </row>
    <row r="97" s="1" customFormat="1" ht="15" customHeight="1">
      <c r="B97" s="327"/>
      <c r="C97" s="302" t="s">
        <v>50</v>
      </c>
      <c r="D97" s="302"/>
      <c r="E97" s="302"/>
      <c r="F97" s="325" t="s">
        <v>1984</v>
      </c>
      <c r="G97" s="326"/>
      <c r="H97" s="302" t="s">
        <v>2022</v>
      </c>
      <c r="I97" s="302" t="s">
        <v>2019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2023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1978</v>
      </c>
      <c r="D103" s="317"/>
      <c r="E103" s="317"/>
      <c r="F103" s="317" t="s">
        <v>1979</v>
      </c>
      <c r="G103" s="318"/>
      <c r="H103" s="317" t="s">
        <v>56</v>
      </c>
      <c r="I103" s="317" t="s">
        <v>59</v>
      </c>
      <c r="J103" s="317" t="s">
        <v>1980</v>
      </c>
      <c r="K103" s="316"/>
    </row>
    <row r="104" s="1" customFormat="1" ht="17.25" customHeight="1">
      <c r="B104" s="314"/>
      <c r="C104" s="319" t="s">
        <v>1981</v>
      </c>
      <c r="D104" s="319"/>
      <c r="E104" s="319"/>
      <c r="F104" s="320" t="s">
        <v>1982</v>
      </c>
      <c r="G104" s="321"/>
      <c r="H104" s="319"/>
      <c r="I104" s="319"/>
      <c r="J104" s="319" t="s">
        <v>1983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55</v>
      </c>
      <c r="D106" s="324"/>
      <c r="E106" s="324"/>
      <c r="F106" s="325" t="s">
        <v>1984</v>
      </c>
      <c r="G106" s="302"/>
      <c r="H106" s="302" t="s">
        <v>2024</v>
      </c>
      <c r="I106" s="302" t="s">
        <v>1986</v>
      </c>
      <c r="J106" s="302">
        <v>20</v>
      </c>
      <c r="K106" s="316"/>
    </row>
    <row r="107" s="1" customFormat="1" ht="15" customHeight="1">
      <c r="B107" s="314"/>
      <c r="C107" s="302" t="s">
        <v>1987</v>
      </c>
      <c r="D107" s="302"/>
      <c r="E107" s="302"/>
      <c r="F107" s="325" t="s">
        <v>1984</v>
      </c>
      <c r="G107" s="302"/>
      <c r="H107" s="302" t="s">
        <v>2024</v>
      </c>
      <c r="I107" s="302" t="s">
        <v>1986</v>
      </c>
      <c r="J107" s="302">
        <v>120</v>
      </c>
      <c r="K107" s="316"/>
    </row>
    <row r="108" s="1" customFormat="1" ht="15" customHeight="1">
      <c r="B108" s="327"/>
      <c r="C108" s="302" t="s">
        <v>1989</v>
      </c>
      <c r="D108" s="302"/>
      <c r="E108" s="302"/>
      <c r="F108" s="325" t="s">
        <v>1990</v>
      </c>
      <c r="G108" s="302"/>
      <c r="H108" s="302" t="s">
        <v>2024</v>
      </c>
      <c r="I108" s="302" t="s">
        <v>1986</v>
      </c>
      <c r="J108" s="302">
        <v>50</v>
      </c>
      <c r="K108" s="316"/>
    </row>
    <row r="109" s="1" customFormat="1" ht="15" customHeight="1">
      <c r="B109" s="327"/>
      <c r="C109" s="302" t="s">
        <v>1992</v>
      </c>
      <c r="D109" s="302"/>
      <c r="E109" s="302"/>
      <c r="F109" s="325" t="s">
        <v>1984</v>
      </c>
      <c r="G109" s="302"/>
      <c r="H109" s="302" t="s">
        <v>2024</v>
      </c>
      <c r="I109" s="302" t="s">
        <v>1994</v>
      </c>
      <c r="J109" s="302"/>
      <c r="K109" s="316"/>
    </row>
    <row r="110" s="1" customFormat="1" ht="15" customHeight="1">
      <c r="B110" s="327"/>
      <c r="C110" s="302" t="s">
        <v>2003</v>
      </c>
      <c r="D110" s="302"/>
      <c r="E110" s="302"/>
      <c r="F110" s="325" t="s">
        <v>1990</v>
      </c>
      <c r="G110" s="302"/>
      <c r="H110" s="302" t="s">
        <v>2024</v>
      </c>
      <c r="I110" s="302" t="s">
        <v>1986</v>
      </c>
      <c r="J110" s="302">
        <v>50</v>
      </c>
      <c r="K110" s="316"/>
    </row>
    <row r="111" s="1" customFormat="1" ht="15" customHeight="1">
      <c r="B111" s="327"/>
      <c r="C111" s="302" t="s">
        <v>2011</v>
      </c>
      <c r="D111" s="302"/>
      <c r="E111" s="302"/>
      <c r="F111" s="325" t="s">
        <v>1990</v>
      </c>
      <c r="G111" s="302"/>
      <c r="H111" s="302" t="s">
        <v>2024</v>
      </c>
      <c r="I111" s="302" t="s">
        <v>1986</v>
      </c>
      <c r="J111" s="302">
        <v>50</v>
      </c>
      <c r="K111" s="316"/>
    </row>
    <row r="112" s="1" customFormat="1" ht="15" customHeight="1">
      <c r="B112" s="327"/>
      <c r="C112" s="302" t="s">
        <v>2009</v>
      </c>
      <c r="D112" s="302"/>
      <c r="E112" s="302"/>
      <c r="F112" s="325" t="s">
        <v>1990</v>
      </c>
      <c r="G112" s="302"/>
      <c r="H112" s="302" t="s">
        <v>2024</v>
      </c>
      <c r="I112" s="302" t="s">
        <v>1986</v>
      </c>
      <c r="J112" s="302">
        <v>50</v>
      </c>
      <c r="K112" s="316"/>
    </row>
    <row r="113" s="1" customFormat="1" ht="15" customHeight="1">
      <c r="B113" s="327"/>
      <c r="C113" s="302" t="s">
        <v>55</v>
      </c>
      <c r="D113" s="302"/>
      <c r="E113" s="302"/>
      <c r="F113" s="325" t="s">
        <v>1984</v>
      </c>
      <c r="G113" s="302"/>
      <c r="H113" s="302" t="s">
        <v>2025</v>
      </c>
      <c r="I113" s="302" t="s">
        <v>1986</v>
      </c>
      <c r="J113" s="302">
        <v>20</v>
      </c>
      <c r="K113" s="316"/>
    </row>
    <row r="114" s="1" customFormat="1" ht="15" customHeight="1">
      <c r="B114" s="327"/>
      <c r="C114" s="302" t="s">
        <v>2026</v>
      </c>
      <c r="D114" s="302"/>
      <c r="E114" s="302"/>
      <c r="F114" s="325" t="s">
        <v>1984</v>
      </c>
      <c r="G114" s="302"/>
      <c r="H114" s="302" t="s">
        <v>2027</v>
      </c>
      <c r="I114" s="302" t="s">
        <v>1986</v>
      </c>
      <c r="J114" s="302">
        <v>120</v>
      </c>
      <c r="K114" s="316"/>
    </row>
    <row r="115" s="1" customFormat="1" ht="15" customHeight="1">
      <c r="B115" s="327"/>
      <c r="C115" s="302" t="s">
        <v>40</v>
      </c>
      <c r="D115" s="302"/>
      <c r="E115" s="302"/>
      <c r="F115" s="325" t="s">
        <v>1984</v>
      </c>
      <c r="G115" s="302"/>
      <c r="H115" s="302" t="s">
        <v>2028</v>
      </c>
      <c r="I115" s="302" t="s">
        <v>2019</v>
      </c>
      <c r="J115" s="302"/>
      <c r="K115" s="316"/>
    </row>
    <row r="116" s="1" customFormat="1" ht="15" customHeight="1">
      <c r="B116" s="327"/>
      <c r="C116" s="302" t="s">
        <v>50</v>
      </c>
      <c r="D116" s="302"/>
      <c r="E116" s="302"/>
      <c r="F116" s="325" t="s">
        <v>1984</v>
      </c>
      <c r="G116" s="302"/>
      <c r="H116" s="302" t="s">
        <v>2029</v>
      </c>
      <c r="I116" s="302" t="s">
        <v>2019</v>
      </c>
      <c r="J116" s="302"/>
      <c r="K116" s="316"/>
    </row>
    <row r="117" s="1" customFormat="1" ht="15" customHeight="1">
      <c r="B117" s="327"/>
      <c r="C117" s="302" t="s">
        <v>59</v>
      </c>
      <c r="D117" s="302"/>
      <c r="E117" s="302"/>
      <c r="F117" s="325" t="s">
        <v>1984</v>
      </c>
      <c r="G117" s="302"/>
      <c r="H117" s="302" t="s">
        <v>2030</v>
      </c>
      <c r="I117" s="302" t="s">
        <v>2031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2032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1978</v>
      </c>
      <c r="D123" s="317"/>
      <c r="E123" s="317"/>
      <c r="F123" s="317" t="s">
        <v>1979</v>
      </c>
      <c r="G123" s="318"/>
      <c r="H123" s="317" t="s">
        <v>56</v>
      </c>
      <c r="I123" s="317" t="s">
        <v>59</v>
      </c>
      <c r="J123" s="317" t="s">
        <v>1980</v>
      </c>
      <c r="K123" s="346"/>
    </row>
    <row r="124" s="1" customFormat="1" ht="17.25" customHeight="1">
      <c r="B124" s="345"/>
      <c r="C124" s="319" t="s">
        <v>1981</v>
      </c>
      <c r="D124" s="319"/>
      <c r="E124" s="319"/>
      <c r="F124" s="320" t="s">
        <v>1982</v>
      </c>
      <c r="G124" s="321"/>
      <c r="H124" s="319"/>
      <c r="I124" s="319"/>
      <c r="J124" s="319" t="s">
        <v>1983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1987</v>
      </c>
      <c r="D126" s="324"/>
      <c r="E126" s="324"/>
      <c r="F126" s="325" t="s">
        <v>1984</v>
      </c>
      <c r="G126" s="302"/>
      <c r="H126" s="302" t="s">
        <v>2024</v>
      </c>
      <c r="I126" s="302" t="s">
        <v>1986</v>
      </c>
      <c r="J126" s="302">
        <v>120</v>
      </c>
      <c r="K126" s="350"/>
    </row>
    <row r="127" s="1" customFormat="1" ht="15" customHeight="1">
      <c r="B127" s="347"/>
      <c r="C127" s="302" t="s">
        <v>2033</v>
      </c>
      <c r="D127" s="302"/>
      <c r="E127" s="302"/>
      <c r="F127" s="325" t="s">
        <v>1984</v>
      </c>
      <c r="G127" s="302"/>
      <c r="H127" s="302" t="s">
        <v>2034</v>
      </c>
      <c r="I127" s="302" t="s">
        <v>1986</v>
      </c>
      <c r="J127" s="302" t="s">
        <v>2035</v>
      </c>
      <c r="K127" s="350"/>
    </row>
    <row r="128" s="1" customFormat="1" ht="15" customHeight="1">
      <c r="B128" s="347"/>
      <c r="C128" s="302" t="s">
        <v>87</v>
      </c>
      <c r="D128" s="302"/>
      <c r="E128" s="302"/>
      <c r="F128" s="325" t="s">
        <v>1984</v>
      </c>
      <c r="G128" s="302"/>
      <c r="H128" s="302" t="s">
        <v>2036</v>
      </c>
      <c r="I128" s="302" t="s">
        <v>1986</v>
      </c>
      <c r="J128" s="302" t="s">
        <v>2035</v>
      </c>
      <c r="K128" s="350"/>
    </row>
    <row r="129" s="1" customFormat="1" ht="15" customHeight="1">
      <c r="B129" s="347"/>
      <c r="C129" s="302" t="s">
        <v>1995</v>
      </c>
      <c r="D129" s="302"/>
      <c r="E129" s="302"/>
      <c r="F129" s="325" t="s">
        <v>1990</v>
      </c>
      <c r="G129" s="302"/>
      <c r="H129" s="302" t="s">
        <v>1996</v>
      </c>
      <c r="I129" s="302" t="s">
        <v>1986</v>
      </c>
      <c r="J129" s="302">
        <v>15</v>
      </c>
      <c r="K129" s="350"/>
    </row>
    <row r="130" s="1" customFormat="1" ht="15" customHeight="1">
      <c r="B130" s="347"/>
      <c r="C130" s="328" t="s">
        <v>1997</v>
      </c>
      <c r="D130" s="328"/>
      <c r="E130" s="328"/>
      <c r="F130" s="329" t="s">
        <v>1990</v>
      </c>
      <c r="G130" s="328"/>
      <c r="H130" s="328" t="s">
        <v>1998</v>
      </c>
      <c r="I130" s="328" t="s">
        <v>1986</v>
      </c>
      <c r="J130" s="328">
        <v>15</v>
      </c>
      <c r="K130" s="350"/>
    </row>
    <row r="131" s="1" customFormat="1" ht="15" customHeight="1">
      <c r="B131" s="347"/>
      <c r="C131" s="328" t="s">
        <v>1999</v>
      </c>
      <c r="D131" s="328"/>
      <c r="E131" s="328"/>
      <c r="F131" s="329" t="s">
        <v>1990</v>
      </c>
      <c r="G131" s="328"/>
      <c r="H131" s="328" t="s">
        <v>2000</v>
      </c>
      <c r="I131" s="328" t="s">
        <v>1986</v>
      </c>
      <c r="J131" s="328">
        <v>20</v>
      </c>
      <c r="K131" s="350"/>
    </row>
    <row r="132" s="1" customFormat="1" ht="15" customHeight="1">
      <c r="B132" s="347"/>
      <c r="C132" s="328" t="s">
        <v>2001</v>
      </c>
      <c r="D132" s="328"/>
      <c r="E132" s="328"/>
      <c r="F132" s="329" t="s">
        <v>1990</v>
      </c>
      <c r="G132" s="328"/>
      <c r="H132" s="328" t="s">
        <v>2002</v>
      </c>
      <c r="I132" s="328" t="s">
        <v>1986</v>
      </c>
      <c r="J132" s="328">
        <v>20</v>
      </c>
      <c r="K132" s="350"/>
    </row>
    <row r="133" s="1" customFormat="1" ht="15" customHeight="1">
      <c r="B133" s="347"/>
      <c r="C133" s="302" t="s">
        <v>1989</v>
      </c>
      <c r="D133" s="302"/>
      <c r="E133" s="302"/>
      <c r="F133" s="325" t="s">
        <v>1990</v>
      </c>
      <c r="G133" s="302"/>
      <c r="H133" s="302" t="s">
        <v>2024</v>
      </c>
      <c r="I133" s="302" t="s">
        <v>1986</v>
      </c>
      <c r="J133" s="302">
        <v>50</v>
      </c>
      <c r="K133" s="350"/>
    </row>
    <row r="134" s="1" customFormat="1" ht="15" customHeight="1">
      <c r="B134" s="347"/>
      <c r="C134" s="302" t="s">
        <v>2003</v>
      </c>
      <c r="D134" s="302"/>
      <c r="E134" s="302"/>
      <c r="F134" s="325" t="s">
        <v>1990</v>
      </c>
      <c r="G134" s="302"/>
      <c r="H134" s="302" t="s">
        <v>2024</v>
      </c>
      <c r="I134" s="302" t="s">
        <v>1986</v>
      </c>
      <c r="J134" s="302">
        <v>50</v>
      </c>
      <c r="K134" s="350"/>
    </row>
    <row r="135" s="1" customFormat="1" ht="15" customHeight="1">
      <c r="B135" s="347"/>
      <c r="C135" s="302" t="s">
        <v>2009</v>
      </c>
      <c r="D135" s="302"/>
      <c r="E135" s="302"/>
      <c r="F135" s="325" t="s">
        <v>1990</v>
      </c>
      <c r="G135" s="302"/>
      <c r="H135" s="302" t="s">
        <v>2024</v>
      </c>
      <c r="I135" s="302" t="s">
        <v>1986</v>
      </c>
      <c r="J135" s="302">
        <v>50</v>
      </c>
      <c r="K135" s="350"/>
    </row>
    <row r="136" s="1" customFormat="1" ht="15" customHeight="1">
      <c r="B136" s="347"/>
      <c r="C136" s="302" t="s">
        <v>2011</v>
      </c>
      <c r="D136" s="302"/>
      <c r="E136" s="302"/>
      <c r="F136" s="325" t="s">
        <v>1990</v>
      </c>
      <c r="G136" s="302"/>
      <c r="H136" s="302" t="s">
        <v>2024</v>
      </c>
      <c r="I136" s="302" t="s">
        <v>1986</v>
      </c>
      <c r="J136" s="302">
        <v>50</v>
      </c>
      <c r="K136" s="350"/>
    </row>
    <row r="137" s="1" customFormat="1" ht="15" customHeight="1">
      <c r="B137" s="347"/>
      <c r="C137" s="302" t="s">
        <v>2012</v>
      </c>
      <c r="D137" s="302"/>
      <c r="E137" s="302"/>
      <c r="F137" s="325" t="s">
        <v>1990</v>
      </c>
      <c r="G137" s="302"/>
      <c r="H137" s="302" t="s">
        <v>2037</v>
      </c>
      <c r="I137" s="302" t="s">
        <v>1986</v>
      </c>
      <c r="J137" s="302">
        <v>255</v>
      </c>
      <c r="K137" s="350"/>
    </row>
    <row r="138" s="1" customFormat="1" ht="15" customHeight="1">
      <c r="B138" s="347"/>
      <c r="C138" s="302" t="s">
        <v>2014</v>
      </c>
      <c r="D138" s="302"/>
      <c r="E138" s="302"/>
      <c r="F138" s="325" t="s">
        <v>1984</v>
      </c>
      <c r="G138" s="302"/>
      <c r="H138" s="302" t="s">
        <v>2038</v>
      </c>
      <c r="I138" s="302" t="s">
        <v>2016</v>
      </c>
      <c r="J138" s="302"/>
      <c r="K138" s="350"/>
    </row>
    <row r="139" s="1" customFormat="1" ht="15" customHeight="1">
      <c r="B139" s="347"/>
      <c r="C139" s="302" t="s">
        <v>2017</v>
      </c>
      <c r="D139" s="302"/>
      <c r="E139" s="302"/>
      <c r="F139" s="325" t="s">
        <v>1984</v>
      </c>
      <c r="G139" s="302"/>
      <c r="H139" s="302" t="s">
        <v>2039</v>
      </c>
      <c r="I139" s="302" t="s">
        <v>2019</v>
      </c>
      <c r="J139" s="302"/>
      <c r="K139" s="350"/>
    </row>
    <row r="140" s="1" customFormat="1" ht="15" customHeight="1">
      <c r="B140" s="347"/>
      <c r="C140" s="302" t="s">
        <v>2020</v>
      </c>
      <c r="D140" s="302"/>
      <c r="E140" s="302"/>
      <c r="F140" s="325" t="s">
        <v>1984</v>
      </c>
      <c r="G140" s="302"/>
      <c r="H140" s="302" t="s">
        <v>2020</v>
      </c>
      <c r="I140" s="302" t="s">
        <v>2019</v>
      </c>
      <c r="J140" s="302"/>
      <c r="K140" s="350"/>
    </row>
    <row r="141" s="1" customFormat="1" ht="15" customHeight="1">
      <c r="B141" s="347"/>
      <c r="C141" s="302" t="s">
        <v>40</v>
      </c>
      <c r="D141" s="302"/>
      <c r="E141" s="302"/>
      <c r="F141" s="325" t="s">
        <v>1984</v>
      </c>
      <c r="G141" s="302"/>
      <c r="H141" s="302" t="s">
        <v>2040</v>
      </c>
      <c r="I141" s="302" t="s">
        <v>2019</v>
      </c>
      <c r="J141" s="302"/>
      <c r="K141" s="350"/>
    </row>
    <row r="142" s="1" customFormat="1" ht="15" customHeight="1">
      <c r="B142" s="347"/>
      <c r="C142" s="302" t="s">
        <v>2041</v>
      </c>
      <c r="D142" s="302"/>
      <c r="E142" s="302"/>
      <c r="F142" s="325" t="s">
        <v>1984</v>
      </c>
      <c r="G142" s="302"/>
      <c r="H142" s="302" t="s">
        <v>2042</v>
      </c>
      <c r="I142" s="302" t="s">
        <v>2019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2043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1978</v>
      </c>
      <c r="D148" s="317"/>
      <c r="E148" s="317"/>
      <c r="F148" s="317" t="s">
        <v>1979</v>
      </c>
      <c r="G148" s="318"/>
      <c r="H148" s="317" t="s">
        <v>56</v>
      </c>
      <c r="I148" s="317" t="s">
        <v>59</v>
      </c>
      <c r="J148" s="317" t="s">
        <v>1980</v>
      </c>
      <c r="K148" s="316"/>
    </row>
    <row r="149" s="1" customFormat="1" ht="17.25" customHeight="1">
      <c r="B149" s="314"/>
      <c r="C149" s="319" t="s">
        <v>1981</v>
      </c>
      <c r="D149" s="319"/>
      <c r="E149" s="319"/>
      <c r="F149" s="320" t="s">
        <v>1982</v>
      </c>
      <c r="G149" s="321"/>
      <c r="H149" s="319"/>
      <c r="I149" s="319"/>
      <c r="J149" s="319" t="s">
        <v>1983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1987</v>
      </c>
      <c r="D151" s="302"/>
      <c r="E151" s="302"/>
      <c r="F151" s="355" t="s">
        <v>1984</v>
      </c>
      <c r="G151" s="302"/>
      <c r="H151" s="354" t="s">
        <v>2024</v>
      </c>
      <c r="I151" s="354" t="s">
        <v>1986</v>
      </c>
      <c r="J151" s="354">
        <v>120</v>
      </c>
      <c r="K151" s="350"/>
    </row>
    <row r="152" s="1" customFormat="1" ht="15" customHeight="1">
      <c r="B152" s="327"/>
      <c r="C152" s="354" t="s">
        <v>2033</v>
      </c>
      <c r="D152" s="302"/>
      <c r="E152" s="302"/>
      <c r="F152" s="355" t="s">
        <v>1984</v>
      </c>
      <c r="G152" s="302"/>
      <c r="H152" s="354" t="s">
        <v>2044</v>
      </c>
      <c r="I152" s="354" t="s">
        <v>1986</v>
      </c>
      <c r="J152" s="354" t="s">
        <v>2035</v>
      </c>
      <c r="K152" s="350"/>
    </row>
    <row r="153" s="1" customFormat="1" ht="15" customHeight="1">
      <c r="B153" s="327"/>
      <c r="C153" s="354" t="s">
        <v>87</v>
      </c>
      <c r="D153" s="302"/>
      <c r="E153" s="302"/>
      <c r="F153" s="355" t="s">
        <v>1984</v>
      </c>
      <c r="G153" s="302"/>
      <c r="H153" s="354" t="s">
        <v>2045</v>
      </c>
      <c r="I153" s="354" t="s">
        <v>1986</v>
      </c>
      <c r="J153" s="354" t="s">
        <v>2035</v>
      </c>
      <c r="K153" s="350"/>
    </row>
    <row r="154" s="1" customFormat="1" ht="15" customHeight="1">
      <c r="B154" s="327"/>
      <c r="C154" s="354" t="s">
        <v>1989</v>
      </c>
      <c r="D154" s="302"/>
      <c r="E154" s="302"/>
      <c r="F154" s="355" t="s">
        <v>1990</v>
      </c>
      <c r="G154" s="302"/>
      <c r="H154" s="354" t="s">
        <v>2024</v>
      </c>
      <c r="I154" s="354" t="s">
        <v>1986</v>
      </c>
      <c r="J154" s="354">
        <v>50</v>
      </c>
      <c r="K154" s="350"/>
    </row>
    <row r="155" s="1" customFormat="1" ht="15" customHeight="1">
      <c r="B155" s="327"/>
      <c r="C155" s="354" t="s">
        <v>1992</v>
      </c>
      <c r="D155" s="302"/>
      <c r="E155" s="302"/>
      <c r="F155" s="355" t="s">
        <v>1984</v>
      </c>
      <c r="G155" s="302"/>
      <c r="H155" s="354" t="s">
        <v>2024</v>
      </c>
      <c r="I155" s="354" t="s">
        <v>1994</v>
      </c>
      <c r="J155" s="354"/>
      <c r="K155" s="350"/>
    </row>
    <row r="156" s="1" customFormat="1" ht="15" customHeight="1">
      <c r="B156" s="327"/>
      <c r="C156" s="354" t="s">
        <v>2003</v>
      </c>
      <c r="D156" s="302"/>
      <c r="E156" s="302"/>
      <c r="F156" s="355" t="s">
        <v>1990</v>
      </c>
      <c r="G156" s="302"/>
      <c r="H156" s="354" t="s">
        <v>2024</v>
      </c>
      <c r="I156" s="354" t="s">
        <v>1986</v>
      </c>
      <c r="J156" s="354">
        <v>50</v>
      </c>
      <c r="K156" s="350"/>
    </row>
    <row r="157" s="1" customFormat="1" ht="15" customHeight="1">
      <c r="B157" s="327"/>
      <c r="C157" s="354" t="s">
        <v>2011</v>
      </c>
      <c r="D157" s="302"/>
      <c r="E157" s="302"/>
      <c r="F157" s="355" t="s">
        <v>1990</v>
      </c>
      <c r="G157" s="302"/>
      <c r="H157" s="354" t="s">
        <v>2024</v>
      </c>
      <c r="I157" s="354" t="s">
        <v>1986</v>
      </c>
      <c r="J157" s="354">
        <v>50</v>
      </c>
      <c r="K157" s="350"/>
    </row>
    <row r="158" s="1" customFormat="1" ht="15" customHeight="1">
      <c r="B158" s="327"/>
      <c r="C158" s="354" t="s">
        <v>2009</v>
      </c>
      <c r="D158" s="302"/>
      <c r="E158" s="302"/>
      <c r="F158" s="355" t="s">
        <v>1990</v>
      </c>
      <c r="G158" s="302"/>
      <c r="H158" s="354" t="s">
        <v>2024</v>
      </c>
      <c r="I158" s="354" t="s">
        <v>1986</v>
      </c>
      <c r="J158" s="354">
        <v>50</v>
      </c>
      <c r="K158" s="350"/>
    </row>
    <row r="159" s="1" customFormat="1" ht="15" customHeight="1">
      <c r="B159" s="327"/>
      <c r="C159" s="354" t="s">
        <v>115</v>
      </c>
      <c r="D159" s="302"/>
      <c r="E159" s="302"/>
      <c r="F159" s="355" t="s">
        <v>1984</v>
      </c>
      <c r="G159" s="302"/>
      <c r="H159" s="354" t="s">
        <v>2046</v>
      </c>
      <c r="I159" s="354" t="s">
        <v>1986</v>
      </c>
      <c r="J159" s="354" t="s">
        <v>2047</v>
      </c>
      <c r="K159" s="350"/>
    </row>
    <row r="160" s="1" customFormat="1" ht="15" customHeight="1">
      <c r="B160" s="327"/>
      <c r="C160" s="354" t="s">
        <v>2048</v>
      </c>
      <c r="D160" s="302"/>
      <c r="E160" s="302"/>
      <c r="F160" s="355" t="s">
        <v>1984</v>
      </c>
      <c r="G160" s="302"/>
      <c r="H160" s="354" t="s">
        <v>2049</v>
      </c>
      <c r="I160" s="354" t="s">
        <v>2019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2050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1978</v>
      </c>
      <c r="D166" s="317"/>
      <c r="E166" s="317"/>
      <c r="F166" s="317" t="s">
        <v>1979</v>
      </c>
      <c r="G166" s="359"/>
      <c r="H166" s="360" t="s">
        <v>56</v>
      </c>
      <c r="I166" s="360" t="s">
        <v>59</v>
      </c>
      <c r="J166" s="317" t="s">
        <v>1980</v>
      </c>
      <c r="K166" s="294"/>
    </row>
    <row r="167" s="1" customFormat="1" ht="17.25" customHeight="1">
      <c r="B167" s="295"/>
      <c r="C167" s="319" t="s">
        <v>1981</v>
      </c>
      <c r="D167" s="319"/>
      <c r="E167" s="319"/>
      <c r="F167" s="320" t="s">
        <v>1982</v>
      </c>
      <c r="G167" s="361"/>
      <c r="H167" s="362"/>
      <c r="I167" s="362"/>
      <c r="J167" s="319" t="s">
        <v>1983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1987</v>
      </c>
      <c r="D169" s="302"/>
      <c r="E169" s="302"/>
      <c r="F169" s="325" t="s">
        <v>1984</v>
      </c>
      <c r="G169" s="302"/>
      <c r="H169" s="302" t="s">
        <v>2024</v>
      </c>
      <c r="I169" s="302" t="s">
        <v>1986</v>
      </c>
      <c r="J169" s="302">
        <v>120</v>
      </c>
      <c r="K169" s="350"/>
    </row>
    <row r="170" s="1" customFormat="1" ht="15" customHeight="1">
      <c r="B170" s="327"/>
      <c r="C170" s="302" t="s">
        <v>2033</v>
      </c>
      <c r="D170" s="302"/>
      <c r="E170" s="302"/>
      <c r="F170" s="325" t="s">
        <v>1984</v>
      </c>
      <c r="G170" s="302"/>
      <c r="H170" s="302" t="s">
        <v>2034</v>
      </c>
      <c r="I170" s="302" t="s">
        <v>1986</v>
      </c>
      <c r="J170" s="302" t="s">
        <v>2035</v>
      </c>
      <c r="K170" s="350"/>
    </row>
    <row r="171" s="1" customFormat="1" ht="15" customHeight="1">
      <c r="B171" s="327"/>
      <c r="C171" s="302" t="s">
        <v>87</v>
      </c>
      <c r="D171" s="302"/>
      <c r="E171" s="302"/>
      <c r="F171" s="325" t="s">
        <v>1984</v>
      </c>
      <c r="G171" s="302"/>
      <c r="H171" s="302" t="s">
        <v>2051</v>
      </c>
      <c r="I171" s="302" t="s">
        <v>1986</v>
      </c>
      <c r="J171" s="302" t="s">
        <v>2035</v>
      </c>
      <c r="K171" s="350"/>
    </row>
    <row r="172" s="1" customFormat="1" ht="15" customHeight="1">
      <c r="B172" s="327"/>
      <c r="C172" s="302" t="s">
        <v>1989</v>
      </c>
      <c r="D172" s="302"/>
      <c r="E172" s="302"/>
      <c r="F172" s="325" t="s">
        <v>1990</v>
      </c>
      <c r="G172" s="302"/>
      <c r="H172" s="302" t="s">
        <v>2051</v>
      </c>
      <c r="I172" s="302" t="s">
        <v>1986</v>
      </c>
      <c r="J172" s="302">
        <v>50</v>
      </c>
      <c r="K172" s="350"/>
    </row>
    <row r="173" s="1" customFormat="1" ht="15" customHeight="1">
      <c r="B173" s="327"/>
      <c r="C173" s="302" t="s">
        <v>1992</v>
      </c>
      <c r="D173" s="302"/>
      <c r="E173" s="302"/>
      <c r="F173" s="325" t="s">
        <v>1984</v>
      </c>
      <c r="G173" s="302"/>
      <c r="H173" s="302" t="s">
        <v>2051</v>
      </c>
      <c r="I173" s="302" t="s">
        <v>1994</v>
      </c>
      <c r="J173" s="302"/>
      <c r="K173" s="350"/>
    </row>
    <row r="174" s="1" customFormat="1" ht="15" customHeight="1">
      <c r="B174" s="327"/>
      <c r="C174" s="302" t="s">
        <v>2003</v>
      </c>
      <c r="D174" s="302"/>
      <c r="E174" s="302"/>
      <c r="F174" s="325" t="s">
        <v>1990</v>
      </c>
      <c r="G174" s="302"/>
      <c r="H174" s="302" t="s">
        <v>2051</v>
      </c>
      <c r="I174" s="302" t="s">
        <v>1986</v>
      </c>
      <c r="J174" s="302">
        <v>50</v>
      </c>
      <c r="K174" s="350"/>
    </row>
    <row r="175" s="1" customFormat="1" ht="15" customHeight="1">
      <c r="B175" s="327"/>
      <c r="C175" s="302" t="s">
        <v>2011</v>
      </c>
      <c r="D175" s="302"/>
      <c r="E175" s="302"/>
      <c r="F175" s="325" t="s">
        <v>1990</v>
      </c>
      <c r="G175" s="302"/>
      <c r="H175" s="302" t="s">
        <v>2051</v>
      </c>
      <c r="I175" s="302" t="s">
        <v>1986</v>
      </c>
      <c r="J175" s="302">
        <v>50</v>
      </c>
      <c r="K175" s="350"/>
    </row>
    <row r="176" s="1" customFormat="1" ht="15" customHeight="1">
      <c r="B176" s="327"/>
      <c r="C176" s="302" t="s">
        <v>2009</v>
      </c>
      <c r="D176" s="302"/>
      <c r="E176" s="302"/>
      <c r="F176" s="325" t="s">
        <v>1990</v>
      </c>
      <c r="G176" s="302"/>
      <c r="H176" s="302" t="s">
        <v>2051</v>
      </c>
      <c r="I176" s="302" t="s">
        <v>1986</v>
      </c>
      <c r="J176" s="302">
        <v>50</v>
      </c>
      <c r="K176" s="350"/>
    </row>
    <row r="177" s="1" customFormat="1" ht="15" customHeight="1">
      <c r="B177" s="327"/>
      <c r="C177" s="302" t="s">
        <v>130</v>
      </c>
      <c r="D177" s="302"/>
      <c r="E177" s="302"/>
      <c r="F177" s="325" t="s">
        <v>1984</v>
      </c>
      <c r="G177" s="302"/>
      <c r="H177" s="302" t="s">
        <v>2052</v>
      </c>
      <c r="I177" s="302" t="s">
        <v>2053</v>
      </c>
      <c r="J177" s="302"/>
      <c r="K177" s="350"/>
    </row>
    <row r="178" s="1" customFormat="1" ht="15" customHeight="1">
      <c r="B178" s="327"/>
      <c r="C178" s="302" t="s">
        <v>59</v>
      </c>
      <c r="D178" s="302"/>
      <c r="E178" s="302"/>
      <c r="F178" s="325" t="s">
        <v>1984</v>
      </c>
      <c r="G178" s="302"/>
      <c r="H178" s="302" t="s">
        <v>2054</v>
      </c>
      <c r="I178" s="302" t="s">
        <v>2055</v>
      </c>
      <c r="J178" s="302">
        <v>1</v>
      </c>
      <c r="K178" s="350"/>
    </row>
    <row r="179" s="1" customFormat="1" ht="15" customHeight="1">
      <c r="B179" s="327"/>
      <c r="C179" s="302" t="s">
        <v>55</v>
      </c>
      <c r="D179" s="302"/>
      <c r="E179" s="302"/>
      <c r="F179" s="325" t="s">
        <v>1984</v>
      </c>
      <c r="G179" s="302"/>
      <c r="H179" s="302" t="s">
        <v>2056</v>
      </c>
      <c r="I179" s="302" t="s">
        <v>1986</v>
      </c>
      <c r="J179" s="302">
        <v>20</v>
      </c>
      <c r="K179" s="350"/>
    </row>
    <row r="180" s="1" customFormat="1" ht="15" customHeight="1">
      <c r="B180" s="327"/>
      <c r="C180" s="302" t="s">
        <v>56</v>
      </c>
      <c r="D180" s="302"/>
      <c r="E180" s="302"/>
      <c r="F180" s="325" t="s">
        <v>1984</v>
      </c>
      <c r="G180" s="302"/>
      <c r="H180" s="302" t="s">
        <v>2057</v>
      </c>
      <c r="I180" s="302" t="s">
        <v>1986</v>
      </c>
      <c r="J180" s="302">
        <v>255</v>
      </c>
      <c r="K180" s="350"/>
    </row>
    <row r="181" s="1" customFormat="1" ht="15" customHeight="1">
      <c r="B181" s="327"/>
      <c r="C181" s="302" t="s">
        <v>131</v>
      </c>
      <c r="D181" s="302"/>
      <c r="E181" s="302"/>
      <c r="F181" s="325" t="s">
        <v>1984</v>
      </c>
      <c r="G181" s="302"/>
      <c r="H181" s="302" t="s">
        <v>1948</v>
      </c>
      <c r="I181" s="302" t="s">
        <v>1986</v>
      </c>
      <c r="J181" s="302">
        <v>10</v>
      </c>
      <c r="K181" s="350"/>
    </row>
    <row r="182" s="1" customFormat="1" ht="15" customHeight="1">
      <c r="B182" s="327"/>
      <c r="C182" s="302" t="s">
        <v>132</v>
      </c>
      <c r="D182" s="302"/>
      <c r="E182" s="302"/>
      <c r="F182" s="325" t="s">
        <v>1984</v>
      </c>
      <c r="G182" s="302"/>
      <c r="H182" s="302" t="s">
        <v>2058</v>
      </c>
      <c r="I182" s="302" t="s">
        <v>2019</v>
      </c>
      <c r="J182" s="302"/>
      <c r="K182" s="350"/>
    </row>
    <row r="183" s="1" customFormat="1" ht="15" customHeight="1">
      <c r="B183" s="327"/>
      <c r="C183" s="302" t="s">
        <v>2059</v>
      </c>
      <c r="D183" s="302"/>
      <c r="E183" s="302"/>
      <c r="F183" s="325" t="s">
        <v>1984</v>
      </c>
      <c r="G183" s="302"/>
      <c r="H183" s="302" t="s">
        <v>2060</v>
      </c>
      <c r="I183" s="302" t="s">
        <v>2019</v>
      </c>
      <c r="J183" s="302"/>
      <c r="K183" s="350"/>
    </row>
    <row r="184" s="1" customFormat="1" ht="15" customHeight="1">
      <c r="B184" s="327"/>
      <c r="C184" s="302" t="s">
        <v>2048</v>
      </c>
      <c r="D184" s="302"/>
      <c r="E184" s="302"/>
      <c r="F184" s="325" t="s">
        <v>1984</v>
      </c>
      <c r="G184" s="302"/>
      <c r="H184" s="302" t="s">
        <v>2061</v>
      </c>
      <c r="I184" s="302" t="s">
        <v>2019</v>
      </c>
      <c r="J184" s="302"/>
      <c r="K184" s="350"/>
    </row>
    <row r="185" s="1" customFormat="1" ht="15" customHeight="1">
      <c r="B185" s="327"/>
      <c r="C185" s="302" t="s">
        <v>134</v>
      </c>
      <c r="D185" s="302"/>
      <c r="E185" s="302"/>
      <c r="F185" s="325" t="s">
        <v>1990</v>
      </c>
      <c r="G185" s="302"/>
      <c r="H185" s="302" t="s">
        <v>2062</v>
      </c>
      <c r="I185" s="302" t="s">
        <v>1986</v>
      </c>
      <c r="J185" s="302">
        <v>50</v>
      </c>
      <c r="K185" s="350"/>
    </row>
    <row r="186" s="1" customFormat="1" ht="15" customHeight="1">
      <c r="B186" s="327"/>
      <c r="C186" s="302" t="s">
        <v>2063</v>
      </c>
      <c r="D186" s="302"/>
      <c r="E186" s="302"/>
      <c r="F186" s="325" t="s">
        <v>1990</v>
      </c>
      <c r="G186" s="302"/>
      <c r="H186" s="302" t="s">
        <v>2064</v>
      </c>
      <c r="I186" s="302" t="s">
        <v>2065</v>
      </c>
      <c r="J186" s="302"/>
      <c r="K186" s="350"/>
    </row>
    <row r="187" s="1" customFormat="1" ht="15" customHeight="1">
      <c r="B187" s="327"/>
      <c r="C187" s="302" t="s">
        <v>2066</v>
      </c>
      <c r="D187" s="302"/>
      <c r="E187" s="302"/>
      <c r="F187" s="325" t="s">
        <v>1990</v>
      </c>
      <c r="G187" s="302"/>
      <c r="H187" s="302" t="s">
        <v>2067</v>
      </c>
      <c r="I187" s="302" t="s">
        <v>2065</v>
      </c>
      <c r="J187" s="302"/>
      <c r="K187" s="350"/>
    </row>
    <row r="188" s="1" customFormat="1" ht="15" customHeight="1">
      <c r="B188" s="327"/>
      <c r="C188" s="302" t="s">
        <v>2068</v>
      </c>
      <c r="D188" s="302"/>
      <c r="E188" s="302"/>
      <c r="F188" s="325" t="s">
        <v>1990</v>
      </c>
      <c r="G188" s="302"/>
      <c r="H188" s="302" t="s">
        <v>2069</v>
      </c>
      <c r="I188" s="302" t="s">
        <v>2065</v>
      </c>
      <c r="J188" s="302"/>
      <c r="K188" s="350"/>
    </row>
    <row r="189" s="1" customFormat="1" ht="15" customHeight="1">
      <c r="B189" s="327"/>
      <c r="C189" s="363" t="s">
        <v>2070</v>
      </c>
      <c r="D189" s="302"/>
      <c r="E189" s="302"/>
      <c r="F189" s="325" t="s">
        <v>1990</v>
      </c>
      <c r="G189" s="302"/>
      <c r="H189" s="302" t="s">
        <v>2071</v>
      </c>
      <c r="I189" s="302" t="s">
        <v>2072</v>
      </c>
      <c r="J189" s="364" t="s">
        <v>2073</v>
      </c>
      <c r="K189" s="350"/>
    </row>
    <row r="190" s="17" customFormat="1" ht="15" customHeight="1">
      <c r="B190" s="365"/>
      <c r="C190" s="366" t="s">
        <v>2074</v>
      </c>
      <c r="D190" s="367"/>
      <c r="E190" s="367"/>
      <c r="F190" s="368" t="s">
        <v>1990</v>
      </c>
      <c r="G190" s="367"/>
      <c r="H190" s="367" t="s">
        <v>2075</v>
      </c>
      <c r="I190" s="367" t="s">
        <v>2072</v>
      </c>
      <c r="J190" s="369" t="s">
        <v>2073</v>
      </c>
      <c r="K190" s="370"/>
    </row>
    <row r="191" s="1" customFormat="1" ht="15" customHeight="1">
      <c r="B191" s="327"/>
      <c r="C191" s="363" t="s">
        <v>44</v>
      </c>
      <c r="D191" s="302"/>
      <c r="E191" s="302"/>
      <c r="F191" s="325" t="s">
        <v>1984</v>
      </c>
      <c r="G191" s="302"/>
      <c r="H191" s="299" t="s">
        <v>2076</v>
      </c>
      <c r="I191" s="302" t="s">
        <v>2077</v>
      </c>
      <c r="J191" s="302"/>
      <c r="K191" s="350"/>
    </row>
    <row r="192" s="1" customFormat="1" ht="15" customHeight="1">
      <c r="B192" s="327"/>
      <c r="C192" s="363" t="s">
        <v>2078</v>
      </c>
      <c r="D192" s="302"/>
      <c r="E192" s="302"/>
      <c r="F192" s="325" t="s">
        <v>1984</v>
      </c>
      <c r="G192" s="302"/>
      <c r="H192" s="302" t="s">
        <v>2079</v>
      </c>
      <c r="I192" s="302" t="s">
        <v>2019</v>
      </c>
      <c r="J192" s="302"/>
      <c r="K192" s="350"/>
    </row>
    <row r="193" s="1" customFormat="1" ht="15" customHeight="1">
      <c r="B193" s="327"/>
      <c r="C193" s="363" t="s">
        <v>2080</v>
      </c>
      <c r="D193" s="302"/>
      <c r="E193" s="302"/>
      <c r="F193" s="325" t="s">
        <v>1984</v>
      </c>
      <c r="G193" s="302"/>
      <c r="H193" s="302" t="s">
        <v>2081</v>
      </c>
      <c r="I193" s="302" t="s">
        <v>2019</v>
      </c>
      <c r="J193" s="302"/>
      <c r="K193" s="350"/>
    </row>
    <row r="194" s="1" customFormat="1" ht="15" customHeight="1">
      <c r="B194" s="327"/>
      <c r="C194" s="363" t="s">
        <v>2082</v>
      </c>
      <c r="D194" s="302"/>
      <c r="E194" s="302"/>
      <c r="F194" s="325" t="s">
        <v>1990</v>
      </c>
      <c r="G194" s="302"/>
      <c r="H194" s="302" t="s">
        <v>2083</v>
      </c>
      <c r="I194" s="302" t="s">
        <v>2019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2084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2085</v>
      </c>
      <c r="D201" s="372"/>
      <c r="E201" s="372"/>
      <c r="F201" s="372" t="s">
        <v>2086</v>
      </c>
      <c r="G201" s="373"/>
      <c r="H201" s="372" t="s">
        <v>2087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2077</v>
      </c>
      <c r="D203" s="302"/>
      <c r="E203" s="302"/>
      <c r="F203" s="325" t="s">
        <v>45</v>
      </c>
      <c r="G203" s="302"/>
      <c r="H203" s="302" t="s">
        <v>2088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46</v>
      </c>
      <c r="G204" s="302"/>
      <c r="H204" s="302" t="s">
        <v>2089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49</v>
      </c>
      <c r="G205" s="302"/>
      <c r="H205" s="302" t="s">
        <v>2090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47</v>
      </c>
      <c r="G206" s="302"/>
      <c r="H206" s="302" t="s">
        <v>2091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48</v>
      </c>
      <c r="G207" s="302"/>
      <c r="H207" s="302" t="s">
        <v>2092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2031</v>
      </c>
      <c r="D209" s="302"/>
      <c r="E209" s="302"/>
      <c r="F209" s="325" t="s">
        <v>80</v>
      </c>
      <c r="G209" s="302"/>
      <c r="H209" s="302" t="s">
        <v>2093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1929</v>
      </c>
      <c r="G210" s="302"/>
      <c r="H210" s="302" t="s">
        <v>1930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1927</v>
      </c>
      <c r="G211" s="302"/>
      <c r="H211" s="302" t="s">
        <v>2094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99</v>
      </c>
      <c r="G212" s="363"/>
      <c r="H212" s="354" t="s">
        <v>1931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1627</v>
      </c>
      <c r="G213" s="363"/>
      <c r="H213" s="354" t="s">
        <v>103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2055</v>
      </c>
      <c r="D215" s="302"/>
      <c r="E215" s="302"/>
      <c r="F215" s="325">
        <v>1</v>
      </c>
      <c r="G215" s="363"/>
      <c r="H215" s="354" t="s">
        <v>2095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2096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2097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2098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Morská Miroslava</dc:creator>
  <cp:lastModifiedBy>Morská Miroslava</cp:lastModifiedBy>
  <dcterms:created xsi:type="dcterms:W3CDTF">2025-02-24T13:15:10Z</dcterms:created>
  <dcterms:modified xsi:type="dcterms:W3CDTF">2025-02-24T13:15:16Z</dcterms:modified>
</cp:coreProperties>
</file>