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kumentyVZzavody\Z3\2025\PPO Ústí na Labem - LB, ČS Podmokelská oprava ASŘ čerpadel\"/>
    </mc:Choice>
  </mc:AlternateContent>
  <bookViews>
    <workbookView xWindow="0" yWindow="0" windowWidth="9750" windowHeight="3225"/>
  </bookViews>
  <sheets>
    <sheet name="Souhrn" sheetId="8" r:id="rId1"/>
    <sheet name="Oprava" sheetId="5" r:id="rId2"/>
    <sheet name="Modernizace" sheetId="7" r:id="rId3"/>
    <sheet name="Servis" sheetId="9" r:id="rId4"/>
  </sheets>
  <calcPr calcId="162913"/>
</workbook>
</file>

<file path=xl/calcChain.xml><?xml version="1.0" encoding="utf-8"?>
<calcChain xmlns="http://schemas.openxmlformats.org/spreadsheetml/2006/main">
  <c r="E7" i="9" l="1"/>
  <c r="E8" i="9" s="1"/>
  <c r="E10" i="9" s="1"/>
  <c r="C8" i="8" s="1"/>
  <c r="E20" i="7" l="1"/>
  <c r="E19" i="7"/>
  <c r="E7" i="7"/>
  <c r="E8" i="7"/>
  <c r="E9" i="7"/>
  <c r="E10" i="7"/>
  <c r="E11" i="7"/>
  <c r="E12" i="7"/>
  <c r="E13" i="7"/>
  <c r="E14" i="7"/>
  <c r="E6" i="7"/>
  <c r="E18" i="5"/>
  <c r="E19" i="5"/>
  <c r="E20" i="5"/>
  <c r="E21" i="5"/>
  <c r="E22" i="5"/>
  <c r="E23" i="5"/>
  <c r="E24" i="5"/>
  <c r="E17" i="5"/>
  <c r="E7" i="5"/>
  <c r="E8" i="5"/>
  <c r="E9" i="5"/>
  <c r="E10" i="5"/>
  <c r="E11" i="5"/>
  <c r="E12" i="5"/>
  <c r="E6" i="5"/>
  <c r="E25" i="5" l="1"/>
  <c r="E21" i="7"/>
  <c r="E15" i="7"/>
  <c r="E13" i="5"/>
  <c r="E27" i="5" l="1"/>
  <c r="C6" i="8" s="1"/>
  <c r="E23" i="7"/>
  <c r="C7" i="8" s="1"/>
  <c r="C10" i="8" l="1"/>
</calcChain>
</file>

<file path=xl/sharedStrings.xml><?xml version="1.0" encoding="utf-8"?>
<sst xmlns="http://schemas.openxmlformats.org/spreadsheetml/2006/main" count="107" uniqueCount="78">
  <si>
    <t>Technické vybavení</t>
  </si>
  <si>
    <t>Produkt</t>
  </si>
  <si>
    <t>Specifikace</t>
  </si>
  <si>
    <t>Počet [ks]</t>
  </si>
  <si>
    <t>PLC</t>
  </si>
  <si>
    <t>ethernet, Modbus TCP klient + server, SD karta pro záznam událostí v CSV formátu, integrovaný webový server, integrovaný textový displej, napájení 24V DC, 20 digitálních vstupů, 8 relé kontaktů, 4 analogové vstupy (I: 0,4-20mA; U: 0-10V), provedení na DIN lištu</t>
  </si>
  <si>
    <t>HMI displej</t>
  </si>
  <si>
    <t>dotykový displej, úhlopříčka 7”, rozlišení 800x480 pixelů, 65536 barev, USB port, napájení 24V DC, montáž na dveře rozvaděče, rozhraní PROFINET, vestavěný bzučák, provoz 0°C - 50°C</t>
  </si>
  <si>
    <t>AC/DC zdroj</t>
  </si>
  <si>
    <t>vstup 230V AC, výstup 24V DC</t>
  </si>
  <si>
    <t>bezpečnostní relé</t>
  </si>
  <si>
    <t>5x NO kontakt, 1x NC kontakt, 24V DC</t>
  </si>
  <si>
    <t>stop tlačítko</t>
  </si>
  <si>
    <t>STOP tlačítko, montáž na dveře rozvaděče</t>
  </si>
  <si>
    <t>DC UPS</t>
  </si>
  <si>
    <t>24V DC / 10A, rozhraní PROFINET, webserver, provedení na DIN lištu</t>
  </si>
  <si>
    <t>baterie</t>
  </si>
  <si>
    <t>baterie pro DC UPS, 2x 24V, 12Ah</t>
  </si>
  <si>
    <t>Požadované činnosti</t>
  </si>
  <si>
    <t>Činnost</t>
  </si>
  <si>
    <t>Popis</t>
  </si>
  <si>
    <t>demontáž</t>
  </si>
  <si>
    <t>odstranění stávajících nahrazovaných komponent</t>
  </si>
  <si>
    <t>montáž, zapojení</t>
  </si>
  <si>
    <t>instalace a zapojení navržených komponent</t>
  </si>
  <si>
    <t>vývoj SW</t>
  </si>
  <si>
    <t>schema PLC automatu</t>
  </si>
  <si>
    <t>vývoj UI</t>
  </si>
  <si>
    <t>vytvoření projektu s uživatelským rozhraním HMI displeje</t>
  </si>
  <si>
    <t>vypracování dokumentace</t>
  </si>
  <si>
    <t>manuál obsluhy, servisní plán</t>
  </si>
  <si>
    <t>revize</t>
  </si>
  <si>
    <t>revize elektroinstalace</t>
  </si>
  <si>
    <t>otestování</t>
  </si>
  <si>
    <t>otestování požadovaných funkcionalit</t>
  </si>
  <si>
    <t>zaškolení</t>
  </si>
  <si>
    <t>zaškolení obsluhy</t>
  </si>
  <si>
    <t>router</t>
  </si>
  <si>
    <t>5G rozhraní, 4x ethernet, napájení 24V DC, Modbus RTU klient+server, VPN (IPsec, Wireguard), provedení na DIN lištu</t>
  </si>
  <si>
    <t>switch</t>
  </si>
  <si>
    <t>5x 10/100 Mbps ethernet, napájení 24V DC, provedení na DIN lištu</t>
  </si>
  <si>
    <t>monitoring</t>
  </si>
  <si>
    <t>XML API, JSON API, 8x digitální vstup, 8x digitální výstup, 4x analogový vstup, podpora Modbus TCP, ICMP ping, podpora IPv4 a IPv6, mobilní aplikace pro zobrazování dohledovaných veličin s možností definování práv k zobrazení, senzory teplota, detektor kouře, záplavový senzor, senzor přítomnosti s možností NFC čtečky pro autorizovaný přístup; napájení 24 V DC, provedení na DIN lištu</t>
  </si>
  <si>
    <t>senzor teploty</t>
  </si>
  <si>
    <t>Rozsah -30°C do +70°C, přesnost 0.5 °C</t>
  </si>
  <si>
    <t>senzor vlhkosti</t>
  </si>
  <si>
    <t>Rozsah 0 - 100 % relativní vlhkost vzduchu, přesnost 2 %</t>
  </si>
  <si>
    <t>včetně akustické výstrahy</t>
  </si>
  <si>
    <t>záplavový senzor</t>
  </si>
  <si>
    <t>detekce vody</t>
  </si>
  <si>
    <t>senzor přítomnosti</t>
  </si>
  <si>
    <t>PIR + akustická detekce</t>
  </si>
  <si>
    <t>NFC čtečka</t>
  </si>
  <si>
    <t>podpora ISO/IEC 14443, MIFARE DESFire s numerickou klávesnicí</t>
  </si>
  <si>
    <t>Počet [hod.]</t>
  </si>
  <si>
    <t>konfigurace dohledu</t>
  </si>
  <si>
    <t>nastavení dohledového systému tak, aby umožňoval vzdálený přístup a notifikaci</t>
  </si>
  <si>
    <t>Cena (bez DPH)</t>
  </si>
  <si>
    <t>Celkem:</t>
  </si>
  <si>
    <t>detektor kouře</t>
  </si>
  <si>
    <t xml:space="preserve">Celkem: </t>
  </si>
  <si>
    <t xml:space="preserve">Cena celkem </t>
  </si>
  <si>
    <t xml:space="preserve">PPO Ústí na Labem - LB, ČS Podmokelská oprava ASŘ čerpadel </t>
  </si>
  <si>
    <t xml:space="preserve">Položka </t>
  </si>
  <si>
    <t>Náklady - oprava</t>
  </si>
  <si>
    <t>Náklady  - modernizace</t>
  </si>
  <si>
    <t>Celková cena na dílo</t>
  </si>
  <si>
    <t>Cena Kč bez DPH</t>
  </si>
  <si>
    <t>Cena celkem:</t>
  </si>
  <si>
    <t>Kč / ks</t>
  </si>
  <si>
    <t>Kč / hod</t>
  </si>
  <si>
    <t>Výkaz výměr - modernizace</t>
  </si>
  <si>
    <t>Výkaz výměr - oprava</t>
  </si>
  <si>
    <t>Zhotovitel doplní žlutě podbarvená pole</t>
  </si>
  <si>
    <t>servis</t>
  </si>
  <si>
    <t>Výkaz výměr - pozáruční servis</t>
  </si>
  <si>
    <t>Náklady  - servis</t>
  </si>
  <si>
    <t xml:space="preserve">servis po dobu pěti let po uplynutí záruční doby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</si>
</sst>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3" formatCode="_-* #,##0.00_-;\-* #,##0.00_-;_-* &quot;-&quot;??_-;_-@_-"/>
    <numFmt numFmtId="164" formatCode="#,##0.00\ &quot;Kč&quot;"/>
    <numFmt numFmtId="165" formatCode="#,##0.00\ _K_č"/>
  </numFmts>
  <fonts count="19">
    <font>
      <sz val="10"/>
      <color rgb="FF000000"/>
      <name val="Arial"/>
      <scheme val="minor"/>
    </font>
    <font>
      <sz val="10"/>
      <color rgb="FF000000"/>
      <name val="Arial"/>
      <family val="2"/>
      <charset val="238"/>
      <scheme val="minor"/>
    </font>
    <font>
      <sz val="10"/>
      <color rgb="FF000000"/>
      <name val="Roboto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 Black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  <scheme val="minor"/>
    </font>
    <font>
      <b/>
      <sz val="14"/>
      <color rgb="FF000000"/>
      <name val="Arial Black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Arial"/>
      <family val="2"/>
      <charset val="238"/>
      <scheme val="minor"/>
    </font>
    <font>
      <sz val="10"/>
      <color rgb="FF000000"/>
      <name val="Arial"/>
      <scheme val="minor"/>
    </font>
    <font>
      <sz val="1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38761D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 applyAlignment="1"/>
    <xf numFmtId="0" fontId="0" fillId="0" borderId="2" xfId="0" applyFont="1" applyBorder="1" applyAlignment="1"/>
    <xf numFmtId="0" fontId="10" fillId="0" borderId="2" xfId="0" applyFont="1" applyBorder="1" applyAlignment="1"/>
    <xf numFmtId="0" fontId="0" fillId="0" borderId="0" xfId="0" applyFont="1" applyBorder="1" applyAlignment="1"/>
    <xf numFmtId="0" fontId="9" fillId="0" borderId="2" xfId="0" applyFont="1" applyBorder="1" applyAlignment="1"/>
    <xf numFmtId="0" fontId="11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2" fillId="3" borderId="7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164" fontId="12" fillId="3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6" fontId="4" fillId="0" borderId="13" xfId="0" applyNumberFormat="1" applyFont="1" applyBorder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4" fillId="6" borderId="7" xfId="0" applyFont="1" applyFill="1" applyBorder="1" applyAlignment="1">
      <alignment vertical="center"/>
    </xf>
    <xf numFmtId="4" fontId="15" fillId="6" borderId="8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43" fontId="12" fillId="3" borderId="12" xfId="1" applyFont="1" applyFill="1" applyBorder="1" applyAlignment="1">
      <alignment vertical="center"/>
    </xf>
    <xf numFmtId="43" fontId="12" fillId="3" borderId="8" xfId="1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6" fontId="3" fillId="0" borderId="18" xfId="0" applyNumberFormat="1" applyFont="1" applyFill="1" applyBorder="1" applyAlignment="1">
      <alignment horizontal="right" vertical="center"/>
    </xf>
    <xf numFmtId="6" fontId="3" fillId="0" borderId="19" xfId="0" applyNumberFormat="1" applyFont="1" applyFill="1" applyBorder="1" applyAlignment="1">
      <alignment horizontal="right" vertical="center"/>
    </xf>
    <xf numFmtId="0" fontId="13" fillId="5" borderId="20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0" fontId="13" fillId="5" borderId="22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3" fillId="5" borderId="22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6" fontId="0" fillId="0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6" fontId="3" fillId="2" borderId="32" xfId="0" applyNumberFormat="1" applyFont="1" applyFill="1" applyBorder="1" applyAlignment="1">
      <alignment horizontal="right" vertical="center"/>
    </xf>
    <xf numFmtId="6" fontId="0" fillId="0" borderId="33" xfId="0" applyNumberFormat="1" applyFont="1" applyFill="1" applyBorder="1" applyAlignment="1">
      <alignment horizontal="right" vertical="center"/>
    </xf>
    <xf numFmtId="6" fontId="0" fillId="0" borderId="34" xfId="0" applyNumberFormat="1" applyFont="1" applyFill="1" applyBorder="1" applyAlignment="1">
      <alignment horizontal="right" vertical="center"/>
    </xf>
    <xf numFmtId="6" fontId="0" fillId="0" borderId="4" xfId="0" applyNumberFormat="1" applyFont="1" applyFill="1" applyBorder="1" applyAlignment="1">
      <alignment horizontal="right" vertical="center"/>
    </xf>
    <xf numFmtId="6" fontId="17" fillId="9" borderId="34" xfId="0" applyNumberFormat="1" applyFont="1" applyFill="1" applyBorder="1" applyAlignment="1">
      <alignment horizontal="right" vertical="center"/>
    </xf>
    <xf numFmtId="0" fontId="0" fillId="7" borderId="0" xfId="0" applyFont="1" applyFill="1" applyAlignment="1"/>
    <xf numFmtId="0" fontId="18" fillId="0" borderId="0" xfId="0" applyFont="1" applyAlignment="1"/>
    <xf numFmtId="4" fontId="3" fillId="7" borderId="18" xfId="0" applyNumberFormat="1" applyFont="1" applyFill="1" applyBorder="1" applyAlignment="1" applyProtection="1">
      <alignment vertical="center"/>
      <protection locked="0"/>
    </xf>
    <xf numFmtId="4" fontId="3" fillId="8" borderId="23" xfId="0" applyNumberFormat="1" applyFont="1" applyFill="1" applyBorder="1" applyAlignment="1" applyProtection="1">
      <alignment vertical="center"/>
      <protection locked="0"/>
    </xf>
    <xf numFmtId="4" fontId="3" fillId="7" borderId="23" xfId="0" applyNumberFormat="1" applyFont="1" applyFill="1" applyBorder="1" applyAlignment="1" applyProtection="1">
      <alignment vertical="center"/>
      <protection locked="0"/>
    </xf>
    <xf numFmtId="4" fontId="3" fillId="8" borderId="24" xfId="0" applyNumberFormat="1" applyFont="1" applyFill="1" applyBorder="1" applyAlignment="1" applyProtection="1">
      <alignment vertical="center"/>
      <protection locked="0"/>
    </xf>
    <xf numFmtId="4" fontId="3" fillId="7" borderId="24" xfId="0" applyNumberFormat="1" applyFont="1" applyFill="1" applyBorder="1" applyAlignment="1" applyProtection="1">
      <alignment vertical="center"/>
      <protection locked="0"/>
    </xf>
    <xf numFmtId="4" fontId="3" fillId="7" borderId="33" xfId="0" applyNumberFormat="1" applyFont="1" applyFill="1" applyBorder="1" applyAlignment="1" applyProtection="1">
      <alignment vertical="center"/>
      <protection locked="0"/>
    </xf>
    <xf numFmtId="4" fontId="3" fillId="7" borderId="19" xfId="0" applyNumberFormat="1" applyFont="1" applyFill="1" applyBorder="1" applyAlignment="1" applyProtection="1">
      <alignment vertical="center"/>
      <protection locked="0"/>
    </xf>
    <xf numFmtId="4" fontId="3" fillId="7" borderId="27" xfId="0" applyNumberFormat="1" applyFont="1" applyFill="1" applyBorder="1" applyAlignment="1" applyProtection="1">
      <alignment vertical="center"/>
      <protection locked="0"/>
    </xf>
    <xf numFmtId="4" fontId="3" fillId="7" borderId="28" xfId="0" applyNumberFormat="1" applyFont="1" applyFill="1" applyBorder="1" applyAlignment="1" applyProtection="1">
      <alignment vertical="center"/>
      <protection locked="0"/>
    </xf>
    <xf numFmtId="4" fontId="3" fillId="8" borderId="19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6" fontId="12" fillId="3" borderId="8" xfId="1" applyNumberFormat="1" applyFont="1" applyFill="1" applyBorder="1" applyAlignment="1">
      <alignment vertical="center"/>
    </xf>
    <xf numFmtId="0" fontId="5" fillId="0" borderId="5" xfId="0" applyFont="1" applyBorder="1" applyAlignment="1"/>
    <xf numFmtId="4" fontId="12" fillId="0" borderId="6" xfId="0" applyNumberFormat="1" applyFont="1" applyBorder="1" applyAlignment="1"/>
    <xf numFmtId="0" fontId="5" fillId="0" borderId="38" xfId="0" applyFont="1" applyBorder="1" applyAlignment="1"/>
    <xf numFmtId="4" fontId="12" fillId="0" borderId="34" xfId="0" applyNumberFormat="1" applyFont="1" applyBorder="1" applyAlignment="1"/>
    <xf numFmtId="0" fontId="5" fillId="0" borderId="37" xfId="0" applyFont="1" applyBorder="1" applyAlignment="1"/>
    <xf numFmtId="4" fontId="12" fillId="0" borderId="19" xfId="0" applyNumberFormat="1" applyFont="1" applyBorder="1" applyAlignment="1"/>
    <xf numFmtId="0" fontId="4" fillId="0" borderId="39" xfId="0" applyFont="1" applyBorder="1" applyAlignment="1">
      <alignment horizontal="right" vertical="center"/>
    </xf>
    <xf numFmtId="6" fontId="4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4" fontId="3" fillId="7" borderId="26" xfId="0" applyNumberFormat="1" applyFont="1" applyFill="1" applyBorder="1" applyAlignment="1" applyProtection="1">
      <alignment vertical="center"/>
      <protection locked="0"/>
    </xf>
    <xf numFmtId="6" fontId="3" fillId="0" borderId="26" xfId="0" applyNumberFormat="1" applyFont="1" applyFill="1" applyBorder="1" applyAlignment="1">
      <alignment horizontal="right" vertical="center"/>
    </xf>
    <xf numFmtId="0" fontId="3" fillId="2" borderId="42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6" fontId="3" fillId="0" borderId="2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4" fillId="0" borderId="15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0"/>
  <sheetViews>
    <sheetView tabSelected="1" zoomScaleNormal="100" workbookViewId="0">
      <selection activeCell="B64" sqref="B64"/>
    </sheetView>
  </sheetViews>
  <sheetFormatPr defaultRowHeight="12.75"/>
  <cols>
    <col min="1" max="1" width="5.7109375" customWidth="1"/>
    <col min="2" max="2" width="58.28515625" customWidth="1"/>
    <col min="3" max="3" width="23" customWidth="1"/>
  </cols>
  <sheetData>
    <row r="3" spans="2:4" ht="20.25" thickBot="1">
      <c r="B3" s="104" t="s">
        <v>62</v>
      </c>
      <c r="C3" s="104"/>
      <c r="D3" s="6"/>
    </row>
    <row r="4" spans="2:4" ht="13.5" thickBot="1"/>
    <row r="5" spans="2:4" ht="17.25" customHeight="1" thickBot="1">
      <c r="B5" s="29" t="s">
        <v>63</v>
      </c>
      <c r="C5" s="30" t="s">
        <v>67</v>
      </c>
    </row>
    <row r="6" spans="2:4" ht="17.25" customHeight="1">
      <c r="B6" s="87" t="s">
        <v>64</v>
      </c>
      <c r="C6" s="88">
        <f>Oprava!E27</f>
        <v>0</v>
      </c>
    </row>
    <row r="7" spans="2:4" ht="17.25" customHeight="1">
      <c r="B7" s="89" t="s">
        <v>65</v>
      </c>
      <c r="C7" s="90">
        <f>Modernizace!E23</f>
        <v>0</v>
      </c>
    </row>
    <row r="8" spans="2:4" ht="16.5" thickBot="1">
      <c r="B8" s="91" t="s">
        <v>76</v>
      </c>
      <c r="C8" s="92">
        <f>Servis!E10</f>
        <v>0</v>
      </c>
    </row>
    <row r="9" spans="2:4" ht="13.5" thickBot="1">
      <c r="B9" s="12"/>
      <c r="C9" s="31"/>
    </row>
    <row r="10" spans="2:4" ht="18.75" thickBot="1">
      <c r="B10" s="32" t="s">
        <v>66</v>
      </c>
      <c r="C10" s="33">
        <f>C7+C6+C8</f>
        <v>0</v>
      </c>
    </row>
  </sheetData>
  <sheetProtection algorithmName="SHA-512" hashValue="cR1hTQwSqdt1J/WVEQYEdKUH+8N/hDAY124Tv3DEipLQX6wMaegLWOBZWeLtgzix1TbCOhb7e30Y+lfYGSn6aQ==" saltValue="S6YfOjHCHQjrbbTO3cBnfQ==" spinCount="100000" sheet="1" objects="1" scenarios="1"/>
  <mergeCells count="1">
    <mergeCell ref="B3:C3"/>
  </mergeCells>
  <pageMargins left="0.56000000000000005" right="0.32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9"/>
  <sheetViews>
    <sheetView workbookViewId="0">
      <selection activeCell="C17" sqref="C17"/>
    </sheetView>
  </sheetViews>
  <sheetFormatPr defaultColWidth="12.5703125" defaultRowHeight="15.75" customHeight="1"/>
  <cols>
    <col min="1" max="1" width="25.7109375" customWidth="1"/>
    <col min="2" max="2" width="73" customWidth="1"/>
    <col min="3" max="3" width="7.7109375" customWidth="1"/>
    <col min="4" max="5" width="15.7109375" customWidth="1"/>
  </cols>
  <sheetData>
    <row r="1" spans="1:5" ht="30" customHeight="1" thickBot="1">
      <c r="A1" s="5" t="s">
        <v>62</v>
      </c>
      <c r="B1" s="5"/>
      <c r="C1" s="7"/>
      <c r="D1" s="7"/>
      <c r="E1" s="7"/>
    </row>
    <row r="2" spans="1:5" ht="18">
      <c r="A2" s="3" t="s">
        <v>72</v>
      </c>
    </row>
    <row r="3" spans="1:5" ht="20.100000000000001" customHeight="1">
      <c r="A3" s="8"/>
    </row>
    <row r="4" spans="1:5" ht="20.100000000000001" customHeight="1" thickBot="1">
      <c r="A4" s="3" t="s">
        <v>0</v>
      </c>
    </row>
    <row r="5" spans="1:5" ht="30" customHeight="1" thickBot="1">
      <c r="A5" s="40" t="s">
        <v>1</v>
      </c>
      <c r="B5" s="41" t="s">
        <v>2</v>
      </c>
      <c r="C5" s="42" t="s">
        <v>3</v>
      </c>
      <c r="D5" s="43" t="s">
        <v>69</v>
      </c>
      <c r="E5" s="37" t="s">
        <v>57</v>
      </c>
    </row>
    <row r="6" spans="1:5" ht="50.1" customHeight="1">
      <c r="A6" s="14" t="s">
        <v>4</v>
      </c>
      <c r="B6" s="18" t="s">
        <v>5</v>
      </c>
      <c r="C6" s="44">
        <v>1</v>
      </c>
      <c r="D6" s="73"/>
      <c r="E6" s="38">
        <f>D6*C6</f>
        <v>0</v>
      </c>
    </row>
    <row r="7" spans="1:5" ht="39.950000000000003" customHeight="1">
      <c r="A7" s="2" t="s">
        <v>6</v>
      </c>
      <c r="B7" s="9" t="s">
        <v>7</v>
      </c>
      <c r="C7" s="45">
        <v>1</v>
      </c>
      <c r="D7" s="74"/>
      <c r="E7" s="38">
        <f t="shared" ref="E7:E12" si="0">D7*C7</f>
        <v>0</v>
      </c>
    </row>
    <row r="8" spans="1:5" ht="20.100000000000001" customHeight="1">
      <c r="A8" s="1" t="s">
        <v>8</v>
      </c>
      <c r="B8" s="10" t="s">
        <v>9</v>
      </c>
      <c r="C8" s="46">
        <v>1</v>
      </c>
      <c r="D8" s="75"/>
      <c r="E8" s="38">
        <f t="shared" si="0"/>
        <v>0</v>
      </c>
    </row>
    <row r="9" spans="1:5" ht="20.100000000000001" customHeight="1">
      <c r="A9" s="2" t="s">
        <v>10</v>
      </c>
      <c r="B9" s="11" t="s">
        <v>11</v>
      </c>
      <c r="C9" s="45">
        <v>1</v>
      </c>
      <c r="D9" s="74"/>
      <c r="E9" s="38">
        <f t="shared" si="0"/>
        <v>0</v>
      </c>
    </row>
    <row r="10" spans="1:5" ht="20.100000000000001" customHeight="1">
      <c r="A10" s="1" t="s">
        <v>12</v>
      </c>
      <c r="B10" s="10" t="s">
        <v>13</v>
      </c>
      <c r="C10" s="46">
        <v>1</v>
      </c>
      <c r="D10" s="75"/>
      <c r="E10" s="38">
        <f t="shared" si="0"/>
        <v>0</v>
      </c>
    </row>
    <row r="11" spans="1:5" ht="20.100000000000001" customHeight="1">
      <c r="A11" s="2" t="s">
        <v>14</v>
      </c>
      <c r="B11" s="11" t="s">
        <v>15</v>
      </c>
      <c r="C11" s="45">
        <v>1</v>
      </c>
      <c r="D11" s="74"/>
      <c r="E11" s="38">
        <f t="shared" si="0"/>
        <v>0</v>
      </c>
    </row>
    <row r="12" spans="1:5" ht="20.100000000000001" customHeight="1" thickBot="1">
      <c r="A12" s="16" t="s">
        <v>16</v>
      </c>
      <c r="B12" s="17" t="s">
        <v>17</v>
      </c>
      <c r="C12" s="48">
        <v>4</v>
      </c>
      <c r="D12" s="77"/>
      <c r="E12" s="38">
        <f t="shared" si="0"/>
        <v>0</v>
      </c>
    </row>
    <row r="13" spans="1:5" ht="20.100000000000001" customHeight="1">
      <c r="A13" s="27"/>
      <c r="B13" s="105" t="s">
        <v>58</v>
      </c>
      <c r="C13" s="105"/>
      <c r="D13" s="25"/>
      <c r="E13" s="28">
        <f>SUM(E6:E12)</f>
        <v>0</v>
      </c>
    </row>
    <row r="14" spans="1:5" ht="20.100000000000001" customHeight="1">
      <c r="A14" s="12"/>
      <c r="B14" s="12"/>
      <c r="C14" s="12"/>
      <c r="D14" s="12"/>
      <c r="E14" s="12"/>
    </row>
    <row r="15" spans="1:5" ht="20.100000000000001" customHeight="1" thickBot="1">
      <c r="A15" s="22" t="s">
        <v>18</v>
      </c>
      <c r="B15" s="12"/>
      <c r="C15" s="12"/>
      <c r="D15" s="12"/>
      <c r="E15" s="12"/>
    </row>
    <row r="16" spans="1:5" ht="30" customHeight="1" thickBot="1">
      <c r="A16" s="40" t="s">
        <v>19</v>
      </c>
      <c r="B16" s="41" t="s">
        <v>20</v>
      </c>
      <c r="C16" s="42" t="s">
        <v>54</v>
      </c>
      <c r="D16" s="43" t="s">
        <v>70</v>
      </c>
      <c r="E16" s="37" t="s">
        <v>57</v>
      </c>
    </row>
    <row r="17" spans="1:5" ht="20.100000000000001" customHeight="1">
      <c r="A17" s="95" t="s">
        <v>21</v>
      </c>
      <c r="B17" s="96" t="s">
        <v>22</v>
      </c>
      <c r="C17" s="97">
        <v>8</v>
      </c>
      <c r="D17" s="98"/>
      <c r="E17" s="99">
        <f>D17*C17</f>
        <v>0</v>
      </c>
    </row>
    <row r="18" spans="1:5" ht="20.100000000000001" customHeight="1">
      <c r="A18" s="100" t="s">
        <v>23</v>
      </c>
      <c r="B18" s="11" t="s">
        <v>24</v>
      </c>
      <c r="C18" s="45">
        <v>32</v>
      </c>
      <c r="D18" s="74"/>
      <c r="E18" s="38">
        <f t="shared" ref="E18:E24" si="1">D18*C18</f>
        <v>0</v>
      </c>
    </row>
    <row r="19" spans="1:5" ht="20.100000000000001" customHeight="1">
      <c r="A19" s="101" t="s">
        <v>25</v>
      </c>
      <c r="B19" s="10" t="s">
        <v>26</v>
      </c>
      <c r="C19" s="46">
        <v>16</v>
      </c>
      <c r="D19" s="75"/>
      <c r="E19" s="38">
        <f t="shared" si="1"/>
        <v>0</v>
      </c>
    </row>
    <row r="20" spans="1:5" ht="20.100000000000001" customHeight="1">
      <c r="A20" s="100" t="s">
        <v>27</v>
      </c>
      <c r="B20" s="11" t="s">
        <v>28</v>
      </c>
      <c r="C20" s="45">
        <v>16</v>
      </c>
      <c r="D20" s="74"/>
      <c r="E20" s="38">
        <f t="shared" si="1"/>
        <v>0</v>
      </c>
    </row>
    <row r="21" spans="1:5" ht="20.100000000000001" customHeight="1">
      <c r="A21" s="101" t="s">
        <v>29</v>
      </c>
      <c r="B21" s="10" t="s">
        <v>30</v>
      </c>
      <c r="C21" s="46">
        <v>16</v>
      </c>
      <c r="D21" s="75"/>
      <c r="E21" s="38">
        <f t="shared" si="1"/>
        <v>0</v>
      </c>
    </row>
    <row r="22" spans="1:5" ht="20.100000000000001" customHeight="1">
      <c r="A22" s="100" t="s">
        <v>31</v>
      </c>
      <c r="B22" s="11" t="s">
        <v>32</v>
      </c>
      <c r="C22" s="45">
        <v>4</v>
      </c>
      <c r="D22" s="74"/>
      <c r="E22" s="38">
        <f t="shared" si="1"/>
        <v>0</v>
      </c>
    </row>
    <row r="23" spans="1:5" ht="20.100000000000001" customHeight="1">
      <c r="A23" s="101" t="s">
        <v>33</v>
      </c>
      <c r="B23" s="10" t="s">
        <v>34</v>
      </c>
      <c r="C23" s="46">
        <v>8</v>
      </c>
      <c r="D23" s="75"/>
      <c r="E23" s="38">
        <f t="shared" si="1"/>
        <v>0</v>
      </c>
    </row>
    <row r="24" spans="1:5" ht="19.5" customHeight="1" thickBot="1">
      <c r="A24" s="102" t="s">
        <v>35</v>
      </c>
      <c r="B24" s="15" t="s">
        <v>36</v>
      </c>
      <c r="C24" s="47">
        <v>2</v>
      </c>
      <c r="D24" s="76"/>
      <c r="E24" s="103">
        <f t="shared" si="1"/>
        <v>0</v>
      </c>
    </row>
    <row r="25" spans="1:5" ht="20.100000000000001" customHeight="1">
      <c r="A25" s="26"/>
      <c r="B25" s="106" t="s">
        <v>58</v>
      </c>
      <c r="C25" s="106"/>
      <c r="D25" s="93"/>
      <c r="E25" s="94">
        <f>SUM(E17:E24)</f>
        <v>0</v>
      </c>
    </row>
    <row r="26" spans="1:5" ht="20.100000000000001" customHeight="1" thickBot="1">
      <c r="A26" s="12"/>
      <c r="B26" s="12"/>
      <c r="C26" s="12"/>
      <c r="D26" s="12"/>
      <c r="E26" s="12"/>
    </row>
    <row r="27" spans="1:5" ht="30" customHeight="1" thickBot="1">
      <c r="A27" s="19" t="s">
        <v>68</v>
      </c>
      <c r="B27" s="20"/>
      <c r="C27" s="20"/>
      <c r="D27" s="35"/>
      <c r="E27" s="36">
        <f>E25+E13</f>
        <v>0</v>
      </c>
    </row>
    <row r="29" spans="1:5" ht="15.75" customHeight="1">
      <c r="A29" s="71"/>
      <c r="B29" s="72" t="s">
        <v>73</v>
      </c>
    </row>
  </sheetData>
  <sheetProtection algorithmName="SHA-512" hashValue="/qfeWEOTElMhYBTzj33vo18ExL74Kr1kf9JgZKCQKSohtSGLasj4pB5X8ir1MvnfZjg4ZQ3gQDHPa/rIETd2yQ==" saltValue="3A92aZxjZcCvvY8dq2iu7A==" spinCount="100000" sheet="1" objects="1" scenarios="1"/>
  <mergeCells count="2">
    <mergeCell ref="B13:C13"/>
    <mergeCell ref="B25:C25"/>
  </mergeCells>
  <pageMargins left="0.7" right="0.7" top="0.78740157499999996" bottom="0.78740157499999996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5"/>
  <sheetViews>
    <sheetView workbookViewId="0">
      <selection activeCell="D35" sqref="D35"/>
    </sheetView>
  </sheetViews>
  <sheetFormatPr defaultColWidth="12.5703125" defaultRowHeight="15.75" customHeight="1"/>
  <cols>
    <col min="1" max="1" width="25.7109375" customWidth="1"/>
    <col min="2" max="2" width="70.7109375" customWidth="1"/>
    <col min="3" max="3" width="7.7109375" customWidth="1"/>
    <col min="4" max="5" width="15.7109375" customWidth="1"/>
  </cols>
  <sheetData>
    <row r="1" spans="1:5" ht="30" customHeight="1" thickBot="1">
      <c r="A1" s="5" t="s">
        <v>62</v>
      </c>
      <c r="B1" s="4"/>
      <c r="C1" s="4"/>
      <c r="D1" s="4"/>
      <c r="E1" s="4"/>
    </row>
    <row r="2" spans="1:5" ht="18">
      <c r="A2" s="3" t="s">
        <v>71</v>
      </c>
    </row>
    <row r="4" spans="1:5" ht="15.75" customHeight="1" thickBot="1">
      <c r="A4" s="3" t="s">
        <v>0</v>
      </c>
    </row>
    <row r="5" spans="1:5" ht="30" customHeight="1" thickBot="1">
      <c r="A5" s="40" t="s">
        <v>1</v>
      </c>
      <c r="B5" s="58" t="s">
        <v>2</v>
      </c>
      <c r="C5" s="43" t="s">
        <v>3</v>
      </c>
      <c r="D5" s="43" t="s">
        <v>69</v>
      </c>
      <c r="E5" s="59" t="s">
        <v>57</v>
      </c>
    </row>
    <row r="6" spans="1:5" ht="30" customHeight="1">
      <c r="A6" s="23" t="s">
        <v>37</v>
      </c>
      <c r="B6" s="49" t="s">
        <v>38</v>
      </c>
      <c r="C6" s="54">
        <v>1</v>
      </c>
      <c r="D6" s="80"/>
      <c r="E6" s="67">
        <f>C6*D6</f>
        <v>0</v>
      </c>
    </row>
    <row r="7" spans="1:5" ht="20.100000000000001" customHeight="1">
      <c r="A7" s="2" t="s">
        <v>39</v>
      </c>
      <c r="B7" s="50" t="s">
        <v>40</v>
      </c>
      <c r="C7" s="55">
        <v>1</v>
      </c>
      <c r="D7" s="74"/>
      <c r="E7" s="70">
        <f t="shared" ref="E7:E14" si="0">C7*D7</f>
        <v>0</v>
      </c>
    </row>
    <row r="8" spans="1:5" ht="69.95" customHeight="1">
      <c r="A8" s="1" t="s">
        <v>41</v>
      </c>
      <c r="B8" s="51" t="s">
        <v>42</v>
      </c>
      <c r="C8" s="56">
        <v>1</v>
      </c>
      <c r="D8" s="81"/>
      <c r="E8" s="68">
        <f t="shared" si="0"/>
        <v>0</v>
      </c>
    </row>
    <row r="9" spans="1:5" ht="20.100000000000001" customHeight="1">
      <c r="A9" s="2" t="s">
        <v>43</v>
      </c>
      <c r="B9" s="50" t="s">
        <v>44</v>
      </c>
      <c r="C9" s="55">
        <v>1</v>
      </c>
      <c r="D9" s="74"/>
      <c r="E9" s="70">
        <f t="shared" si="0"/>
        <v>0</v>
      </c>
    </row>
    <row r="10" spans="1:5" ht="20.100000000000001" customHeight="1">
      <c r="A10" s="1" t="s">
        <v>45</v>
      </c>
      <c r="B10" s="52" t="s">
        <v>46</v>
      </c>
      <c r="C10" s="56">
        <v>1</v>
      </c>
      <c r="D10" s="81"/>
      <c r="E10" s="68">
        <f t="shared" si="0"/>
        <v>0</v>
      </c>
    </row>
    <row r="11" spans="1:5" ht="20.100000000000001" customHeight="1">
      <c r="A11" s="2" t="s">
        <v>59</v>
      </c>
      <c r="B11" s="50" t="s">
        <v>47</v>
      </c>
      <c r="C11" s="55">
        <v>1</v>
      </c>
      <c r="D11" s="74"/>
      <c r="E11" s="70">
        <f t="shared" si="0"/>
        <v>0</v>
      </c>
    </row>
    <row r="12" spans="1:5" ht="20.100000000000001" customHeight="1">
      <c r="A12" s="1" t="s">
        <v>48</v>
      </c>
      <c r="B12" s="52" t="s">
        <v>49</v>
      </c>
      <c r="C12" s="56">
        <v>1</v>
      </c>
      <c r="D12" s="81"/>
      <c r="E12" s="68">
        <f t="shared" si="0"/>
        <v>0</v>
      </c>
    </row>
    <row r="13" spans="1:5" ht="20.100000000000001" customHeight="1">
      <c r="A13" s="2" t="s">
        <v>50</v>
      </c>
      <c r="B13" s="50" t="s">
        <v>51</v>
      </c>
      <c r="C13" s="55">
        <v>1</v>
      </c>
      <c r="D13" s="74"/>
      <c r="E13" s="70">
        <f t="shared" si="0"/>
        <v>0</v>
      </c>
    </row>
    <row r="14" spans="1:5" ht="20.100000000000001" customHeight="1" thickBot="1">
      <c r="A14" s="16" t="s">
        <v>52</v>
      </c>
      <c r="B14" s="53" t="s">
        <v>53</v>
      </c>
      <c r="C14" s="57">
        <v>1</v>
      </c>
      <c r="D14" s="79"/>
      <c r="E14" s="69">
        <f t="shared" si="0"/>
        <v>0</v>
      </c>
    </row>
    <row r="15" spans="1:5" ht="20.100000000000001" customHeight="1">
      <c r="A15" s="27"/>
      <c r="B15" s="105" t="s">
        <v>58</v>
      </c>
      <c r="C15" s="105"/>
      <c r="D15" s="25"/>
      <c r="E15" s="28">
        <f>SUM(E6:E14)</f>
        <v>0</v>
      </c>
    </row>
    <row r="16" spans="1:5" ht="20.100000000000001" customHeight="1">
      <c r="A16" s="12"/>
      <c r="B16" s="12"/>
      <c r="C16" s="12"/>
      <c r="D16" s="12"/>
      <c r="E16" s="13"/>
    </row>
    <row r="17" spans="1:5" ht="20.100000000000001" customHeight="1" thickBot="1">
      <c r="A17" s="22" t="s">
        <v>18</v>
      </c>
      <c r="B17" s="12"/>
      <c r="C17" s="12"/>
      <c r="D17" s="12"/>
      <c r="E17" s="13"/>
    </row>
    <row r="18" spans="1:5" ht="30" customHeight="1" thickBot="1">
      <c r="A18" s="40" t="s">
        <v>19</v>
      </c>
      <c r="B18" s="58" t="s">
        <v>20</v>
      </c>
      <c r="C18" s="62" t="s">
        <v>54</v>
      </c>
      <c r="D18" s="43" t="s">
        <v>70</v>
      </c>
      <c r="E18" s="59" t="s">
        <v>57</v>
      </c>
    </row>
    <row r="19" spans="1:5" ht="20.100000000000001" customHeight="1">
      <c r="A19" s="23" t="s">
        <v>23</v>
      </c>
      <c r="B19" s="60" t="s">
        <v>24</v>
      </c>
      <c r="C19" s="63">
        <v>8</v>
      </c>
      <c r="D19" s="78"/>
      <c r="E19" s="64">
        <f>C19*D19</f>
        <v>0</v>
      </c>
    </row>
    <row r="20" spans="1:5" ht="20.100000000000001" customHeight="1" thickBot="1">
      <c r="A20" s="24" t="s">
        <v>55</v>
      </c>
      <c r="B20" s="61" t="s">
        <v>56</v>
      </c>
      <c r="C20" s="65">
        <v>8</v>
      </c>
      <c r="D20" s="79"/>
      <c r="E20" s="66">
        <f>C20*D20</f>
        <v>0</v>
      </c>
    </row>
    <row r="21" spans="1:5" ht="20.100000000000001" customHeight="1">
      <c r="A21" s="27"/>
      <c r="B21" s="105" t="s">
        <v>60</v>
      </c>
      <c r="C21" s="105"/>
      <c r="D21" s="25"/>
      <c r="E21" s="28">
        <f>SUM(E19:E20)</f>
        <v>0</v>
      </c>
    </row>
    <row r="22" spans="1:5" ht="20.100000000000001" customHeight="1" thickBot="1">
      <c r="A22" s="12"/>
      <c r="B22" s="12"/>
      <c r="C22" s="12"/>
      <c r="D22" s="12"/>
      <c r="E22" s="13"/>
    </row>
    <row r="23" spans="1:5" ht="30" customHeight="1" thickBot="1">
      <c r="A23" s="19" t="s">
        <v>61</v>
      </c>
      <c r="B23" s="20"/>
      <c r="C23" s="20"/>
      <c r="D23" s="20"/>
      <c r="E23" s="21">
        <f>E15+E21</f>
        <v>0</v>
      </c>
    </row>
    <row r="25" spans="1:5" ht="15.75" customHeight="1">
      <c r="A25" s="71"/>
      <c r="B25" s="72" t="s">
        <v>73</v>
      </c>
    </row>
  </sheetData>
  <sheetProtection algorithmName="SHA-512" hashValue="noCzSC2bU/JGk/Gh3ZH4kAZRalVC77DXX7ztwkGHZzpPpHjDB2rgF1T3kPJTKNUbqZusRNUvfCQfey5FCGEOcQ==" saltValue="VCPk4DZdMtnK9uvm+maGXQ==" spinCount="100000" sheet="1" objects="1" scenarios="1"/>
  <mergeCells count="2">
    <mergeCell ref="B21:C21"/>
    <mergeCell ref="B15:C15"/>
  </mergeCells>
  <pageMargins left="0.7" right="0.7" top="0.78740157499999996" bottom="0.78740157499999996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RowHeight="12.75"/>
  <cols>
    <col min="1" max="1" width="25.7109375" customWidth="1"/>
    <col min="2" max="2" width="73" customWidth="1"/>
    <col min="3" max="3" width="7.7109375" customWidth="1"/>
    <col min="4" max="5" width="15.7109375" customWidth="1"/>
  </cols>
  <sheetData>
    <row r="1" spans="1:5" ht="23.25" thickBot="1">
      <c r="A1" s="5" t="s">
        <v>62</v>
      </c>
      <c r="B1" s="4"/>
      <c r="C1" s="4"/>
      <c r="D1" s="4"/>
      <c r="E1" s="4"/>
    </row>
    <row r="2" spans="1:5" ht="18">
      <c r="A2" s="3" t="s">
        <v>75</v>
      </c>
    </row>
    <row r="5" spans="1:5" ht="18.75" thickBot="1">
      <c r="A5" s="22" t="s">
        <v>18</v>
      </c>
      <c r="B5" s="12"/>
      <c r="C5" s="12"/>
      <c r="D5" s="12"/>
      <c r="E5" s="12"/>
    </row>
    <row r="6" spans="1:5" ht="26.25" thickBot="1">
      <c r="A6" s="40" t="s">
        <v>19</v>
      </c>
      <c r="B6" s="41" t="s">
        <v>20</v>
      </c>
      <c r="C6" s="42" t="s">
        <v>54</v>
      </c>
      <c r="D6" s="43" t="s">
        <v>70</v>
      </c>
      <c r="E6" s="37" t="s">
        <v>57</v>
      </c>
    </row>
    <row r="7" spans="1:5" ht="13.5" thickBot="1">
      <c r="A7" s="83" t="s">
        <v>74</v>
      </c>
      <c r="B7" s="85" t="s">
        <v>77</v>
      </c>
      <c r="C7" s="84">
        <v>50</v>
      </c>
      <c r="D7" s="82"/>
      <c r="E7" s="39">
        <f t="shared" ref="E7" si="0">D7*C7</f>
        <v>0</v>
      </c>
    </row>
    <row r="8" spans="1:5">
      <c r="A8" s="26"/>
      <c r="B8" s="107" t="s">
        <v>58</v>
      </c>
      <c r="C8" s="107"/>
      <c r="D8" s="34"/>
      <c r="E8" s="28">
        <f>E7</f>
        <v>0</v>
      </c>
    </row>
    <row r="9" spans="1:5" ht="13.5" thickBot="1">
      <c r="A9" s="12"/>
      <c r="B9" s="12"/>
      <c r="C9" s="12"/>
      <c r="D9" s="12"/>
      <c r="E9" s="12"/>
    </row>
    <row r="10" spans="1:5" ht="16.5" thickBot="1">
      <c r="A10" s="19" t="s">
        <v>68</v>
      </c>
      <c r="B10" s="20"/>
      <c r="C10" s="20"/>
      <c r="D10" s="35"/>
      <c r="E10" s="86">
        <f>E8</f>
        <v>0</v>
      </c>
    </row>
  </sheetData>
  <sheetProtection algorithmName="SHA-512" hashValue="OlRN0DG1EAf95K0FGpXMDl7AemY7VicI0vcFqXXbyp6Cy2I9NFnwjx4+xamhwWqfpsRqC2HevCDE0ldgrShXLg==" saltValue="ICg826v2uEopIiSflBNrcw==" spinCount="100000" sheet="1" objects="1" scenarios="1"/>
  <mergeCells count="1"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Oprava</vt:lpstr>
      <vt:lpstr>Modernizace</vt:lpstr>
      <vt:lpstr>Servis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Zdrubecký</dc:creator>
  <cp:lastModifiedBy>Ing. Lukáš Drahozal</cp:lastModifiedBy>
  <cp:lastPrinted>2025-02-14T14:25:24Z</cp:lastPrinted>
  <dcterms:created xsi:type="dcterms:W3CDTF">2025-02-14T08:13:28Z</dcterms:created>
  <dcterms:modified xsi:type="dcterms:W3CDTF">2025-02-25T08:55:06Z</dcterms:modified>
</cp:coreProperties>
</file>