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pvlcz.sharepoint.com/sites/sekce700/Shared Documents/AKCE/MANAK/NTK_Slapy-překladiště horní a dolní voda/PRŮZKUMNÉ PRÁCE PŘI DSP/VZ/prilohy/"/>
    </mc:Choice>
  </mc:AlternateContent>
  <xr:revisionPtr revIDLastSave="97" documentId="8_{AC5ECA48-A722-4B96-B562-A5AD6CB4557A}" xr6:coauthVersionLast="47" xr6:coauthVersionMax="47" xr10:uidLastSave="{A9D3DC77-FC16-437B-B662-1B46E239F5DA}"/>
  <bookViews>
    <workbookView xWindow="-120" yWindow="-120" windowWidth="29040" windowHeight="17520" activeTab="1" xr2:uid="{00000000-000D-0000-FFFF-FFFF00000000}"/>
  </bookViews>
  <sheets>
    <sheet name="Technické práce" sheetId="12" r:id="rId1"/>
    <sheet name="soupis prací - neoceněný" sheetId="11" r:id="rId2"/>
  </sheets>
  <definedNames>
    <definedName name="_xlnm._FilterDatabase" localSheetId="1" hidden="1">'soupis prací - neoceněný'!$A$7:$G$84</definedName>
    <definedName name="a" localSheetId="1">#REF!</definedName>
    <definedName name="a" localSheetId="0">#REF!</definedName>
    <definedName name="a">#REF!</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abc" localSheetId="0">#REF!</definedName>
    <definedName name="abc">#REF!</definedName>
    <definedName name="b" localSheetId="0">#REF!</definedName>
    <definedName name="b">#REF!</definedName>
    <definedName name="_xlnm.Print_Titles" localSheetId="0">'Technické práce'!$1:$3</definedName>
    <definedName name="neoceneny" localSheetId="0">#REF!</definedName>
    <definedName name="neoceneny">#REF!</definedName>
    <definedName name="_xlnm.Print_Area" localSheetId="1">'soupis prací - neoceněný'!$A$1:$G$107</definedName>
    <definedName name="_xlnm.Print_Area" localSheetId="0">'Technické práce'!$A$1:$P$31</definedName>
    <definedName name="Print_Area" localSheetId="1">'soupis prací - neoceněný'!$A$1:$G$112</definedName>
    <definedName name="Print_Area" localSheetId="0">#REF!</definedName>
    <definedName name="Print_Area">#REF!</definedName>
    <definedName name="Print_Titles" localSheetId="1">'soupis prací - neoceněný'!$2:$4</definedName>
    <definedName name="Print_Titles" localSheetId="0">#REF!</definedName>
    <definedName name="Print_Titles">#REF!</definedName>
    <definedName name="VV" localSheetId="1">#REF!</definedName>
    <definedName name="VV" localSheetId="0">#REF!</definedName>
    <definedName name="VV">#REF!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11" l="1"/>
  <c r="N31" i="12"/>
  <c r="F31" i="12"/>
  <c r="E31" i="12"/>
  <c r="N30" i="12"/>
  <c r="M30" i="12"/>
  <c r="L30" i="12"/>
  <c r="K30" i="12"/>
  <c r="J30" i="12"/>
  <c r="I30" i="12"/>
  <c r="H30" i="12"/>
  <c r="G30" i="12"/>
  <c r="F30" i="12"/>
  <c r="E30" i="12"/>
  <c r="C25" i="12"/>
  <c r="C24" i="12"/>
  <c r="C23" i="12"/>
  <c r="C22" i="12"/>
  <c r="C21" i="12"/>
  <c r="C20" i="12"/>
  <c r="C19" i="12"/>
  <c r="C18" i="12"/>
  <c r="C17" i="12"/>
  <c r="C16" i="12"/>
  <c r="C15" i="12"/>
  <c r="C14" i="12"/>
  <c r="C13" i="12"/>
  <c r="C12" i="12"/>
  <c r="C11" i="12"/>
  <c r="C10" i="12"/>
  <c r="C9" i="12"/>
  <c r="C8" i="12"/>
  <c r="C7" i="12"/>
  <c r="C6" i="12"/>
  <c r="C5" i="12"/>
  <c r="C4" i="12"/>
  <c r="G83" i="11" l="1"/>
  <c r="G82" i="11"/>
  <c r="G81" i="11"/>
  <c r="C100" i="11"/>
  <c r="C99" i="11"/>
  <c r="C98" i="11"/>
  <c r="C97" i="11"/>
  <c r="C95" i="11"/>
  <c r="C94" i="11"/>
  <c r="C93" i="11"/>
  <c r="G78" i="11"/>
  <c r="G77" i="11"/>
  <c r="G76" i="11"/>
  <c r="G75" i="11"/>
  <c r="G74" i="11"/>
  <c r="G73" i="11"/>
  <c r="G72" i="11"/>
  <c r="G71" i="11"/>
  <c r="G70" i="11"/>
  <c r="G69" i="11"/>
  <c r="G68" i="11"/>
  <c r="G65" i="11"/>
  <c r="G64" i="11"/>
  <c r="G61" i="11"/>
  <c r="G60" i="11"/>
  <c r="G59" i="11"/>
  <c r="G58" i="11"/>
  <c r="G55" i="11"/>
  <c r="G54" i="11"/>
  <c r="G53" i="11"/>
  <c r="G52" i="11"/>
  <c r="G51" i="11"/>
  <c r="G50" i="11"/>
  <c r="G49" i="11"/>
  <c r="G48" i="11"/>
  <c r="G47" i="11"/>
  <c r="G44" i="11"/>
  <c r="G43" i="11"/>
  <c r="G42" i="11"/>
  <c r="G41" i="11"/>
  <c r="G40" i="11"/>
  <c r="G39" i="11"/>
  <c r="G38" i="11"/>
  <c r="G35" i="11"/>
  <c r="G34" i="11"/>
  <c r="G33" i="11"/>
  <c r="G32" i="11"/>
  <c r="G31" i="11"/>
  <c r="G28" i="11"/>
  <c r="G27" i="11"/>
  <c r="G26" i="11"/>
  <c r="G25" i="11"/>
  <c r="G24" i="11"/>
  <c r="G22" i="11"/>
  <c r="G21" i="11"/>
  <c r="G19" i="11"/>
  <c r="G18" i="11"/>
  <c r="G17" i="11"/>
  <c r="G16" i="11"/>
  <c r="G15" i="11"/>
  <c r="G14" i="11"/>
  <c r="G13" i="11"/>
  <c r="G12" i="11"/>
  <c r="G11" i="11"/>
  <c r="G9" i="11"/>
  <c r="G8" i="11"/>
  <c r="G7" i="11"/>
  <c r="G84" i="11" l="1"/>
  <c r="E100" i="11" s="1"/>
  <c r="G66" i="11"/>
  <c r="E98" i="11" s="1"/>
  <c r="F98" i="11" s="1"/>
  <c r="G98" i="11" s="1"/>
  <c r="G36" i="11"/>
  <c r="E94" i="11" s="1"/>
  <c r="F94" i="11" s="1"/>
  <c r="G94" i="11" s="1"/>
  <c r="G79" i="11"/>
  <c r="E99" i="11" s="1"/>
  <c r="F99" i="11" s="1"/>
  <c r="G99" i="11" s="1"/>
  <c r="G56" i="11"/>
  <c r="E96" i="11" s="1"/>
  <c r="F96" i="11" s="1"/>
  <c r="G62" i="11"/>
  <c r="E97" i="11" s="1"/>
  <c r="F97" i="11" s="1"/>
  <c r="G97" i="11" s="1"/>
  <c r="G45" i="11"/>
  <c r="E95" i="11" s="1"/>
  <c r="F95" i="11" s="1"/>
  <c r="G95" i="11" s="1"/>
  <c r="G29" i="11"/>
  <c r="E93" i="11" s="1"/>
  <c r="G96" i="11" l="1"/>
  <c r="G86" i="11"/>
  <c r="G103" i="11"/>
  <c r="F93" i="11"/>
  <c r="G93" i="11" s="1"/>
  <c r="E101" i="11"/>
  <c r="F100" i="11"/>
  <c r="G100" i="11" s="1"/>
  <c r="F101" i="11" l="1"/>
  <c r="G104" i="11"/>
  <c r="G105" i="11" s="1"/>
  <c r="G101" i="11"/>
</calcChain>
</file>

<file path=xl/sharedStrings.xml><?xml version="1.0" encoding="utf-8"?>
<sst xmlns="http://schemas.openxmlformats.org/spreadsheetml/2006/main" count="280" uniqueCount="141">
  <si>
    <t>Technické práce</t>
  </si>
  <si>
    <t>Odkryvné práce</t>
  </si>
  <si>
    <t>Porušené vzorky</t>
  </si>
  <si>
    <t>jedn.</t>
  </si>
  <si>
    <t>2.</t>
  </si>
  <si>
    <t xml:space="preserve">POLNÍ ZKOUŠKY </t>
  </si>
  <si>
    <t>bm</t>
  </si>
  <si>
    <t>3.</t>
  </si>
  <si>
    <t>4.</t>
  </si>
  <si>
    <t>zk.</t>
  </si>
  <si>
    <t>dílčí mezisoučet - pol. 2.</t>
  </si>
  <si>
    <t>5.</t>
  </si>
  <si>
    <t>dílčí mezisoučet - pol. 5.</t>
  </si>
  <si>
    <t>6.</t>
  </si>
  <si>
    <t>ks</t>
  </si>
  <si>
    <t>dílčí mezisoučet - pol. 6.</t>
  </si>
  <si>
    <t>7.</t>
  </si>
  <si>
    <t>VÝKONY GEOLOGICKÉ SLUŽBY</t>
  </si>
  <si>
    <t>Vyhodnocení geotechnických vlastností zemin a hornin</t>
  </si>
  <si>
    <t>dílčí mezisoučet - pol. 7.</t>
  </si>
  <si>
    <t>8.</t>
  </si>
  <si>
    <t>1.</t>
  </si>
  <si>
    <t>1.1.</t>
  </si>
  <si>
    <t>1.2.</t>
  </si>
  <si>
    <t>GEODETICKÉ PRÁCE</t>
  </si>
  <si>
    <t>dílčí mezisoučet - pol. 3.</t>
  </si>
  <si>
    <t>dílčí mezisoučet - pol. 4.</t>
  </si>
  <si>
    <t>dílčí mezisoučet - pol. 1.</t>
  </si>
  <si>
    <t>dílčí mezisoučet - pol. 8.</t>
  </si>
  <si>
    <t>Celkový počet sond/zkoušek:</t>
  </si>
  <si>
    <t>Celkem bez DPH</t>
  </si>
  <si>
    <t>Inženýrskogeologické vrty J [m]</t>
  </si>
  <si>
    <t>Presiometrické vrty PJ [m]</t>
  </si>
  <si>
    <t>m</t>
  </si>
  <si>
    <t>Popis objektu</t>
  </si>
  <si>
    <t>agresivita voda/zemina</t>
  </si>
  <si>
    <t>Neporušené vzorky
smyková pevnost</t>
  </si>
  <si>
    <t>prac.</t>
  </si>
  <si>
    <t>Měření kapesním penetrometrem</t>
  </si>
  <si>
    <t>Komplexní vyhodnocení polních zkoušek</t>
  </si>
  <si>
    <t>Zpracování dat, vypracování závěrečné zprávy</t>
  </si>
  <si>
    <t>Vytyčení geofyzikálních profilů</t>
  </si>
  <si>
    <t>Zpracování a vyhodnocení naměřených dat, vypracování závěrečné zprávy</t>
  </si>
  <si>
    <t>X</t>
  </si>
  <si>
    <t>Y</t>
  </si>
  <si>
    <t>Souprava na pásovém podvozku</t>
  </si>
  <si>
    <t xml:space="preserve">VRTÁNÍ  A  ODKRYVNÉ  PRÁCE </t>
  </si>
  <si>
    <t>Provozní pažení a odpažení vrtů</t>
  </si>
  <si>
    <t>Likvidace vrtů hutněným záhozem</t>
  </si>
  <si>
    <t>Archivace vybraných částí vrtného jádra</t>
  </si>
  <si>
    <t>1.3.</t>
  </si>
  <si>
    <t>Odběr vzorků  zemin / hornin - neporušené -  třída 1 (2) A - vtlačným břitovým odběrákem</t>
  </si>
  <si>
    <t>Odběr vzorků  hornin - neporušené -  třída 1 (2) A - z vrtného jádra vrtaného dvojitou jádrovkou</t>
  </si>
  <si>
    <t>Odběr vzorků vody</t>
  </si>
  <si>
    <t>bez DPH</t>
  </si>
  <si>
    <t>Měření Schmidtovým tvrdoměrem</t>
  </si>
  <si>
    <t>GEOFYZIKÁLNÍ PRÁCE</t>
  </si>
  <si>
    <t>Seismické metody - mělká refrakční seismika (MRS)</t>
  </si>
  <si>
    <t>LABORATORNÍ PRÁCE</t>
  </si>
  <si>
    <t xml:space="preserve">Základní klasifikační rozbory vzorku 1 (2) A ("neporušený vzorek") </t>
  </si>
  <si>
    <t>Rozbor vody - stanovení agresivity na beton a ocelové konstrukce</t>
  </si>
  <si>
    <t>Stanovení agresivity zemin (hornin)</t>
  </si>
  <si>
    <t>KOROZNÍ PRŮZKUM</t>
  </si>
  <si>
    <t>Měření intenzity bludných proudů a stanovení měrných odporů</t>
  </si>
  <si>
    <t>Vypracování realizační dokumentace průzkumu</t>
  </si>
  <si>
    <t>Geologická dokumentace průzkumných sond</t>
  </si>
  <si>
    <t>Geologická dokumentace přirozených odkryvů a skalních výchozů</t>
  </si>
  <si>
    <t xml:space="preserve">R E K A P I T U L A C E </t>
  </si>
  <si>
    <t>DPH</t>
  </si>
  <si>
    <t>Celkem včetně DPH</t>
  </si>
  <si>
    <t>Souřadnice S-JTSK</t>
  </si>
  <si>
    <t>Předpokládaná metráž DIA</t>
  </si>
  <si>
    <t>Označení sondy</t>
  </si>
  <si>
    <t xml:space="preserve">Jádrové vrty vrtané TK speciální soupravou do obtížně přístupných míst (např. pásový podvozek) v hloubkovém intervalu 0,0 - 10,0 m </t>
  </si>
  <si>
    <t>Prostoje vrtné soupravy při realizaci presiometrických zkoušek a karotážního měření</t>
  </si>
  <si>
    <t>Likvidace vrtů jílocementovou suspenzí</t>
  </si>
  <si>
    <t>Odběr vzorků  zemin / hornin - porušené - třída 3B</t>
  </si>
  <si>
    <t>Odběr vzorků zemin pro rozbor kontaminace</t>
  </si>
  <si>
    <t>Odporová tomografie (ERT, MEM)</t>
  </si>
  <si>
    <t xml:space="preserve">Základní klasifikační rozbory vzorku 3B ("porušený vzorek") </t>
  </si>
  <si>
    <t>Stanovení obsahu organických látek</t>
  </si>
  <si>
    <t>Zpracování souhrnné zprávy o laboratorních zkouškách</t>
  </si>
  <si>
    <t>Pevnost v tlaku</t>
  </si>
  <si>
    <t xml:space="preserve"> </t>
  </si>
  <si>
    <t>modře doplní dodavatel</t>
  </si>
  <si>
    <t>V Ý K A Z  V Ý M Ě R</t>
  </si>
  <si>
    <t xml:space="preserve">  </t>
  </si>
  <si>
    <t>pol.</t>
  </si>
  <si>
    <t>výkon / dodávka prací</t>
  </si>
  <si>
    <t xml:space="preserve">počet
m. j. </t>
  </si>
  <si>
    <t>jedn.
cena</t>
  </si>
  <si>
    <t>cena
Kč</t>
  </si>
  <si>
    <r>
      <t>A-</t>
    </r>
    <r>
      <rPr>
        <sz val="9"/>
        <rFont val="Arial"/>
        <family val="2"/>
        <charset val="238"/>
      </rPr>
      <t xml:space="preserve"> VRTNÉ PRÁCE </t>
    </r>
  </si>
  <si>
    <t>Jádrové vrty vrtané dvojitou jádrovkou s výplachem, speciální soupravou do obtížně přístupných míst (např. pásový podvozek) v hloubkovém intervalu 0,0 - 30,0 m</t>
  </si>
  <si>
    <t>Presiometrické vrty vrtané dvojitou jádrovkou s výplachem (Ø76 mm) - příplatek za 1 m vrtu k jednotkovým cenám dle výše uvedených hloubkových intervalů</t>
  </si>
  <si>
    <r>
      <t>B-</t>
    </r>
    <r>
      <rPr>
        <sz val="9"/>
        <rFont val="Arial"/>
        <family val="2"/>
        <charset val="238"/>
      </rPr>
      <t xml:space="preserve"> SOUVISEJÍCÍ PRÁCE </t>
    </r>
  </si>
  <si>
    <t>Příprava a likvidace sondážního pracoviště pro vrty vrtané v obtížně přístupném terénu</t>
  </si>
  <si>
    <t>kpl</t>
  </si>
  <si>
    <t>Neoceňuje se</t>
  </si>
  <si>
    <r>
      <t>C-</t>
    </r>
    <r>
      <rPr>
        <sz val="9"/>
        <rFont val="Arial"/>
        <family val="2"/>
        <charset val="238"/>
      </rPr>
      <t xml:space="preserve"> ODBĚR VZORKŮ</t>
    </r>
  </si>
  <si>
    <t>Přípravné práce a rešerše pro geofyzikální měření</t>
  </si>
  <si>
    <t>Kamerová prohlídka vrtu se záznamem</t>
  </si>
  <si>
    <t>Zkoušky vzorků 1 (2) A (neporušených vzorků) - krabicový smyk (4 krabice) - efektivní pevnost</t>
  </si>
  <si>
    <t>Zkoušky vzorků 1 (2) A (neporušených vzorků) - prostý tlak</t>
  </si>
  <si>
    <t xml:space="preserve">Vytýčení sond a polních zkoušek </t>
  </si>
  <si>
    <t>Polohopisné a výškopisné zaměření sond a zkoušek JTSK, Bpv</t>
  </si>
  <si>
    <t>Zajištění vstupu na pozemky s využitím zákona č. 200/1994 Sb. nebo zákona č. 416/2009 Sb.</t>
  </si>
  <si>
    <t>Zajištění vyjádření správců podzemních inženýrských sítí a vytyčení</t>
  </si>
  <si>
    <t>Přípravné práce a rešerše podkladů pro geologické práce</t>
  </si>
  <si>
    <t>Rekognoskace terénu, inženýrskogeologické, hydrogeologické mapování vč. zhodnocení zájmového území</t>
  </si>
  <si>
    <t>Koordinace sondážních prací a geotechnický dozor</t>
  </si>
  <si>
    <t>Vyhodnocení hydrogeologického a geotechnického monitoringu</t>
  </si>
  <si>
    <t>Digitalizace dat včetně zpracování závěrečné zprávy dle předpisu C4</t>
  </si>
  <si>
    <t>Zpracování závěrečné zprávy (včetně grafických a digitálních výstupů, fotodokumentace)</t>
  </si>
  <si>
    <t>OSTATNÍ</t>
  </si>
  <si>
    <t>Řízení BOZP</t>
  </si>
  <si>
    <t>Administrace prováděcí smlouvy, dodatků a změnových listů</t>
  </si>
  <si>
    <t>CENA CELKEM BEZ DPH</t>
  </si>
  <si>
    <t>Typ prací</t>
  </si>
  <si>
    <t>Dolní Voda</t>
  </si>
  <si>
    <t>Jádrové vrty</t>
  </si>
  <si>
    <t>Horní voda</t>
  </si>
  <si>
    <t>Dolní a horní voda Slapy
Projekt GTP</t>
  </si>
  <si>
    <t>Přepis a digitální zpracování vrtných protokolů, evidence odebraných vzorků, zpracování programu laboratorních zkoušek, specifikace průběhu laboratorních zkoušek podle hloubky odběru, typu objektu, zatížení atd., statistické vyhodnocení všech výsledků laboratorních zkoušek, syntéza výsledků laboratorních a polních zkoušek, geofyzikálního průzkumu a jejích interpretace do situací, GT profilů a následně do dílčích zpráv a pasportů, opakované tisky, reprografie, apod.</t>
  </si>
  <si>
    <t>Geotechnické výpočty (stabilita, sedání)</t>
  </si>
  <si>
    <t>Presiometrické/dilatometrické zkoušky</t>
  </si>
  <si>
    <t>Vrtání z pontonu</t>
  </si>
  <si>
    <t>Celková metráž vrtů:</t>
  </si>
  <si>
    <t>Laboratorní práce</t>
  </si>
  <si>
    <t>Poznámky</t>
  </si>
  <si>
    <t>Polní
zkoušky</t>
  </si>
  <si>
    <t>Příprava a likvidace pracoviště a techniky pro presiometrickou/dilatometrickou zkoušku</t>
  </si>
  <si>
    <t>Stanovení znečištění zemin v rozsahu dle prováděcí vyhlášky platného zákona o odpadech</t>
  </si>
  <si>
    <t>Karotážní měření ve vrtech (komplexní GT a HG metody)</t>
  </si>
  <si>
    <t>J</t>
  </si>
  <si>
    <t>Pronájem pontonu s člunem, včetně dopravy na místo a zajištění nalodění a vylodění techniky i projednání potřebných povolení - Dolní voda</t>
  </si>
  <si>
    <t>Pronájem pontonu s člunem, včetně dopravy na místo a zajištění nalodění a vylodění techniky i projednání potřebných povolení - Horní voda</t>
  </si>
  <si>
    <t>Skartace vrtného jádra vč. nákladů na uložení odpadu na skládku</t>
  </si>
  <si>
    <t>neobsazeno</t>
  </si>
  <si>
    <t>Vybudování přístupových cest, zajištění dopravních omezení a pronájmu dopravního značení</t>
  </si>
  <si>
    <t>Zajištění DIR a DIO včetně projednání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</si>
</sst>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 #,##0.00\ &quot;Kč&quot;_-;\-* #,##0.00\ &quot;Kč&quot;_-;_-* &quot;-&quot;??\ &quot;Kč&quot;_-;_-@_-"/>
    <numFmt numFmtId="164" formatCode="_-* #,##0.00\ _K_č_-;\-* #,##0.00\ _K_č_-;_-* &quot;-&quot;??\ _K_č_-;_-@_-"/>
    <numFmt numFmtId="165" formatCode="_-* #,##0\ _K_č_-;\-* #,##0\ _K_č_-;_-* &quot;-&quot;??\ _K_č_-;_-@_-"/>
    <numFmt numFmtId="166" formatCode="#,##0.000"/>
    <numFmt numFmtId="167" formatCode="#,##0.0"/>
    <numFmt numFmtId="168" formatCode="#,##0\ &quot;Kč&quot;"/>
    <numFmt numFmtId="169" formatCode="0.0000"/>
    <numFmt numFmtId="170" formatCode="0.000"/>
  </numFmts>
  <fonts count="68" x14ac:knownFonts="1">
    <font>
      <sz val="10"/>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family val="2"/>
      <charset val="238"/>
      <scheme val="minor"/>
    </font>
    <font>
      <b/>
      <sz val="10"/>
      <color theme="0"/>
      <name val="Arial"/>
      <family val="2"/>
      <charset val="238"/>
      <scheme val="minor"/>
    </font>
    <font>
      <sz val="10"/>
      <color rgb="FF9C0006"/>
      <name val="Arial"/>
      <family val="2"/>
      <charset val="238"/>
      <scheme val="minor"/>
    </font>
    <font>
      <b/>
      <sz val="10"/>
      <color rgb="FF9C6500"/>
      <name val="Arial"/>
      <family val="2"/>
      <charset val="238"/>
      <scheme val="minor"/>
    </font>
    <font>
      <sz val="10"/>
      <color rgb="FF006100"/>
      <name val="Arial"/>
      <family val="2"/>
      <charset val="238"/>
      <scheme val="minor"/>
    </font>
    <font>
      <sz val="10"/>
      <color rgb="FFFA7D00"/>
      <name val="Arial"/>
      <family val="2"/>
      <charset val="238"/>
      <scheme val="minor"/>
    </font>
    <font>
      <sz val="10"/>
      <color rgb="FFFF0000"/>
      <name val="Arial"/>
      <family val="2"/>
      <charset val="238"/>
      <scheme val="minor"/>
    </font>
    <font>
      <sz val="10"/>
      <color rgb="FF3F3F76"/>
      <name val="Arial"/>
      <family val="2"/>
      <charset val="238"/>
      <scheme val="minor"/>
    </font>
    <font>
      <b/>
      <sz val="10"/>
      <color rgb="FFFA7D00"/>
      <name val="Arial"/>
      <family val="2"/>
      <charset val="238"/>
      <scheme val="minor"/>
    </font>
    <font>
      <b/>
      <sz val="10"/>
      <color rgb="FF3F3F3F"/>
      <name val="Arial"/>
      <family val="2"/>
      <charset val="238"/>
      <scheme val="minor"/>
    </font>
    <font>
      <i/>
      <sz val="10"/>
      <color rgb="FF7F7F7F"/>
      <name val="Arial"/>
      <family val="2"/>
      <charset val="238"/>
      <scheme val="minor"/>
    </font>
    <font>
      <b/>
      <sz val="10"/>
      <color theme="1"/>
      <name val="Arial"/>
      <family val="2"/>
      <charset val="238"/>
      <scheme val="minor"/>
    </font>
    <font>
      <b/>
      <sz val="10"/>
      <color theme="3"/>
      <name val="Arial"/>
      <family val="2"/>
      <charset val="238"/>
      <scheme val="minor"/>
    </font>
    <font>
      <b/>
      <sz val="12"/>
      <color theme="3"/>
      <name val="Arial"/>
      <family val="2"/>
      <charset val="238"/>
      <scheme val="minor"/>
    </font>
    <font>
      <b/>
      <sz val="14"/>
      <color theme="3"/>
      <name val="Arial"/>
      <family val="2"/>
      <charset val="238"/>
      <scheme val="minor"/>
    </font>
    <font>
      <b/>
      <sz val="16"/>
      <color theme="3"/>
      <name val="Arial"/>
      <family val="2"/>
      <charset val="238"/>
      <scheme val="major"/>
    </font>
    <font>
      <sz val="10"/>
      <color theme="1"/>
      <name val="Arial"/>
      <family val="2"/>
      <charset val="238"/>
      <scheme val="major"/>
    </font>
    <font>
      <sz val="10"/>
      <color theme="0"/>
      <name val="Arial"/>
      <family val="2"/>
      <charset val="238"/>
      <scheme val="minor"/>
    </font>
    <font>
      <sz val="10"/>
      <name val="Times New Roman CE"/>
      <charset val="238"/>
    </font>
    <font>
      <sz val="10"/>
      <name val="Arial CE"/>
      <charset val="238"/>
    </font>
    <font>
      <sz val="10"/>
      <name val="Arial"/>
      <family val="2"/>
      <charset val="238"/>
    </font>
    <font>
      <b/>
      <sz val="12"/>
      <color theme="1"/>
      <name val="Arial"/>
      <family val="2"/>
      <charset val="238"/>
      <scheme val="minor"/>
    </font>
    <font>
      <sz val="10"/>
      <name val="Arial"/>
      <family val="2"/>
      <charset val="238"/>
    </font>
    <font>
      <b/>
      <sz val="9.5"/>
      <color theme="1"/>
      <name val="Arial"/>
      <family val="2"/>
      <charset val="238"/>
      <scheme val="minor"/>
    </font>
    <font>
      <sz val="10"/>
      <name val="Times New Roman"/>
      <family val="1"/>
      <charset val="238"/>
    </font>
    <font>
      <b/>
      <sz val="18"/>
      <color theme="3"/>
      <name val="Arial"/>
      <family val="2"/>
      <charset val="238"/>
      <scheme val="maj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006100"/>
      <name val="Arial"/>
      <family val="2"/>
      <charset val="238"/>
      <scheme val="minor"/>
    </font>
    <font>
      <sz val="11"/>
      <color rgb="FF9C0006"/>
      <name val="Arial"/>
      <family val="2"/>
      <charset val="238"/>
      <scheme val="minor"/>
    </font>
    <font>
      <sz val="11"/>
      <color rgb="FF9C6500"/>
      <name val="Arial"/>
      <family val="2"/>
      <charset val="238"/>
      <scheme val="minor"/>
    </font>
    <font>
      <sz val="11"/>
      <color rgb="FF3F3F76"/>
      <name val="Arial"/>
      <family val="2"/>
      <charset val="238"/>
      <scheme val="minor"/>
    </font>
    <font>
      <b/>
      <sz val="11"/>
      <color rgb="FF3F3F3F"/>
      <name val="Arial"/>
      <family val="2"/>
      <charset val="238"/>
      <scheme val="minor"/>
    </font>
    <font>
      <b/>
      <sz val="11"/>
      <color rgb="FFFA7D00"/>
      <name val="Arial"/>
      <family val="2"/>
      <charset val="238"/>
      <scheme val="minor"/>
    </font>
    <font>
      <sz val="11"/>
      <color rgb="FFFA7D00"/>
      <name val="Arial"/>
      <family val="2"/>
      <charset val="238"/>
      <scheme val="minor"/>
    </font>
    <font>
      <b/>
      <sz val="11"/>
      <color theme="0"/>
      <name val="Arial"/>
      <family val="2"/>
      <charset val="238"/>
      <scheme val="minor"/>
    </font>
    <font>
      <sz val="11"/>
      <color rgb="FFFF0000"/>
      <name val="Arial"/>
      <family val="2"/>
      <charset val="238"/>
      <scheme val="minor"/>
    </font>
    <font>
      <i/>
      <sz val="11"/>
      <color rgb="FF7F7F7F"/>
      <name val="Arial"/>
      <family val="2"/>
      <charset val="238"/>
      <scheme val="minor"/>
    </font>
    <font>
      <b/>
      <sz val="11"/>
      <color theme="1"/>
      <name val="Arial"/>
      <family val="2"/>
      <charset val="238"/>
      <scheme val="minor"/>
    </font>
    <font>
      <sz val="11"/>
      <color theme="0"/>
      <name val="Arial"/>
      <family val="2"/>
      <charset val="238"/>
      <scheme val="minor"/>
    </font>
    <font>
      <sz val="11"/>
      <name val="Arial"/>
      <family val="2"/>
      <charset val="238"/>
      <scheme val="minor"/>
    </font>
    <font>
      <sz val="9"/>
      <name val="Arial"/>
      <family val="2"/>
      <charset val="238"/>
    </font>
    <font>
      <sz val="9"/>
      <color indexed="8"/>
      <name val="Arial"/>
      <family val="2"/>
      <charset val="238"/>
    </font>
    <font>
      <b/>
      <sz val="9"/>
      <name val="Arial"/>
      <family val="2"/>
      <charset val="238"/>
    </font>
    <font>
      <sz val="10"/>
      <name val="Arial"/>
      <family val="2"/>
      <charset val="238"/>
      <scheme val="minor"/>
    </font>
    <font>
      <i/>
      <sz val="10"/>
      <name val="Arial"/>
      <family val="2"/>
      <charset val="238"/>
      <scheme val="minor"/>
    </font>
    <font>
      <sz val="10"/>
      <name val="Times New Roman"/>
      <family val="1"/>
      <charset val="238"/>
    </font>
    <font>
      <sz val="9"/>
      <color indexed="10"/>
      <name val="Arial"/>
      <family val="2"/>
      <charset val="238"/>
    </font>
    <font>
      <sz val="9"/>
      <color rgb="FFFF0000"/>
      <name val="Arial"/>
      <family val="2"/>
      <charset val="238"/>
    </font>
    <font>
      <sz val="10"/>
      <name val="Times New Roman"/>
      <family val="1"/>
      <charset val="238"/>
    </font>
    <font>
      <b/>
      <sz val="9"/>
      <color rgb="FFFF0000"/>
      <name val="Arial"/>
      <family val="2"/>
      <charset val="238"/>
    </font>
    <font>
      <strike/>
      <sz val="9"/>
      <name val="Arial"/>
      <family val="2"/>
      <charset val="238"/>
    </font>
    <font>
      <b/>
      <i/>
      <sz val="9"/>
      <name val="Arial"/>
      <family val="2"/>
      <charset val="238"/>
    </font>
    <font>
      <sz val="12"/>
      <color rgb="FFFF0000"/>
      <name val="Arial"/>
      <family val="2"/>
      <charset val="238"/>
    </font>
    <font>
      <i/>
      <sz val="9"/>
      <name val="Arial"/>
      <family val="2"/>
      <charset val="238"/>
    </font>
    <font>
      <b/>
      <sz val="11"/>
      <color rgb="FFFF0000"/>
      <name val="Arial"/>
      <family val="2"/>
      <charset val="238"/>
    </font>
    <font>
      <b/>
      <sz val="9"/>
      <color indexed="10"/>
      <name val="Arial"/>
      <family val="2"/>
      <charset val="238"/>
    </font>
    <font>
      <b/>
      <sz val="9"/>
      <color theme="1"/>
      <name val="Arial"/>
      <family val="2"/>
      <charset val="23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CC"/>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2D05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227">
    <xf numFmtId="0" fontId="0" fillId="0" borderId="0">
      <alignment vertical="center"/>
    </xf>
    <xf numFmtId="0" fontId="13"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0" fillId="5" borderId="1" applyNumberFormat="0" applyAlignment="0" applyProtection="0"/>
    <xf numFmtId="0" fontId="24" fillId="0" borderId="0" applyNumberFormat="0" applyFill="0" applyBorder="0" applyAlignment="0" applyProtection="0"/>
    <xf numFmtId="0" fontId="23" fillId="0" borderId="2" applyNumberFormat="0" applyFill="0" applyAlignment="0" applyProtection="0"/>
    <xf numFmtId="0" fontId="22"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6" fillId="6" borderId="5" applyNumberFormat="0" applyAlignment="0" applyProtection="0"/>
    <xf numFmtId="0" fontId="18" fillId="7" borderId="6" applyNumberFormat="0" applyAlignment="0" applyProtection="0"/>
    <xf numFmtId="0" fontId="17" fillId="7" borderId="5" applyNumberFormat="0" applyAlignment="0" applyProtection="0"/>
    <xf numFmtId="2" fontId="14" fillId="0" borderId="7" applyFill="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6"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26" fillId="31" borderId="0" applyNumberFormat="0" applyBorder="0" applyAlignment="0" applyProtection="0"/>
    <xf numFmtId="0" fontId="27" fillId="0" borderId="0"/>
    <xf numFmtId="0" fontId="31" fillId="0" borderId="0"/>
    <xf numFmtId="0" fontId="29" fillId="0" borderId="0"/>
    <xf numFmtId="0" fontId="28" fillId="0" borderId="0"/>
    <xf numFmtId="0" fontId="8" fillId="0" borderId="0"/>
    <xf numFmtId="0" fontId="7" fillId="0" borderId="0"/>
    <xf numFmtId="0" fontId="6" fillId="0" borderId="0"/>
    <xf numFmtId="0" fontId="6" fillId="0" borderId="0"/>
    <xf numFmtId="0" fontId="9" fillId="0" borderId="0">
      <alignment vertical="center"/>
    </xf>
    <xf numFmtId="0" fontId="13"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0" fillId="5" borderId="1" applyNumberFormat="0" applyAlignment="0" applyProtection="0"/>
    <xf numFmtId="0" fontId="24" fillId="0" borderId="0" applyNumberFormat="0" applyFill="0" applyBorder="0" applyAlignment="0" applyProtection="0"/>
    <xf numFmtId="0" fontId="23" fillId="0" borderId="2" applyNumberFormat="0" applyFill="0" applyAlignment="0" applyProtection="0"/>
    <xf numFmtId="0" fontId="22"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6" fillId="6" borderId="5" applyNumberFormat="0" applyAlignment="0" applyProtection="0"/>
    <xf numFmtId="0" fontId="18" fillId="7" borderId="6" applyNumberFormat="0" applyAlignment="0" applyProtection="0"/>
    <xf numFmtId="0" fontId="17" fillId="7" borderId="5" applyNumberFormat="0" applyAlignment="0" applyProtection="0"/>
    <xf numFmtId="2" fontId="14" fillId="0" borderId="7" applyFill="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6"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26" fillId="31" borderId="0" applyNumberFormat="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9" fillId="0" borderId="0">
      <alignment vertical="center"/>
    </xf>
    <xf numFmtId="0" fontId="13"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0" fillId="5" borderId="1" applyNumberFormat="0" applyAlignment="0" applyProtection="0"/>
    <xf numFmtId="0" fontId="24" fillId="0" borderId="0" applyNumberFormat="0" applyFill="0" applyBorder="0" applyAlignment="0" applyProtection="0"/>
    <xf numFmtId="0" fontId="23" fillId="0" borderId="2" applyNumberFormat="0" applyFill="0" applyAlignment="0" applyProtection="0"/>
    <xf numFmtId="0" fontId="22"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6" fillId="6" borderId="5" applyNumberFormat="0" applyAlignment="0" applyProtection="0"/>
    <xf numFmtId="0" fontId="18" fillId="7" borderId="6" applyNumberFormat="0" applyAlignment="0" applyProtection="0"/>
    <xf numFmtId="0" fontId="17" fillId="7" borderId="5" applyNumberFormat="0" applyAlignment="0" applyProtection="0"/>
    <xf numFmtId="2" fontId="14" fillId="0" borderId="7" applyFill="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6"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26" fillId="31" borderId="0" applyNumberFormat="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3" fillId="0" borderId="0"/>
    <xf numFmtId="0" fontId="29" fillId="0" borderId="0"/>
    <xf numFmtId="0" fontId="2" fillId="0" borderId="0"/>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6" borderId="5" applyNumberFormat="0" applyAlignment="0" applyProtection="0"/>
    <xf numFmtId="0" fontId="42" fillId="7" borderId="6" applyNumberFormat="0" applyAlignment="0" applyProtection="0"/>
    <xf numFmtId="0" fontId="43" fillId="7" borderId="5" applyNumberFormat="0" applyAlignment="0" applyProtection="0"/>
    <xf numFmtId="0" fontId="44" fillId="0" borderId="7" applyNumberFormat="0" applyFill="0" applyAlignment="0" applyProtection="0"/>
    <xf numFmtId="0" fontId="45" fillId="5" borderId="1" applyNumberFormat="0" applyAlignment="0" applyProtection="0"/>
    <xf numFmtId="0" fontId="46" fillId="0" borderId="0" applyNumberFormat="0" applyFill="0" applyBorder="0" applyAlignment="0" applyProtection="0"/>
    <xf numFmtId="0" fontId="2" fillId="36" borderId="35" applyNumberFormat="0" applyFont="0" applyAlignment="0" applyProtection="0"/>
    <xf numFmtId="0" fontId="47" fillId="0" borderId="0" applyNumberFormat="0" applyFill="0" applyBorder="0" applyAlignment="0" applyProtection="0"/>
    <xf numFmtId="0" fontId="48" fillId="0" borderId="8" applyNumberFormat="0" applyFill="0" applyAlignment="0" applyProtection="0"/>
    <xf numFmtId="0" fontId="49"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9" fillId="31" borderId="0" applyNumberFormat="0" applyBorder="0" applyAlignment="0" applyProtection="0"/>
    <xf numFmtId="0" fontId="5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9" fillId="0" borderId="0"/>
    <xf numFmtId="9" fontId="59" fillId="0" borderId="0" applyFont="0" applyFill="0" applyBorder="0" applyAlignment="0" applyProtection="0"/>
    <xf numFmtId="0" fontId="33" fillId="0" borderId="0"/>
    <xf numFmtId="9" fontId="33" fillId="0" borderId="0" applyFont="0" applyFill="0" applyBorder="0" applyAlignment="0" applyProtection="0"/>
    <xf numFmtId="0" fontId="9" fillId="0" borderId="0">
      <alignment vertical="center"/>
    </xf>
    <xf numFmtId="164" fontId="9" fillId="0" borderId="0" applyFont="0" applyFill="0" applyBorder="0" applyAlignment="0" applyProtection="0"/>
    <xf numFmtId="0" fontId="1" fillId="0" borderId="0"/>
  </cellStyleXfs>
  <cellXfs count="330">
    <xf numFmtId="0" fontId="0" fillId="0" borderId="0" xfId="0">
      <alignment vertical="center"/>
    </xf>
    <xf numFmtId="0" fontId="51" fillId="0" borderId="9" xfId="220" applyFont="1" applyBorder="1" applyAlignment="1">
      <alignment horizontal="center" vertical="center"/>
    </xf>
    <xf numFmtId="0" fontId="58" fillId="0" borderId="9" xfId="220" applyFont="1" applyBorder="1" applyAlignment="1">
      <alignment horizontal="left" vertical="center"/>
    </xf>
    <xf numFmtId="0" fontId="51" fillId="0" borderId="11" xfId="220" applyFont="1" applyBorder="1" applyAlignment="1">
      <alignment horizontal="center" vertical="center"/>
    </xf>
    <xf numFmtId="168" fontId="51" fillId="0" borderId="40" xfId="220" applyNumberFormat="1" applyFont="1" applyBorder="1" applyAlignment="1">
      <alignment horizontal="right" vertical="center" wrapText="1"/>
    </xf>
    <xf numFmtId="0" fontId="51" fillId="32" borderId="9" xfId="41" applyFont="1" applyFill="1" applyBorder="1" applyAlignment="1">
      <alignment horizontal="center" vertical="center"/>
    </xf>
    <xf numFmtId="168" fontId="51" fillId="0" borderId="58" xfId="220" applyNumberFormat="1" applyFont="1" applyBorder="1" applyAlignment="1">
      <alignment horizontal="right" vertical="center" wrapText="1"/>
    </xf>
    <xf numFmtId="3" fontId="51" fillId="32" borderId="9" xfId="220" applyNumberFormat="1" applyFont="1" applyFill="1" applyBorder="1" applyAlignment="1">
      <alignment vertical="center"/>
    </xf>
    <xf numFmtId="3" fontId="51" fillId="0" borderId="9" xfId="0" applyNumberFormat="1" applyFont="1" applyBorder="1" applyAlignment="1">
      <alignment horizontal="right" vertical="center"/>
    </xf>
    <xf numFmtId="0" fontId="51" fillId="0" borderId="9" xfId="0" applyFont="1" applyBorder="1" applyAlignment="1">
      <alignment horizontal="center" vertical="center"/>
    </xf>
    <xf numFmtId="168" fontId="51" fillId="0" borderId="47" xfId="0" applyNumberFormat="1" applyFont="1" applyBorder="1" applyAlignment="1">
      <alignment horizontal="right" vertical="center" wrapText="1"/>
    </xf>
    <xf numFmtId="0" fontId="52" fillId="0" borderId="9" xfId="0" applyFont="1" applyBorder="1" applyAlignment="1">
      <alignment horizontal="center" vertical="center"/>
    </xf>
    <xf numFmtId="0" fontId="51" fillId="32" borderId="9" xfId="0" applyFont="1" applyFill="1" applyBorder="1" applyAlignment="1">
      <alignment horizontal="left" vertical="center"/>
    </xf>
    <xf numFmtId="3" fontId="51" fillId="32" borderId="11" xfId="220" applyNumberFormat="1" applyFont="1" applyFill="1" applyBorder="1" applyAlignment="1">
      <alignment vertical="center"/>
    </xf>
    <xf numFmtId="0" fontId="53" fillId="0" borderId="23" xfId="222" applyFont="1" applyBorder="1" applyAlignment="1">
      <alignment horizontal="center" vertical="center"/>
    </xf>
    <xf numFmtId="0" fontId="51" fillId="0" borderId="24" xfId="222" applyFont="1" applyBorder="1" applyAlignment="1">
      <alignment horizontal="center" vertical="center"/>
    </xf>
    <xf numFmtId="0" fontId="53" fillId="0" borderId="24" xfId="222" applyFont="1" applyBorder="1" applyAlignment="1">
      <alignment horizontal="left" vertical="center"/>
    </xf>
    <xf numFmtId="0" fontId="51" fillId="0" borderId="24" xfId="222" applyFont="1" applyBorder="1" applyAlignment="1">
      <alignment horizontal="right" vertical="center"/>
    </xf>
    <xf numFmtId="167" fontId="53" fillId="0" borderId="25" xfId="222" applyNumberFormat="1" applyFont="1" applyBorder="1" applyAlignment="1">
      <alignment horizontal="right" vertical="center" wrapText="1"/>
    </xf>
    <xf numFmtId="0" fontId="51" fillId="0" borderId="0" xfId="222" applyFont="1" applyAlignment="1">
      <alignment vertical="center" wrapText="1"/>
    </xf>
    <xf numFmtId="0" fontId="51" fillId="0" borderId="0" xfId="222" applyFont="1" applyAlignment="1">
      <alignment vertical="center"/>
    </xf>
    <xf numFmtId="0" fontId="53" fillId="0" borderId="17" xfId="222" applyFont="1" applyBorder="1" applyAlignment="1">
      <alignment horizontal="center" vertical="center"/>
    </xf>
    <xf numFmtId="0" fontId="53" fillId="0" borderId="0" xfId="222" applyFont="1" applyAlignment="1">
      <alignment horizontal="center" vertical="center"/>
    </xf>
    <xf numFmtId="0" fontId="53" fillId="0" borderId="0" xfId="222" applyFont="1" applyAlignment="1">
      <alignment horizontal="left" vertical="center"/>
    </xf>
    <xf numFmtId="0" fontId="53" fillId="0" borderId="0" xfId="222" applyFont="1" applyAlignment="1">
      <alignment horizontal="right" vertical="center"/>
    </xf>
    <xf numFmtId="0" fontId="51" fillId="39" borderId="0" xfId="222" applyFont="1" applyFill="1" applyAlignment="1">
      <alignment horizontal="right" vertical="center"/>
    </xf>
    <xf numFmtId="0" fontId="53" fillId="0" borderId="26" xfId="222" applyFont="1" applyBorder="1" applyAlignment="1">
      <alignment horizontal="right" vertical="center" wrapText="1"/>
    </xf>
    <xf numFmtId="0" fontId="51" fillId="0" borderId="27" xfId="222" applyFont="1" applyBorder="1" applyAlignment="1">
      <alignment horizontal="center" vertical="center"/>
    </xf>
    <xf numFmtId="0" fontId="51" fillId="0" borderId="28" xfId="222" applyFont="1" applyBorder="1" applyAlignment="1">
      <alignment horizontal="center" vertical="center"/>
    </xf>
    <xf numFmtId="0" fontId="51" fillId="0" borderId="28" xfId="222" applyFont="1" applyBorder="1" applyAlignment="1">
      <alignment horizontal="left" vertical="center"/>
    </xf>
    <xf numFmtId="0" fontId="51" fillId="0" borderId="28" xfId="222" applyFont="1" applyBorder="1" applyAlignment="1">
      <alignment horizontal="right" vertical="center"/>
    </xf>
    <xf numFmtId="3" fontId="51" fillId="0" borderId="28" xfId="222" applyNumberFormat="1" applyFont="1" applyBorder="1" applyAlignment="1">
      <alignment horizontal="right" vertical="center"/>
    </xf>
    <xf numFmtId="167" fontId="51" fillId="0" borderId="29" xfId="222" applyNumberFormat="1" applyFont="1" applyBorder="1" applyAlignment="1">
      <alignment horizontal="right" vertical="center" wrapText="1"/>
    </xf>
    <xf numFmtId="0" fontId="53" fillId="40" borderId="10" xfId="222" quotePrefix="1" applyFont="1" applyFill="1" applyBorder="1" applyAlignment="1">
      <alignment horizontal="left" vertical="center"/>
    </xf>
    <xf numFmtId="0" fontId="53" fillId="40" borderId="10" xfId="222" applyFont="1" applyFill="1" applyBorder="1" applyAlignment="1">
      <alignment horizontal="center" vertical="center" wrapText="1"/>
    </xf>
    <xf numFmtId="0" fontId="53" fillId="40" borderId="10" xfId="222" quotePrefix="1" applyFont="1" applyFill="1" applyBorder="1" applyAlignment="1">
      <alignment horizontal="center" vertical="center"/>
    </xf>
    <xf numFmtId="3" fontId="53" fillId="40" borderId="10" xfId="222" applyNumberFormat="1" applyFont="1" applyFill="1" applyBorder="1" applyAlignment="1">
      <alignment horizontal="center" vertical="center" wrapText="1"/>
    </xf>
    <xf numFmtId="167" fontId="53" fillId="40" borderId="46" xfId="222" applyNumberFormat="1" applyFont="1" applyFill="1" applyBorder="1" applyAlignment="1">
      <alignment horizontal="center" vertical="center" wrapText="1"/>
    </xf>
    <xf numFmtId="0" fontId="53" fillId="0" borderId="0" xfId="222" applyFont="1" applyAlignment="1">
      <alignment vertical="center" wrapText="1"/>
    </xf>
    <xf numFmtId="0" fontId="53" fillId="0" borderId="0" xfId="222" applyFont="1" applyAlignment="1">
      <alignment vertical="center"/>
    </xf>
    <xf numFmtId="0" fontId="51" fillId="0" borderId="52" xfId="222" applyFont="1" applyBorder="1" applyAlignment="1">
      <alignment horizontal="center" vertical="center"/>
    </xf>
    <xf numFmtId="0" fontId="51" fillId="0" borderId="9" xfId="222" applyFont="1" applyBorder="1" applyAlignment="1">
      <alignment horizontal="center" vertical="center"/>
    </xf>
    <xf numFmtId="0" fontId="51" fillId="0" borderId="9" xfId="222" applyFont="1" applyBorder="1" applyAlignment="1">
      <alignment horizontal="left" vertical="center" wrapText="1"/>
    </xf>
    <xf numFmtId="3" fontId="51" fillId="0" borderId="9" xfId="222" applyNumberFormat="1" applyFont="1" applyBorder="1" applyAlignment="1">
      <alignment horizontal="right" vertical="center"/>
    </xf>
    <xf numFmtId="0" fontId="52" fillId="0" borderId="9" xfId="222" applyFont="1" applyBorder="1" applyAlignment="1">
      <alignment horizontal="center" vertical="center"/>
    </xf>
    <xf numFmtId="168" fontId="51" fillId="0" borderId="47" xfId="222" applyNumberFormat="1" applyFont="1" applyBorder="1" applyAlignment="1">
      <alignment horizontal="right" vertical="center" wrapText="1"/>
    </xf>
    <xf numFmtId="0" fontId="51" fillId="32" borderId="52" xfId="222" applyFont="1" applyFill="1" applyBorder="1" applyAlignment="1">
      <alignment horizontal="center" vertical="center"/>
    </xf>
    <xf numFmtId="0" fontId="51" fillId="32" borderId="9" xfId="222" applyFont="1" applyFill="1" applyBorder="1" applyAlignment="1">
      <alignment horizontal="left" vertical="center" wrapText="1"/>
    </xf>
    <xf numFmtId="0" fontId="58" fillId="0" borderId="0" xfId="222" applyFont="1" applyAlignment="1">
      <alignment vertical="center" wrapText="1"/>
    </xf>
    <xf numFmtId="0" fontId="51" fillId="32" borderId="9" xfId="222" quotePrefix="1" applyFont="1" applyFill="1" applyBorder="1" applyAlignment="1">
      <alignment horizontal="left" vertical="center" wrapText="1"/>
    </xf>
    <xf numFmtId="0" fontId="51" fillId="32" borderId="9" xfId="222" applyFont="1" applyFill="1" applyBorder="1" applyAlignment="1">
      <alignment horizontal="center" vertical="center"/>
    </xf>
    <xf numFmtId="0" fontId="51" fillId="32" borderId="9" xfId="222" applyFont="1" applyFill="1" applyBorder="1" applyAlignment="1">
      <alignment horizontal="left" vertical="center"/>
    </xf>
    <xf numFmtId="0" fontId="60" fillId="0" borderId="0" xfId="222" applyFont="1" applyAlignment="1">
      <alignment vertical="center" wrapText="1"/>
    </xf>
    <xf numFmtId="0" fontId="61" fillId="0" borderId="0" xfId="222" applyFont="1" applyAlignment="1">
      <alignment vertical="center"/>
    </xf>
    <xf numFmtId="0" fontId="51" fillId="0" borderId="9" xfId="222" quotePrefix="1" applyFont="1" applyBorder="1" applyAlignment="1">
      <alignment horizontal="left" vertical="center"/>
    </xf>
    <xf numFmtId="0" fontId="51" fillId="0" borderId="9" xfId="222" applyFont="1" applyBorder="1" applyAlignment="1">
      <alignment horizontal="left" vertical="center"/>
    </xf>
    <xf numFmtId="3" fontId="57" fillId="0" borderId="9" xfId="222" applyNumberFormat="1" applyFont="1" applyBorder="1" applyAlignment="1">
      <alignment horizontal="right" vertical="center"/>
    </xf>
    <xf numFmtId="0" fontId="57" fillId="0" borderId="9" xfId="222" applyFont="1" applyBorder="1" applyAlignment="1">
      <alignment horizontal="center" vertical="center"/>
    </xf>
    <xf numFmtId="168" fontId="57" fillId="0" borderId="9" xfId="222" applyNumberFormat="1" applyFont="1" applyBorder="1" applyAlignment="1">
      <alignment horizontal="right" vertical="center"/>
    </xf>
    <xf numFmtId="168" fontId="57" fillId="0" borderId="47" xfId="222" applyNumberFormat="1" applyFont="1" applyBorder="1" applyAlignment="1">
      <alignment horizontal="right" vertical="center" wrapText="1"/>
    </xf>
    <xf numFmtId="0" fontId="51" fillId="0" borderId="42" xfId="222" applyFont="1" applyBorder="1" applyAlignment="1">
      <alignment horizontal="center" vertical="center"/>
    </xf>
    <xf numFmtId="0" fontId="51" fillId="0" borderId="34" xfId="222" applyFont="1" applyBorder="1" applyAlignment="1">
      <alignment horizontal="center" vertical="center"/>
    </xf>
    <xf numFmtId="3" fontId="51" fillId="0" borderId="12" xfId="222" applyNumberFormat="1" applyFont="1" applyBorder="1" applyAlignment="1">
      <alignment horizontal="right" vertical="center"/>
    </xf>
    <xf numFmtId="0" fontId="52" fillId="0" borderId="12" xfId="222" applyFont="1" applyBorder="1" applyAlignment="1">
      <alignment horizontal="center" vertical="center"/>
    </xf>
    <xf numFmtId="168" fontId="51" fillId="0" borderId="58" xfId="222" applyNumberFormat="1" applyFont="1" applyBorder="1" applyAlignment="1">
      <alignment horizontal="right" vertical="center" wrapText="1"/>
    </xf>
    <xf numFmtId="0" fontId="62" fillId="0" borderId="15" xfId="222" applyFont="1" applyBorder="1" applyAlignment="1">
      <alignment horizontal="right" vertical="center"/>
    </xf>
    <xf numFmtId="168" fontId="53" fillId="0" borderId="38" xfId="222" applyNumberFormat="1" applyFont="1" applyBorder="1" applyAlignment="1">
      <alignment horizontal="right" vertical="center" wrapText="1"/>
    </xf>
    <xf numFmtId="0" fontId="51" fillId="0" borderId="52" xfId="222" quotePrefix="1" applyFont="1" applyBorder="1" applyAlignment="1">
      <alignment horizontal="center" vertical="center"/>
    </xf>
    <xf numFmtId="0" fontId="51" fillId="32" borderId="52" xfId="222" quotePrefix="1" applyFont="1" applyFill="1" applyBorder="1" applyAlignment="1">
      <alignment horizontal="center" vertical="center"/>
    </xf>
    <xf numFmtId="0" fontId="51" fillId="32" borderId="53" xfId="222" applyFont="1" applyFill="1" applyBorder="1" applyAlignment="1">
      <alignment horizontal="center" vertical="center"/>
    </xf>
    <xf numFmtId="0" fontId="51" fillId="32" borderId="11" xfId="222" applyFont="1" applyFill="1" applyBorder="1" applyAlignment="1">
      <alignment horizontal="center" vertical="center"/>
    </xf>
    <xf numFmtId="0" fontId="51" fillId="32" borderId="11" xfId="222" quotePrefix="1" applyFont="1" applyFill="1" applyBorder="1" applyAlignment="1">
      <alignment horizontal="left" vertical="center"/>
    </xf>
    <xf numFmtId="3" fontId="51" fillId="0" borderId="11" xfId="222" applyNumberFormat="1" applyFont="1" applyBorder="1" applyAlignment="1">
      <alignment horizontal="right" vertical="center"/>
    </xf>
    <xf numFmtId="0" fontId="51" fillId="0" borderId="11" xfId="222" applyFont="1" applyBorder="1" applyAlignment="1">
      <alignment horizontal="center" vertical="center"/>
    </xf>
    <xf numFmtId="168" fontId="51" fillId="0" borderId="40" xfId="222" applyNumberFormat="1" applyFont="1" applyBorder="1" applyAlignment="1">
      <alignment horizontal="right" vertical="center" wrapText="1"/>
    </xf>
    <xf numFmtId="0" fontId="51" fillId="0" borderId="53" xfId="222" quotePrefix="1" applyFont="1" applyBorder="1" applyAlignment="1">
      <alignment horizontal="center" vertical="center"/>
    </xf>
    <xf numFmtId="0" fontId="51" fillId="0" borderId="11" xfId="222" applyFont="1" applyBorder="1" applyAlignment="1">
      <alignment horizontal="left" vertical="center"/>
    </xf>
    <xf numFmtId="0" fontId="62" fillId="0" borderId="34" xfId="222" applyFont="1" applyBorder="1" applyAlignment="1">
      <alignment horizontal="right" vertical="center"/>
    </xf>
    <xf numFmtId="168" fontId="53" fillId="0" borderId="43" xfId="222" applyNumberFormat="1" applyFont="1" applyBorder="1" applyAlignment="1">
      <alignment horizontal="right" vertical="center" wrapText="1"/>
    </xf>
    <xf numFmtId="49" fontId="51" fillId="0" borderId="52" xfId="222" applyNumberFormat="1" applyFont="1" applyBorder="1" applyAlignment="1">
      <alignment horizontal="center" vertical="center"/>
    </xf>
    <xf numFmtId="49" fontId="51" fillId="32" borderId="52" xfId="222" applyNumberFormat="1" applyFont="1" applyFill="1" applyBorder="1" applyAlignment="1">
      <alignment horizontal="center" vertical="center"/>
    </xf>
    <xf numFmtId="49" fontId="51" fillId="0" borderId="53" xfId="222" applyNumberFormat="1" applyFont="1" applyBorder="1" applyAlignment="1">
      <alignment horizontal="center" vertical="center"/>
    </xf>
    <xf numFmtId="3" fontId="51" fillId="32" borderId="9" xfId="222" applyNumberFormat="1" applyFont="1" applyFill="1" applyBorder="1" applyAlignment="1">
      <alignment vertical="center"/>
    </xf>
    <xf numFmtId="0" fontId="51" fillId="38" borderId="0" xfId="222" applyFont="1" applyFill="1" applyAlignment="1">
      <alignment vertical="center"/>
    </xf>
    <xf numFmtId="0" fontId="60" fillId="0" borderId="0" xfId="222" applyFont="1" applyAlignment="1">
      <alignment vertical="top" wrapText="1"/>
    </xf>
    <xf numFmtId="3" fontId="51" fillId="38" borderId="0" xfId="222" applyNumberFormat="1" applyFont="1" applyFill="1" applyAlignment="1">
      <alignment vertical="center" wrapText="1"/>
    </xf>
    <xf numFmtId="0" fontId="63" fillId="0" borderId="0" xfId="222" applyFont="1" applyAlignment="1">
      <alignment horizontal="justify" vertical="center"/>
    </xf>
    <xf numFmtId="3" fontId="51" fillId="32" borderId="12" xfId="222" applyNumberFormat="1" applyFont="1" applyFill="1" applyBorder="1" applyAlignment="1">
      <alignment vertical="center"/>
    </xf>
    <xf numFmtId="0" fontId="51" fillId="0" borderId="12" xfId="222" applyFont="1" applyBorder="1" applyAlignment="1">
      <alignment horizontal="center" vertical="center"/>
    </xf>
    <xf numFmtId="0" fontId="51" fillId="0" borderId="11" xfId="222" quotePrefix="1" applyFont="1" applyBorder="1" applyAlignment="1">
      <alignment horizontal="left" vertical="center"/>
    </xf>
    <xf numFmtId="3" fontId="51" fillId="32" borderId="11" xfId="222" applyNumberFormat="1" applyFont="1" applyFill="1" applyBorder="1" applyAlignment="1">
      <alignment vertical="center"/>
    </xf>
    <xf numFmtId="168" fontId="51" fillId="0" borderId="0" xfId="222" applyNumberFormat="1" applyFont="1" applyAlignment="1">
      <alignment vertical="center" wrapText="1"/>
    </xf>
    <xf numFmtId="0" fontId="53" fillId="41" borderId="51" xfId="222" applyFont="1" applyFill="1" applyBorder="1" applyAlignment="1">
      <alignment vertical="center"/>
    </xf>
    <xf numFmtId="0" fontId="53" fillId="41" borderId="59" xfId="222" applyFont="1" applyFill="1" applyBorder="1" applyAlignment="1">
      <alignment horizontal="center" vertical="center" wrapText="1"/>
    </xf>
    <xf numFmtId="0" fontId="53" fillId="41" borderId="60" xfId="222" applyFont="1" applyFill="1" applyBorder="1" applyAlignment="1">
      <alignment horizontal="center" vertical="center" wrapText="1"/>
    </xf>
    <xf numFmtId="0" fontId="51" fillId="32" borderId="20" xfId="222" quotePrefix="1" applyFont="1" applyFill="1" applyBorder="1" applyAlignment="1">
      <alignment horizontal="center" vertical="center"/>
    </xf>
    <xf numFmtId="0" fontId="51" fillId="0" borderId="10" xfId="222" applyFont="1" applyBorder="1" applyAlignment="1">
      <alignment horizontal="center" vertical="center"/>
    </xf>
    <xf numFmtId="2" fontId="51" fillId="32" borderId="10" xfId="222" quotePrefix="1" applyNumberFormat="1" applyFont="1" applyFill="1" applyBorder="1" applyAlignment="1">
      <alignment horizontal="left" vertical="center" wrapText="1"/>
    </xf>
    <xf numFmtId="0" fontId="51" fillId="32" borderId="49" xfId="222" quotePrefix="1" applyFont="1" applyFill="1" applyBorder="1" applyAlignment="1">
      <alignment horizontal="center" vertical="center"/>
    </xf>
    <xf numFmtId="0" fontId="51" fillId="32" borderId="9" xfId="222" quotePrefix="1" applyFont="1" applyFill="1" applyBorder="1" applyAlignment="1">
      <alignment horizontal="left" vertical="center"/>
    </xf>
    <xf numFmtId="0" fontId="51" fillId="0" borderId="49" xfId="222" quotePrefix="1" applyFont="1" applyBorder="1" applyAlignment="1">
      <alignment horizontal="center" vertical="center"/>
    </xf>
    <xf numFmtId="0" fontId="51" fillId="0" borderId="17" xfId="222" applyFont="1" applyBorder="1" applyAlignment="1">
      <alignment horizontal="center" vertical="center"/>
    </xf>
    <xf numFmtId="0" fontId="51" fillId="0" borderId="0" xfId="222" applyFont="1" applyAlignment="1">
      <alignment horizontal="center" vertical="center"/>
    </xf>
    <xf numFmtId="0" fontId="64" fillId="0" borderId="0" xfId="222" applyFont="1" applyAlignment="1">
      <alignment horizontal="left" vertical="center"/>
    </xf>
    <xf numFmtId="2" fontId="51" fillId="0" borderId="0" xfId="222" applyNumberFormat="1" applyFont="1" applyAlignment="1">
      <alignment horizontal="right" vertical="center"/>
    </xf>
    <xf numFmtId="3" fontId="52" fillId="0" borderId="0" xfId="222" applyNumberFormat="1" applyFont="1" applyAlignment="1">
      <alignment horizontal="right" vertical="center"/>
    </xf>
    <xf numFmtId="167" fontId="51" fillId="0" borderId="26" xfId="222" applyNumberFormat="1" applyFont="1" applyBorder="1" applyAlignment="1">
      <alignment horizontal="right" vertical="center" wrapText="1"/>
    </xf>
    <xf numFmtId="0" fontId="53" fillId="0" borderId="31" xfId="222" applyFont="1" applyBorder="1" applyAlignment="1">
      <alignment horizontal="center" vertical="center"/>
    </xf>
    <xf numFmtId="0" fontId="53" fillId="0" borderId="32" xfId="222" applyFont="1" applyBorder="1" applyAlignment="1">
      <alignment horizontal="center" vertical="center"/>
    </xf>
    <xf numFmtId="0" fontId="53" fillId="0" borderId="32" xfId="222" applyFont="1" applyBorder="1" applyAlignment="1">
      <alignment horizontal="left" vertical="center"/>
    </xf>
    <xf numFmtId="169" fontId="53" fillId="0" borderId="32" xfId="222" applyNumberFormat="1" applyFont="1" applyBorder="1" applyAlignment="1">
      <alignment horizontal="right" vertical="center"/>
    </xf>
    <xf numFmtId="3" fontId="53" fillId="0" borderId="32" xfId="222" applyNumberFormat="1" applyFont="1" applyBorder="1" applyAlignment="1">
      <alignment horizontal="right" vertical="center"/>
    </xf>
    <xf numFmtId="168" fontId="53" fillId="0" borderId="33" xfId="222" applyNumberFormat="1" applyFont="1" applyBorder="1" applyAlignment="1">
      <alignment horizontal="right" vertical="center" wrapText="1"/>
    </xf>
    <xf numFmtId="169" fontId="53" fillId="0" borderId="0" xfId="222" applyNumberFormat="1" applyFont="1" applyAlignment="1">
      <alignment horizontal="right" vertical="center"/>
    </xf>
    <xf numFmtId="3" fontId="53" fillId="0" borderId="0" xfId="222" applyNumberFormat="1" applyFont="1" applyAlignment="1">
      <alignment horizontal="right" vertical="center"/>
    </xf>
    <xf numFmtId="168" fontId="53" fillId="0" borderId="26" xfId="222" applyNumberFormat="1" applyFont="1" applyBorder="1" applyAlignment="1">
      <alignment horizontal="right" vertical="center" wrapText="1"/>
    </xf>
    <xf numFmtId="0" fontId="51" fillId="0" borderId="0" xfId="222" applyFont="1" applyAlignment="1">
      <alignment horizontal="left" vertical="center"/>
    </xf>
    <xf numFmtId="0" fontId="51" fillId="0" borderId="0" xfId="222" applyFont="1" applyAlignment="1">
      <alignment horizontal="right" vertical="center"/>
    </xf>
    <xf numFmtId="3" fontId="51" fillId="0" borderId="0" xfId="222" applyNumberFormat="1" applyFont="1" applyAlignment="1">
      <alignment horizontal="right" vertical="center"/>
    </xf>
    <xf numFmtId="3" fontId="51" fillId="0" borderId="26" xfId="222" applyNumberFormat="1" applyFont="1" applyBorder="1" applyAlignment="1">
      <alignment horizontal="right" vertical="center" wrapText="1"/>
    </xf>
    <xf numFmtId="0" fontId="51" fillId="0" borderId="23" xfId="222" applyFont="1" applyBorder="1" applyAlignment="1">
      <alignment horizontal="center" vertical="center"/>
    </xf>
    <xf numFmtId="0" fontId="51" fillId="0" borderId="24" xfId="222" applyFont="1" applyBorder="1" applyAlignment="1">
      <alignment horizontal="left" vertical="center"/>
    </xf>
    <xf numFmtId="3" fontId="51" fillId="0" borderId="24" xfId="222" applyNumberFormat="1" applyFont="1" applyBorder="1" applyAlignment="1">
      <alignment horizontal="right" vertical="center"/>
    </xf>
    <xf numFmtId="3" fontId="51" fillId="0" borderId="25" xfId="222" applyNumberFormat="1" applyFont="1" applyBorder="1" applyAlignment="1">
      <alignment horizontal="right" vertical="center" wrapText="1"/>
    </xf>
    <xf numFmtId="0" fontId="63" fillId="0" borderId="0" xfId="222" applyFont="1"/>
    <xf numFmtId="0" fontId="63" fillId="0" borderId="0" xfId="222" applyFont="1" applyAlignment="1">
      <alignment wrapText="1"/>
    </xf>
    <xf numFmtId="0" fontId="53" fillId="0" borderId="24" xfId="222" applyFont="1" applyBorder="1" applyAlignment="1">
      <alignment horizontal="right" vertical="center"/>
    </xf>
    <xf numFmtId="3" fontId="53" fillId="0" borderId="24" xfId="222" applyNumberFormat="1" applyFont="1" applyBorder="1" applyAlignment="1">
      <alignment horizontal="right" vertical="center"/>
    </xf>
    <xf numFmtId="3" fontId="53" fillId="0" borderId="25" xfId="222" applyNumberFormat="1" applyFont="1" applyBorder="1" applyAlignment="1">
      <alignment horizontal="right" vertical="center" wrapText="1"/>
    </xf>
    <xf numFmtId="0" fontId="65" fillId="0" borderId="0" xfId="222" applyFont="1" applyAlignment="1">
      <alignment vertical="center" wrapText="1"/>
    </xf>
    <xf numFmtId="0" fontId="51" fillId="0" borderId="0" xfId="222" quotePrefix="1" applyFont="1" applyAlignment="1">
      <alignment horizontal="left" vertical="center"/>
    </xf>
    <xf numFmtId="168" fontId="51" fillId="0" borderId="0" xfId="222" applyNumberFormat="1" applyFont="1" applyAlignment="1">
      <alignment horizontal="right" vertical="center"/>
    </xf>
    <xf numFmtId="168" fontId="51" fillId="0" borderId="26" xfId="222" applyNumberFormat="1" applyFont="1" applyBorder="1" applyAlignment="1">
      <alignment horizontal="right" vertical="center" wrapText="1"/>
    </xf>
    <xf numFmtId="0" fontId="51" fillId="0" borderId="17" xfId="222" quotePrefix="1" applyFont="1" applyBorder="1" applyAlignment="1">
      <alignment horizontal="center" vertical="center"/>
    </xf>
    <xf numFmtId="49" fontId="51" fillId="0" borderId="27" xfId="222" quotePrefix="1" applyNumberFormat="1" applyFont="1" applyBorder="1" applyAlignment="1">
      <alignment horizontal="center" vertical="center"/>
    </xf>
    <xf numFmtId="168" fontId="51" fillId="0" borderId="28" xfId="222" applyNumberFormat="1" applyFont="1" applyBorder="1" applyAlignment="1">
      <alignment horizontal="right" vertical="center"/>
    </xf>
    <xf numFmtId="168" fontId="51" fillId="0" borderId="29" xfId="222" applyNumberFormat="1" applyFont="1" applyBorder="1" applyAlignment="1">
      <alignment horizontal="right" vertical="center" wrapText="1"/>
    </xf>
    <xf numFmtId="168" fontId="53" fillId="0" borderId="24" xfId="222" applyNumberFormat="1" applyFont="1" applyBorder="1" applyAlignment="1">
      <alignment horizontal="right" vertical="center"/>
    </xf>
    <xf numFmtId="168" fontId="53" fillId="0" borderId="25" xfId="222" applyNumberFormat="1" applyFont="1" applyBorder="1" applyAlignment="1">
      <alignment horizontal="right" vertical="center" wrapText="1"/>
    </xf>
    <xf numFmtId="0" fontId="53" fillId="0" borderId="9" xfId="222" applyFont="1" applyBorder="1" applyAlignment="1">
      <alignment horizontal="right" vertical="center"/>
    </xf>
    <xf numFmtId="168" fontId="53" fillId="0" borderId="47" xfId="222" applyNumberFormat="1" applyFont="1" applyBorder="1" applyAlignment="1">
      <alignment horizontal="right" vertical="center" wrapText="1"/>
    </xf>
    <xf numFmtId="167" fontId="53" fillId="0" borderId="26" xfId="222" applyNumberFormat="1" applyFont="1" applyBorder="1" applyAlignment="1">
      <alignment horizontal="right" vertical="center" wrapText="1"/>
    </xf>
    <xf numFmtId="167" fontId="51" fillId="0" borderId="0" xfId="222" applyNumberFormat="1" applyFont="1" applyAlignment="1">
      <alignment horizontal="right" vertical="center" wrapText="1"/>
    </xf>
    <xf numFmtId="168" fontId="51" fillId="0" borderId="0" xfId="222" applyNumberFormat="1" applyFont="1" applyAlignment="1">
      <alignment horizontal="center" vertical="center"/>
    </xf>
    <xf numFmtId="10" fontId="51" fillId="0" borderId="0" xfId="223" applyNumberFormat="1" applyFont="1" applyFill="1" applyBorder="1" applyAlignment="1">
      <alignment horizontal="right" vertical="center"/>
    </xf>
    <xf numFmtId="3" fontId="51" fillId="32" borderId="36" xfId="222" applyNumberFormat="1" applyFont="1" applyFill="1" applyBorder="1" applyAlignment="1">
      <alignment horizontal="center" vertical="center"/>
    </xf>
    <xf numFmtId="3" fontId="51" fillId="32" borderId="36" xfId="222" applyNumberFormat="1" applyFont="1" applyFill="1" applyBorder="1" applyAlignment="1">
      <alignment vertical="center"/>
    </xf>
    <xf numFmtId="0" fontId="51" fillId="0" borderId="34" xfId="222" applyFont="1" applyBorder="1" applyAlignment="1">
      <alignment horizontal="left" vertical="center"/>
    </xf>
    <xf numFmtId="0" fontId="30" fillId="34" borderId="0" xfId="224" applyFont="1" applyFill="1" applyAlignment="1">
      <alignment horizontal="center" vertical="center"/>
    </xf>
    <xf numFmtId="0" fontId="9" fillId="0" borderId="0" xfId="224">
      <alignment vertical="center"/>
    </xf>
    <xf numFmtId="0" fontId="67" fillId="34" borderId="11" xfId="224" applyFont="1" applyFill="1" applyBorder="1" applyAlignment="1">
      <alignment horizontal="center" vertical="center" wrapText="1"/>
    </xf>
    <xf numFmtId="0" fontId="9" fillId="0" borderId="0" xfId="224" applyAlignment="1">
      <alignment horizontal="center" vertical="center"/>
    </xf>
    <xf numFmtId="0" fontId="9" fillId="0" borderId="62" xfId="224" applyBorder="1" applyAlignment="1">
      <alignment horizontal="center" vertical="center" textRotation="90" wrapText="1"/>
    </xf>
    <xf numFmtId="0" fontId="9" fillId="0" borderId="61" xfId="224" applyBorder="1" applyAlignment="1">
      <alignment horizontal="center" vertical="center" textRotation="90" wrapText="1"/>
    </xf>
    <xf numFmtId="0" fontId="9" fillId="37" borderId="36" xfId="224" applyFill="1" applyBorder="1" applyAlignment="1">
      <alignment horizontal="center" vertical="center" textRotation="90" wrapText="1"/>
    </xf>
    <xf numFmtId="0" fontId="9" fillId="33" borderId="54" xfId="224" applyFill="1" applyBorder="1" applyAlignment="1">
      <alignment horizontal="center" vertical="center" textRotation="90" wrapText="1"/>
    </xf>
    <xf numFmtId="0" fontId="9" fillId="33" borderId="36" xfId="224" applyFill="1" applyBorder="1" applyAlignment="1">
      <alignment horizontal="center" vertical="center" textRotation="90" wrapText="1"/>
    </xf>
    <xf numFmtId="0" fontId="9" fillId="33" borderId="55" xfId="224" applyFill="1" applyBorder="1" applyAlignment="1">
      <alignment horizontal="center" vertical="center" textRotation="90" wrapText="1"/>
    </xf>
    <xf numFmtId="0" fontId="9" fillId="34" borderId="36" xfId="224" applyFill="1" applyBorder="1" applyAlignment="1">
      <alignment horizontal="center" vertical="center" textRotation="90" wrapText="1"/>
    </xf>
    <xf numFmtId="0" fontId="9" fillId="35" borderId="36" xfId="224" applyFill="1" applyBorder="1" applyAlignment="1">
      <alignment horizontal="center" vertical="center" wrapText="1"/>
    </xf>
    <xf numFmtId="0" fontId="9" fillId="35" borderId="61" xfId="224" applyFill="1" applyBorder="1" applyAlignment="1">
      <alignment horizontal="center" vertical="center" wrapText="1"/>
    </xf>
    <xf numFmtId="0" fontId="9" fillId="35" borderId="0" xfId="224" applyFill="1" applyAlignment="1">
      <alignment horizontal="center" vertical="center" textRotation="90" wrapText="1"/>
    </xf>
    <xf numFmtId="0" fontId="9" fillId="0" borderId="0" xfId="224" applyAlignment="1">
      <alignment horizontal="center" vertical="center" wrapText="1"/>
    </xf>
    <xf numFmtId="0" fontId="55" fillId="32" borderId="48" xfId="224" applyFont="1" applyFill="1" applyBorder="1" applyAlignment="1">
      <alignment horizontal="right" vertical="center"/>
    </xf>
    <xf numFmtId="0" fontId="55" fillId="32" borderId="9" xfId="224" applyFont="1" applyFill="1" applyBorder="1" applyAlignment="1">
      <alignment horizontal="left" vertical="center"/>
    </xf>
    <xf numFmtId="0" fontId="50" fillId="0" borderId="9" xfId="226" applyFont="1" applyBorder="1" applyAlignment="1">
      <alignment horizontal="center" vertical="center"/>
    </xf>
    <xf numFmtId="4" fontId="54" fillId="0" borderId="9" xfId="226" applyNumberFormat="1" applyFont="1" applyBorder="1" applyAlignment="1">
      <alignment horizontal="center"/>
    </xf>
    <xf numFmtId="4" fontId="54" fillId="0" borderId="47" xfId="226" applyNumberFormat="1" applyFont="1" applyBorder="1" applyAlignment="1">
      <alignment horizontal="center"/>
    </xf>
    <xf numFmtId="49" fontId="54" fillId="0" borderId="0" xfId="225" applyNumberFormat="1" applyFont="1" applyBorder="1" applyAlignment="1">
      <alignment horizontal="right" vertical="center"/>
    </xf>
    <xf numFmtId="2" fontId="54" fillId="0" borderId="0" xfId="225" applyNumberFormat="1" applyFont="1" applyBorder="1" applyAlignment="1">
      <alignment horizontal="right" vertical="center"/>
    </xf>
    <xf numFmtId="170" fontId="54" fillId="0" borderId="0" xfId="225" applyNumberFormat="1" applyFont="1" applyBorder="1" applyAlignment="1">
      <alignment horizontal="right" vertical="center"/>
    </xf>
    <xf numFmtId="1" fontId="9" fillId="0" borderId="0" xfId="224" applyNumberFormat="1" applyAlignment="1">
      <alignment horizontal="center"/>
    </xf>
    <xf numFmtId="4" fontId="54" fillId="0" borderId="9" xfId="224" applyNumberFormat="1" applyFont="1" applyBorder="1" applyAlignment="1">
      <alignment horizontal="center"/>
    </xf>
    <xf numFmtId="4" fontId="54" fillId="0" borderId="47" xfId="224" applyNumberFormat="1" applyFont="1" applyBorder="1" applyAlignment="1">
      <alignment horizontal="center"/>
    </xf>
    <xf numFmtId="0" fontId="50" fillId="0" borderId="9" xfId="224" applyFont="1" applyBorder="1" applyAlignment="1">
      <alignment horizontal="center" vertical="center"/>
    </xf>
    <xf numFmtId="0" fontId="55" fillId="32" borderId="14" xfId="224" applyFont="1" applyFill="1" applyBorder="1" applyAlignment="1">
      <alignment horizontal="right" vertical="center"/>
    </xf>
    <xf numFmtId="0" fontId="55" fillId="32" borderId="11" xfId="224" applyFont="1" applyFill="1" applyBorder="1" applyAlignment="1">
      <alignment horizontal="left" vertical="center"/>
    </xf>
    <xf numFmtId="0" fontId="50" fillId="0" borderId="11" xfId="226" applyFont="1" applyBorder="1" applyAlignment="1">
      <alignment horizontal="center" vertical="center"/>
    </xf>
    <xf numFmtId="0" fontId="50" fillId="0" borderId="11" xfId="224" applyFont="1" applyBorder="1" applyAlignment="1">
      <alignment horizontal="center" vertical="center"/>
    </xf>
    <xf numFmtId="4" fontId="54" fillId="0" borderId="11" xfId="224" applyNumberFormat="1" applyFont="1" applyBorder="1" applyAlignment="1">
      <alignment horizontal="center"/>
    </xf>
    <xf numFmtId="4" fontId="54" fillId="0" borderId="40" xfId="224" applyNumberFormat="1" applyFont="1" applyBorder="1" applyAlignment="1">
      <alignment horizontal="center"/>
    </xf>
    <xf numFmtId="0" fontId="55" fillId="32" borderId="65" xfId="224" applyFont="1" applyFill="1" applyBorder="1" applyAlignment="1">
      <alignment horizontal="right" vertical="center"/>
    </xf>
    <xf numFmtId="0" fontId="55" fillId="32" borderId="66" xfId="224" applyFont="1" applyFill="1" applyBorder="1" applyAlignment="1">
      <alignment horizontal="left" vertical="center"/>
    </xf>
    <xf numFmtId="0" fontId="50" fillId="0" borderId="66" xfId="226" applyFont="1" applyBorder="1" applyAlignment="1">
      <alignment horizontal="center" vertical="center"/>
    </xf>
    <xf numFmtId="0" fontId="50" fillId="0" borderId="66" xfId="224" applyFont="1" applyBorder="1" applyAlignment="1">
      <alignment horizontal="center" vertical="center"/>
    </xf>
    <xf numFmtId="4" fontId="54" fillId="0" borderId="66" xfId="224" applyNumberFormat="1" applyFont="1" applyBorder="1" applyAlignment="1">
      <alignment horizontal="center"/>
    </xf>
    <xf numFmtId="165" fontId="0" fillId="32" borderId="0" xfId="225" applyNumberFormat="1" applyFont="1" applyFill="1" applyBorder="1" applyAlignment="1">
      <alignment horizontal="center" vertical="center" wrapText="1"/>
    </xf>
    <xf numFmtId="2" fontId="0" fillId="32" borderId="0" xfId="225" applyNumberFormat="1" applyFont="1" applyFill="1" applyBorder="1" applyAlignment="1">
      <alignment horizontal="center" vertical="center" wrapText="1"/>
    </xf>
    <xf numFmtId="170" fontId="0" fillId="32" borderId="0" xfId="225" applyNumberFormat="1" applyFont="1" applyFill="1" applyBorder="1" applyAlignment="1">
      <alignment horizontal="center" vertical="center" wrapText="1"/>
    </xf>
    <xf numFmtId="0" fontId="20" fillId="0" borderId="13" xfId="224" applyFont="1" applyBorder="1" applyAlignment="1">
      <alignment horizontal="center" vertical="center"/>
    </xf>
    <xf numFmtId="0" fontId="20" fillId="0" borderId="10" xfId="224" applyFont="1" applyBorder="1" applyAlignment="1">
      <alignment horizontal="center" vertical="center"/>
    </xf>
    <xf numFmtId="0" fontId="20" fillId="0" borderId="46" xfId="224" applyFont="1" applyBorder="1" applyAlignment="1">
      <alignment horizontal="center" vertical="center"/>
    </xf>
    <xf numFmtId="0" fontId="20" fillId="32" borderId="0" xfId="224" applyFont="1" applyFill="1" applyAlignment="1">
      <alignment horizontal="center" vertical="center"/>
    </xf>
    <xf numFmtId="0" fontId="9" fillId="32" borderId="0" xfId="224" applyFill="1">
      <alignment vertical="center"/>
    </xf>
    <xf numFmtId="0" fontId="20" fillId="0" borderId="14" xfId="224" applyFont="1" applyBorder="1" applyAlignment="1">
      <alignment horizontal="center" vertical="center"/>
    </xf>
    <xf numFmtId="0" fontId="20" fillId="0" borderId="11" xfId="224" applyFont="1" applyBorder="1" applyAlignment="1">
      <alignment horizontal="center" vertical="center"/>
    </xf>
    <xf numFmtId="0" fontId="20" fillId="0" borderId="40" xfId="224" applyFont="1" applyBorder="1" applyAlignment="1">
      <alignment horizontal="center" vertical="center"/>
    </xf>
    <xf numFmtId="1" fontId="9" fillId="0" borderId="0" xfId="224" applyNumberFormat="1" applyAlignment="1">
      <alignment horizontal="center" vertical="center"/>
    </xf>
    <xf numFmtId="165" fontId="0" fillId="32" borderId="17" xfId="225" applyNumberFormat="1" applyFont="1" applyFill="1" applyBorder="1" applyAlignment="1">
      <alignment horizontal="right" vertical="center" wrapText="1"/>
    </xf>
    <xf numFmtId="0" fontId="9" fillId="32" borderId="0" xfId="224" applyFill="1" applyAlignment="1">
      <alignment vertical="center" wrapText="1"/>
    </xf>
    <xf numFmtId="0" fontId="9" fillId="32" borderId="0" xfId="224" applyFill="1" applyAlignment="1">
      <alignment horizontal="right" vertical="center"/>
    </xf>
    <xf numFmtId="0" fontId="9" fillId="32" borderId="0" xfId="224" applyFill="1" applyAlignment="1">
      <alignment horizontal="center" vertical="center"/>
    </xf>
    <xf numFmtId="165" fontId="20" fillId="0" borderId="0" xfId="225" applyNumberFormat="1" applyFont="1" applyFill="1" applyBorder="1" applyAlignment="1">
      <alignment horizontal="center" vertical="center" wrapText="1"/>
    </xf>
    <xf numFmtId="0" fontId="20" fillId="0" borderId="0" xfId="224" applyFont="1" applyAlignment="1">
      <alignment horizontal="center" vertical="center"/>
    </xf>
    <xf numFmtId="165" fontId="0" fillId="32" borderId="0" xfId="225" applyNumberFormat="1" applyFont="1" applyFill="1" applyBorder="1" applyAlignment="1">
      <alignment horizontal="right" vertical="center" wrapText="1"/>
    </xf>
    <xf numFmtId="0" fontId="9" fillId="32" borderId="0" xfId="224" applyFill="1" applyAlignment="1">
      <alignment horizontal="left" vertical="center"/>
    </xf>
    <xf numFmtId="165" fontId="0" fillId="32" borderId="0" xfId="225" applyNumberFormat="1" applyFont="1" applyFill="1" applyAlignment="1">
      <alignment horizontal="right" vertical="center" wrapText="1"/>
    </xf>
    <xf numFmtId="165" fontId="0" fillId="0" borderId="0" xfId="225" applyNumberFormat="1" applyFont="1" applyAlignment="1">
      <alignment horizontal="right" vertical="center" wrapText="1"/>
    </xf>
    <xf numFmtId="0" fontId="9" fillId="0" borderId="0" xfId="224" applyAlignment="1">
      <alignment vertical="center" wrapText="1"/>
    </xf>
    <xf numFmtId="0" fontId="9" fillId="0" borderId="0" xfId="224" applyAlignment="1">
      <alignment horizontal="right" vertical="center"/>
    </xf>
    <xf numFmtId="0" fontId="30" fillId="34" borderId="0" xfId="0" applyFont="1" applyFill="1" applyAlignment="1">
      <alignment horizontal="center" vertical="center"/>
    </xf>
    <xf numFmtId="0" fontId="0" fillId="0" borderId="0" xfId="0" applyAlignment="1">
      <alignment horizontal="center" vertical="center"/>
    </xf>
    <xf numFmtId="0" fontId="0" fillId="35" borderId="0" xfId="0" applyFill="1" applyAlignment="1">
      <alignment horizontal="center" wrapText="1"/>
    </xf>
    <xf numFmtId="0" fontId="0" fillId="35" borderId="0" xfId="0" applyFill="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xf>
    <xf numFmtId="3" fontId="9" fillId="0" borderId="0" xfId="224" applyNumberFormat="1">
      <alignment vertical="center"/>
    </xf>
    <xf numFmtId="0" fontId="0" fillId="32" borderId="0" xfId="0" applyFill="1">
      <alignment vertical="center"/>
    </xf>
    <xf numFmtId="3" fontId="51" fillId="0" borderId="0" xfId="0" applyNumberFormat="1" applyFont="1" applyAlignment="1">
      <alignment horizontal="right" vertical="center"/>
    </xf>
    <xf numFmtId="0" fontId="51" fillId="0" borderId="0" xfId="220" applyFont="1" applyAlignment="1">
      <alignment horizontal="left" vertical="center"/>
    </xf>
    <xf numFmtId="0" fontId="0" fillId="32" borderId="0" xfId="0" applyFill="1" applyAlignment="1">
      <alignment horizontal="right" vertical="center"/>
    </xf>
    <xf numFmtId="0" fontId="0" fillId="32" borderId="0" xfId="224" applyFont="1" applyFill="1">
      <alignment vertical="center"/>
    </xf>
    <xf numFmtId="3" fontId="51" fillId="38" borderId="0" xfId="220" applyNumberFormat="1" applyFont="1" applyFill="1" applyAlignment="1">
      <alignment horizontal="right" vertical="center"/>
    </xf>
    <xf numFmtId="0" fontId="0" fillId="0" borderId="0" xfId="224" applyFont="1">
      <alignment vertical="center"/>
    </xf>
    <xf numFmtId="3" fontId="51" fillId="0" borderId="0" xfId="220" applyNumberFormat="1" applyFont="1" applyAlignment="1">
      <alignment horizontal="right" vertical="center"/>
    </xf>
    <xf numFmtId="3" fontId="51" fillId="38" borderId="0" xfId="0" applyNumberFormat="1" applyFont="1" applyFill="1" applyAlignment="1">
      <alignment horizontal="right" vertical="center"/>
    </xf>
    <xf numFmtId="2" fontId="0" fillId="0" borderId="0" xfId="0" applyNumberFormat="1">
      <alignment vertical="center"/>
    </xf>
    <xf numFmtId="3" fontId="51" fillId="42" borderId="0" xfId="220" applyNumberFormat="1" applyFont="1" applyFill="1" applyAlignment="1">
      <alignment horizontal="right" vertical="center"/>
    </xf>
    <xf numFmtId="4" fontId="54" fillId="0" borderId="67" xfId="224" applyNumberFormat="1" applyFont="1" applyBorder="1" applyAlignment="1">
      <alignment horizontal="center"/>
    </xf>
    <xf numFmtId="4" fontId="54" fillId="0" borderId="68" xfId="224" applyNumberFormat="1" applyFont="1" applyBorder="1" applyAlignment="1">
      <alignment horizontal="center"/>
    </xf>
    <xf numFmtId="2" fontId="9" fillId="32" borderId="0" xfId="224" applyNumberFormat="1" applyFill="1">
      <alignment vertical="center"/>
    </xf>
    <xf numFmtId="0" fontId="9" fillId="0" borderId="0" xfId="224" applyAlignment="1">
      <alignment horizontal="center" vertical="center"/>
    </xf>
    <xf numFmtId="0" fontId="0" fillId="0" borderId="0" xfId="0" applyAlignment="1">
      <alignment horizontal="center" vertical="center"/>
    </xf>
    <xf numFmtId="0" fontId="9" fillId="37" borderId="24" xfId="224" applyFill="1" applyBorder="1" applyAlignment="1">
      <alignment horizontal="center" vertical="center" textRotation="90" wrapText="1"/>
    </xf>
    <xf numFmtId="0" fontId="9" fillId="37" borderId="54" xfId="224" applyFill="1" applyBorder="1" applyAlignment="1">
      <alignment horizontal="center" vertical="center" textRotation="90" wrapText="1"/>
    </xf>
    <xf numFmtId="166" fontId="0" fillId="32" borderId="52" xfId="225" applyNumberFormat="1" applyFont="1" applyFill="1" applyBorder="1" applyAlignment="1">
      <alignment horizontal="center" vertical="center" wrapText="1"/>
    </xf>
    <xf numFmtId="0" fontId="9" fillId="0" borderId="47" xfId="224" applyBorder="1" applyAlignment="1">
      <alignment horizontal="center" vertical="center" wrapText="1"/>
    </xf>
    <xf numFmtId="166" fontId="0" fillId="32" borderId="63" xfId="225" applyNumberFormat="1" applyFont="1" applyFill="1" applyBorder="1" applyAlignment="1">
      <alignment horizontal="center" vertical="center" wrapText="1"/>
    </xf>
    <xf numFmtId="166" fontId="0" fillId="32" borderId="53" xfId="225" applyNumberFormat="1" applyFont="1" applyFill="1" applyBorder="1" applyAlignment="1">
      <alignment horizontal="center" vertical="center" wrapText="1"/>
    </xf>
    <xf numFmtId="0" fontId="9" fillId="0" borderId="64" xfId="224" applyBorder="1" applyAlignment="1">
      <alignment horizontal="center" vertical="center" wrapText="1"/>
    </xf>
    <xf numFmtId="0" fontId="9" fillId="0" borderId="40" xfId="224" applyBorder="1" applyAlignment="1">
      <alignment horizontal="center" vertical="center" wrapText="1"/>
    </xf>
    <xf numFmtId="0" fontId="48" fillId="0" borderId="23" xfId="224" applyFont="1" applyBorder="1" applyAlignment="1">
      <alignment horizontal="center" vertical="center" wrapText="1"/>
    </xf>
    <xf numFmtId="0" fontId="1" fillId="0" borderId="25" xfId="224" applyFont="1" applyBorder="1" applyAlignment="1">
      <alignment horizontal="center" vertical="center" wrapText="1"/>
    </xf>
    <xf numFmtId="0" fontId="1" fillId="0" borderId="27" xfId="224" applyFont="1" applyBorder="1" applyAlignment="1">
      <alignment horizontal="center" vertical="center" wrapText="1"/>
    </xf>
    <xf numFmtId="0" fontId="1" fillId="0" borderId="29" xfId="224" applyFont="1" applyBorder="1" applyAlignment="1">
      <alignment horizontal="center" vertical="center" wrapText="1"/>
    </xf>
    <xf numFmtId="0" fontId="30" fillId="34" borderId="13" xfId="224" applyFont="1" applyFill="1" applyBorder="1" applyAlignment="1">
      <alignment horizontal="center" vertical="center"/>
    </xf>
    <xf numFmtId="0" fontId="30" fillId="34" borderId="10" xfId="224" applyFont="1" applyFill="1" applyBorder="1" applyAlignment="1">
      <alignment horizontal="center" vertical="center"/>
    </xf>
    <xf numFmtId="0" fontId="30" fillId="34" borderId="46" xfId="224" applyFont="1" applyFill="1" applyBorder="1" applyAlignment="1">
      <alignment horizontal="center" vertical="center"/>
    </xf>
    <xf numFmtId="0" fontId="30" fillId="34" borderId="0" xfId="224" applyFont="1" applyFill="1" applyAlignment="1">
      <alignment horizontal="center" vertical="center"/>
    </xf>
    <xf numFmtId="0" fontId="20" fillId="34" borderId="19" xfId="224" applyFont="1" applyFill="1" applyBorder="1" applyAlignment="1">
      <alignment horizontal="center" vertical="center" wrapText="1"/>
    </xf>
    <xf numFmtId="0" fontId="20" fillId="34" borderId="11" xfId="224" applyFont="1" applyFill="1" applyBorder="1" applyAlignment="1">
      <alignment horizontal="center" vertical="center" wrapText="1"/>
    </xf>
    <xf numFmtId="0" fontId="32" fillId="34" borderId="19" xfId="224" applyFont="1" applyFill="1" applyBorder="1" applyAlignment="1">
      <alignment horizontal="center" vertical="center" wrapText="1"/>
    </xf>
    <xf numFmtId="0" fontId="32" fillId="34" borderId="14" xfId="224" applyFont="1" applyFill="1" applyBorder="1" applyAlignment="1">
      <alignment horizontal="center" vertical="center" wrapText="1"/>
    </xf>
    <xf numFmtId="0" fontId="32" fillId="34" borderId="11" xfId="224" applyFont="1" applyFill="1" applyBorder="1" applyAlignment="1">
      <alignment horizontal="center" vertical="center" wrapText="1"/>
    </xf>
    <xf numFmtId="0" fontId="32" fillId="34" borderId="40" xfId="224" applyFont="1" applyFill="1" applyBorder="1" applyAlignment="1">
      <alignment horizontal="center" vertical="center" wrapText="1"/>
    </xf>
    <xf numFmtId="165" fontId="0" fillId="32" borderId="27" xfId="225" applyNumberFormat="1" applyFont="1" applyFill="1" applyBorder="1" applyAlignment="1">
      <alignment horizontal="center" vertical="center" wrapText="1"/>
    </xf>
    <xf numFmtId="165" fontId="0" fillId="32" borderId="28" xfId="225" applyNumberFormat="1" applyFont="1" applyFill="1" applyBorder="1" applyAlignment="1">
      <alignment horizontal="center" vertical="center" wrapText="1"/>
    </xf>
    <xf numFmtId="0" fontId="48" fillId="0" borderId="20" xfId="224" applyFont="1" applyBorder="1" applyAlignment="1">
      <alignment horizontal="left" vertical="center"/>
    </xf>
    <xf numFmtId="0" fontId="48" fillId="0" borderId="18" xfId="224" applyFont="1" applyBorder="1" applyAlignment="1">
      <alignment horizontal="left" vertical="center"/>
    </xf>
    <xf numFmtId="0" fontId="48" fillId="0" borderId="21" xfId="224" applyFont="1" applyBorder="1" applyAlignment="1">
      <alignment horizontal="left" vertical="center"/>
    </xf>
    <xf numFmtId="0" fontId="48" fillId="0" borderId="19" xfId="224" applyFont="1" applyBorder="1" applyAlignment="1">
      <alignment horizontal="left" vertical="center"/>
    </xf>
    <xf numFmtId="0" fontId="20" fillId="0" borderId="0" xfId="224" applyFont="1" applyAlignment="1">
      <alignment horizontal="center" vertical="center"/>
    </xf>
    <xf numFmtId="0" fontId="51" fillId="0" borderId="31" xfId="222" quotePrefix="1" applyFont="1" applyBorder="1" applyAlignment="1">
      <alignment horizontal="center" vertical="center"/>
    </xf>
    <xf numFmtId="0" fontId="51" fillId="0" borderId="50" xfId="222" quotePrefix="1" applyFont="1" applyBorder="1" applyAlignment="1">
      <alignment horizontal="center" vertical="center"/>
    </xf>
    <xf numFmtId="0" fontId="62" fillId="0" borderId="57" xfId="222" quotePrefix="1" applyFont="1" applyBorder="1" applyAlignment="1">
      <alignment horizontal="left" vertical="center"/>
    </xf>
    <xf numFmtId="0" fontId="62" fillId="0" borderId="32" xfId="222" quotePrefix="1" applyFont="1" applyBorder="1" applyAlignment="1">
      <alignment horizontal="left" vertical="center"/>
    </xf>
    <xf numFmtId="0" fontId="62" fillId="0" borderId="50" xfId="222" quotePrefix="1" applyFont="1" applyBorder="1" applyAlignment="1">
      <alignment horizontal="left" vertical="center"/>
    </xf>
    <xf numFmtId="0" fontId="66" fillId="0" borderId="27" xfId="222" applyFont="1" applyBorder="1" applyAlignment="1">
      <alignment horizontal="left" vertical="center" wrapText="1"/>
    </xf>
    <xf numFmtId="0" fontId="66" fillId="0" borderId="28" xfId="222" applyFont="1" applyBorder="1" applyAlignment="1">
      <alignment horizontal="left" vertical="center" wrapText="1"/>
    </xf>
    <xf numFmtId="0" fontId="66" fillId="0" borderId="29" xfId="222" applyFont="1" applyBorder="1" applyAlignment="1">
      <alignment horizontal="left" vertical="center" wrapText="1"/>
    </xf>
    <xf numFmtId="49" fontId="53" fillId="41" borderId="20" xfId="222" applyNumberFormat="1" applyFont="1" applyFill="1" applyBorder="1" applyAlignment="1">
      <alignment horizontal="center" vertical="center"/>
    </xf>
    <xf numFmtId="49" fontId="53" fillId="41" borderId="13" xfId="222" applyNumberFormat="1" applyFont="1" applyFill="1" applyBorder="1" applyAlignment="1">
      <alignment horizontal="center" vertical="center"/>
    </xf>
    <xf numFmtId="0" fontId="53" fillId="41" borderId="51" xfId="222" applyFont="1" applyFill="1" applyBorder="1" applyAlignment="1">
      <alignment horizontal="left" vertical="center"/>
    </xf>
    <xf numFmtId="0" fontId="53" fillId="41" borderId="18" xfId="222" applyFont="1" applyFill="1" applyBorder="1" applyAlignment="1">
      <alignment horizontal="left" vertical="center"/>
    </xf>
    <xf numFmtId="0" fontId="53" fillId="41" borderId="22" xfId="222" applyFont="1" applyFill="1" applyBorder="1" applyAlignment="1">
      <alignment horizontal="left" vertical="center"/>
    </xf>
    <xf numFmtId="0" fontId="51" fillId="0" borderId="27" xfId="222" quotePrefix="1" applyFont="1" applyBorder="1" applyAlignment="1">
      <alignment horizontal="center" vertical="center"/>
    </xf>
    <xf numFmtId="0" fontId="51" fillId="0" borderId="30" xfId="222" quotePrefix="1" applyFont="1" applyBorder="1" applyAlignment="1">
      <alignment horizontal="center" vertical="center"/>
    </xf>
    <xf numFmtId="0" fontId="62" fillId="0" borderId="44" xfId="222" quotePrefix="1" applyFont="1" applyBorder="1" applyAlignment="1">
      <alignment horizontal="left" vertical="center"/>
    </xf>
    <xf numFmtId="0" fontId="62" fillId="0" borderId="28" xfId="222" quotePrefix="1" applyFont="1" applyBorder="1" applyAlignment="1">
      <alignment horizontal="left" vertical="center"/>
    </xf>
    <xf numFmtId="0" fontId="62" fillId="0" borderId="30" xfId="222" quotePrefix="1" applyFont="1" applyBorder="1" applyAlignment="1">
      <alignment horizontal="left" vertical="center"/>
    </xf>
    <xf numFmtId="49" fontId="53" fillId="41" borderId="56" xfId="222" applyNumberFormat="1" applyFont="1" applyFill="1" applyBorder="1" applyAlignment="1">
      <alignment horizontal="center" vertical="center"/>
    </xf>
    <xf numFmtId="49" fontId="53" fillId="41" borderId="10" xfId="222" applyNumberFormat="1" applyFont="1" applyFill="1" applyBorder="1" applyAlignment="1">
      <alignment horizontal="center" vertical="center"/>
    </xf>
    <xf numFmtId="0" fontId="53" fillId="41" borderId="10" xfId="222" quotePrefix="1" applyFont="1" applyFill="1" applyBorder="1" applyAlignment="1">
      <alignment horizontal="left" vertical="center"/>
    </xf>
    <xf numFmtId="0" fontId="53" fillId="41" borderId="46" xfId="222" quotePrefix="1" applyFont="1" applyFill="1" applyBorder="1" applyAlignment="1">
      <alignment horizontal="left" vertical="center"/>
    </xf>
    <xf numFmtId="0" fontId="51" fillId="0" borderId="17" xfId="222" applyFont="1" applyBorder="1" applyAlignment="1">
      <alignment horizontal="center" vertical="center"/>
    </xf>
    <xf numFmtId="0" fontId="51" fillId="0" borderId="37" xfId="222" applyFont="1" applyBorder="1" applyAlignment="1">
      <alignment horizontal="center" vertical="center"/>
    </xf>
    <xf numFmtId="0" fontId="62" fillId="0" borderId="39" xfId="222" quotePrefix="1" applyFont="1" applyBorder="1" applyAlignment="1">
      <alignment horizontal="left" vertical="center"/>
    </xf>
    <xf numFmtId="0" fontId="62" fillId="0" borderId="0" xfId="222" quotePrefix="1" applyFont="1" applyAlignment="1">
      <alignment horizontal="left" vertical="center"/>
    </xf>
    <xf numFmtId="0" fontId="62" fillId="0" borderId="37" xfId="222" quotePrefix="1" applyFont="1" applyBorder="1" applyAlignment="1">
      <alignment horizontal="left" vertical="center"/>
    </xf>
    <xf numFmtId="0" fontId="53" fillId="41" borderId="10" xfId="222" applyFont="1" applyFill="1" applyBorder="1" applyAlignment="1">
      <alignment horizontal="left" vertical="center"/>
    </xf>
    <xf numFmtId="0" fontId="53" fillId="41" borderId="46" xfId="222" applyFont="1" applyFill="1" applyBorder="1" applyAlignment="1">
      <alignment horizontal="left" vertical="center"/>
    </xf>
    <xf numFmtId="0" fontId="51" fillId="0" borderId="17" xfId="222" quotePrefix="1" applyFont="1" applyBorder="1" applyAlignment="1">
      <alignment horizontal="center" vertical="center"/>
    </xf>
    <xf numFmtId="0" fontId="51" fillId="0" borderId="37" xfId="222" quotePrefix="1" applyFont="1" applyBorder="1" applyAlignment="1">
      <alignment horizontal="center" vertical="center"/>
    </xf>
    <xf numFmtId="0" fontId="51" fillId="0" borderId="27" xfId="222" applyFont="1" applyBorder="1" applyAlignment="1">
      <alignment horizontal="center" vertical="center"/>
    </xf>
    <xf numFmtId="0" fontId="51" fillId="0" borderId="30" xfId="222" applyFont="1" applyBorder="1" applyAlignment="1">
      <alignment horizontal="center" vertical="center"/>
    </xf>
    <xf numFmtId="0" fontId="51" fillId="37" borderId="20" xfId="222" applyFont="1" applyFill="1" applyBorder="1" applyAlignment="1">
      <alignment horizontal="center" vertical="center"/>
    </xf>
    <xf numFmtId="0" fontId="51" fillId="37" borderId="13" xfId="222" applyFont="1" applyFill="1" applyBorder="1" applyAlignment="1">
      <alignment horizontal="center" vertical="center"/>
    </xf>
    <xf numFmtId="0" fontId="53" fillId="37" borderId="51" xfId="222" applyFont="1" applyFill="1" applyBorder="1" applyAlignment="1">
      <alignment horizontal="left" vertical="center"/>
    </xf>
    <xf numFmtId="0" fontId="53" fillId="37" borderId="18" xfId="222" applyFont="1" applyFill="1" applyBorder="1" applyAlignment="1">
      <alignment horizontal="left" vertical="center"/>
    </xf>
    <xf numFmtId="0" fontId="53" fillId="37" borderId="22" xfId="222" applyFont="1" applyFill="1" applyBorder="1" applyAlignment="1">
      <alignment horizontal="left" vertical="center"/>
    </xf>
    <xf numFmtId="0" fontId="51" fillId="0" borderId="23" xfId="222" quotePrefix="1" applyFont="1" applyBorder="1" applyAlignment="1">
      <alignment horizontal="center" vertical="center"/>
    </xf>
    <xf numFmtId="0" fontId="51" fillId="0" borderId="54" xfId="222" quotePrefix="1" applyFont="1" applyBorder="1" applyAlignment="1">
      <alignment horizontal="center" vertical="center"/>
    </xf>
    <xf numFmtId="0" fontId="62" fillId="0" borderId="55" xfId="222" quotePrefix="1" applyFont="1" applyBorder="1" applyAlignment="1">
      <alignment horizontal="left" vertical="center"/>
    </xf>
    <xf numFmtId="0" fontId="62" fillId="0" borderId="24" xfId="222" quotePrefix="1" applyFont="1" applyBorder="1" applyAlignment="1">
      <alignment horizontal="left" vertical="center"/>
    </xf>
    <xf numFmtId="0" fontId="62" fillId="0" borderId="54" xfId="222" quotePrefix="1" applyFont="1" applyBorder="1" applyAlignment="1">
      <alignment horizontal="left" vertical="center"/>
    </xf>
    <xf numFmtId="0" fontId="53" fillId="41" borderId="56" xfId="222" quotePrefix="1" applyFont="1" applyFill="1" applyBorder="1" applyAlignment="1">
      <alignment horizontal="center" vertical="center"/>
    </xf>
    <xf numFmtId="0" fontId="53" fillId="41" borderId="10" xfId="222" quotePrefix="1" applyFont="1" applyFill="1" applyBorder="1" applyAlignment="1">
      <alignment horizontal="center" vertical="center"/>
    </xf>
    <xf numFmtId="0" fontId="51" fillId="37" borderId="49" xfId="222" applyFont="1" applyFill="1" applyBorder="1" applyAlignment="1">
      <alignment horizontal="center" vertical="center"/>
    </xf>
    <xf numFmtId="0" fontId="51" fillId="37" borderId="48" xfId="222" applyFont="1" applyFill="1" applyBorder="1" applyAlignment="1">
      <alignment horizontal="center" vertical="center"/>
    </xf>
    <xf numFmtId="0" fontId="53" fillId="37" borderId="41" xfId="222" applyFont="1" applyFill="1" applyBorder="1" applyAlignment="1">
      <alignment horizontal="left" vertical="center"/>
    </xf>
    <xf numFmtId="0" fontId="53" fillId="37" borderId="16" xfId="222" applyFont="1" applyFill="1" applyBorder="1" applyAlignment="1">
      <alignment horizontal="left" vertical="center"/>
    </xf>
    <xf numFmtId="0" fontId="53" fillId="37" borderId="45" xfId="222" applyFont="1" applyFill="1" applyBorder="1" applyAlignment="1">
      <alignment horizontal="left" vertical="center"/>
    </xf>
    <xf numFmtId="0" fontId="53" fillId="40" borderId="31" xfId="222" quotePrefix="1" applyFont="1" applyFill="1" applyBorder="1" applyAlignment="1">
      <alignment horizontal="center" vertical="center"/>
    </xf>
    <xf numFmtId="0" fontId="53" fillId="40" borderId="50" xfId="222" quotePrefix="1" applyFont="1" applyFill="1" applyBorder="1" applyAlignment="1">
      <alignment horizontal="center" vertical="center"/>
    </xf>
    <xf numFmtId="0" fontId="53" fillId="41" borderId="20" xfId="222" applyFont="1" applyFill="1" applyBorder="1" applyAlignment="1">
      <alignment horizontal="center" vertical="center"/>
    </xf>
    <xf numFmtId="0" fontId="53" fillId="41" borderId="13" xfId="222" applyFont="1" applyFill="1" applyBorder="1" applyAlignment="1">
      <alignment horizontal="center" vertical="center"/>
    </xf>
    <xf numFmtId="0" fontId="53" fillId="41" borderId="51" xfId="222" quotePrefix="1" applyFont="1" applyFill="1" applyBorder="1" applyAlignment="1">
      <alignment horizontal="left" vertical="center"/>
    </xf>
    <xf numFmtId="0" fontId="53" fillId="41" borderId="18" xfId="222" quotePrefix="1" applyFont="1" applyFill="1" applyBorder="1" applyAlignment="1">
      <alignment horizontal="left" vertical="center"/>
    </xf>
    <xf numFmtId="0" fontId="53" fillId="41" borderId="22" xfId="222" quotePrefix="1" applyFont="1" applyFill="1" applyBorder="1" applyAlignment="1">
      <alignment horizontal="left" vertical="center"/>
    </xf>
    <xf numFmtId="0" fontId="51" fillId="37" borderId="49" xfId="222" quotePrefix="1" applyFont="1" applyFill="1" applyBorder="1" applyAlignment="1">
      <alignment horizontal="center" vertical="center"/>
    </xf>
    <xf numFmtId="0" fontId="51" fillId="37" borderId="48" xfId="222" quotePrefix="1" applyFont="1" applyFill="1" applyBorder="1" applyAlignment="1">
      <alignment horizontal="center" vertical="center"/>
    </xf>
    <xf numFmtId="168" fontId="51" fillId="39" borderId="9" xfId="222" applyNumberFormat="1" applyFont="1" applyFill="1" applyBorder="1" applyAlignment="1" applyProtection="1">
      <alignment horizontal="right" vertical="center"/>
      <protection locked="0"/>
    </xf>
    <xf numFmtId="168" fontId="51" fillId="39" borderId="9" xfId="0" applyNumberFormat="1" applyFont="1" applyFill="1" applyBorder="1" applyAlignment="1" applyProtection="1">
      <alignment horizontal="right" vertical="center"/>
      <protection locked="0"/>
    </xf>
    <xf numFmtId="168" fontId="52" fillId="39" borderId="9" xfId="0" applyNumberFormat="1" applyFont="1" applyFill="1" applyBorder="1" applyAlignment="1" applyProtection="1">
      <alignment horizontal="right" vertical="center"/>
      <protection locked="0"/>
    </xf>
    <xf numFmtId="168" fontId="51" fillId="39" borderId="12" xfId="222" applyNumberFormat="1" applyFont="1" applyFill="1" applyBorder="1" applyAlignment="1" applyProtection="1">
      <alignment horizontal="right" vertical="center"/>
      <protection locked="0"/>
    </xf>
    <xf numFmtId="168" fontId="52" fillId="39" borderId="11" xfId="222" applyNumberFormat="1" applyFont="1" applyFill="1" applyBorder="1" applyAlignment="1" applyProtection="1">
      <alignment horizontal="right" vertical="center"/>
      <protection locked="0"/>
    </xf>
    <xf numFmtId="168" fontId="51" fillId="39" borderId="11" xfId="222" applyNumberFormat="1" applyFont="1" applyFill="1" applyBorder="1" applyAlignment="1" applyProtection="1">
      <alignment horizontal="right" vertical="center"/>
      <protection locked="0"/>
    </xf>
    <xf numFmtId="168" fontId="51" fillId="39" borderId="36" xfId="222" applyNumberFormat="1" applyFont="1" applyFill="1" applyBorder="1" applyAlignment="1" applyProtection="1">
      <alignment vertical="center"/>
      <protection locked="0"/>
    </xf>
    <xf numFmtId="168" fontId="51" fillId="39" borderId="9" xfId="220" applyNumberFormat="1" applyFont="1" applyFill="1" applyBorder="1" applyAlignment="1" applyProtection="1">
      <alignment horizontal="right" vertical="center"/>
      <protection locked="0"/>
    </xf>
    <xf numFmtId="168" fontId="51" fillId="39" borderId="11" xfId="220" applyNumberFormat="1" applyFont="1" applyFill="1" applyBorder="1" applyAlignment="1" applyProtection="1">
      <alignment horizontal="right" vertical="center"/>
      <protection locked="0"/>
    </xf>
  </cellXfs>
  <cellStyles count="227">
    <cellStyle name="20 % – Zvýraznění 1" xfId="18" builtinId="30" customBuiltin="1"/>
    <cellStyle name="20 % – Zvýraznění 2" xfId="22" builtinId="34" customBuiltin="1"/>
    <cellStyle name="20 % – Zvýraznění 3" xfId="26" builtinId="38" customBuiltin="1"/>
    <cellStyle name="20 % – Zvýraznění 4" xfId="30" builtinId="42" customBuiltin="1"/>
    <cellStyle name="20 % – Zvýraznění 5" xfId="34" builtinId="46" customBuiltin="1"/>
    <cellStyle name="20 % – Zvýraznění 6" xfId="38" builtinId="50" customBuiltin="1"/>
    <cellStyle name="20 % – Zvýraznění1 2" xfId="67" xr:uid="{00000000-0005-0000-0000-000001000000}"/>
    <cellStyle name="20 % – Zvýraznění1 3" xfId="120" xr:uid="{00000000-0005-0000-0000-000002000000}"/>
    <cellStyle name="20 % – Zvýraznění1 4" xfId="179" xr:uid="{00000000-0005-0000-0000-000003000000}"/>
    <cellStyle name="20 % – Zvýraznění2 2" xfId="71" xr:uid="{00000000-0005-0000-0000-000005000000}"/>
    <cellStyle name="20 % – Zvýraznění2 3" xfId="124" xr:uid="{00000000-0005-0000-0000-000006000000}"/>
    <cellStyle name="20 % – Zvýraznění2 4" xfId="183" xr:uid="{00000000-0005-0000-0000-000007000000}"/>
    <cellStyle name="20 % – Zvýraznění3 2" xfId="75" xr:uid="{00000000-0005-0000-0000-000009000000}"/>
    <cellStyle name="20 % – Zvýraznění3 3" xfId="128" xr:uid="{00000000-0005-0000-0000-00000A000000}"/>
    <cellStyle name="20 % – Zvýraznění3 4" xfId="187" xr:uid="{00000000-0005-0000-0000-00000B000000}"/>
    <cellStyle name="20 % – Zvýraznění4 2" xfId="79" xr:uid="{00000000-0005-0000-0000-00000D000000}"/>
    <cellStyle name="20 % – Zvýraznění4 3" xfId="132" xr:uid="{00000000-0005-0000-0000-00000E000000}"/>
    <cellStyle name="20 % – Zvýraznění4 4" xfId="191" xr:uid="{00000000-0005-0000-0000-00000F000000}"/>
    <cellStyle name="20 % – Zvýraznění5 2" xfId="83" xr:uid="{00000000-0005-0000-0000-000011000000}"/>
    <cellStyle name="20 % – Zvýraznění5 3" xfId="136" xr:uid="{00000000-0005-0000-0000-000012000000}"/>
    <cellStyle name="20 % – Zvýraznění5 4" xfId="195" xr:uid="{00000000-0005-0000-0000-000013000000}"/>
    <cellStyle name="20 % – Zvýraznění6 2" xfId="87" xr:uid="{00000000-0005-0000-0000-000015000000}"/>
    <cellStyle name="20 % – Zvýraznění6 3" xfId="140" xr:uid="{00000000-0005-0000-0000-000016000000}"/>
    <cellStyle name="20 % – Zvýraznění6 4" xfId="199" xr:uid="{00000000-0005-0000-0000-000017000000}"/>
    <cellStyle name="40 % – Zvýraznění 1" xfId="19" builtinId="31" customBuiltin="1"/>
    <cellStyle name="40 % – Zvýraznění 2" xfId="23" builtinId="35" customBuiltin="1"/>
    <cellStyle name="40 % – Zvýraznění 3" xfId="27" builtinId="39" customBuiltin="1"/>
    <cellStyle name="40 % – Zvýraznění 4" xfId="31" builtinId="43" customBuiltin="1"/>
    <cellStyle name="40 % – Zvýraznění 5" xfId="35" builtinId="47" customBuiltin="1"/>
    <cellStyle name="40 % – Zvýraznění 6" xfId="39" builtinId="51" customBuiltin="1"/>
    <cellStyle name="40 % – Zvýraznění1 2" xfId="68" xr:uid="{00000000-0005-0000-0000-000019000000}"/>
    <cellStyle name="40 % – Zvýraznění1 3" xfId="121" xr:uid="{00000000-0005-0000-0000-00001A000000}"/>
    <cellStyle name="40 % – Zvýraznění1 4" xfId="180" xr:uid="{00000000-0005-0000-0000-00001B000000}"/>
    <cellStyle name="40 % – Zvýraznění2 2" xfId="72" xr:uid="{00000000-0005-0000-0000-00001D000000}"/>
    <cellStyle name="40 % – Zvýraznění2 3" xfId="125" xr:uid="{00000000-0005-0000-0000-00001E000000}"/>
    <cellStyle name="40 % – Zvýraznění2 4" xfId="184" xr:uid="{00000000-0005-0000-0000-00001F000000}"/>
    <cellStyle name="40 % – Zvýraznění3 2" xfId="76" xr:uid="{00000000-0005-0000-0000-000021000000}"/>
    <cellStyle name="40 % – Zvýraznění3 3" xfId="129" xr:uid="{00000000-0005-0000-0000-000022000000}"/>
    <cellStyle name="40 % – Zvýraznění3 4" xfId="188" xr:uid="{00000000-0005-0000-0000-000023000000}"/>
    <cellStyle name="40 % – Zvýraznění4 2" xfId="80" xr:uid="{00000000-0005-0000-0000-000025000000}"/>
    <cellStyle name="40 % – Zvýraznění4 3" xfId="133" xr:uid="{00000000-0005-0000-0000-000026000000}"/>
    <cellStyle name="40 % – Zvýraznění4 4" xfId="192" xr:uid="{00000000-0005-0000-0000-000027000000}"/>
    <cellStyle name="40 % – Zvýraznění5 2" xfId="84" xr:uid="{00000000-0005-0000-0000-000029000000}"/>
    <cellStyle name="40 % – Zvýraznění5 3" xfId="137" xr:uid="{00000000-0005-0000-0000-00002A000000}"/>
    <cellStyle name="40 % – Zvýraznění5 4" xfId="196" xr:uid="{00000000-0005-0000-0000-00002B000000}"/>
    <cellStyle name="40 % – Zvýraznění6 2" xfId="88" xr:uid="{00000000-0005-0000-0000-00002D000000}"/>
    <cellStyle name="40 % – Zvýraznění6 3" xfId="141" xr:uid="{00000000-0005-0000-0000-00002E000000}"/>
    <cellStyle name="40 % – Zvýraznění6 4" xfId="200" xr:uid="{00000000-0005-0000-0000-00002F000000}"/>
    <cellStyle name="60 % – Zvýraznění 1" xfId="20" builtinId="32" customBuiltin="1"/>
    <cellStyle name="60 % – Zvýraznění 2" xfId="24" builtinId="36" customBuiltin="1"/>
    <cellStyle name="60 % – Zvýraznění 3" xfId="28" builtinId="40" customBuiltin="1"/>
    <cellStyle name="60 % – Zvýraznění 4" xfId="32" builtinId="44" customBuiltin="1"/>
    <cellStyle name="60 % – Zvýraznění 5" xfId="36" builtinId="48" customBuiltin="1"/>
    <cellStyle name="60 % – Zvýraznění 6" xfId="40" builtinId="52" customBuiltin="1"/>
    <cellStyle name="60 % – Zvýraznění1 2" xfId="69" xr:uid="{00000000-0005-0000-0000-000031000000}"/>
    <cellStyle name="60 % – Zvýraznění1 3" xfId="122" xr:uid="{00000000-0005-0000-0000-000032000000}"/>
    <cellStyle name="60 % – Zvýraznění1 4" xfId="181" xr:uid="{00000000-0005-0000-0000-000033000000}"/>
    <cellStyle name="60 % – Zvýraznění2 2" xfId="73" xr:uid="{00000000-0005-0000-0000-000035000000}"/>
    <cellStyle name="60 % – Zvýraznění2 3" xfId="126" xr:uid="{00000000-0005-0000-0000-000036000000}"/>
    <cellStyle name="60 % – Zvýraznění2 4" xfId="185" xr:uid="{00000000-0005-0000-0000-000037000000}"/>
    <cellStyle name="60 % – Zvýraznění3 2" xfId="77" xr:uid="{00000000-0005-0000-0000-000039000000}"/>
    <cellStyle name="60 % – Zvýraznění3 3" xfId="130" xr:uid="{00000000-0005-0000-0000-00003A000000}"/>
    <cellStyle name="60 % – Zvýraznění3 4" xfId="189" xr:uid="{00000000-0005-0000-0000-00003B000000}"/>
    <cellStyle name="60 % – Zvýraznění4 2" xfId="81" xr:uid="{00000000-0005-0000-0000-00003D000000}"/>
    <cellStyle name="60 % – Zvýraznění4 3" xfId="134" xr:uid="{00000000-0005-0000-0000-00003E000000}"/>
    <cellStyle name="60 % – Zvýraznění4 4" xfId="193" xr:uid="{00000000-0005-0000-0000-00003F000000}"/>
    <cellStyle name="60 % – Zvýraznění5 2" xfId="85" xr:uid="{00000000-0005-0000-0000-000041000000}"/>
    <cellStyle name="60 % – Zvýraznění5 3" xfId="138" xr:uid="{00000000-0005-0000-0000-000042000000}"/>
    <cellStyle name="60 % – Zvýraznění5 4" xfId="197" xr:uid="{00000000-0005-0000-0000-000043000000}"/>
    <cellStyle name="60 % – Zvýraznění6 2" xfId="89" xr:uid="{00000000-0005-0000-0000-000045000000}"/>
    <cellStyle name="60 % – Zvýraznění6 3" xfId="142" xr:uid="{00000000-0005-0000-0000-000046000000}"/>
    <cellStyle name="60 % – Zvýraznění6 4" xfId="201" xr:uid="{00000000-0005-0000-0000-000047000000}"/>
    <cellStyle name="Celkem" xfId="16" builtinId="25" customBuiltin="1"/>
    <cellStyle name="Celkem 2" xfId="65" xr:uid="{00000000-0005-0000-0000-000049000000}"/>
    <cellStyle name="Celkem 3" xfId="118" xr:uid="{00000000-0005-0000-0000-00004A000000}"/>
    <cellStyle name="Celkem 4" xfId="177" xr:uid="{00000000-0005-0000-0000-00004B000000}"/>
    <cellStyle name="Čárka 2" xfId="225" xr:uid="{47EAE48F-EE4A-4888-8E34-BAC23E2FDD28}"/>
    <cellStyle name="čárky 2" xfId="90" xr:uid="{00000000-0005-0000-0000-00004D000000}"/>
    <cellStyle name="čárky 3" xfId="143" xr:uid="{00000000-0005-0000-0000-00004E000000}"/>
    <cellStyle name="Chybně 2" xfId="51" xr:uid="{00000000-0005-0000-0000-000050000000}"/>
    <cellStyle name="Chybně 3" xfId="104" xr:uid="{00000000-0005-0000-0000-000051000000}"/>
    <cellStyle name="Chybně 4" xfId="167" xr:uid="{00000000-0005-0000-0000-000052000000}"/>
    <cellStyle name="Kontrolní buňka" xfId="4" builtinId="23" customBuiltin="1"/>
    <cellStyle name="Kontrolní buňka 2" xfId="53" xr:uid="{00000000-0005-0000-0000-000054000000}"/>
    <cellStyle name="Kontrolní buňka 3" xfId="106" xr:uid="{00000000-0005-0000-0000-000055000000}"/>
    <cellStyle name="Kontrolní buňka 4" xfId="173" xr:uid="{00000000-0005-0000-0000-000056000000}"/>
    <cellStyle name="měny 2" xfId="91" xr:uid="{00000000-0005-0000-0000-000057000000}"/>
    <cellStyle name="měny 3" xfId="144" xr:uid="{00000000-0005-0000-0000-000058000000}"/>
    <cellStyle name="Nadpis 1" xfId="6" builtinId="16" customBuiltin="1"/>
    <cellStyle name="Nadpis 1 2" xfId="55" xr:uid="{00000000-0005-0000-0000-00005A000000}"/>
    <cellStyle name="Nadpis 1 3" xfId="108" xr:uid="{00000000-0005-0000-0000-00005B000000}"/>
    <cellStyle name="Nadpis 1 4" xfId="162" xr:uid="{00000000-0005-0000-0000-00005C000000}"/>
    <cellStyle name="Nadpis 2" xfId="7" builtinId="17" customBuiltin="1"/>
    <cellStyle name="Nadpis 2 2" xfId="56" xr:uid="{00000000-0005-0000-0000-00005E000000}"/>
    <cellStyle name="Nadpis 2 3" xfId="109" xr:uid="{00000000-0005-0000-0000-00005F000000}"/>
    <cellStyle name="Nadpis 2 4" xfId="163" xr:uid="{00000000-0005-0000-0000-000060000000}"/>
    <cellStyle name="Nadpis 3" xfId="8" builtinId="18" customBuiltin="1"/>
    <cellStyle name="Nadpis 3 2" xfId="57" xr:uid="{00000000-0005-0000-0000-000062000000}"/>
    <cellStyle name="Nadpis 3 3" xfId="110" xr:uid="{00000000-0005-0000-0000-000063000000}"/>
    <cellStyle name="Nadpis 3 4" xfId="164" xr:uid="{00000000-0005-0000-0000-000064000000}"/>
    <cellStyle name="Nadpis 4" xfId="9" builtinId="19" customBuiltin="1"/>
    <cellStyle name="Nadpis 4 2" xfId="58" xr:uid="{00000000-0005-0000-0000-000066000000}"/>
    <cellStyle name="Nadpis 4 3" xfId="111" xr:uid="{00000000-0005-0000-0000-000067000000}"/>
    <cellStyle name="Nadpis 4 4" xfId="165" xr:uid="{00000000-0005-0000-0000-000068000000}"/>
    <cellStyle name="Název" xfId="5" builtinId="15" customBuiltin="1"/>
    <cellStyle name="Název 2" xfId="54" xr:uid="{00000000-0005-0000-0000-00006A000000}"/>
    <cellStyle name="Název 3" xfId="107" xr:uid="{00000000-0005-0000-0000-00006B000000}"/>
    <cellStyle name="Název 4" xfId="161" xr:uid="{00000000-0005-0000-0000-00006C000000}"/>
    <cellStyle name="Neutrální" xfId="3" builtinId="28" customBuiltin="1"/>
    <cellStyle name="Neutrální 2" xfId="52" xr:uid="{00000000-0005-0000-0000-00006E000000}"/>
    <cellStyle name="Neutrální 3" xfId="105" xr:uid="{00000000-0005-0000-0000-00006F000000}"/>
    <cellStyle name="Neutrální 4" xfId="168" xr:uid="{00000000-0005-0000-0000-000070000000}"/>
    <cellStyle name="Normální" xfId="0" builtinId="0" customBuiltin="1"/>
    <cellStyle name="normální 10" xfId="157" xr:uid="{00000000-0005-0000-0000-000072000000}"/>
    <cellStyle name="normální 10 2" xfId="226" xr:uid="{4344A8E1-3FA3-4702-96D3-88A5EDB8C6C1}"/>
    <cellStyle name="normální 11" xfId="158" xr:uid="{00000000-0005-0000-0000-000073000000}"/>
    <cellStyle name="normální 12" xfId="160" xr:uid="{00000000-0005-0000-0000-000074000000}"/>
    <cellStyle name="Normální 13" xfId="202" xr:uid="{3237F007-5532-4A3D-85C6-524B3FCB3772}"/>
    <cellStyle name="Normální 14" xfId="203" xr:uid="{54C14254-C658-45F0-9F66-2ECF8A84DDAA}"/>
    <cellStyle name="Normální 15" xfId="205" xr:uid="{997B6117-6E64-48A6-8BEC-C5839CB26CD2}"/>
    <cellStyle name="Normální 16" xfId="204" xr:uid="{25F14235-0BCC-4C8F-B8A7-51BEA50A9304}"/>
    <cellStyle name="Normální 17" xfId="206" xr:uid="{8004A168-D2EC-47F3-87FB-E2F8619B5B6D}"/>
    <cellStyle name="Normální 18" xfId="207" xr:uid="{7BFCC526-3553-4CF0-9BFB-88E8052CD8B6}"/>
    <cellStyle name="Normální 19" xfId="208" xr:uid="{E25397EF-C094-47E7-BCB5-3372BF2A341D}"/>
    <cellStyle name="normální 2" xfId="42" xr:uid="{00000000-0005-0000-0000-000075000000}"/>
    <cellStyle name="Normální 2 2" xfId="224" xr:uid="{E8F3AB97-33B9-4F45-81C2-39FB724230EC}"/>
    <cellStyle name="Normální 20" xfId="209" xr:uid="{0D0AF4B2-CEA1-40A7-8770-B37B861331F9}"/>
    <cellStyle name="Normální 21" xfId="210" xr:uid="{AD396497-3430-4A4C-B377-B6B8828D2C16}"/>
    <cellStyle name="Normální 22" xfId="211" xr:uid="{DAD563D8-2BCE-4AD4-B102-E06B96C2628E}"/>
    <cellStyle name="Normální 23" xfId="212" xr:uid="{E6C188A6-7B3F-4D07-B572-8065DE7AE730}"/>
    <cellStyle name="Normální 24" xfId="213" xr:uid="{24510EF4-E2AA-45C8-B0DF-55147B75FC92}"/>
    <cellStyle name="Normální 25" xfId="214" xr:uid="{0CC19509-D73D-4CCF-AE89-06DF9581B82B}"/>
    <cellStyle name="Normální 26" xfId="215" xr:uid="{023AC41F-34CC-4D5A-BE9F-11F743AE7DA1}"/>
    <cellStyle name="Normální 27" xfId="216" xr:uid="{57648D78-BE73-48E5-8292-61E84E5A6B37}"/>
    <cellStyle name="Normální 28" xfId="217" xr:uid="{45F895E8-DCBC-49D8-BF33-FFB7308EC39C}"/>
    <cellStyle name="Normální 29" xfId="218" xr:uid="{1839B33D-36DE-40CB-9922-9418D0FB49F8}"/>
    <cellStyle name="normální 3" xfId="43" xr:uid="{00000000-0005-0000-0000-000076000000}"/>
    <cellStyle name="Normální 30" xfId="219" xr:uid="{90E60835-150D-4897-B1FC-E339CDB23968}"/>
    <cellStyle name="Normální 31" xfId="220" xr:uid="{46AFBCD0-2B2F-4ED4-87E6-2603607EAC6A}"/>
    <cellStyle name="Normální 31 2" xfId="222" xr:uid="{1BC1D6CC-9201-4494-9EC1-A5E919B34B20}"/>
    <cellStyle name="normální 4" xfId="44" xr:uid="{00000000-0005-0000-0000-000077000000}"/>
    <cellStyle name="normální 5" xfId="45" xr:uid="{00000000-0005-0000-0000-000078000000}"/>
    <cellStyle name="normální 5 2" xfId="46" xr:uid="{00000000-0005-0000-0000-000079000000}"/>
    <cellStyle name="normální 5 2 2" xfId="93" xr:uid="{00000000-0005-0000-0000-00007A000000}"/>
    <cellStyle name="normální 5 2 2 2" xfId="99" xr:uid="{00000000-0005-0000-0000-00007B000000}"/>
    <cellStyle name="normální 5 2 2 2 2" xfId="156" xr:uid="{00000000-0005-0000-0000-00007C000000}"/>
    <cellStyle name="normální 5 2 2 3" xfId="150" xr:uid="{00000000-0005-0000-0000-00007D000000}"/>
    <cellStyle name="normální 5 2 3" xfId="95" xr:uid="{00000000-0005-0000-0000-00007E000000}"/>
    <cellStyle name="normální 5 2 3 2" xfId="152" xr:uid="{00000000-0005-0000-0000-00007F000000}"/>
    <cellStyle name="normální 5 2 4" xfId="146" xr:uid="{00000000-0005-0000-0000-000080000000}"/>
    <cellStyle name="normální 5 3" xfId="92" xr:uid="{00000000-0005-0000-0000-000081000000}"/>
    <cellStyle name="normální 5 3 2" xfId="98" xr:uid="{00000000-0005-0000-0000-000082000000}"/>
    <cellStyle name="normální 5 3 2 2" xfId="155" xr:uid="{00000000-0005-0000-0000-000083000000}"/>
    <cellStyle name="normální 5 3 3" xfId="149" xr:uid="{00000000-0005-0000-0000-000084000000}"/>
    <cellStyle name="normální 5 4" xfId="48" xr:uid="{00000000-0005-0000-0000-000085000000}"/>
    <cellStyle name="normální 5 4 2" xfId="97" xr:uid="{00000000-0005-0000-0000-000086000000}"/>
    <cellStyle name="normální 5 4 2 2" xfId="154" xr:uid="{00000000-0005-0000-0000-000087000000}"/>
    <cellStyle name="normální 5 4 3" xfId="148" xr:uid="{00000000-0005-0000-0000-000088000000}"/>
    <cellStyle name="normální 5 5" xfId="94" xr:uid="{00000000-0005-0000-0000-000089000000}"/>
    <cellStyle name="normální 5 5 2" xfId="151" xr:uid="{00000000-0005-0000-0000-00008A000000}"/>
    <cellStyle name="normální 5 6" xfId="145" xr:uid="{00000000-0005-0000-0000-00008B000000}"/>
    <cellStyle name="normální 5 7" xfId="101" xr:uid="{00000000-0005-0000-0000-00008C000000}"/>
    <cellStyle name="normální 6" xfId="47" xr:uid="{00000000-0005-0000-0000-00008D000000}"/>
    <cellStyle name="normální 6 2" xfId="96" xr:uid="{00000000-0005-0000-0000-00008E000000}"/>
    <cellStyle name="normální 6 2 2" xfId="153" xr:uid="{00000000-0005-0000-0000-00008F000000}"/>
    <cellStyle name="normální 6 3" xfId="147" xr:uid="{00000000-0005-0000-0000-000090000000}"/>
    <cellStyle name="normální 7" xfId="49" xr:uid="{00000000-0005-0000-0000-000091000000}"/>
    <cellStyle name="normální 8" xfId="100" xr:uid="{00000000-0005-0000-0000-000092000000}"/>
    <cellStyle name="normální 9" xfId="102" xr:uid="{00000000-0005-0000-0000-000093000000}"/>
    <cellStyle name="normální_D11-SGGT" xfId="41" xr:uid="{00000000-0005-0000-0000-000094000000}"/>
    <cellStyle name="Poznámka 2" xfId="175" xr:uid="{00000000-0005-0000-0000-000095000000}"/>
    <cellStyle name="Procenta 2" xfId="221" xr:uid="{F75B7596-B810-4099-B133-15E77316DF6C}"/>
    <cellStyle name="Procenta 2 2" xfId="223" xr:uid="{74FAB7EA-2D64-417C-BA79-0691395330A3}"/>
    <cellStyle name="Propojená buňka" xfId="13" builtinId="24" customBuiltin="1"/>
    <cellStyle name="Propojená buňka 2" xfId="62" xr:uid="{00000000-0005-0000-0000-000097000000}"/>
    <cellStyle name="Propojená buňka 3" xfId="115" xr:uid="{00000000-0005-0000-0000-000098000000}"/>
    <cellStyle name="Propojená buňka 4" xfId="172" xr:uid="{00000000-0005-0000-0000-000099000000}"/>
    <cellStyle name="Správně" xfId="1" builtinId="26" customBuiltin="1"/>
    <cellStyle name="Správně 2" xfId="50" xr:uid="{00000000-0005-0000-0000-00009B000000}"/>
    <cellStyle name="Správně 3" xfId="103" xr:uid="{00000000-0005-0000-0000-00009C000000}"/>
    <cellStyle name="Správně 4" xfId="166" xr:uid="{00000000-0005-0000-0000-00009D000000}"/>
    <cellStyle name="Styl 1" xfId="159" xr:uid="{00000000-0005-0000-0000-00009E000000}"/>
    <cellStyle name="Špatně" xfId="2" builtinId="27" customBuiltin="1"/>
    <cellStyle name="Text upozornění" xfId="14" builtinId="11" customBuiltin="1"/>
    <cellStyle name="Text upozornění 2" xfId="63" xr:uid="{00000000-0005-0000-0000-0000A0000000}"/>
    <cellStyle name="Text upozornění 3" xfId="116" xr:uid="{00000000-0005-0000-0000-0000A1000000}"/>
    <cellStyle name="Text upozornění 4" xfId="174" xr:uid="{00000000-0005-0000-0000-0000A2000000}"/>
    <cellStyle name="Vstup" xfId="10" builtinId="20" customBuiltin="1"/>
    <cellStyle name="Vstup 2" xfId="59" xr:uid="{00000000-0005-0000-0000-0000A4000000}"/>
    <cellStyle name="Vstup 3" xfId="112" xr:uid="{00000000-0005-0000-0000-0000A5000000}"/>
    <cellStyle name="Vstup 4" xfId="169" xr:uid="{00000000-0005-0000-0000-0000A6000000}"/>
    <cellStyle name="Výpočet" xfId="12" builtinId="22" customBuiltin="1"/>
    <cellStyle name="Výpočet 2" xfId="61" xr:uid="{00000000-0005-0000-0000-0000A8000000}"/>
    <cellStyle name="Výpočet 3" xfId="114" xr:uid="{00000000-0005-0000-0000-0000A9000000}"/>
    <cellStyle name="Výpočet 4" xfId="171" xr:uid="{00000000-0005-0000-0000-0000AA000000}"/>
    <cellStyle name="Výstup" xfId="11" builtinId="21" customBuiltin="1"/>
    <cellStyle name="Výstup 2" xfId="60" xr:uid="{00000000-0005-0000-0000-0000AC000000}"/>
    <cellStyle name="Výstup 3" xfId="113" xr:uid="{00000000-0005-0000-0000-0000AD000000}"/>
    <cellStyle name="Výstup 4" xfId="170" xr:uid="{00000000-0005-0000-0000-0000AE000000}"/>
    <cellStyle name="Vysvětlující text" xfId="15" builtinId="53" customBuiltin="1"/>
    <cellStyle name="Vysvětlující text 2" xfId="64" xr:uid="{00000000-0005-0000-0000-0000B0000000}"/>
    <cellStyle name="Vysvětlující text 3" xfId="117" xr:uid="{00000000-0005-0000-0000-0000B1000000}"/>
    <cellStyle name="Vysvětlující text 4" xfId="176" xr:uid="{00000000-0005-0000-0000-0000B2000000}"/>
    <cellStyle name="Zvýraznění 1" xfId="17" builtinId="29" customBuiltin="1"/>
    <cellStyle name="Zvýraznění 1 2" xfId="66" xr:uid="{00000000-0005-0000-0000-0000B4000000}"/>
    <cellStyle name="Zvýraznění 1 3" xfId="119" xr:uid="{00000000-0005-0000-0000-0000B5000000}"/>
    <cellStyle name="Zvýraznění 1 4" xfId="178" xr:uid="{00000000-0005-0000-0000-0000B6000000}"/>
    <cellStyle name="Zvýraznění 2" xfId="21" builtinId="33" customBuiltin="1"/>
    <cellStyle name="Zvýraznění 2 2" xfId="70" xr:uid="{00000000-0005-0000-0000-0000B8000000}"/>
    <cellStyle name="Zvýraznění 2 3" xfId="123" xr:uid="{00000000-0005-0000-0000-0000B9000000}"/>
    <cellStyle name="Zvýraznění 2 4" xfId="182" xr:uid="{00000000-0005-0000-0000-0000BA000000}"/>
    <cellStyle name="Zvýraznění 3" xfId="25" builtinId="37" customBuiltin="1"/>
    <cellStyle name="Zvýraznění 3 2" xfId="74" xr:uid="{00000000-0005-0000-0000-0000BC000000}"/>
    <cellStyle name="Zvýraznění 3 3" xfId="127" xr:uid="{00000000-0005-0000-0000-0000BD000000}"/>
    <cellStyle name="Zvýraznění 3 4" xfId="186" xr:uid="{00000000-0005-0000-0000-0000BE000000}"/>
    <cellStyle name="Zvýraznění 4" xfId="29" builtinId="41" customBuiltin="1"/>
    <cellStyle name="Zvýraznění 4 2" xfId="78" xr:uid="{00000000-0005-0000-0000-0000C0000000}"/>
    <cellStyle name="Zvýraznění 4 3" xfId="131" xr:uid="{00000000-0005-0000-0000-0000C1000000}"/>
    <cellStyle name="Zvýraznění 4 4" xfId="190" xr:uid="{00000000-0005-0000-0000-0000C2000000}"/>
    <cellStyle name="Zvýraznění 5" xfId="33" builtinId="45" customBuiltin="1"/>
    <cellStyle name="Zvýraznění 5 2" xfId="82" xr:uid="{00000000-0005-0000-0000-0000C4000000}"/>
    <cellStyle name="Zvýraznění 5 3" xfId="135" xr:uid="{00000000-0005-0000-0000-0000C5000000}"/>
    <cellStyle name="Zvýraznění 5 4" xfId="194" xr:uid="{00000000-0005-0000-0000-0000C6000000}"/>
    <cellStyle name="Zvýraznění 6" xfId="37" builtinId="49" customBuiltin="1"/>
    <cellStyle name="Zvýraznění 6 2" xfId="86" xr:uid="{00000000-0005-0000-0000-0000C8000000}"/>
    <cellStyle name="Zvýraznění 6 3" xfId="139" xr:uid="{00000000-0005-0000-0000-0000C9000000}"/>
    <cellStyle name="Zvýraznění 6 4" xfId="198" xr:uid="{00000000-0005-0000-0000-0000CA000000}"/>
  </cellStyles>
  <dxfs count="42">
    <dxf>
      <fill>
        <patternFill>
          <bgColor theme="0" tint="-0.24994659260841701"/>
        </patternFill>
      </fill>
    </dxf>
    <dxf>
      <fill>
        <patternFill>
          <bgColor rgb="FFABDBFF"/>
        </patternFill>
      </fill>
    </dxf>
    <dxf>
      <fill>
        <patternFill>
          <bgColor theme="7" tint="0.59996337778862885"/>
        </patternFill>
      </fill>
    </dxf>
    <dxf>
      <fill>
        <patternFill>
          <bgColor theme="5" tint="0.59996337778862885"/>
        </patternFill>
      </fill>
    </dxf>
    <dxf>
      <fill>
        <patternFill>
          <bgColor rgb="FFFFC000"/>
        </patternFill>
      </fill>
    </dxf>
    <dxf>
      <fill>
        <patternFill>
          <bgColor rgb="FF7FFF00"/>
        </patternFill>
      </fill>
    </dxf>
    <dxf>
      <fill>
        <patternFill>
          <bgColor rgb="FFFF00FF"/>
        </patternFill>
      </fill>
    </dxf>
    <dxf>
      <font>
        <b/>
        <i/>
      </font>
    </dxf>
    <dxf>
      <font>
        <b/>
        <i/>
      </font>
    </dxf>
    <dxf>
      <fill>
        <patternFill>
          <bgColor theme="7" tint="0.79998168889431442"/>
        </patternFill>
      </fill>
    </dxf>
    <dxf>
      <fill>
        <patternFill>
          <bgColor theme="7" tint="0.79998168889431442"/>
        </patternFill>
      </fill>
    </dxf>
    <dxf>
      <fill>
        <patternFill>
          <bgColor theme="7" tint="0.79998168889431442"/>
        </patternFill>
      </fill>
    </dxf>
    <dxf>
      <font>
        <b/>
        <i val="0"/>
      </font>
    </dxf>
    <dxf>
      <font>
        <b/>
        <i val="0"/>
        <color auto="1"/>
      </font>
      <fill>
        <patternFill>
          <bgColor theme="7" tint="0.79998168889431442"/>
        </patternFill>
      </fill>
    </dxf>
    <dxf>
      <font>
        <b/>
        <i val="0"/>
        <color auto="1"/>
      </font>
      <fill>
        <patternFill>
          <bgColor theme="7" tint="0.79998168889431442"/>
        </patternFill>
      </fill>
    </dxf>
    <dxf>
      <font>
        <b val="0"/>
        <i val="0"/>
      </font>
      <border>
        <left style="medium">
          <color auto="1"/>
        </left>
        <right style="medium">
          <color auto="1"/>
        </right>
        <top style="medium">
          <color auto="1"/>
        </top>
        <bottom style="medium">
          <color auto="1"/>
        </bottom>
        <vertical style="thin">
          <color auto="1"/>
        </vertical>
        <horizontal style="thin">
          <color auto="1"/>
        </horizontal>
      </border>
    </dxf>
    <dxf>
      <font>
        <b/>
        <i/>
      </font>
    </dxf>
    <dxf>
      <font>
        <b/>
        <i/>
      </font>
    </dxf>
    <dxf>
      <fill>
        <patternFill>
          <bgColor theme="3" tint="0.79998168889431442"/>
        </patternFill>
      </fill>
    </dxf>
    <dxf>
      <fill>
        <patternFill>
          <bgColor theme="3" tint="0.79998168889431442"/>
        </patternFill>
      </fill>
    </dxf>
    <dxf>
      <fill>
        <patternFill>
          <bgColor theme="3" tint="0.79998168889431442"/>
        </patternFill>
      </fill>
    </dxf>
    <dxf>
      <font>
        <b/>
        <i val="0"/>
      </font>
    </dxf>
    <dxf>
      <font>
        <b/>
        <i val="0"/>
        <color theme="3"/>
      </font>
      <fill>
        <patternFill>
          <bgColor rgb="FFEAEAEA"/>
        </patternFill>
      </fill>
    </dxf>
    <dxf>
      <font>
        <b/>
        <i val="0"/>
        <color theme="3"/>
      </font>
      <fill>
        <patternFill>
          <bgColor rgb="FFEAEAEA"/>
        </patternFill>
      </fill>
    </dxf>
    <dxf>
      <font>
        <b val="0"/>
        <i val="0"/>
      </font>
      <border>
        <left style="medium">
          <color theme="3"/>
        </left>
        <right style="medium">
          <color theme="3"/>
        </right>
        <top style="medium">
          <color theme="3"/>
        </top>
        <bottom style="medium">
          <color theme="3"/>
        </bottom>
        <vertical style="thin">
          <color theme="3"/>
        </vertical>
        <horizontal style="thin">
          <color theme="3"/>
        </horizontal>
      </border>
    </dxf>
    <dxf>
      <font>
        <b/>
        <i val="0"/>
      </font>
    </dxf>
    <dxf>
      <font>
        <b/>
        <i val="0"/>
      </font>
    </dxf>
    <dxf>
      <border>
        <top style="thin">
          <color auto="1"/>
        </top>
        <bottom style="thin">
          <color auto="1"/>
        </bottom>
        <horizontal style="thin">
          <color auto="1"/>
        </horizontal>
      </border>
    </dxf>
    <dxf>
      <fill>
        <patternFill>
          <bgColor theme="7" tint="0.79998168889431442"/>
        </patternFill>
      </fill>
    </dxf>
    <dxf>
      <fill>
        <patternFill>
          <bgColor theme="7" tint="0.79998168889431442"/>
        </patternFill>
      </fill>
    </dxf>
    <dxf>
      <font>
        <b/>
        <i val="0"/>
      </font>
    </dxf>
    <dxf>
      <font>
        <b/>
        <i/>
      </font>
    </dxf>
    <dxf>
      <font>
        <b/>
        <i val="0"/>
        <color auto="1"/>
      </font>
      <fill>
        <patternFill>
          <bgColor rgb="FFEAEAEA"/>
        </patternFill>
      </fill>
    </dxf>
    <dxf>
      <font>
        <b/>
        <i val="0"/>
        <color auto="1"/>
      </font>
      <fill>
        <patternFill>
          <bgColor rgb="FFEAEAEA"/>
        </patternFill>
      </fill>
    </dxf>
    <dxf>
      <font>
        <b val="0"/>
        <i val="0"/>
      </font>
      <border>
        <left style="medium">
          <color auto="1"/>
        </left>
        <right style="medium">
          <color auto="1"/>
        </right>
        <top style="medium">
          <color auto="1"/>
        </top>
        <bottom style="medium">
          <color auto="1"/>
        </bottom>
        <vertical style="thin">
          <color auto="1"/>
        </vertical>
        <horizontal style="thin">
          <color auto="1"/>
        </horizontal>
      </border>
    </dxf>
    <dxf>
      <fill>
        <patternFill>
          <bgColor theme="3" tint="0.79998168889431442"/>
        </patternFill>
      </fill>
    </dxf>
    <dxf>
      <fill>
        <patternFill>
          <bgColor theme="3" tint="0.79998168889431442"/>
        </patternFill>
      </fill>
    </dxf>
    <dxf>
      <font>
        <b/>
        <i val="0"/>
      </font>
    </dxf>
    <dxf>
      <font>
        <b/>
        <i/>
      </font>
    </dxf>
    <dxf>
      <font>
        <b/>
        <i val="0"/>
        <color theme="3"/>
      </font>
      <fill>
        <patternFill>
          <bgColor rgb="FFEAEAEA"/>
        </patternFill>
      </fill>
    </dxf>
    <dxf>
      <font>
        <b/>
        <i val="0"/>
        <color theme="3"/>
      </font>
      <fill>
        <patternFill>
          <bgColor rgb="FFEAEAEA"/>
        </patternFill>
      </fill>
    </dxf>
    <dxf>
      <font>
        <b val="0"/>
        <i val="0"/>
      </font>
      <border>
        <left style="medium">
          <color theme="3"/>
        </left>
        <right style="medium">
          <color theme="3"/>
        </right>
        <top style="medium">
          <color theme="3"/>
        </top>
        <bottom style="medium">
          <color theme="3"/>
        </bottom>
        <vertical style="thin">
          <color theme="3"/>
        </vertical>
        <horizontal style="thin">
          <color theme="3"/>
        </horizontal>
      </border>
    </dxf>
  </dxfs>
  <tableStyles count="5" defaultTableStyle="TableStyleMedium9" defaultPivotStyle="PivotStyleLight16">
    <tableStyle name="PUDIS - barevná " pivot="0" count="7" xr9:uid="{00000000-0011-0000-FFFF-FFFF00000000}">
      <tableStyleElement type="wholeTable" dxfId="41"/>
      <tableStyleElement type="headerRow" dxfId="40"/>
      <tableStyleElement type="totalRow" dxfId="39"/>
      <tableStyleElement type="firstColumn" dxfId="38"/>
      <tableStyleElement type="lastColumn" dxfId="37"/>
      <tableStyleElement type="secondRowStripe" dxfId="36"/>
      <tableStyleElement type="secondColumnStripe" dxfId="35"/>
    </tableStyle>
    <tableStyle name="PUDIS - černobílá" pivot="0" count="7" xr9:uid="{00000000-0011-0000-FFFF-FFFF01000000}">
      <tableStyleElement type="wholeTable" dxfId="34"/>
      <tableStyleElement type="headerRow" dxfId="33"/>
      <tableStyleElement type="totalRow" dxfId="32"/>
      <tableStyleElement type="firstColumn" dxfId="31"/>
      <tableStyleElement type="lastColumn" dxfId="30"/>
      <tableStyleElement type="secondRowStripe" dxfId="29"/>
      <tableStyleElement type="secondColumnStripe" dxfId="28"/>
    </tableStyle>
    <tableStyle name="PUDIS - informační" pivot="0" count="3" xr9:uid="{00000000-0011-0000-FFFF-FFFF02000000}">
      <tableStyleElement type="wholeTable" dxfId="27"/>
      <tableStyleElement type="firstColumn" dxfId="26"/>
      <tableStyleElement type="lastColumn" dxfId="25"/>
    </tableStyle>
    <tableStyle name="PUDIS - kontingenční barevná" table="0" count="9" xr9:uid="{00000000-0011-0000-FFFF-FFFF03000000}">
      <tableStyleElement type="wholeTable" dxfId="24"/>
      <tableStyleElement type="headerRow" dxfId="23"/>
      <tableStyleElement type="totalRow" dxfId="22"/>
      <tableStyleElement type="lastColumn" dxfId="21"/>
      <tableStyleElement type="secondRowStripe" dxfId="20"/>
      <tableStyleElement type="secondColumnStripe" dxfId="19"/>
      <tableStyleElement type="firstSubtotalRow" dxfId="18"/>
      <tableStyleElement type="firstColumnSubheading" dxfId="17"/>
      <tableStyleElement type="firstRowSubheading" dxfId="16"/>
    </tableStyle>
    <tableStyle name="PUDIS - kontingenční barevná 2" table="0" count="9" xr9:uid="{00000000-0011-0000-FFFF-FFFF04000000}">
      <tableStyleElement type="wholeTable" dxfId="15"/>
      <tableStyleElement type="headerRow" dxfId="14"/>
      <tableStyleElement type="totalRow" dxfId="13"/>
      <tableStyleElement type="lastColumn" dxfId="12"/>
      <tableStyleElement type="secondRowStripe" dxfId="11"/>
      <tableStyleElement type="secondColumnStripe" dxfId="10"/>
      <tableStyleElement type="firstSubtotalRow" dxfId="9"/>
      <tableStyleElement type="firstColumnSubheading" dxfId="8"/>
      <tableStyleElement type="firstRowSubheading" dxfId="7"/>
    </tableStyle>
  </tableStyles>
  <colors>
    <mruColors>
      <color rgb="FF7FFF00"/>
      <color rgb="FFFF7F00"/>
      <color rgb="FF00BFFF"/>
      <color rgb="FFFF00FF"/>
      <color rgb="FFFFCF9F"/>
      <color rgb="FFC1FFC1"/>
      <color rgb="FF99FF99"/>
      <color rgb="FFFFA953"/>
      <color rgb="FFFFFF9F"/>
      <color rgb="FF8FB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sady Office">
  <a:themeElements>
    <a:clrScheme name="PUDIS a.s. - barvy">
      <a:dk1>
        <a:sysClr val="windowText" lastClr="000000"/>
      </a:dk1>
      <a:lt1>
        <a:sysClr val="window" lastClr="FFFFFF"/>
      </a:lt1>
      <a:dk2>
        <a:srgbClr val="336699"/>
      </a:dk2>
      <a:lt2>
        <a:srgbClr val="FFFFFF"/>
      </a:lt2>
      <a:accent1>
        <a:srgbClr val="336699"/>
      </a:accent1>
      <a:accent2>
        <a:srgbClr val="CC3300"/>
      </a:accent2>
      <a:accent3>
        <a:srgbClr val="9CB2CE"/>
      </a:accent3>
      <a:accent4>
        <a:srgbClr val="636363"/>
      </a:accent4>
      <a:accent5>
        <a:srgbClr val="336699"/>
      </a:accent5>
      <a:accent6>
        <a:srgbClr val="CC3300"/>
      </a:accent6>
      <a:hlink>
        <a:srgbClr val="336699"/>
      </a:hlink>
      <a:folHlink>
        <a:srgbClr val="CC3300"/>
      </a:folHlink>
    </a:clrScheme>
    <a:fontScheme name="Pudis">
      <a:majorFont>
        <a:latin typeface="Arial"/>
        <a:ea typeface=""/>
        <a:cs typeface=""/>
      </a:majorFont>
      <a:minorFont>
        <a:latin typeface="Arial"/>
        <a:ea typeface=""/>
        <a:cs typeface=""/>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4D57-A459-452D-A48A-CDE7228C8A3E}">
  <sheetPr>
    <pageSetUpPr fitToPage="1"/>
  </sheetPr>
  <dimension ref="A1:BE42"/>
  <sheetViews>
    <sheetView view="pageBreakPreview" zoomScaleNormal="85" zoomScaleSheetLayoutView="100" workbookViewId="0">
      <pane xSplit="4" ySplit="3" topLeftCell="E4" activePane="bottomRight" state="frozen"/>
      <selection activeCell="Q32" sqref="Q32"/>
      <selection pane="topRight" activeCell="Q32" sqref="Q32"/>
      <selection pane="bottomLeft" activeCell="Q32" sqref="Q32"/>
      <selection pane="bottomRight" activeCell="F3" sqref="F3"/>
    </sheetView>
  </sheetViews>
  <sheetFormatPr defaultRowHeight="12.75" customHeight="1" x14ac:dyDescent="0.2"/>
  <cols>
    <col min="1" max="1" width="9" style="207" customWidth="1"/>
    <col min="2" max="2" width="9" style="208" customWidth="1"/>
    <col min="3" max="3" width="7.28515625" style="209" customWidth="1"/>
    <col min="4" max="4" width="7.28515625" style="149" customWidth="1"/>
    <col min="5" max="14" width="7.28515625" style="151" customWidth="1"/>
    <col min="15" max="16" width="13.5703125" style="151" customWidth="1"/>
    <col min="17" max="21" width="9.28515625" style="149" customWidth="1"/>
    <col min="22" max="22" width="9.140625" style="149"/>
    <col min="23" max="23" width="11.5703125" style="149" bestFit="1" customWidth="1"/>
    <col min="24" max="16384" width="9.140625" style="149"/>
  </cols>
  <sheetData>
    <row r="1" spans="1:57" ht="15.75" x14ac:dyDescent="0.2">
      <c r="A1" s="241" t="s">
        <v>122</v>
      </c>
      <c r="B1" s="242"/>
      <c r="C1" s="245" t="s">
        <v>0</v>
      </c>
      <c r="D1" s="246"/>
      <c r="E1" s="246"/>
      <c r="F1" s="246"/>
      <c r="G1" s="246"/>
      <c r="H1" s="246"/>
      <c r="I1" s="246"/>
      <c r="J1" s="246"/>
      <c r="K1" s="246"/>
      <c r="L1" s="246"/>
      <c r="M1" s="246"/>
      <c r="N1" s="246"/>
      <c r="O1" s="246"/>
      <c r="P1" s="247"/>
      <c r="Q1" s="248"/>
      <c r="R1" s="148"/>
      <c r="S1" s="148"/>
      <c r="T1" s="148"/>
      <c r="U1" s="148"/>
    </row>
    <row r="2" spans="1:57" ht="26.25" customHeight="1" thickBot="1" x14ac:dyDescent="0.25">
      <c r="A2" s="243"/>
      <c r="B2" s="244"/>
      <c r="C2" s="249" t="s">
        <v>1</v>
      </c>
      <c r="D2" s="249"/>
      <c r="E2" s="249"/>
      <c r="F2" s="249"/>
      <c r="G2" s="150" t="s">
        <v>130</v>
      </c>
      <c r="H2" s="250" t="s">
        <v>128</v>
      </c>
      <c r="I2" s="250"/>
      <c r="J2" s="250"/>
      <c r="K2" s="250"/>
      <c r="L2" s="251" t="s">
        <v>129</v>
      </c>
      <c r="M2" s="251"/>
      <c r="N2" s="252"/>
      <c r="O2" s="253" t="s">
        <v>70</v>
      </c>
      <c r="P2" s="254"/>
      <c r="Q2" s="248"/>
      <c r="R2"/>
      <c r="S2" s="210"/>
      <c r="T2" s="210"/>
      <c r="U2" s="210"/>
      <c r="V2" s="232"/>
      <c r="W2" s="232"/>
      <c r="X2" s="232"/>
      <c r="Y2" s="232"/>
      <c r="Z2" s="232"/>
      <c r="AA2" s="232"/>
      <c r="AB2" s="232"/>
      <c r="AC2" s="232"/>
      <c r="AD2" s="232"/>
      <c r="AE2" s="232"/>
      <c r="AF2" s="232"/>
      <c r="AG2" s="232"/>
      <c r="AH2" s="232"/>
      <c r="AI2" s="232"/>
      <c r="AJ2" s="232"/>
      <c r="AK2" s="232"/>
      <c r="AL2" s="151"/>
      <c r="AM2" s="231"/>
      <c r="AN2" s="231"/>
      <c r="AO2" s="231"/>
      <c r="AP2" s="231"/>
      <c r="AQ2" s="231"/>
      <c r="AR2" s="231"/>
      <c r="AS2" s="231"/>
      <c r="AT2" s="231"/>
      <c r="AU2" s="231"/>
      <c r="AV2" s="231"/>
      <c r="AW2" s="231"/>
      <c r="AX2" s="231"/>
      <c r="AY2" s="231"/>
      <c r="AZ2" s="231"/>
      <c r="BA2" s="231"/>
      <c r="BB2" s="231"/>
    </row>
    <row r="3" spans="1:57" ht="101.1" customHeight="1" x14ac:dyDescent="0.2">
      <c r="A3" s="152" t="s">
        <v>34</v>
      </c>
      <c r="B3" s="153" t="s">
        <v>118</v>
      </c>
      <c r="C3" s="233" t="s">
        <v>72</v>
      </c>
      <c r="D3" s="234"/>
      <c r="E3" s="154" t="s">
        <v>31</v>
      </c>
      <c r="F3" s="154" t="s">
        <v>32</v>
      </c>
      <c r="G3" s="154" t="s">
        <v>125</v>
      </c>
      <c r="H3" s="155" t="s">
        <v>36</v>
      </c>
      <c r="I3" s="156" t="s">
        <v>2</v>
      </c>
      <c r="J3" s="156" t="s">
        <v>82</v>
      </c>
      <c r="K3" s="157" t="s">
        <v>35</v>
      </c>
      <c r="L3" s="158" t="s">
        <v>126</v>
      </c>
      <c r="M3" s="158" t="s">
        <v>45</v>
      </c>
      <c r="N3" s="158" t="s">
        <v>71</v>
      </c>
      <c r="O3" s="159" t="s">
        <v>43</v>
      </c>
      <c r="P3" s="160" t="s">
        <v>44</v>
      </c>
      <c r="Q3" s="161"/>
      <c r="R3" s="212"/>
      <c r="S3" s="212"/>
      <c r="T3" s="213"/>
      <c r="U3" s="213"/>
      <c r="V3" s="211"/>
      <c r="W3" s="214"/>
      <c r="X3" s="214"/>
      <c r="Y3" s="214"/>
      <c r="Z3" s="214"/>
      <c r="AA3" s="214"/>
      <c r="AB3" s="211"/>
      <c r="AC3" s="214"/>
      <c r="AD3" s="214"/>
      <c r="AE3" s="214"/>
      <c r="AF3" s="214"/>
      <c r="AG3" s="214"/>
      <c r="AH3" s="214"/>
      <c r="AI3" s="214"/>
      <c r="AJ3" s="214"/>
      <c r="AK3" s="214"/>
      <c r="AL3" s="162"/>
      <c r="AM3" s="151"/>
      <c r="AN3" s="162"/>
      <c r="AO3" s="162"/>
      <c r="AP3" s="162"/>
      <c r="AQ3" s="162"/>
      <c r="AR3" s="162"/>
      <c r="AS3" s="151"/>
      <c r="AT3" s="162"/>
      <c r="AU3" s="162"/>
      <c r="AV3" s="162"/>
      <c r="AW3" s="162"/>
      <c r="AX3" s="162"/>
      <c r="AY3" s="162"/>
      <c r="AZ3" s="162"/>
      <c r="BA3" s="162"/>
      <c r="BB3" s="162"/>
    </row>
    <row r="4" spans="1:57" ht="14.1" customHeight="1" x14ac:dyDescent="0.2">
      <c r="A4" s="235" t="s">
        <v>119</v>
      </c>
      <c r="B4" s="236" t="s">
        <v>120</v>
      </c>
      <c r="C4" s="163" t="str">
        <f t="shared" ref="C4:C25" si="0">IF(E4&gt;0,"J",IF(F4&gt;0,"PJ",))</f>
        <v>J</v>
      </c>
      <c r="D4" s="164">
        <v>41</v>
      </c>
      <c r="E4" s="165">
        <v>10</v>
      </c>
      <c r="F4" s="165"/>
      <c r="G4" s="165"/>
      <c r="H4" s="165"/>
      <c r="I4" s="165">
        <v>1</v>
      </c>
      <c r="J4" s="165">
        <v>2</v>
      </c>
      <c r="K4" s="165"/>
      <c r="L4" s="165"/>
      <c r="M4" s="165">
        <v>1</v>
      </c>
      <c r="N4" s="165">
        <v>5</v>
      </c>
      <c r="O4" s="166">
        <v>1072353.8477</v>
      </c>
      <c r="P4" s="167">
        <v>745570.56200000003</v>
      </c>
      <c r="Q4" s="168"/>
      <c r="R4" s="169"/>
      <c r="S4" s="169"/>
      <c r="T4" s="169"/>
      <c r="U4" s="170"/>
      <c r="V4" s="215"/>
      <c r="W4" s="215"/>
      <c r="X4" s="215"/>
      <c r="Y4" s="215"/>
      <c r="Z4" s="215"/>
      <c r="AA4" s="215"/>
      <c r="AB4" s="215"/>
      <c r="AC4" s="215"/>
      <c r="AD4" s="215"/>
      <c r="AE4" s="215"/>
      <c r="AF4" s="215"/>
      <c r="AG4" s="215"/>
      <c r="AH4" s="215"/>
      <c r="AI4" s="215"/>
      <c r="AJ4" s="215"/>
      <c r="AK4" s="215"/>
      <c r="AL4" s="171"/>
      <c r="AM4" s="171"/>
      <c r="AN4" s="171"/>
      <c r="AO4" s="171"/>
      <c r="AP4" s="171"/>
      <c r="AQ4" s="171"/>
      <c r="AR4" s="171"/>
      <c r="AS4" s="171"/>
      <c r="AT4" s="171"/>
      <c r="AU4" s="171"/>
      <c r="AV4" s="171"/>
      <c r="AW4" s="171"/>
      <c r="AX4" s="171"/>
      <c r="AY4" s="171"/>
      <c r="AZ4" s="171"/>
      <c r="BA4" s="171"/>
      <c r="BB4" s="171"/>
      <c r="BE4" s="151"/>
    </row>
    <row r="5" spans="1:57" ht="14.25" x14ac:dyDescent="0.2">
      <c r="A5" s="235"/>
      <c r="B5" s="236"/>
      <c r="C5" s="163" t="str">
        <f t="shared" si="0"/>
        <v>J</v>
      </c>
      <c r="D5" s="164">
        <v>42</v>
      </c>
      <c r="E5" s="165">
        <v>10</v>
      </c>
      <c r="F5" s="165"/>
      <c r="G5" s="165"/>
      <c r="H5" s="165">
        <v>1</v>
      </c>
      <c r="I5" s="165">
        <v>1</v>
      </c>
      <c r="J5" s="165">
        <v>2</v>
      </c>
      <c r="K5" s="165">
        <v>1</v>
      </c>
      <c r="L5" s="165"/>
      <c r="M5" s="165">
        <v>1</v>
      </c>
      <c r="N5" s="165">
        <v>5</v>
      </c>
      <c r="O5" s="172">
        <v>1072390.8225</v>
      </c>
      <c r="P5" s="173">
        <v>745529.2254</v>
      </c>
      <c r="Q5" s="168"/>
      <c r="R5" s="169"/>
      <c r="S5" s="169"/>
      <c r="T5" s="169"/>
      <c r="U5" s="170"/>
      <c r="V5" s="215"/>
      <c r="W5" s="215"/>
      <c r="X5" s="215"/>
      <c r="Y5" s="215"/>
      <c r="Z5" s="215"/>
      <c r="AA5" s="215"/>
      <c r="AB5" s="215"/>
      <c r="AC5" s="215"/>
      <c r="AD5" s="215"/>
      <c r="AE5" s="215"/>
      <c r="AF5" s="215"/>
      <c r="AG5" s="215"/>
      <c r="AH5" s="215"/>
      <c r="AI5" s="215"/>
      <c r="AJ5" s="215"/>
      <c r="AK5" s="215"/>
      <c r="AL5" s="171"/>
      <c r="AM5" s="171"/>
      <c r="AN5" s="171"/>
      <c r="AO5" s="171"/>
      <c r="AP5" s="171"/>
      <c r="AQ5" s="171"/>
      <c r="AR5" s="171"/>
      <c r="AS5" s="171"/>
      <c r="AT5" s="171"/>
      <c r="AU5" s="171"/>
      <c r="AV5" s="171"/>
      <c r="AW5" s="171"/>
      <c r="AX5" s="171"/>
      <c r="AY5" s="171"/>
      <c r="AZ5" s="171"/>
      <c r="BA5" s="171"/>
      <c r="BB5" s="171"/>
      <c r="BE5" s="151"/>
    </row>
    <row r="6" spans="1:57" ht="14.25" x14ac:dyDescent="0.2">
      <c r="A6" s="235"/>
      <c r="B6" s="236"/>
      <c r="C6" s="163" t="str">
        <f t="shared" si="0"/>
        <v>PJ</v>
      </c>
      <c r="D6" s="164">
        <v>43</v>
      </c>
      <c r="E6" s="165"/>
      <c r="F6" s="165">
        <v>10</v>
      </c>
      <c r="G6" s="165">
        <v>3</v>
      </c>
      <c r="H6" s="165">
        <v>1</v>
      </c>
      <c r="I6" s="174">
        <v>1</v>
      </c>
      <c r="J6" s="174">
        <v>2</v>
      </c>
      <c r="K6" s="165"/>
      <c r="L6" s="165"/>
      <c r="M6" s="165">
        <v>1</v>
      </c>
      <c r="N6" s="165">
        <v>5</v>
      </c>
      <c r="O6" s="172">
        <v>1072408.8637000001</v>
      </c>
      <c r="P6" s="173">
        <v>745511.78469999996</v>
      </c>
      <c r="Q6" s="168"/>
      <c r="R6" s="169"/>
      <c r="S6" s="169"/>
      <c r="T6" s="169"/>
      <c r="U6"/>
      <c r="V6"/>
      <c r="W6" s="215"/>
      <c r="X6" s="215"/>
      <c r="Y6" s="215"/>
      <c r="Z6" s="215"/>
      <c r="AA6" s="215"/>
      <c r="AB6" s="215"/>
      <c r="AC6" s="215"/>
      <c r="AD6" s="215"/>
      <c r="AE6" s="215"/>
      <c r="AF6" s="215"/>
      <c r="AG6" s="215"/>
      <c r="AH6" s="215"/>
      <c r="AI6" s="215"/>
      <c r="AJ6" s="215"/>
      <c r="AK6" s="215"/>
      <c r="AL6" s="171"/>
      <c r="AM6" s="171"/>
      <c r="AN6" s="171"/>
      <c r="AO6" s="171"/>
      <c r="AP6" s="171"/>
      <c r="AQ6" s="171"/>
      <c r="AR6" s="171"/>
      <c r="AS6" s="171"/>
      <c r="AT6" s="171"/>
      <c r="AU6" s="171"/>
      <c r="AV6" s="171"/>
      <c r="AW6" s="171"/>
      <c r="AX6" s="171"/>
      <c r="AY6" s="171"/>
      <c r="AZ6" s="171"/>
      <c r="BA6" s="171"/>
      <c r="BB6" s="171"/>
      <c r="BE6" s="151"/>
    </row>
    <row r="7" spans="1:57" ht="14.25" x14ac:dyDescent="0.2">
      <c r="A7" s="235"/>
      <c r="B7" s="236"/>
      <c r="C7" s="163" t="str">
        <f t="shared" si="0"/>
        <v>J</v>
      </c>
      <c r="D7" s="164">
        <v>44</v>
      </c>
      <c r="E7" s="165">
        <v>10</v>
      </c>
      <c r="F7" s="165"/>
      <c r="G7" s="165"/>
      <c r="H7" s="165"/>
      <c r="I7" s="174">
        <v>1</v>
      </c>
      <c r="J7" s="174">
        <v>2</v>
      </c>
      <c r="K7" s="165">
        <v>1</v>
      </c>
      <c r="L7" s="165"/>
      <c r="M7" s="165">
        <v>1</v>
      </c>
      <c r="N7" s="165">
        <v>5</v>
      </c>
      <c r="O7" s="172">
        <v>1072440.851</v>
      </c>
      <c r="P7" s="173">
        <v>745472.75340000005</v>
      </c>
      <c r="Q7" s="168"/>
      <c r="R7" s="169"/>
      <c r="S7" s="169"/>
      <c r="T7" s="169"/>
      <c r="U7"/>
      <c r="V7"/>
      <c r="W7" s="215"/>
      <c r="X7" s="215"/>
      <c r="Y7" s="215"/>
      <c r="Z7" s="215"/>
      <c r="AA7" s="215"/>
      <c r="AB7" s="215"/>
      <c r="AC7" s="215"/>
      <c r="AD7" s="215"/>
      <c r="AE7" s="215"/>
      <c r="AF7" s="215"/>
      <c r="AG7" s="215"/>
      <c r="AH7" s="215"/>
      <c r="AI7" s="215"/>
      <c r="AJ7" s="215"/>
      <c r="AK7" s="215"/>
      <c r="AL7" s="171"/>
      <c r="AM7" s="171"/>
      <c r="AN7" s="171"/>
      <c r="AO7" s="171"/>
      <c r="AP7" s="171"/>
      <c r="AQ7" s="171"/>
      <c r="AR7" s="171"/>
      <c r="AS7" s="171"/>
      <c r="AT7" s="171"/>
      <c r="AU7" s="171"/>
      <c r="AV7" s="171"/>
      <c r="AW7" s="171"/>
      <c r="AX7" s="171"/>
      <c r="AY7" s="171"/>
      <c r="AZ7" s="171"/>
      <c r="BA7" s="171"/>
      <c r="BB7" s="171"/>
      <c r="BE7" s="151"/>
    </row>
    <row r="8" spans="1:57" ht="14.1" customHeight="1" x14ac:dyDescent="0.2">
      <c r="A8" s="235"/>
      <c r="B8" s="236"/>
      <c r="C8" s="163" t="str">
        <f t="shared" si="0"/>
        <v>PJ</v>
      </c>
      <c r="D8" s="164">
        <v>45</v>
      </c>
      <c r="E8" s="165"/>
      <c r="F8" s="165">
        <v>10</v>
      </c>
      <c r="G8" s="165">
        <v>3</v>
      </c>
      <c r="H8" s="165"/>
      <c r="I8" s="174">
        <v>1</v>
      </c>
      <c r="J8" s="174">
        <v>2</v>
      </c>
      <c r="K8" s="165"/>
      <c r="L8" s="165"/>
      <c r="M8" s="165">
        <v>1</v>
      </c>
      <c r="N8" s="165">
        <v>5</v>
      </c>
      <c r="O8" s="172">
        <v>1072457.3392</v>
      </c>
      <c r="P8" s="173">
        <v>745457.29460000002</v>
      </c>
      <c r="Q8" s="168"/>
      <c r="R8" s="169"/>
      <c r="S8" s="169"/>
      <c r="T8" s="169"/>
      <c r="U8"/>
      <c r="V8"/>
      <c r="W8" s="215"/>
      <c r="X8" s="215"/>
      <c r="Y8" s="215"/>
      <c r="Z8" s="215"/>
      <c r="AA8" s="215"/>
      <c r="AB8" s="215"/>
      <c r="AC8" s="215"/>
      <c r="AD8" s="215"/>
      <c r="AE8" s="215"/>
      <c r="AF8" s="215"/>
      <c r="AG8" s="215"/>
      <c r="AH8" s="215"/>
      <c r="AI8" s="215"/>
      <c r="AJ8" s="215"/>
      <c r="AK8" s="215"/>
      <c r="AL8" s="171"/>
      <c r="AM8" s="171"/>
      <c r="AN8" s="171"/>
      <c r="AO8" s="171"/>
      <c r="AP8" s="171"/>
      <c r="AQ8" s="171"/>
      <c r="AR8" s="171"/>
      <c r="AS8" s="171"/>
      <c r="AT8" s="171"/>
      <c r="AU8" s="171"/>
      <c r="AV8" s="171"/>
      <c r="AW8" s="171"/>
      <c r="AX8" s="171"/>
      <c r="AY8" s="171"/>
      <c r="AZ8" s="171"/>
      <c r="BA8" s="171"/>
      <c r="BB8" s="171"/>
      <c r="BE8" s="151"/>
    </row>
    <row r="9" spans="1:57" ht="14.1" customHeight="1" x14ac:dyDescent="0.2">
      <c r="A9" s="235"/>
      <c r="B9" s="236"/>
      <c r="C9" s="163" t="str">
        <f t="shared" si="0"/>
        <v>J</v>
      </c>
      <c r="D9" s="164">
        <v>46</v>
      </c>
      <c r="E9" s="165">
        <v>15</v>
      </c>
      <c r="F9" s="165"/>
      <c r="G9" s="165"/>
      <c r="H9" s="165"/>
      <c r="I9" s="174">
        <v>1</v>
      </c>
      <c r="J9" s="174">
        <v>3</v>
      </c>
      <c r="K9" s="165">
        <v>1</v>
      </c>
      <c r="L9" s="165">
        <v>1</v>
      </c>
      <c r="M9" s="165">
        <v>1</v>
      </c>
      <c r="N9" s="165">
        <v>10</v>
      </c>
      <c r="O9" s="172">
        <v>1072476.5996000001</v>
      </c>
      <c r="P9" s="173">
        <v>745433.49329999997</v>
      </c>
      <c r="Q9" s="168"/>
      <c r="R9" s="169"/>
      <c r="S9" s="169"/>
      <c r="T9" s="169"/>
      <c r="U9"/>
      <c r="V9"/>
      <c r="W9" s="215"/>
      <c r="X9" s="215"/>
      <c r="Y9" s="215"/>
      <c r="Z9" s="215"/>
      <c r="AA9" s="215"/>
      <c r="AB9" s="215"/>
      <c r="AC9" s="215"/>
      <c r="AD9" s="215"/>
      <c r="AE9" s="215"/>
      <c r="AF9" s="215"/>
      <c r="AG9" s="215"/>
      <c r="AH9" s="215"/>
      <c r="AI9" s="215"/>
      <c r="AJ9" s="215"/>
      <c r="AK9" s="215"/>
      <c r="AL9" s="171"/>
      <c r="AM9" s="171"/>
      <c r="AN9" s="171"/>
      <c r="AO9" s="171"/>
      <c r="AP9" s="171"/>
      <c r="AQ9" s="171"/>
      <c r="AR9" s="171"/>
      <c r="AS9" s="171"/>
      <c r="AT9" s="171"/>
      <c r="AU9" s="171"/>
      <c r="AV9" s="171"/>
      <c r="AW9" s="171"/>
      <c r="AX9" s="171"/>
      <c r="AY9" s="171"/>
      <c r="AZ9" s="171"/>
      <c r="BA9" s="171"/>
      <c r="BB9" s="171"/>
      <c r="BE9" s="151"/>
    </row>
    <row r="10" spans="1:57" ht="14.25" x14ac:dyDescent="0.2">
      <c r="A10" s="235"/>
      <c r="B10" s="236"/>
      <c r="C10" s="163" t="str">
        <f t="shared" si="0"/>
        <v>PJ</v>
      </c>
      <c r="D10" s="164">
        <v>47</v>
      </c>
      <c r="E10" s="165"/>
      <c r="F10" s="165">
        <v>15</v>
      </c>
      <c r="G10" s="165">
        <v>4</v>
      </c>
      <c r="H10" s="165"/>
      <c r="I10" s="174">
        <v>1</v>
      </c>
      <c r="J10" s="174">
        <v>3</v>
      </c>
      <c r="K10" s="165"/>
      <c r="L10" s="165">
        <v>1</v>
      </c>
      <c r="M10" s="165">
        <v>1</v>
      </c>
      <c r="N10" s="165">
        <v>10</v>
      </c>
      <c r="O10" s="172">
        <v>1072492.861</v>
      </c>
      <c r="P10" s="173">
        <v>745411.14249999996</v>
      </c>
      <c r="Q10" s="168"/>
      <c r="R10" s="169"/>
      <c r="S10" s="169"/>
      <c r="T10" s="169"/>
      <c r="U10" s="170"/>
      <c r="V10" s="215"/>
      <c r="W10" s="215"/>
      <c r="X10" s="215"/>
      <c r="Y10" s="215"/>
      <c r="Z10" s="215"/>
      <c r="AA10" s="215"/>
      <c r="AB10" s="215"/>
      <c r="AC10" s="215"/>
      <c r="AD10" s="215"/>
      <c r="AE10" s="215"/>
      <c r="AF10" s="215"/>
      <c r="AG10" s="215"/>
      <c r="AH10" s="215"/>
      <c r="AI10" s="215"/>
      <c r="AJ10" s="215"/>
      <c r="AK10" s="215"/>
      <c r="AL10" s="171"/>
      <c r="AM10" s="171"/>
      <c r="AN10" s="171"/>
      <c r="AO10" s="171"/>
      <c r="AP10" s="171"/>
      <c r="AQ10" s="171"/>
      <c r="AR10" s="171"/>
      <c r="AS10" s="171"/>
      <c r="AT10" s="171"/>
      <c r="AU10" s="171"/>
      <c r="AV10" s="171"/>
      <c r="AW10" s="171"/>
      <c r="AX10" s="171"/>
      <c r="AY10" s="171"/>
      <c r="AZ10" s="171"/>
      <c r="BA10" s="171"/>
      <c r="BB10" s="171"/>
      <c r="BE10" s="151"/>
    </row>
    <row r="11" spans="1:57" ht="14.25" x14ac:dyDescent="0.2">
      <c r="A11" s="235"/>
      <c r="B11" s="236"/>
      <c r="C11" s="163" t="str">
        <f t="shared" si="0"/>
        <v>J</v>
      </c>
      <c r="D11" s="164">
        <v>48</v>
      </c>
      <c r="E11" s="165">
        <v>15</v>
      </c>
      <c r="F11" s="165"/>
      <c r="G11" s="165"/>
      <c r="H11" s="165"/>
      <c r="I11" s="174">
        <v>1</v>
      </c>
      <c r="J11" s="174">
        <v>3</v>
      </c>
      <c r="K11" s="165">
        <v>1</v>
      </c>
      <c r="L11" s="165">
        <v>1</v>
      </c>
      <c r="M11" s="165">
        <v>1</v>
      </c>
      <c r="N11" s="165">
        <v>10</v>
      </c>
      <c r="O11" s="172">
        <v>1072511.1328</v>
      </c>
      <c r="P11" s="173">
        <v>745384.62620000006</v>
      </c>
      <c r="Q11" s="168"/>
      <c r="R11" s="169"/>
      <c r="S11" s="169"/>
      <c r="T11" s="169"/>
      <c r="U11" s="170"/>
      <c r="V11" s="215"/>
      <c r="W11" s="215"/>
      <c r="X11" s="215"/>
      <c r="Y11" s="215"/>
      <c r="Z11" s="215"/>
      <c r="AA11" s="215"/>
      <c r="AB11" s="215"/>
      <c r="AC11" s="215"/>
      <c r="AD11" s="215"/>
      <c r="AE11" s="215"/>
      <c r="AF11" s="215"/>
      <c r="AG11" s="215"/>
      <c r="AH11" s="215"/>
      <c r="AI11" s="215"/>
      <c r="AJ11" s="215"/>
      <c r="AK11" s="215"/>
      <c r="AL11" s="171"/>
      <c r="AM11" s="171"/>
      <c r="AN11" s="171"/>
      <c r="AO11" s="171"/>
      <c r="AP11" s="171"/>
      <c r="AQ11" s="171"/>
      <c r="AR11" s="171"/>
      <c r="AS11" s="171"/>
      <c r="AT11" s="171"/>
      <c r="AU11" s="171"/>
      <c r="AV11" s="171"/>
      <c r="AW11" s="171"/>
      <c r="AX11" s="171"/>
      <c r="AY11" s="171"/>
      <c r="AZ11" s="171"/>
      <c r="BA11" s="171"/>
      <c r="BB11" s="171"/>
      <c r="BE11" s="151"/>
    </row>
    <row r="12" spans="1:57" ht="14.25" x14ac:dyDescent="0.2">
      <c r="A12" s="235"/>
      <c r="B12" s="236"/>
      <c r="C12" s="163" t="str">
        <f t="shared" si="0"/>
        <v>J</v>
      </c>
      <c r="D12" s="164">
        <v>49</v>
      </c>
      <c r="E12" s="165">
        <v>10</v>
      </c>
      <c r="F12" s="165"/>
      <c r="G12" s="165"/>
      <c r="H12" s="165"/>
      <c r="I12" s="174">
        <v>1</v>
      </c>
      <c r="J12" s="174">
        <v>2</v>
      </c>
      <c r="K12" s="165"/>
      <c r="L12" s="165"/>
      <c r="M12" s="165">
        <v>1</v>
      </c>
      <c r="N12" s="165">
        <v>5</v>
      </c>
      <c r="O12" s="172">
        <v>1072384.4532999999</v>
      </c>
      <c r="P12" s="173">
        <v>745551.07250000001</v>
      </c>
      <c r="Q12" s="168"/>
      <c r="R12" s="169"/>
      <c r="S12" s="169"/>
      <c r="T12" s="169"/>
      <c r="U12" s="170"/>
      <c r="V12" s="215"/>
      <c r="W12" s="215"/>
      <c r="X12" s="215"/>
      <c r="Y12" s="215"/>
      <c r="Z12" s="215"/>
      <c r="AA12" s="215"/>
      <c r="AB12" s="215"/>
      <c r="AC12" s="215"/>
      <c r="AD12" s="215"/>
      <c r="AE12" s="215"/>
      <c r="AF12" s="215"/>
      <c r="AG12" s="215"/>
      <c r="AH12" s="215"/>
      <c r="AI12" s="215"/>
      <c r="AJ12" s="215"/>
      <c r="AK12" s="215"/>
      <c r="AL12" s="171"/>
      <c r="AM12" s="171"/>
      <c r="AN12" s="171"/>
      <c r="AO12" s="171"/>
      <c r="AP12" s="171"/>
      <c r="AQ12" s="171"/>
      <c r="AR12" s="171"/>
      <c r="AS12" s="171"/>
      <c r="AT12" s="171"/>
      <c r="AU12" s="171"/>
      <c r="AV12" s="171"/>
      <c r="AW12" s="171"/>
      <c r="AX12" s="171"/>
      <c r="AY12" s="171"/>
      <c r="AZ12" s="171"/>
      <c r="BA12" s="171"/>
      <c r="BB12" s="171"/>
      <c r="BE12" s="151"/>
    </row>
    <row r="13" spans="1:57" ht="14.25" x14ac:dyDescent="0.2">
      <c r="A13" s="235"/>
      <c r="B13" s="236"/>
      <c r="C13" s="163" t="str">
        <f t="shared" si="0"/>
        <v>J</v>
      </c>
      <c r="D13" s="164">
        <v>50</v>
      </c>
      <c r="E13" s="165">
        <v>15</v>
      </c>
      <c r="F13" s="165"/>
      <c r="G13" s="165"/>
      <c r="H13" s="165"/>
      <c r="I13" s="174">
        <v>1</v>
      </c>
      <c r="J13" s="174">
        <v>3</v>
      </c>
      <c r="K13" s="165"/>
      <c r="L13" s="165">
        <v>1</v>
      </c>
      <c r="M13" s="165">
        <v>1</v>
      </c>
      <c r="N13" s="165">
        <v>10</v>
      </c>
      <c r="O13" s="172">
        <v>1072429.7789</v>
      </c>
      <c r="P13" s="173">
        <v>745520.87439999997</v>
      </c>
      <c r="Q13" s="168"/>
      <c r="R13" s="169"/>
      <c r="S13" s="169"/>
      <c r="T13" s="169"/>
      <c r="U13" s="170"/>
      <c r="V13" s="215"/>
      <c r="W13" s="215"/>
      <c r="X13" s="215"/>
      <c r="Y13" s="215"/>
      <c r="Z13" s="215"/>
      <c r="AA13" s="215"/>
      <c r="AB13" s="215"/>
      <c r="AC13" s="215"/>
      <c r="AD13" s="215"/>
      <c r="AE13" s="215"/>
      <c r="AF13" s="215"/>
      <c r="AG13" s="215"/>
      <c r="AH13" s="215"/>
      <c r="AI13" s="215"/>
      <c r="AJ13" s="215"/>
      <c r="AK13" s="215"/>
      <c r="AL13" s="171"/>
      <c r="AM13" s="171"/>
      <c r="AN13" s="171"/>
      <c r="AO13" s="171"/>
      <c r="AP13" s="171"/>
      <c r="AQ13" s="171"/>
      <c r="AR13" s="171"/>
      <c r="AS13" s="171"/>
      <c r="AT13" s="171"/>
      <c r="AU13" s="171"/>
      <c r="AV13" s="171"/>
      <c r="AW13" s="171"/>
      <c r="AX13" s="171"/>
      <c r="AY13" s="171"/>
      <c r="AZ13" s="171"/>
      <c r="BA13" s="171"/>
      <c r="BB13" s="171"/>
      <c r="BE13" s="151"/>
    </row>
    <row r="14" spans="1:57" ht="14.25" x14ac:dyDescent="0.2">
      <c r="A14" s="235"/>
      <c r="B14" s="236"/>
      <c r="C14" s="163" t="str">
        <f t="shared" si="0"/>
        <v>PJ</v>
      </c>
      <c r="D14" s="164">
        <v>51</v>
      </c>
      <c r="E14" s="165"/>
      <c r="F14" s="165">
        <v>20</v>
      </c>
      <c r="G14" s="165">
        <v>5</v>
      </c>
      <c r="H14" s="165">
        <v>1</v>
      </c>
      <c r="I14" s="174">
        <v>1</v>
      </c>
      <c r="J14" s="174">
        <v>4</v>
      </c>
      <c r="K14" s="165">
        <v>1</v>
      </c>
      <c r="L14" s="165"/>
      <c r="M14" s="165">
        <v>1</v>
      </c>
      <c r="N14" s="165">
        <v>15</v>
      </c>
      <c r="O14" s="172">
        <v>1072431.1847000001</v>
      </c>
      <c r="P14" s="173">
        <v>745465.18500000006</v>
      </c>
      <c r="Q14" s="168"/>
      <c r="R14" s="169"/>
      <c r="S14" s="169"/>
      <c r="T14" s="169"/>
      <c r="U14" s="170"/>
      <c r="V14" s="215"/>
      <c r="W14" s="215"/>
      <c r="X14" s="215"/>
      <c r="Y14" s="215"/>
      <c r="Z14" s="215"/>
      <c r="AA14" s="215"/>
      <c r="AB14" s="215"/>
      <c r="AC14" s="215"/>
      <c r="AD14" s="215"/>
      <c r="AE14" s="215"/>
      <c r="AF14" s="215"/>
      <c r="AG14" s="215"/>
      <c r="AH14" s="215"/>
      <c r="AI14" s="215"/>
      <c r="AJ14" s="215"/>
      <c r="AK14" s="215"/>
      <c r="AL14" s="171"/>
      <c r="AM14" s="171"/>
      <c r="AN14" s="171"/>
      <c r="AO14" s="171"/>
      <c r="AP14" s="171"/>
      <c r="AQ14" s="171"/>
      <c r="AR14" s="171"/>
      <c r="AS14" s="171"/>
      <c r="AT14" s="171"/>
      <c r="AU14" s="171"/>
      <c r="AV14" s="171"/>
      <c r="AW14" s="171"/>
      <c r="AX14" s="171"/>
      <c r="AY14" s="171"/>
      <c r="AZ14" s="171"/>
      <c r="BA14" s="171"/>
      <c r="BB14" s="171"/>
      <c r="BE14" s="151"/>
    </row>
    <row r="15" spans="1:57" ht="14.25" x14ac:dyDescent="0.2">
      <c r="A15" s="235"/>
      <c r="B15" s="236"/>
      <c r="C15" s="163" t="str">
        <f t="shared" si="0"/>
        <v>J</v>
      </c>
      <c r="D15" s="164">
        <v>52</v>
      </c>
      <c r="E15" s="165">
        <v>20</v>
      </c>
      <c r="F15" s="165"/>
      <c r="G15" s="165"/>
      <c r="H15" s="165">
        <v>1</v>
      </c>
      <c r="I15" s="174">
        <v>1</v>
      </c>
      <c r="J15" s="174">
        <v>4</v>
      </c>
      <c r="K15" s="165"/>
      <c r="L15" s="165"/>
      <c r="M15" s="165">
        <v>1</v>
      </c>
      <c r="N15" s="165">
        <v>15</v>
      </c>
      <c r="O15" s="172">
        <v>1072445.7091000001</v>
      </c>
      <c r="P15" s="173">
        <v>745445.67870000005</v>
      </c>
      <c r="Q15" s="168"/>
      <c r="R15" s="169"/>
      <c r="S15" s="169"/>
      <c r="T15" s="169"/>
      <c r="U15" s="170"/>
      <c r="V15" s="215"/>
      <c r="W15" s="215"/>
      <c r="X15" s="215"/>
      <c r="Y15" s="215"/>
      <c r="Z15" s="215"/>
      <c r="AA15" s="215"/>
      <c r="AB15" s="215"/>
      <c r="AC15" s="215"/>
      <c r="AD15" s="215"/>
      <c r="AE15" s="215"/>
      <c r="AF15" s="215"/>
      <c r="AG15" s="215"/>
      <c r="AH15" s="215"/>
      <c r="AI15" s="215"/>
      <c r="AJ15" s="215"/>
      <c r="AK15" s="215"/>
      <c r="AL15" s="171"/>
      <c r="AM15" s="171"/>
      <c r="AN15" s="171"/>
      <c r="AO15" s="171"/>
      <c r="AP15" s="171"/>
      <c r="AQ15" s="171"/>
      <c r="AR15" s="171"/>
      <c r="AS15" s="171"/>
      <c r="AT15" s="171"/>
      <c r="AU15" s="171"/>
      <c r="AV15" s="171"/>
      <c r="AW15" s="171"/>
      <c r="AX15" s="171"/>
      <c r="AY15" s="171"/>
      <c r="AZ15" s="171"/>
      <c r="BA15" s="171"/>
      <c r="BB15" s="171"/>
      <c r="BE15" s="151"/>
    </row>
    <row r="16" spans="1:57" ht="14.25" customHeight="1" x14ac:dyDescent="0.2">
      <c r="A16" s="235" t="s">
        <v>121</v>
      </c>
      <c r="B16" s="236" t="s">
        <v>120</v>
      </c>
      <c r="C16" s="163" t="str">
        <f t="shared" si="0"/>
        <v>J</v>
      </c>
      <c r="D16" s="164">
        <v>21</v>
      </c>
      <c r="E16" s="165">
        <v>12</v>
      </c>
      <c r="F16" s="165"/>
      <c r="G16" s="165"/>
      <c r="H16" s="165"/>
      <c r="I16" s="174">
        <v>1</v>
      </c>
      <c r="J16" s="174">
        <v>2</v>
      </c>
      <c r="K16" s="165">
        <v>1</v>
      </c>
      <c r="L16" s="165"/>
      <c r="M16" s="165">
        <v>1</v>
      </c>
      <c r="N16" s="165">
        <v>5</v>
      </c>
      <c r="O16" s="172">
        <v>1071950.4580000001</v>
      </c>
      <c r="P16" s="173">
        <v>746102.60439999995</v>
      </c>
      <c r="Q16" s="168"/>
      <c r="R16" s="169"/>
      <c r="S16" s="169"/>
      <c r="T16" s="169"/>
      <c r="U16" s="170"/>
      <c r="V16" s="215"/>
      <c r="W16" s="215"/>
      <c r="X16" s="215"/>
      <c r="Y16" s="215"/>
      <c r="Z16" s="215"/>
      <c r="AA16" s="215"/>
      <c r="AB16" s="215"/>
      <c r="AC16" s="215"/>
      <c r="AD16" s="215"/>
      <c r="AE16" s="215"/>
      <c r="AF16" s="215"/>
      <c r="AG16" s="215"/>
      <c r="AH16" s="215"/>
      <c r="AI16" s="215"/>
      <c r="AJ16" s="215"/>
      <c r="AK16" s="215"/>
      <c r="AL16" s="171"/>
      <c r="AM16" s="171"/>
      <c r="AN16" s="171"/>
      <c r="AO16" s="171"/>
      <c r="AP16" s="171"/>
      <c r="AQ16" s="171"/>
      <c r="AR16" s="171"/>
      <c r="AS16" s="171"/>
      <c r="AT16" s="171"/>
      <c r="AU16" s="171"/>
      <c r="AV16" s="171"/>
      <c r="AW16" s="171"/>
      <c r="AX16" s="171"/>
      <c r="AY16" s="171"/>
      <c r="AZ16" s="171"/>
      <c r="BA16" s="171"/>
      <c r="BB16" s="171"/>
      <c r="BE16" s="151"/>
    </row>
    <row r="17" spans="1:57" ht="14.25" x14ac:dyDescent="0.2">
      <c r="A17" s="235"/>
      <c r="B17" s="236"/>
      <c r="C17" s="163" t="str">
        <f t="shared" si="0"/>
        <v>J</v>
      </c>
      <c r="D17" s="164">
        <v>22</v>
      </c>
      <c r="E17" s="165">
        <v>12</v>
      </c>
      <c r="F17" s="165"/>
      <c r="G17" s="165"/>
      <c r="H17" s="165"/>
      <c r="I17" s="174">
        <v>1</v>
      </c>
      <c r="J17" s="174">
        <v>2</v>
      </c>
      <c r="K17" s="165"/>
      <c r="L17" s="165"/>
      <c r="M17" s="165">
        <v>1</v>
      </c>
      <c r="N17" s="165">
        <v>5</v>
      </c>
      <c r="O17" s="172">
        <v>1071955.2549999999</v>
      </c>
      <c r="P17" s="173">
        <v>746078.06900000002</v>
      </c>
      <c r="Q17" s="168"/>
      <c r="R17" s="169"/>
      <c r="S17" s="169"/>
      <c r="T17" s="169"/>
      <c r="U17" s="170"/>
      <c r="V17" s="215"/>
      <c r="W17" s="215"/>
      <c r="X17" s="215"/>
      <c r="Y17" s="215"/>
      <c r="Z17" s="215"/>
      <c r="AA17" s="215"/>
      <c r="AB17" s="215"/>
      <c r="AC17" s="215"/>
      <c r="AD17" s="215"/>
      <c r="AE17" s="215"/>
      <c r="AF17" s="215"/>
      <c r="AG17" s="215"/>
      <c r="AH17" s="215"/>
      <c r="AI17" s="215"/>
      <c r="AJ17" s="215"/>
      <c r="AK17" s="215"/>
      <c r="AL17" s="171"/>
      <c r="AM17" s="171"/>
      <c r="AN17" s="171"/>
      <c r="AO17" s="171"/>
      <c r="AP17" s="171"/>
      <c r="AQ17" s="171"/>
      <c r="AR17" s="171"/>
      <c r="AS17" s="171"/>
      <c r="AT17" s="171"/>
      <c r="AU17" s="171"/>
      <c r="AV17" s="171"/>
      <c r="AW17" s="171"/>
      <c r="AX17" s="171"/>
      <c r="AY17" s="171"/>
      <c r="AZ17" s="171"/>
      <c r="BA17" s="171"/>
      <c r="BB17" s="171"/>
      <c r="BE17" s="151"/>
    </row>
    <row r="18" spans="1:57" ht="14.25" x14ac:dyDescent="0.2">
      <c r="A18" s="235"/>
      <c r="B18" s="236"/>
      <c r="C18" s="163" t="str">
        <f t="shared" si="0"/>
        <v>J</v>
      </c>
      <c r="D18" s="164">
        <v>23</v>
      </c>
      <c r="E18" s="165">
        <v>20</v>
      </c>
      <c r="F18" s="165"/>
      <c r="G18" s="165"/>
      <c r="H18" s="165">
        <v>1</v>
      </c>
      <c r="I18" s="174">
        <v>1</v>
      </c>
      <c r="J18" s="174">
        <v>4</v>
      </c>
      <c r="K18" s="165">
        <v>1</v>
      </c>
      <c r="L18" s="165"/>
      <c r="M18" s="165">
        <v>1</v>
      </c>
      <c r="N18" s="165">
        <v>15</v>
      </c>
      <c r="O18" s="172">
        <v>1071960.0519999999</v>
      </c>
      <c r="P18" s="173">
        <v>746053.53350000002</v>
      </c>
      <c r="Q18" s="168"/>
      <c r="R18" s="169"/>
      <c r="S18" s="169"/>
      <c r="T18" s="169"/>
      <c r="U18" s="170"/>
      <c r="V18" s="215"/>
      <c r="W18" s="215"/>
      <c r="X18" s="215"/>
      <c r="Y18" s="215"/>
      <c r="Z18" s="215"/>
      <c r="AA18" s="215"/>
      <c r="AB18" s="215"/>
      <c r="AC18" s="215"/>
      <c r="AD18" s="215"/>
      <c r="AE18" s="215"/>
      <c r="AF18" s="215"/>
      <c r="AG18" s="215"/>
      <c r="AH18" s="215"/>
      <c r="AI18" s="215"/>
      <c r="AJ18" s="215"/>
      <c r="AK18" s="215"/>
      <c r="AL18" s="171"/>
      <c r="AM18" s="171"/>
      <c r="AN18" s="171"/>
      <c r="AO18" s="171"/>
      <c r="AP18" s="171"/>
      <c r="AQ18" s="171"/>
      <c r="AR18" s="171"/>
      <c r="AS18" s="171"/>
      <c r="AT18" s="171"/>
      <c r="AU18" s="171"/>
      <c r="AV18" s="171"/>
      <c r="AW18" s="171"/>
      <c r="AX18" s="171"/>
      <c r="AY18" s="171"/>
      <c r="AZ18" s="171"/>
      <c r="BA18" s="171"/>
      <c r="BB18" s="171"/>
      <c r="BE18" s="151"/>
    </row>
    <row r="19" spans="1:57" ht="14.25" x14ac:dyDescent="0.2">
      <c r="A19" s="235"/>
      <c r="B19" s="236"/>
      <c r="C19" s="163" t="str">
        <f t="shared" si="0"/>
        <v>PJ</v>
      </c>
      <c r="D19" s="164">
        <v>24</v>
      </c>
      <c r="E19" s="165"/>
      <c r="F19" s="165">
        <v>20</v>
      </c>
      <c r="G19" s="165">
        <v>5</v>
      </c>
      <c r="H19" s="165">
        <v>1</v>
      </c>
      <c r="I19" s="174">
        <v>1</v>
      </c>
      <c r="J19" s="174">
        <v>4</v>
      </c>
      <c r="K19" s="165"/>
      <c r="L19" s="165"/>
      <c r="M19" s="165">
        <v>1</v>
      </c>
      <c r="N19" s="165">
        <v>15</v>
      </c>
      <c r="O19" s="172">
        <v>1071964.8491</v>
      </c>
      <c r="P19" s="173">
        <v>746028.99800000002</v>
      </c>
      <c r="Q19" s="168"/>
      <c r="R19" s="169"/>
      <c r="S19" s="169"/>
      <c r="T19" s="169"/>
      <c r="U19" s="170"/>
      <c r="V19" s="215"/>
      <c r="W19" s="215"/>
      <c r="X19" s="215"/>
      <c r="Y19" s="215"/>
      <c r="Z19" s="215"/>
      <c r="AA19" s="215"/>
      <c r="AB19" s="215"/>
      <c r="AC19" s="215"/>
      <c r="AD19" s="215"/>
      <c r="AE19" s="215"/>
      <c r="AF19" s="215"/>
      <c r="AG19" s="215"/>
      <c r="AH19" s="215"/>
      <c r="AI19" s="215"/>
      <c r="AJ19" s="215"/>
      <c r="AK19" s="215"/>
      <c r="AL19" s="171"/>
      <c r="AM19" s="171"/>
      <c r="AN19" s="171"/>
      <c r="AO19" s="171"/>
      <c r="AP19" s="171"/>
      <c r="AQ19" s="171"/>
      <c r="AR19" s="171"/>
      <c r="AS19" s="171"/>
      <c r="AT19" s="171"/>
      <c r="AU19" s="171"/>
      <c r="AV19" s="171"/>
      <c r="AW19" s="171"/>
      <c r="AX19" s="171"/>
      <c r="AY19" s="171"/>
      <c r="AZ19" s="171"/>
      <c r="BA19" s="171"/>
      <c r="BB19" s="171"/>
      <c r="BE19" s="151"/>
    </row>
    <row r="20" spans="1:57" ht="14.25" x14ac:dyDescent="0.2">
      <c r="A20" s="235"/>
      <c r="B20" s="236"/>
      <c r="C20" s="163" t="str">
        <f t="shared" si="0"/>
        <v>J</v>
      </c>
      <c r="D20" s="164">
        <v>25</v>
      </c>
      <c r="E20" s="165">
        <v>12</v>
      </c>
      <c r="F20" s="165"/>
      <c r="G20" s="165"/>
      <c r="H20" s="165"/>
      <c r="I20" s="174">
        <v>1</v>
      </c>
      <c r="J20" s="174">
        <v>2</v>
      </c>
      <c r="K20" s="165">
        <v>1</v>
      </c>
      <c r="L20" s="165"/>
      <c r="M20" s="165">
        <v>1</v>
      </c>
      <c r="N20" s="165">
        <v>5</v>
      </c>
      <c r="O20" s="172">
        <v>1071969.6461</v>
      </c>
      <c r="P20" s="173">
        <v>746004.46259999997</v>
      </c>
      <c r="Q20" s="168"/>
      <c r="R20" s="169"/>
      <c r="S20" s="169"/>
      <c r="T20" s="169"/>
      <c r="U20" s="170"/>
      <c r="V20" s="215"/>
      <c r="W20" s="215"/>
      <c r="X20" s="215"/>
      <c r="Y20" s="215"/>
      <c r="Z20" s="215"/>
      <c r="AA20" s="215"/>
      <c r="AB20" s="215"/>
      <c r="AC20" s="215"/>
      <c r="AD20" s="215"/>
      <c r="AE20" s="215"/>
      <c r="AF20" s="215"/>
      <c r="AG20" s="215"/>
      <c r="AH20" s="215"/>
      <c r="AI20" s="215"/>
      <c r="AJ20" s="215"/>
      <c r="AK20" s="215"/>
      <c r="AL20" s="171"/>
      <c r="AM20" s="171"/>
      <c r="AN20" s="171"/>
      <c r="AO20" s="171"/>
      <c r="AP20" s="171"/>
      <c r="AQ20" s="171"/>
      <c r="AR20" s="171"/>
      <c r="AS20" s="171"/>
      <c r="AT20" s="171"/>
      <c r="AU20" s="171"/>
      <c r="AV20" s="171"/>
      <c r="AW20" s="171"/>
      <c r="AX20" s="171"/>
      <c r="AY20" s="171"/>
      <c r="AZ20" s="171"/>
      <c r="BA20" s="171"/>
      <c r="BB20" s="171"/>
      <c r="BE20" s="151"/>
    </row>
    <row r="21" spans="1:57" ht="14.25" x14ac:dyDescent="0.2">
      <c r="A21" s="235"/>
      <c r="B21" s="236"/>
      <c r="C21" s="163" t="str">
        <f t="shared" si="0"/>
        <v>J</v>
      </c>
      <c r="D21" s="164">
        <v>26</v>
      </c>
      <c r="E21" s="165">
        <v>15</v>
      </c>
      <c r="F21" s="165"/>
      <c r="G21" s="165"/>
      <c r="H21" s="165"/>
      <c r="I21" s="174">
        <v>1</v>
      </c>
      <c r="J21" s="174">
        <v>3</v>
      </c>
      <c r="K21" s="165"/>
      <c r="L21" s="165">
        <v>1</v>
      </c>
      <c r="M21" s="165">
        <v>1</v>
      </c>
      <c r="N21" s="165">
        <v>10</v>
      </c>
      <c r="O21" s="172">
        <v>1071974.6608</v>
      </c>
      <c r="P21" s="173">
        <v>746107.28619999997</v>
      </c>
      <c r="Q21" s="168"/>
      <c r="R21" s="169"/>
      <c r="S21" s="169"/>
      <c r="T21" s="169"/>
      <c r="U21" s="170"/>
      <c r="V21" s="215"/>
      <c r="W21" s="215"/>
      <c r="X21" s="215"/>
      <c r="Y21" s="215"/>
      <c r="Z21" s="215"/>
      <c r="AA21" s="215"/>
      <c r="AB21" s="215"/>
      <c r="AC21" s="215"/>
      <c r="AD21" s="215"/>
      <c r="AE21" s="215"/>
      <c r="AF21" s="215"/>
      <c r="AG21" s="215"/>
      <c r="AH21" s="215"/>
      <c r="AI21" s="215"/>
      <c r="AJ21" s="215"/>
      <c r="AK21" s="215"/>
      <c r="AL21" s="171"/>
      <c r="AM21" s="171"/>
      <c r="AN21" s="171"/>
      <c r="AO21" s="171"/>
      <c r="AP21" s="171"/>
      <c r="AQ21" s="171"/>
      <c r="AR21" s="171"/>
      <c r="AS21" s="171"/>
      <c r="AT21" s="171"/>
      <c r="AU21" s="171"/>
      <c r="AV21" s="171"/>
      <c r="AW21" s="171"/>
      <c r="AX21" s="171"/>
      <c r="AY21" s="171"/>
      <c r="AZ21" s="171"/>
      <c r="BA21" s="171"/>
      <c r="BB21" s="171"/>
      <c r="BE21" s="151"/>
    </row>
    <row r="22" spans="1:57" ht="14.25" customHeight="1" x14ac:dyDescent="0.2">
      <c r="A22" s="235"/>
      <c r="B22" s="236"/>
      <c r="C22" s="163" t="str">
        <f t="shared" si="0"/>
        <v>PJ</v>
      </c>
      <c r="D22" s="164">
        <v>27</v>
      </c>
      <c r="E22" s="165"/>
      <c r="F22" s="165">
        <v>15</v>
      </c>
      <c r="G22" s="165">
        <v>4</v>
      </c>
      <c r="H22" s="165"/>
      <c r="I22" s="174">
        <v>1</v>
      </c>
      <c r="J22" s="174">
        <v>2</v>
      </c>
      <c r="K22" s="165">
        <v>1</v>
      </c>
      <c r="L22" s="165">
        <v>1</v>
      </c>
      <c r="M22" s="165">
        <v>1</v>
      </c>
      <c r="N22" s="165">
        <v>10</v>
      </c>
      <c r="O22" s="172">
        <v>1071984.1303000001</v>
      </c>
      <c r="P22" s="173">
        <v>746081.6764</v>
      </c>
      <c r="Q22" s="168"/>
      <c r="R22" s="169"/>
      <c r="S22" s="169"/>
      <c r="T22" s="169"/>
      <c r="U22" s="170"/>
      <c r="V22" s="215"/>
      <c r="W22" s="215"/>
      <c r="X22" s="215"/>
      <c r="Y22" s="215"/>
      <c r="Z22" s="215"/>
      <c r="AA22" s="215"/>
      <c r="AB22" s="215"/>
      <c r="AC22" s="215"/>
      <c r="AD22" s="215"/>
      <c r="AE22" s="215"/>
      <c r="AF22" s="215"/>
      <c r="AG22" s="215"/>
      <c r="AH22" s="215"/>
      <c r="AI22" s="215"/>
      <c r="AJ22" s="215"/>
      <c r="AK22" s="215"/>
      <c r="AL22" s="171"/>
      <c r="AM22" s="171"/>
      <c r="AN22" s="171"/>
      <c r="AO22" s="171"/>
      <c r="AP22" s="171"/>
      <c r="AQ22" s="171"/>
      <c r="AR22" s="171"/>
      <c r="AS22" s="171"/>
      <c r="AT22" s="171"/>
      <c r="AU22" s="171"/>
      <c r="AV22" s="171"/>
      <c r="AW22" s="171"/>
      <c r="AX22" s="171"/>
      <c r="AY22" s="171"/>
      <c r="AZ22" s="171"/>
      <c r="BA22" s="171"/>
      <c r="BB22" s="171"/>
      <c r="BE22" s="151"/>
    </row>
    <row r="23" spans="1:57" ht="14.25" x14ac:dyDescent="0.2">
      <c r="A23" s="235"/>
      <c r="B23" s="236"/>
      <c r="C23" s="163" t="str">
        <f t="shared" si="0"/>
        <v>PJ</v>
      </c>
      <c r="D23" s="164">
        <v>28</v>
      </c>
      <c r="E23" s="165"/>
      <c r="F23" s="165">
        <v>10</v>
      </c>
      <c r="G23" s="165">
        <v>3</v>
      </c>
      <c r="H23" s="165"/>
      <c r="I23" s="174">
        <v>1</v>
      </c>
      <c r="J23" s="174">
        <v>2</v>
      </c>
      <c r="K23" s="165"/>
      <c r="L23" s="165"/>
      <c r="M23" s="165">
        <v>1</v>
      </c>
      <c r="N23" s="165">
        <v>5</v>
      </c>
      <c r="O23" s="172">
        <v>1071981.6787</v>
      </c>
      <c r="P23" s="173">
        <v>746032.28850000002</v>
      </c>
      <c r="Q23" s="168"/>
      <c r="R23" s="169"/>
      <c r="S23" s="169"/>
      <c r="T23" s="169"/>
      <c r="U23" s="170"/>
      <c r="AA23" s="215"/>
      <c r="AB23" s="215"/>
      <c r="AC23" s="215"/>
      <c r="AD23" s="215"/>
      <c r="AE23" s="215"/>
      <c r="AF23" s="215"/>
      <c r="AG23" s="215"/>
      <c r="AH23" s="215"/>
      <c r="AI23" s="215"/>
      <c r="AJ23" s="215"/>
      <c r="AK23" s="215"/>
      <c r="AL23" s="171"/>
      <c r="AM23" s="171"/>
      <c r="AN23" s="171"/>
      <c r="AO23" s="171"/>
      <c r="AP23" s="171"/>
      <c r="AQ23" s="171"/>
      <c r="AR23" s="171"/>
      <c r="AS23" s="171"/>
      <c r="AT23" s="171"/>
      <c r="AU23" s="171"/>
      <c r="AV23" s="171"/>
      <c r="AW23" s="171"/>
      <c r="AX23" s="171"/>
      <c r="AY23" s="171"/>
      <c r="AZ23" s="171"/>
      <c r="BA23" s="171"/>
      <c r="BB23" s="171"/>
      <c r="BE23" s="151"/>
    </row>
    <row r="24" spans="1:57" ht="14.25" x14ac:dyDescent="0.2">
      <c r="A24" s="235"/>
      <c r="B24" s="236"/>
      <c r="C24" s="163" t="str">
        <f t="shared" si="0"/>
        <v>J</v>
      </c>
      <c r="D24" s="164">
        <v>29</v>
      </c>
      <c r="E24" s="165">
        <v>8</v>
      </c>
      <c r="F24" s="165"/>
      <c r="G24" s="165"/>
      <c r="H24" s="165">
        <v>1</v>
      </c>
      <c r="I24" s="174">
        <v>1</v>
      </c>
      <c r="J24" s="174">
        <v>2</v>
      </c>
      <c r="K24" s="165">
        <v>1</v>
      </c>
      <c r="L24" s="165"/>
      <c r="M24" s="165">
        <v>1</v>
      </c>
      <c r="N24" s="165">
        <v>5</v>
      </c>
      <c r="O24" s="172">
        <v>1071979.5199</v>
      </c>
      <c r="P24" s="173">
        <v>746013.47959999996</v>
      </c>
      <c r="Q24" s="168"/>
      <c r="R24" s="169"/>
      <c r="S24" s="169"/>
      <c r="T24" s="169"/>
      <c r="U24" s="170"/>
      <c r="AA24" s="215"/>
      <c r="AB24" s="215"/>
      <c r="AC24" s="215"/>
      <c r="AD24" s="215"/>
      <c r="AE24" s="215"/>
      <c r="AF24" s="215"/>
      <c r="AG24" s="215"/>
      <c r="AH24" s="215"/>
      <c r="AI24" s="215"/>
      <c r="AJ24" s="215"/>
      <c r="AK24" s="215"/>
      <c r="AL24" s="171"/>
      <c r="AM24" s="171"/>
      <c r="AN24" s="171"/>
      <c r="AO24" s="171"/>
      <c r="AP24" s="171"/>
      <c r="AQ24" s="171"/>
      <c r="AR24" s="171"/>
      <c r="AS24" s="171"/>
      <c r="AT24" s="171"/>
      <c r="AU24" s="171"/>
      <c r="AV24" s="171"/>
      <c r="AW24" s="171"/>
      <c r="AX24" s="171"/>
      <c r="AY24" s="171"/>
      <c r="AZ24" s="171"/>
      <c r="BA24" s="171"/>
      <c r="BB24" s="171"/>
      <c r="BE24" s="151"/>
    </row>
    <row r="25" spans="1:57" ht="15" thickBot="1" x14ac:dyDescent="0.25">
      <c r="A25" s="237"/>
      <c r="B25" s="239"/>
      <c r="C25" s="175" t="str">
        <f t="shared" si="0"/>
        <v>J</v>
      </c>
      <c r="D25" s="176">
        <v>30</v>
      </c>
      <c r="E25" s="177">
        <v>15</v>
      </c>
      <c r="F25" s="177"/>
      <c r="G25" s="177"/>
      <c r="H25" s="177"/>
      <c r="I25" s="178">
        <v>1</v>
      </c>
      <c r="J25" s="178">
        <v>3</v>
      </c>
      <c r="K25" s="177"/>
      <c r="L25" s="177">
        <v>1</v>
      </c>
      <c r="M25" s="177">
        <v>1</v>
      </c>
      <c r="N25" s="177">
        <v>10</v>
      </c>
      <c r="O25" s="179">
        <v>1071998.2308</v>
      </c>
      <c r="P25" s="180">
        <v>746010.05130000005</v>
      </c>
      <c r="Q25" s="168"/>
      <c r="R25" s="169"/>
      <c r="S25" s="169"/>
      <c r="T25" s="169"/>
      <c r="U25" s="170"/>
      <c r="AA25" s="215"/>
      <c r="AB25" s="215"/>
      <c r="AC25" s="215"/>
      <c r="AD25" s="215"/>
      <c r="AE25" s="215"/>
      <c r="AF25" s="215"/>
      <c r="AG25" s="215"/>
      <c r="AH25" s="215"/>
      <c r="AI25" s="215"/>
      <c r="AJ25" s="215"/>
      <c r="AK25" s="215"/>
      <c r="AL25" s="171"/>
      <c r="AM25" s="171"/>
      <c r="AN25" s="171"/>
      <c r="AO25" s="171"/>
      <c r="AP25" s="171"/>
      <c r="AQ25" s="171"/>
      <c r="AR25" s="171"/>
      <c r="AS25" s="171"/>
      <c r="AT25" s="171"/>
      <c r="AU25" s="171"/>
      <c r="AV25" s="171"/>
      <c r="AW25" s="171"/>
      <c r="AX25" s="171"/>
      <c r="AY25" s="171"/>
      <c r="AZ25" s="171"/>
      <c r="BA25" s="171"/>
      <c r="BB25" s="171"/>
      <c r="BE25" s="151"/>
    </row>
    <row r="26" spans="1:57" ht="15" thickBot="1" x14ac:dyDescent="0.25">
      <c r="A26" s="237"/>
      <c r="B26" s="239"/>
      <c r="C26" s="181" t="s">
        <v>134</v>
      </c>
      <c r="D26" s="182">
        <v>31</v>
      </c>
      <c r="E26" s="177">
        <v>15</v>
      </c>
      <c r="F26" s="183"/>
      <c r="G26" s="183"/>
      <c r="H26" s="183"/>
      <c r="I26" s="184">
        <v>1</v>
      </c>
      <c r="J26" s="184">
        <v>3</v>
      </c>
      <c r="K26" s="183"/>
      <c r="L26" s="183">
        <v>1</v>
      </c>
      <c r="M26" s="183">
        <v>1</v>
      </c>
      <c r="N26" s="183">
        <v>10</v>
      </c>
      <c r="O26" s="185">
        <v>1072001.0453999999</v>
      </c>
      <c r="P26" s="228">
        <v>745992.22690000001</v>
      </c>
      <c r="Q26" s="168"/>
      <c r="R26" s="169"/>
      <c r="S26" s="169"/>
      <c r="U26" s="188"/>
      <c r="V26"/>
      <c r="W26"/>
      <c r="X26" s="215"/>
      <c r="Y26" s="215"/>
      <c r="Z26" s="215"/>
      <c r="AA26"/>
      <c r="AB26"/>
      <c r="AC26"/>
      <c r="AD26"/>
      <c r="AE26"/>
      <c r="AF26"/>
      <c r="AG26"/>
      <c r="AH26"/>
      <c r="AI26"/>
      <c r="AJ26"/>
      <c r="AK26"/>
      <c r="AL26" s="171"/>
      <c r="AM26" s="171"/>
      <c r="AN26" s="171"/>
      <c r="AO26" s="171"/>
      <c r="AP26" s="171"/>
      <c r="AQ26" s="171"/>
      <c r="AR26" s="171"/>
      <c r="AS26" s="171"/>
      <c r="AT26" s="171"/>
      <c r="AU26" s="171"/>
      <c r="AV26" s="171"/>
      <c r="AW26" s="171"/>
      <c r="AX26" s="171"/>
      <c r="AY26" s="171"/>
      <c r="AZ26" s="171"/>
      <c r="BA26" s="171"/>
      <c r="BB26" s="171"/>
      <c r="BE26" s="151"/>
    </row>
    <row r="27" spans="1:57" ht="15" thickBot="1" x14ac:dyDescent="0.25">
      <c r="A27" s="237"/>
      <c r="B27" s="239"/>
      <c r="C27" s="181" t="s">
        <v>134</v>
      </c>
      <c r="D27" s="182">
        <v>32</v>
      </c>
      <c r="E27" s="177">
        <v>15</v>
      </c>
      <c r="F27" s="183"/>
      <c r="G27" s="183"/>
      <c r="H27" s="183"/>
      <c r="I27" s="184">
        <v>1</v>
      </c>
      <c r="J27" s="184">
        <v>3</v>
      </c>
      <c r="K27" s="183"/>
      <c r="L27" s="183">
        <v>1</v>
      </c>
      <c r="M27" s="183">
        <v>1</v>
      </c>
      <c r="N27" s="183">
        <v>10</v>
      </c>
      <c r="O27" s="185">
        <v>1072015.9043000001</v>
      </c>
      <c r="P27" s="228">
        <v>745954.34809999994</v>
      </c>
      <c r="Q27" s="168"/>
      <c r="R27" s="169"/>
      <c r="S27" s="169"/>
      <c r="T27" s="169"/>
      <c r="U27" s="170"/>
      <c r="V27" s="170"/>
      <c r="W27" s="215"/>
      <c r="X27" s="215"/>
      <c r="Y27" s="215"/>
      <c r="Z27" s="215"/>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E27" s="151"/>
    </row>
    <row r="28" spans="1:57" ht="14.1" customHeight="1" thickBot="1" x14ac:dyDescent="0.25">
      <c r="A28" s="238"/>
      <c r="B28" s="240"/>
      <c r="C28" s="175" t="s">
        <v>134</v>
      </c>
      <c r="D28" s="176">
        <v>33</v>
      </c>
      <c r="E28" s="177">
        <v>15</v>
      </c>
      <c r="F28" s="177"/>
      <c r="G28" s="177"/>
      <c r="H28" s="177"/>
      <c r="I28" s="178">
        <v>1</v>
      </c>
      <c r="J28" s="178">
        <v>3</v>
      </c>
      <c r="K28" s="177"/>
      <c r="L28" s="177">
        <v>1</v>
      </c>
      <c r="M28" s="177">
        <v>1</v>
      </c>
      <c r="N28" s="177">
        <v>10</v>
      </c>
      <c r="O28" s="179">
        <v>1072038.0988</v>
      </c>
      <c r="P28" s="229">
        <v>745936.80669999996</v>
      </c>
      <c r="Q28" s="168"/>
      <c r="R28" s="169"/>
      <c r="S28" s="169"/>
      <c r="T28" s="169"/>
      <c r="U28" s="170"/>
      <c r="V28" s="170"/>
      <c r="W28" s="215"/>
      <c r="X28" s="215"/>
      <c r="Y28"/>
      <c r="Z28" s="215"/>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E28" s="151"/>
    </row>
    <row r="29" spans="1:57" ht="12.75" customHeight="1" thickBot="1" x14ac:dyDescent="0.25">
      <c r="A29" s="255"/>
      <c r="B29" s="256"/>
      <c r="C29" s="256"/>
      <c r="D29" s="256"/>
      <c r="E29" s="256"/>
      <c r="F29" s="256"/>
      <c r="G29" s="256"/>
      <c r="H29" s="256"/>
      <c r="I29" s="256"/>
      <c r="J29" s="256"/>
      <c r="K29" s="256"/>
      <c r="L29" s="186"/>
      <c r="M29" s="186"/>
      <c r="N29" s="186"/>
      <c r="O29" s="186"/>
      <c r="P29" s="186"/>
      <c r="Q29" s="186"/>
      <c r="R29" s="187"/>
      <c r="S29" s="187"/>
      <c r="T29" s="187"/>
      <c r="U29" s="188"/>
      <c r="V29" s="170"/>
      <c r="W29" s="215"/>
      <c r="X29"/>
      <c r="Y29" s="215"/>
      <c r="Z29" s="226"/>
    </row>
    <row r="30" spans="1:57" ht="12.75" customHeight="1" x14ac:dyDescent="0.2">
      <c r="A30" s="257" t="s">
        <v>29</v>
      </c>
      <c r="B30" s="258"/>
      <c r="C30" s="258"/>
      <c r="D30" s="258"/>
      <c r="E30" s="189">
        <f>COUNTIF(E4:E28,"&gt;1")</f>
        <v>18</v>
      </c>
      <c r="F30" s="189">
        <f>COUNTIF(F4:F28,"&gt;1")</f>
        <v>7</v>
      </c>
      <c r="G30" s="189">
        <f t="shared" ref="G30:M30" si="1">SUM(G4:G28)</f>
        <v>27</v>
      </c>
      <c r="H30" s="189">
        <f t="shared" si="1"/>
        <v>7</v>
      </c>
      <c r="I30" s="189">
        <f t="shared" si="1"/>
        <v>25</v>
      </c>
      <c r="J30" s="189">
        <f t="shared" si="1"/>
        <v>67</v>
      </c>
      <c r="K30" s="189">
        <f t="shared" si="1"/>
        <v>10</v>
      </c>
      <c r="L30" s="189">
        <f t="shared" si="1"/>
        <v>10</v>
      </c>
      <c r="M30" s="190">
        <f t="shared" si="1"/>
        <v>25</v>
      </c>
      <c r="N30" s="191">
        <f>COUNTIF(N4:N28,"&gt;1")</f>
        <v>25</v>
      </c>
      <c r="O30" s="192"/>
      <c r="P30" s="201"/>
      <c r="Q30" s="193"/>
      <c r="R30" s="230"/>
      <c r="S30" s="230"/>
      <c r="T30" s="230"/>
      <c r="U30" s="230"/>
      <c r="V30" s="171"/>
      <c r="W30" s="171"/>
      <c r="X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E30" s="171"/>
    </row>
    <row r="31" spans="1:57" ht="15.75" thickBot="1" x14ac:dyDescent="0.25">
      <c r="A31" s="259" t="s">
        <v>127</v>
      </c>
      <c r="B31" s="260"/>
      <c r="C31" s="260"/>
      <c r="D31" s="260"/>
      <c r="E31" s="194">
        <f>SUM(E4:E28)</f>
        <v>244</v>
      </c>
      <c r="F31" s="194">
        <f>SUM(F4:F28)</f>
        <v>100</v>
      </c>
      <c r="G31" s="195"/>
      <c r="H31" s="194"/>
      <c r="I31" s="195"/>
      <c r="J31" s="195"/>
      <c r="K31" s="195"/>
      <c r="L31" s="195"/>
      <c r="M31" s="195"/>
      <c r="N31" s="196">
        <f>SUM(N4:N28)</f>
        <v>215</v>
      </c>
      <c r="O31" s="192"/>
      <c r="P31" s="201"/>
      <c r="Q31" s="193"/>
      <c r="R31" s="230"/>
      <c r="S31" s="230"/>
      <c r="T31" s="230"/>
      <c r="U31" s="230"/>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row>
    <row r="32" spans="1:57" ht="12.75" customHeight="1" x14ac:dyDescent="0.2">
      <c r="A32" s="198"/>
      <c r="B32" s="199"/>
      <c r="C32" s="200"/>
      <c r="D32" s="193"/>
      <c r="E32" s="201"/>
      <c r="F32" s="201"/>
      <c r="G32" s="201"/>
      <c r="H32" s="201"/>
      <c r="I32" s="201"/>
      <c r="J32" s="201"/>
      <c r="K32" s="201"/>
      <c r="L32" s="201"/>
      <c r="M32" s="201"/>
      <c r="N32" s="201"/>
      <c r="O32" s="201"/>
      <c r="P32" s="201"/>
      <c r="Q32" s="220"/>
      <c r="R32" s="217"/>
      <c r="S32" s="217"/>
      <c r="T32" s="193"/>
      <c r="U32" s="193"/>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row>
    <row r="33" spans="1:54" ht="12.75" customHeight="1" x14ac:dyDescent="0.2">
      <c r="A33" s="202"/>
      <c r="B33" s="203"/>
      <c r="C33" s="261"/>
      <c r="D33" s="261"/>
      <c r="H33" s="203"/>
      <c r="Q33" s="220"/>
      <c r="R33"/>
      <c r="S33"/>
      <c r="T33" s="193"/>
      <c r="U33" s="193"/>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row>
    <row r="34" spans="1:54" ht="12.75" customHeight="1" x14ac:dyDescent="0.2">
      <c r="A34" s="204"/>
      <c r="B34" s="199"/>
      <c r="C34" s="200"/>
      <c r="D34" s="193"/>
      <c r="E34" s="201"/>
      <c r="F34" s="201"/>
      <c r="G34" s="201"/>
      <c r="H34" s="201"/>
      <c r="I34" s="201"/>
      <c r="J34" s="201"/>
      <c r="K34" s="201"/>
      <c r="L34" s="201"/>
      <c r="M34" s="201"/>
      <c r="N34" s="201"/>
      <c r="O34" s="201"/>
      <c r="P34" s="201"/>
      <c r="Q34" s="221"/>
      <c r="R34" s="193"/>
      <c r="S34" s="193"/>
      <c r="T34" s="193"/>
      <c r="U34" s="193"/>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row>
    <row r="35" spans="1:54" ht="12.75" customHeight="1" x14ac:dyDescent="0.2">
      <c r="A35" s="204"/>
      <c r="B35" s="199"/>
      <c r="C35" s="200"/>
      <c r="D35" s="193"/>
      <c r="E35" s="201"/>
      <c r="F35" s="201"/>
      <c r="G35" s="201"/>
      <c r="H35" s="201"/>
      <c r="I35" s="201"/>
      <c r="J35" s="201"/>
      <c r="K35" s="201"/>
      <c r="L35" s="201"/>
      <c r="M35" s="201"/>
      <c r="N35" s="201"/>
      <c r="O35" s="201"/>
      <c r="P35" s="201"/>
      <c r="Q35" s="193"/>
      <c r="R35" s="193"/>
      <c r="S35" s="193"/>
      <c r="T35" s="193"/>
      <c r="U35" s="221"/>
      <c r="V35" s="231"/>
      <c r="W35" s="231"/>
      <c r="X35" s="231"/>
      <c r="Y35" s="231"/>
      <c r="Z35" s="231"/>
      <c r="AA35" s="231"/>
      <c r="AB35" s="231"/>
      <c r="AC35" s="231"/>
      <c r="AD35" s="231"/>
      <c r="AE35" s="231"/>
      <c r="AF35" s="231"/>
      <c r="AG35" s="231"/>
      <c r="AH35" s="231"/>
      <c r="AI35" s="231"/>
      <c r="AJ35" s="231"/>
      <c r="AK35" s="231"/>
      <c r="AL35" s="197"/>
      <c r="AM35" s="231"/>
      <c r="AN35" s="231"/>
      <c r="AO35" s="231"/>
      <c r="AP35" s="231"/>
      <c r="AQ35" s="231"/>
      <c r="AR35" s="231"/>
      <c r="AS35" s="231"/>
      <c r="AT35" s="231"/>
      <c r="AU35" s="231"/>
      <c r="AV35" s="231"/>
      <c r="AW35" s="231"/>
      <c r="AX35" s="231"/>
      <c r="AY35" s="231"/>
      <c r="AZ35" s="231"/>
      <c r="BA35" s="231"/>
      <c r="BB35" s="231"/>
    </row>
    <row r="36" spans="1:54" ht="12.75" customHeight="1" x14ac:dyDescent="0.2">
      <c r="A36" s="204"/>
      <c r="B36" s="199"/>
      <c r="C36" s="205"/>
      <c r="D36" s="193"/>
      <c r="E36" s="201"/>
      <c r="F36" s="201"/>
      <c r="G36" s="201"/>
      <c r="H36" s="201"/>
      <c r="I36" s="201"/>
      <c r="J36" s="201"/>
      <c r="K36" s="201"/>
      <c r="L36" s="201"/>
      <c r="M36" s="201"/>
      <c r="N36" s="201"/>
      <c r="O36" s="201"/>
      <c r="P36" s="130"/>
      <c r="Q36"/>
      <c r="R36" s="217"/>
      <c r="S36" s="118"/>
      <c r="T36" s="222"/>
      <c r="V36" s="223"/>
    </row>
    <row r="37" spans="1:54" ht="12.75" customHeight="1" x14ac:dyDescent="0.2">
      <c r="A37" s="204"/>
      <c r="B37" s="199"/>
      <c r="C37" s="205"/>
      <c r="D37" s="193"/>
      <c r="E37" s="201"/>
      <c r="F37" s="201"/>
      <c r="G37" s="201"/>
      <c r="H37" s="201"/>
      <c r="I37" s="201"/>
      <c r="J37" s="201"/>
      <c r="K37" s="201"/>
      <c r="L37" s="201"/>
      <c r="M37" s="201"/>
      <c r="N37" s="201"/>
      <c r="O37" s="201"/>
      <c r="P37" s="116"/>
      <c r="Q37"/>
      <c r="R37"/>
      <c r="S37" s="118"/>
      <c r="T37" s="224"/>
      <c r="U37"/>
    </row>
    <row r="38" spans="1:54" ht="12.75" customHeight="1" x14ac:dyDescent="0.2">
      <c r="A38" s="204"/>
      <c r="B38" s="199"/>
      <c r="C38" s="200"/>
      <c r="D38" s="193"/>
      <c r="E38" s="201"/>
      <c r="F38" s="201"/>
      <c r="G38" s="201"/>
      <c r="H38" s="201"/>
      <c r="I38" s="201"/>
      <c r="J38" s="201"/>
      <c r="K38" s="201"/>
      <c r="L38" s="201"/>
      <c r="M38" s="201"/>
      <c r="N38" s="201"/>
      <c r="O38" s="201"/>
      <c r="P38" s="116"/>
      <c r="Q38"/>
      <c r="R38"/>
      <c r="S38" s="118"/>
      <c r="T38" s="222"/>
      <c r="U38"/>
    </row>
    <row r="39" spans="1:54" ht="12.75" customHeight="1" x14ac:dyDescent="0.2">
      <c r="A39" s="204"/>
      <c r="B39" s="199"/>
      <c r="C39" s="200"/>
      <c r="D39" s="193"/>
      <c r="E39" s="201"/>
      <c r="F39" s="201"/>
      <c r="G39" s="201"/>
      <c r="H39" s="201"/>
      <c r="I39" s="201"/>
      <c r="J39" s="201"/>
      <c r="K39" s="201"/>
      <c r="L39" s="201"/>
      <c r="M39" s="201"/>
      <c r="N39" s="201"/>
      <c r="O39" s="201"/>
      <c r="P39" s="116"/>
      <c r="Q39"/>
      <c r="R39"/>
      <c r="S39" s="218"/>
      <c r="T39" s="225"/>
      <c r="U39" s="217"/>
    </row>
    <row r="40" spans="1:54" ht="12.75" customHeight="1" x14ac:dyDescent="0.2">
      <c r="A40" s="206"/>
      <c r="B40" s="199"/>
      <c r="C40" s="200"/>
      <c r="D40" s="193"/>
      <c r="E40" s="201"/>
      <c r="F40" s="201"/>
      <c r="G40" s="201"/>
      <c r="H40" s="201"/>
      <c r="I40" s="201"/>
      <c r="J40" s="201"/>
      <c r="K40" s="201"/>
      <c r="L40" s="201"/>
      <c r="M40" s="201"/>
      <c r="N40" s="201"/>
      <c r="O40" s="201"/>
      <c r="P40" s="116"/>
      <c r="Q40"/>
      <c r="R40"/>
      <c r="S40" s="118"/>
      <c r="T40" s="222"/>
      <c r="U40" s="226"/>
    </row>
    <row r="41" spans="1:54" ht="12.75" customHeight="1" x14ac:dyDescent="0.2">
      <c r="P41" s="219"/>
      <c r="T41" s="227"/>
    </row>
    <row r="42" spans="1:54" ht="12.75" customHeight="1" x14ac:dyDescent="0.2">
      <c r="S42" s="216"/>
    </row>
  </sheetData>
  <sheetProtection algorithmName="SHA-512" hashValue="uLaCQgVoUYNCL1DxMP2pVV1FwYCM7gCPP9OoN+uVW4De9IQ5GDq6kZL4w7QXfIO/YeGKMp5RfMBz48SFsuDwLA==" saltValue="oQuWhZxZ+1gA6cAZsT4jEQ==" spinCount="100000" sheet="1" objects="1" scenarios="1"/>
  <mergeCells count="20">
    <mergeCell ref="A30:D30"/>
    <mergeCell ref="A31:D31"/>
    <mergeCell ref="C33:D33"/>
    <mergeCell ref="V35:AK35"/>
    <mergeCell ref="AM35:BB35"/>
    <mergeCell ref="V2:AK2"/>
    <mergeCell ref="AM2:BB2"/>
    <mergeCell ref="C3:D3"/>
    <mergeCell ref="A4:A15"/>
    <mergeCell ref="B4:B15"/>
    <mergeCell ref="A16:A28"/>
    <mergeCell ref="B16:B28"/>
    <mergeCell ref="A1:B2"/>
    <mergeCell ref="C1:P1"/>
    <mergeCell ref="Q1:Q2"/>
    <mergeCell ref="C2:F2"/>
    <mergeCell ref="H2:K2"/>
    <mergeCell ref="L2:N2"/>
    <mergeCell ref="O2:P2"/>
    <mergeCell ref="A29:K29"/>
  </mergeCells>
  <conditionalFormatting sqref="E4:E28">
    <cfRule type="cellIs" dxfId="6" priority="6" operator="greaterThan">
      <formula>0</formula>
    </cfRule>
  </conditionalFormatting>
  <conditionalFormatting sqref="F4:G28">
    <cfRule type="cellIs" dxfId="5" priority="5" operator="greaterThan">
      <formula>0</formula>
    </cfRule>
  </conditionalFormatting>
  <conditionalFormatting sqref="H4:H28">
    <cfRule type="cellIs" dxfId="4" priority="4" operator="greaterThan">
      <formula>0</formula>
    </cfRule>
  </conditionalFormatting>
  <conditionalFormatting sqref="I4:I28">
    <cfRule type="cellIs" dxfId="3" priority="3" operator="greaterThan">
      <formula>0</formula>
    </cfRule>
  </conditionalFormatting>
  <conditionalFormatting sqref="J4:J28">
    <cfRule type="cellIs" dxfId="2" priority="2" operator="greaterThan">
      <formula>0</formula>
    </cfRule>
  </conditionalFormatting>
  <conditionalFormatting sqref="K4:K28">
    <cfRule type="cellIs" dxfId="1" priority="7" operator="greaterThan">
      <formula>0</formula>
    </cfRule>
  </conditionalFormatting>
  <conditionalFormatting sqref="L4:N28">
    <cfRule type="cellIs" dxfId="0" priority="1" operator="greaterThan">
      <formula>0</formula>
    </cfRule>
  </conditionalFormatting>
  <printOptions gridLines="1"/>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EE12-0359-429F-96A7-C69F678E72A5}">
  <sheetPr>
    <pageSetUpPr fitToPage="1"/>
  </sheetPr>
  <dimension ref="A1:O117"/>
  <sheetViews>
    <sheetView tabSelected="1" view="pageBreakPreview" zoomScale="80" zoomScaleNormal="85" zoomScaleSheetLayoutView="80" zoomScalePageLayoutView="80" workbookViewId="0">
      <selection activeCell="F81" sqref="F81"/>
    </sheetView>
  </sheetViews>
  <sheetFormatPr defaultColWidth="8" defaultRowHeight="12" x14ac:dyDescent="0.2"/>
  <cols>
    <col min="1" max="1" width="3.85546875" style="102" bestFit="1" customWidth="1"/>
    <col min="2" max="2" width="3" style="102" bestFit="1" customWidth="1"/>
    <col min="3" max="3" width="135.7109375" style="116" customWidth="1"/>
    <col min="4" max="4" width="9.28515625" style="117" bestFit="1" customWidth="1"/>
    <col min="5" max="5" width="14.42578125" style="102" bestFit="1" customWidth="1"/>
    <col min="6" max="6" width="22.7109375" style="118" customWidth="1"/>
    <col min="7" max="7" width="18" style="142" bestFit="1" customWidth="1"/>
    <col min="8" max="8" width="72.42578125" style="19" customWidth="1"/>
    <col min="9" max="9" width="63.85546875" style="20" customWidth="1"/>
    <col min="10" max="16384" width="8" style="20"/>
  </cols>
  <sheetData>
    <row r="1" spans="1:8" ht="15" customHeight="1" x14ac:dyDescent="0.2">
      <c r="A1" s="14" t="s">
        <v>83</v>
      </c>
      <c r="B1" s="15"/>
      <c r="C1" s="16"/>
      <c r="D1" s="17"/>
      <c r="E1" s="15"/>
      <c r="F1" s="17"/>
      <c r="G1" s="18"/>
    </row>
    <row r="2" spans="1:8" ht="15" customHeight="1" x14ac:dyDescent="0.2">
      <c r="A2" s="21"/>
      <c r="B2" s="22"/>
      <c r="C2" s="23" t="s">
        <v>85</v>
      </c>
      <c r="D2" s="24"/>
      <c r="E2" s="22"/>
      <c r="F2" s="25" t="s">
        <v>84</v>
      </c>
      <c r="G2" s="26"/>
    </row>
    <row r="3" spans="1:8" ht="15" customHeight="1" thickBot="1" x14ac:dyDescent="0.25">
      <c r="A3" s="27"/>
      <c r="B3" s="28"/>
      <c r="C3" s="29" t="s">
        <v>86</v>
      </c>
      <c r="D3" s="30"/>
      <c r="E3" s="28"/>
      <c r="F3" s="31"/>
      <c r="G3" s="32"/>
    </row>
    <row r="4" spans="1:8" s="39" customFormat="1" ht="30" customHeight="1" thickBot="1" x14ac:dyDescent="0.25">
      <c r="A4" s="312" t="s">
        <v>87</v>
      </c>
      <c r="B4" s="313"/>
      <c r="C4" s="33" t="s">
        <v>88</v>
      </c>
      <c r="D4" s="34" t="s">
        <v>89</v>
      </c>
      <c r="E4" s="35" t="s">
        <v>3</v>
      </c>
      <c r="F4" s="36" t="s">
        <v>90</v>
      </c>
      <c r="G4" s="37" t="s">
        <v>91</v>
      </c>
      <c r="H4" s="38"/>
    </row>
    <row r="5" spans="1:8" ht="15" customHeight="1" x14ac:dyDescent="0.2">
      <c r="A5" s="314" t="s">
        <v>21</v>
      </c>
      <c r="B5" s="315"/>
      <c r="C5" s="316" t="s">
        <v>46</v>
      </c>
      <c r="D5" s="317"/>
      <c r="E5" s="317"/>
      <c r="F5" s="317"/>
      <c r="G5" s="318"/>
    </row>
    <row r="6" spans="1:8" ht="15" customHeight="1" x14ac:dyDescent="0.2">
      <c r="A6" s="319" t="s">
        <v>22</v>
      </c>
      <c r="B6" s="320"/>
      <c r="C6" s="309" t="s">
        <v>92</v>
      </c>
      <c r="D6" s="310"/>
      <c r="E6" s="310"/>
      <c r="F6" s="310"/>
      <c r="G6" s="311"/>
    </row>
    <row r="7" spans="1:8" ht="15" customHeight="1" x14ac:dyDescent="0.2">
      <c r="A7" s="40" t="s">
        <v>22</v>
      </c>
      <c r="B7" s="41">
        <v>1</v>
      </c>
      <c r="C7" s="42" t="s">
        <v>73</v>
      </c>
      <c r="D7" s="43">
        <v>129</v>
      </c>
      <c r="E7" s="44" t="s">
        <v>6</v>
      </c>
      <c r="F7" s="321"/>
      <c r="G7" s="45">
        <f t="shared" ref="G7:G9" si="0">D7*(F7)</f>
        <v>0</v>
      </c>
    </row>
    <row r="8" spans="1:8" ht="15" customHeight="1" x14ac:dyDescent="0.2">
      <c r="A8" s="46" t="s">
        <v>22</v>
      </c>
      <c r="B8" s="41">
        <v>2</v>
      </c>
      <c r="C8" s="47" t="s">
        <v>93</v>
      </c>
      <c r="D8" s="43">
        <v>215</v>
      </c>
      <c r="E8" s="44" t="s">
        <v>6</v>
      </c>
      <c r="F8" s="321"/>
      <c r="G8" s="45">
        <f t="shared" si="0"/>
        <v>0</v>
      </c>
      <c r="H8" s="48"/>
    </row>
    <row r="9" spans="1:8" ht="15" customHeight="1" x14ac:dyDescent="0.2">
      <c r="A9" s="46" t="s">
        <v>22</v>
      </c>
      <c r="B9" s="41">
        <v>3</v>
      </c>
      <c r="C9" s="49" t="s">
        <v>94</v>
      </c>
      <c r="D9" s="43">
        <v>65</v>
      </c>
      <c r="E9" s="44" t="s">
        <v>6</v>
      </c>
      <c r="F9" s="321"/>
      <c r="G9" s="45">
        <f t="shared" si="0"/>
        <v>0</v>
      </c>
      <c r="H9" s="48"/>
    </row>
    <row r="10" spans="1:8" ht="15" customHeight="1" x14ac:dyDescent="0.2">
      <c r="A10" s="307" t="s">
        <v>23</v>
      </c>
      <c r="B10" s="308"/>
      <c r="C10" s="309" t="s">
        <v>95</v>
      </c>
      <c r="D10" s="310"/>
      <c r="E10" s="310"/>
      <c r="F10" s="310"/>
      <c r="G10" s="311"/>
      <c r="H10" s="48"/>
    </row>
    <row r="11" spans="1:8" ht="15" customHeight="1" x14ac:dyDescent="0.2">
      <c r="A11" s="46" t="s">
        <v>23</v>
      </c>
      <c r="B11" s="50">
        <v>1</v>
      </c>
      <c r="C11" s="51" t="s">
        <v>96</v>
      </c>
      <c r="D11" s="43">
        <v>25</v>
      </c>
      <c r="E11" s="44" t="s">
        <v>37</v>
      </c>
      <c r="F11" s="321"/>
      <c r="G11" s="45">
        <f>D11*(F11)</f>
        <v>0</v>
      </c>
      <c r="H11" s="48"/>
    </row>
    <row r="12" spans="1:8" s="53" customFormat="1" ht="15.6" customHeight="1" x14ac:dyDescent="0.2">
      <c r="A12" s="46" t="s">
        <v>23</v>
      </c>
      <c r="B12" s="50">
        <v>2</v>
      </c>
      <c r="C12" s="55" t="s">
        <v>139</v>
      </c>
      <c r="D12" s="43">
        <v>1</v>
      </c>
      <c r="E12" s="44" t="s">
        <v>97</v>
      </c>
      <c r="F12" s="321"/>
      <c r="G12" s="45">
        <f t="shared" ref="G12:G19" si="1">D12*(F12)</f>
        <v>0</v>
      </c>
      <c r="H12" s="52"/>
    </row>
    <row r="13" spans="1:8" ht="15" customHeight="1" x14ac:dyDescent="0.2">
      <c r="A13" s="40" t="s">
        <v>23</v>
      </c>
      <c r="B13" s="41">
        <v>3</v>
      </c>
      <c r="C13" s="54" t="s">
        <v>47</v>
      </c>
      <c r="D13" s="43">
        <v>130</v>
      </c>
      <c r="E13" s="44" t="s">
        <v>6</v>
      </c>
      <c r="F13" s="321"/>
      <c r="G13" s="45">
        <f t="shared" si="1"/>
        <v>0</v>
      </c>
      <c r="H13" s="48"/>
    </row>
    <row r="14" spans="1:8" ht="15" customHeight="1" x14ac:dyDescent="0.2">
      <c r="A14" s="40" t="s">
        <v>23</v>
      </c>
      <c r="B14" s="41">
        <v>4</v>
      </c>
      <c r="C14" s="55" t="s">
        <v>74</v>
      </c>
      <c r="D14" s="43">
        <v>1</v>
      </c>
      <c r="E14" s="44" t="s">
        <v>97</v>
      </c>
      <c r="F14" s="321"/>
      <c r="G14" s="45">
        <f t="shared" si="1"/>
        <v>0</v>
      </c>
      <c r="H14" s="48"/>
    </row>
    <row r="15" spans="1:8" ht="15" customHeight="1" x14ac:dyDescent="0.2">
      <c r="A15" s="40" t="s">
        <v>23</v>
      </c>
      <c r="B15" s="41">
        <v>5</v>
      </c>
      <c r="C15" s="55" t="s">
        <v>48</v>
      </c>
      <c r="D15" s="43">
        <v>315</v>
      </c>
      <c r="E15" s="44" t="s">
        <v>33</v>
      </c>
      <c r="F15" s="321"/>
      <c r="G15" s="45">
        <f t="shared" si="1"/>
        <v>0</v>
      </c>
      <c r="H15" s="48"/>
    </row>
    <row r="16" spans="1:8" ht="15" customHeight="1" x14ac:dyDescent="0.2">
      <c r="A16" s="40" t="s">
        <v>23</v>
      </c>
      <c r="B16" s="41">
        <v>6</v>
      </c>
      <c r="C16" s="55" t="s">
        <v>75</v>
      </c>
      <c r="D16" s="8">
        <v>29</v>
      </c>
      <c r="E16" s="11" t="s">
        <v>33</v>
      </c>
      <c r="F16" s="322"/>
      <c r="G16" s="10">
        <f t="shared" si="1"/>
        <v>0</v>
      </c>
      <c r="H16" s="48"/>
    </row>
    <row r="17" spans="1:8" ht="15" customHeight="1" x14ac:dyDescent="0.2">
      <c r="A17" s="40" t="s">
        <v>23</v>
      </c>
      <c r="B17" s="41">
        <v>7</v>
      </c>
      <c r="C17" s="55" t="s">
        <v>137</v>
      </c>
      <c r="D17" s="43">
        <v>319</v>
      </c>
      <c r="E17" s="44" t="s">
        <v>33</v>
      </c>
      <c r="F17" s="321"/>
      <c r="G17" s="45">
        <f t="shared" si="1"/>
        <v>0</v>
      </c>
      <c r="H17" s="48"/>
    </row>
    <row r="18" spans="1:8" ht="15" customHeight="1" x14ac:dyDescent="0.2">
      <c r="A18" s="40" t="s">
        <v>23</v>
      </c>
      <c r="B18" s="41">
        <v>8</v>
      </c>
      <c r="C18" s="55" t="s">
        <v>49</v>
      </c>
      <c r="D18" s="43">
        <v>25</v>
      </c>
      <c r="E18" s="44" t="s">
        <v>33</v>
      </c>
      <c r="F18" s="321"/>
      <c r="G18" s="45">
        <f t="shared" si="1"/>
        <v>0</v>
      </c>
      <c r="H18" s="48"/>
    </row>
    <row r="19" spans="1:8" ht="15" customHeight="1" x14ac:dyDescent="0.2">
      <c r="A19" s="40" t="s">
        <v>23</v>
      </c>
      <c r="B19" s="41">
        <v>9</v>
      </c>
      <c r="C19" s="55" t="s">
        <v>140</v>
      </c>
      <c r="D19" s="8">
        <v>2</v>
      </c>
      <c r="E19" s="9" t="s">
        <v>14</v>
      </c>
      <c r="F19" s="323"/>
      <c r="G19" s="10">
        <f t="shared" si="1"/>
        <v>0</v>
      </c>
      <c r="H19" s="48"/>
    </row>
    <row r="20" spans="1:8" ht="15" customHeight="1" x14ac:dyDescent="0.2">
      <c r="A20" s="40" t="s">
        <v>23</v>
      </c>
      <c r="B20" s="41">
        <v>10</v>
      </c>
      <c r="C20" s="2" t="s">
        <v>138</v>
      </c>
      <c r="D20" s="56">
        <v>0</v>
      </c>
      <c r="E20" s="57" t="s">
        <v>97</v>
      </c>
      <c r="F20" s="58" t="s">
        <v>98</v>
      </c>
      <c r="G20" s="59" t="s">
        <v>98</v>
      </c>
      <c r="H20" s="48"/>
    </row>
    <row r="21" spans="1:8" ht="15" customHeight="1" x14ac:dyDescent="0.2">
      <c r="A21" s="40" t="s">
        <v>23</v>
      </c>
      <c r="B21" s="41">
        <v>11</v>
      </c>
      <c r="C21" s="55" t="s">
        <v>135</v>
      </c>
      <c r="D21" s="43">
        <v>1</v>
      </c>
      <c r="E21" s="44" t="s">
        <v>97</v>
      </c>
      <c r="F21" s="321"/>
      <c r="G21" s="45">
        <f t="shared" ref="G21:G22" si="2">D21*(F21)</f>
        <v>0</v>
      </c>
      <c r="H21" s="48"/>
    </row>
    <row r="22" spans="1:8" s="53" customFormat="1" ht="15" customHeight="1" thickBot="1" x14ac:dyDescent="0.25">
      <c r="A22" s="60" t="s">
        <v>23</v>
      </c>
      <c r="B22" s="61">
        <v>12</v>
      </c>
      <c r="C22" s="147" t="s">
        <v>136</v>
      </c>
      <c r="D22" s="62">
        <v>1</v>
      </c>
      <c r="E22" s="63" t="s">
        <v>97</v>
      </c>
      <c r="F22" s="324"/>
      <c r="G22" s="64">
        <f t="shared" si="2"/>
        <v>0</v>
      </c>
      <c r="H22" s="52"/>
    </row>
    <row r="23" spans="1:8" ht="15" customHeight="1" x14ac:dyDescent="0.2">
      <c r="A23" s="295" t="s">
        <v>50</v>
      </c>
      <c r="B23" s="296"/>
      <c r="C23" s="297" t="s">
        <v>99</v>
      </c>
      <c r="D23" s="298"/>
      <c r="E23" s="298"/>
      <c r="F23" s="298"/>
      <c r="G23" s="299"/>
      <c r="H23" s="48"/>
    </row>
    <row r="24" spans="1:8" ht="15" customHeight="1" x14ac:dyDescent="0.2">
      <c r="A24" s="40" t="s">
        <v>50</v>
      </c>
      <c r="B24" s="41">
        <v>1</v>
      </c>
      <c r="C24" s="54" t="s">
        <v>76</v>
      </c>
      <c r="D24" s="43">
        <v>26</v>
      </c>
      <c r="E24" s="41" t="s">
        <v>14</v>
      </c>
      <c r="F24" s="321"/>
      <c r="G24" s="45">
        <f t="shared" ref="G24:G28" si="3">D24*(F24)</f>
        <v>0</v>
      </c>
      <c r="H24" s="48"/>
    </row>
    <row r="25" spans="1:8" ht="15" customHeight="1" x14ac:dyDescent="0.2">
      <c r="A25" s="40" t="s">
        <v>50</v>
      </c>
      <c r="B25" s="41">
        <v>2</v>
      </c>
      <c r="C25" s="54" t="s">
        <v>51</v>
      </c>
      <c r="D25" s="43">
        <v>8</v>
      </c>
      <c r="E25" s="41" t="s">
        <v>14</v>
      </c>
      <c r="F25" s="321"/>
      <c r="G25" s="45">
        <f>D25*(F25)</f>
        <v>0</v>
      </c>
      <c r="H25" s="48"/>
    </row>
    <row r="26" spans="1:8" ht="15" customHeight="1" x14ac:dyDescent="0.2">
      <c r="A26" s="40" t="s">
        <v>50</v>
      </c>
      <c r="B26" s="41">
        <v>3</v>
      </c>
      <c r="C26" s="54" t="s">
        <v>52</v>
      </c>
      <c r="D26" s="43">
        <v>60</v>
      </c>
      <c r="E26" s="41" t="s">
        <v>14</v>
      </c>
      <c r="F26" s="321"/>
      <c r="G26" s="45">
        <f>D26*(F26)</f>
        <v>0</v>
      </c>
      <c r="H26" s="48"/>
    </row>
    <row r="27" spans="1:8" ht="15" customHeight="1" x14ac:dyDescent="0.2">
      <c r="A27" s="40" t="s">
        <v>50</v>
      </c>
      <c r="B27" s="41">
        <v>4</v>
      </c>
      <c r="C27" s="55" t="s">
        <v>53</v>
      </c>
      <c r="D27" s="43">
        <v>10</v>
      </c>
      <c r="E27" s="41" t="s">
        <v>14</v>
      </c>
      <c r="F27" s="321"/>
      <c r="G27" s="45">
        <f t="shared" si="3"/>
        <v>0</v>
      </c>
      <c r="H27" s="48"/>
    </row>
    <row r="28" spans="1:8" ht="15" customHeight="1" thickBot="1" x14ac:dyDescent="0.25">
      <c r="A28" s="40" t="s">
        <v>50</v>
      </c>
      <c r="B28" s="41">
        <v>5</v>
      </c>
      <c r="C28" s="55" t="s">
        <v>77</v>
      </c>
      <c r="D28" s="43">
        <v>5</v>
      </c>
      <c r="E28" s="41" t="s">
        <v>14</v>
      </c>
      <c r="F28" s="321"/>
      <c r="G28" s="45">
        <f t="shared" si="3"/>
        <v>0</v>
      </c>
      <c r="H28" s="48"/>
    </row>
    <row r="29" spans="1:8" ht="15" customHeight="1" thickBot="1" x14ac:dyDescent="0.25">
      <c r="A29" s="300"/>
      <c r="B29" s="301"/>
      <c r="C29" s="302" t="s">
        <v>27</v>
      </c>
      <c r="D29" s="303"/>
      <c r="E29" s="304"/>
      <c r="F29" s="65" t="s">
        <v>54</v>
      </c>
      <c r="G29" s="66">
        <f>SUM(G7:G9,G11:G22,G24:G28)</f>
        <v>0</v>
      </c>
      <c r="H29" s="48"/>
    </row>
    <row r="30" spans="1:8" ht="15" customHeight="1" x14ac:dyDescent="0.2">
      <c r="A30" s="305" t="s">
        <v>4</v>
      </c>
      <c r="B30" s="306"/>
      <c r="C30" s="282" t="s">
        <v>5</v>
      </c>
      <c r="D30" s="282"/>
      <c r="E30" s="282"/>
      <c r="F30" s="282"/>
      <c r="G30" s="283"/>
      <c r="H30" s="48"/>
    </row>
    <row r="31" spans="1:8" ht="15" customHeight="1" x14ac:dyDescent="0.2">
      <c r="A31" s="67" t="s">
        <v>4</v>
      </c>
      <c r="B31" s="41">
        <v>1</v>
      </c>
      <c r="C31" s="54" t="s">
        <v>125</v>
      </c>
      <c r="D31" s="43">
        <v>27</v>
      </c>
      <c r="E31" s="41" t="s">
        <v>9</v>
      </c>
      <c r="F31" s="321"/>
      <c r="G31" s="45">
        <f t="shared" ref="G31:G35" si="4">D31*(F31)</f>
        <v>0</v>
      </c>
      <c r="H31" s="48"/>
    </row>
    <row r="32" spans="1:8" ht="15" customHeight="1" x14ac:dyDescent="0.2">
      <c r="A32" s="68" t="s">
        <v>4</v>
      </c>
      <c r="B32" s="50">
        <v>2</v>
      </c>
      <c r="C32" s="51" t="s">
        <v>131</v>
      </c>
      <c r="D32" s="43">
        <v>7</v>
      </c>
      <c r="E32" s="41" t="s">
        <v>9</v>
      </c>
      <c r="F32" s="321"/>
      <c r="G32" s="45">
        <f t="shared" si="4"/>
        <v>0</v>
      </c>
      <c r="H32" s="48"/>
    </row>
    <row r="33" spans="1:8" ht="15" customHeight="1" x14ac:dyDescent="0.2">
      <c r="A33" s="68" t="s">
        <v>4</v>
      </c>
      <c r="B33" s="50">
        <v>3</v>
      </c>
      <c r="C33" s="51" t="s">
        <v>55</v>
      </c>
      <c r="D33" s="43">
        <v>20</v>
      </c>
      <c r="E33" s="41" t="s">
        <v>9</v>
      </c>
      <c r="F33" s="321"/>
      <c r="G33" s="45">
        <f t="shared" si="4"/>
        <v>0</v>
      </c>
      <c r="H33" s="48"/>
    </row>
    <row r="34" spans="1:8" ht="15" customHeight="1" x14ac:dyDescent="0.2">
      <c r="A34" s="68" t="s">
        <v>4</v>
      </c>
      <c r="B34" s="50">
        <v>4</v>
      </c>
      <c r="C34" s="51" t="s">
        <v>38</v>
      </c>
      <c r="D34" s="43">
        <v>91</v>
      </c>
      <c r="E34" s="41" t="s">
        <v>33</v>
      </c>
      <c r="F34" s="321"/>
      <c r="G34" s="45">
        <f t="shared" si="4"/>
        <v>0</v>
      </c>
      <c r="H34" s="48"/>
    </row>
    <row r="35" spans="1:8" ht="15" customHeight="1" thickBot="1" x14ac:dyDescent="0.25">
      <c r="A35" s="69" t="s">
        <v>4</v>
      </c>
      <c r="B35" s="70">
        <v>5</v>
      </c>
      <c r="C35" s="71" t="s">
        <v>39</v>
      </c>
      <c r="D35" s="72">
        <v>1</v>
      </c>
      <c r="E35" s="73" t="s">
        <v>97</v>
      </c>
      <c r="F35" s="325"/>
      <c r="G35" s="74">
        <f t="shared" si="4"/>
        <v>0</v>
      </c>
      <c r="H35" s="48"/>
    </row>
    <row r="36" spans="1:8" ht="15" customHeight="1" thickBot="1" x14ac:dyDescent="0.25">
      <c r="A36" s="291"/>
      <c r="B36" s="292"/>
      <c r="C36" s="286" t="s">
        <v>10</v>
      </c>
      <c r="D36" s="287"/>
      <c r="E36" s="288"/>
      <c r="F36" s="65" t="s">
        <v>54</v>
      </c>
      <c r="G36" s="66">
        <f>SUM(G31:G35)</f>
        <v>0</v>
      </c>
      <c r="H36" s="48"/>
    </row>
    <row r="37" spans="1:8" ht="15" customHeight="1" x14ac:dyDescent="0.2">
      <c r="A37" s="280" t="s">
        <v>7</v>
      </c>
      <c r="B37" s="281"/>
      <c r="C37" s="289" t="s">
        <v>56</v>
      </c>
      <c r="D37" s="289"/>
      <c r="E37" s="289"/>
      <c r="F37" s="289"/>
      <c r="G37" s="290"/>
      <c r="H37" s="48"/>
    </row>
    <row r="38" spans="1:8" ht="15" customHeight="1" x14ac:dyDescent="0.2">
      <c r="A38" s="67" t="s">
        <v>7</v>
      </c>
      <c r="B38" s="41">
        <v>1</v>
      </c>
      <c r="C38" s="55" t="s">
        <v>100</v>
      </c>
      <c r="D38" s="43">
        <v>1</v>
      </c>
      <c r="E38" s="41" t="s">
        <v>97</v>
      </c>
      <c r="F38" s="321"/>
      <c r="G38" s="45">
        <f t="shared" ref="G38:G44" si="5">D38*(F38)</f>
        <v>0</v>
      </c>
      <c r="H38" s="48"/>
    </row>
    <row r="39" spans="1:8" ht="15" customHeight="1" x14ac:dyDescent="0.2">
      <c r="A39" s="67" t="s">
        <v>7</v>
      </c>
      <c r="B39" s="41">
        <v>2</v>
      </c>
      <c r="C39" s="55" t="s">
        <v>57</v>
      </c>
      <c r="D39" s="8">
        <v>2040</v>
      </c>
      <c r="E39" s="9" t="s">
        <v>33</v>
      </c>
      <c r="F39" s="323"/>
      <c r="G39" s="10">
        <f t="shared" si="5"/>
        <v>0</v>
      </c>
      <c r="H39" s="48"/>
    </row>
    <row r="40" spans="1:8" ht="15" customHeight="1" x14ac:dyDescent="0.2">
      <c r="A40" s="67" t="s">
        <v>7</v>
      </c>
      <c r="B40" s="41">
        <v>3</v>
      </c>
      <c r="C40" s="55" t="s">
        <v>78</v>
      </c>
      <c r="D40" s="8">
        <v>2040</v>
      </c>
      <c r="E40" s="9" t="s">
        <v>33</v>
      </c>
      <c r="F40" s="322"/>
      <c r="G40" s="10">
        <f t="shared" si="5"/>
        <v>0</v>
      </c>
      <c r="H40" s="48"/>
    </row>
    <row r="41" spans="1:8" ht="15" customHeight="1" x14ac:dyDescent="0.2">
      <c r="A41" s="68" t="s">
        <v>7</v>
      </c>
      <c r="B41" s="50">
        <v>4</v>
      </c>
      <c r="C41" s="51" t="s">
        <v>41</v>
      </c>
      <c r="D41" s="8">
        <v>2040</v>
      </c>
      <c r="E41" s="9" t="s">
        <v>33</v>
      </c>
      <c r="F41" s="322"/>
      <c r="G41" s="10">
        <f t="shared" si="5"/>
        <v>0</v>
      </c>
      <c r="H41" s="48"/>
    </row>
    <row r="42" spans="1:8" ht="15" customHeight="1" x14ac:dyDescent="0.2">
      <c r="A42" s="68" t="s">
        <v>7</v>
      </c>
      <c r="B42" s="50">
        <v>5</v>
      </c>
      <c r="C42" s="12" t="s">
        <v>133</v>
      </c>
      <c r="D42" s="8">
        <v>140</v>
      </c>
      <c r="E42" s="9" t="s">
        <v>33</v>
      </c>
      <c r="F42" s="322"/>
      <c r="G42" s="10">
        <f t="shared" si="5"/>
        <v>0</v>
      </c>
      <c r="H42" s="48"/>
    </row>
    <row r="43" spans="1:8" ht="15" customHeight="1" x14ac:dyDescent="0.2">
      <c r="A43" s="68" t="s">
        <v>7</v>
      </c>
      <c r="B43" s="50">
        <v>6</v>
      </c>
      <c r="C43" s="12" t="s">
        <v>101</v>
      </c>
      <c r="D43" s="8">
        <v>140</v>
      </c>
      <c r="E43" s="9" t="s">
        <v>33</v>
      </c>
      <c r="F43" s="322"/>
      <c r="G43" s="10">
        <f t="shared" si="5"/>
        <v>0</v>
      </c>
      <c r="H43" s="48"/>
    </row>
    <row r="44" spans="1:8" ht="15" customHeight="1" thickBot="1" x14ac:dyDescent="0.25">
      <c r="A44" s="75" t="s">
        <v>7</v>
      </c>
      <c r="B44" s="73">
        <v>7</v>
      </c>
      <c r="C44" s="76" t="s">
        <v>40</v>
      </c>
      <c r="D44" s="72">
        <v>1</v>
      </c>
      <c r="E44" s="73" t="s">
        <v>97</v>
      </c>
      <c r="F44" s="326"/>
      <c r="G44" s="74">
        <f t="shared" si="5"/>
        <v>0</v>
      </c>
      <c r="H44" s="48"/>
    </row>
    <row r="45" spans="1:8" ht="15" customHeight="1" thickBot="1" x14ac:dyDescent="0.25">
      <c r="A45" s="293"/>
      <c r="B45" s="294"/>
      <c r="C45" s="277" t="s">
        <v>25</v>
      </c>
      <c r="D45" s="278"/>
      <c r="E45" s="279"/>
      <c r="F45" s="77" t="s">
        <v>54</v>
      </c>
      <c r="G45" s="78">
        <f>SUM(G38:G44)</f>
        <v>0</v>
      </c>
      <c r="H45" s="48"/>
    </row>
    <row r="46" spans="1:8" ht="15" customHeight="1" x14ac:dyDescent="0.2">
      <c r="A46" s="280" t="s">
        <v>8</v>
      </c>
      <c r="B46" s="281"/>
      <c r="C46" s="282" t="s">
        <v>58</v>
      </c>
      <c r="D46" s="282"/>
      <c r="E46" s="282"/>
      <c r="F46" s="282"/>
      <c r="G46" s="283"/>
      <c r="H46" s="48"/>
    </row>
    <row r="47" spans="1:8" ht="15" customHeight="1" x14ac:dyDescent="0.2">
      <c r="A47" s="79" t="s">
        <v>8</v>
      </c>
      <c r="B47" s="41">
        <v>1</v>
      </c>
      <c r="C47" s="55" t="s">
        <v>79</v>
      </c>
      <c r="D47" s="43">
        <v>22</v>
      </c>
      <c r="E47" s="41" t="s">
        <v>9</v>
      </c>
      <c r="F47" s="321"/>
      <c r="G47" s="45">
        <f t="shared" ref="G47:G55" si="6">D47*(F47)</f>
        <v>0</v>
      </c>
      <c r="H47" s="48"/>
    </row>
    <row r="48" spans="1:8" ht="15" customHeight="1" x14ac:dyDescent="0.2">
      <c r="A48" s="79" t="s">
        <v>8</v>
      </c>
      <c r="B48" s="41">
        <v>2</v>
      </c>
      <c r="C48" s="55" t="s">
        <v>59</v>
      </c>
      <c r="D48" s="43">
        <v>7</v>
      </c>
      <c r="E48" s="41" t="s">
        <v>9</v>
      </c>
      <c r="F48" s="321"/>
      <c r="G48" s="45">
        <f t="shared" si="6"/>
        <v>0</v>
      </c>
      <c r="H48" s="48"/>
    </row>
    <row r="49" spans="1:8" ht="15" customHeight="1" x14ac:dyDescent="0.2">
      <c r="A49" s="80" t="s">
        <v>8</v>
      </c>
      <c r="B49" s="50">
        <v>3</v>
      </c>
      <c r="C49" s="51" t="s">
        <v>102</v>
      </c>
      <c r="D49" s="43">
        <v>7</v>
      </c>
      <c r="E49" s="41" t="s">
        <v>9</v>
      </c>
      <c r="F49" s="321"/>
      <c r="G49" s="45">
        <f t="shared" si="6"/>
        <v>0</v>
      </c>
      <c r="H49" s="48"/>
    </row>
    <row r="50" spans="1:8" ht="15" customHeight="1" x14ac:dyDescent="0.2">
      <c r="A50" s="80" t="s">
        <v>8</v>
      </c>
      <c r="B50" s="50">
        <v>4</v>
      </c>
      <c r="C50" s="51" t="s">
        <v>103</v>
      </c>
      <c r="D50" s="43">
        <v>58</v>
      </c>
      <c r="E50" s="41" t="s">
        <v>9</v>
      </c>
      <c r="F50" s="321"/>
      <c r="G50" s="45">
        <f t="shared" si="6"/>
        <v>0</v>
      </c>
      <c r="H50" s="48"/>
    </row>
    <row r="51" spans="1:8" ht="15" customHeight="1" x14ac:dyDescent="0.2">
      <c r="A51" s="68" t="s">
        <v>8</v>
      </c>
      <c r="B51" s="5">
        <v>5</v>
      </c>
      <c r="C51" s="51" t="s">
        <v>60</v>
      </c>
      <c r="D51" s="43">
        <v>8</v>
      </c>
      <c r="E51" s="41" t="s">
        <v>14</v>
      </c>
      <c r="F51" s="321"/>
      <c r="G51" s="45">
        <f t="shared" si="6"/>
        <v>0</v>
      </c>
      <c r="H51" s="48"/>
    </row>
    <row r="52" spans="1:8" ht="15" customHeight="1" x14ac:dyDescent="0.2">
      <c r="A52" s="80" t="s">
        <v>8</v>
      </c>
      <c r="B52" s="50">
        <v>6</v>
      </c>
      <c r="C52" s="51" t="s">
        <v>61</v>
      </c>
      <c r="D52" s="43">
        <v>2</v>
      </c>
      <c r="E52" s="41" t="s">
        <v>9</v>
      </c>
      <c r="F52" s="321"/>
      <c r="G52" s="45">
        <f t="shared" si="6"/>
        <v>0</v>
      </c>
      <c r="H52" s="48"/>
    </row>
    <row r="53" spans="1:8" ht="15" customHeight="1" x14ac:dyDescent="0.2">
      <c r="A53" s="80" t="s">
        <v>8</v>
      </c>
      <c r="B53" s="50">
        <v>7</v>
      </c>
      <c r="C53" s="51" t="s">
        <v>80</v>
      </c>
      <c r="D53" s="43">
        <v>4</v>
      </c>
      <c r="E53" s="41" t="s">
        <v>9</v>
      </c>
      <c r="F53" s="321"/>
      <c r="G53" s="45">
        <f t="shared" si="6"/>
        <v>0</v>
      </c>
      <c r="H53" s="48"/>
    </row>
    <row r="54" spans="1:8" ht="15" customHeight="1" x14ac:dyDescent="0.2">
      <c r="A54" s="80" t="s">
        <v>8</v>
      </c>
      <c r="B54" s="50">
        <v>8</v>
      </c>
      <c r="C54" s="51" t="s">
        <v>132</v>
      </c>
      <c r="D54" s="43">
        <v>4</v>
      </c>
      <c r="E54" s="41" t="s">
        <v>9</v>
      </c>
      <c r="F54" s="321"/>
      <c r="G54" s="45">
        <f t="shared" si="6"/>
        <v>0</v>
      </c>
      <c r="H54" s="48"/>
    </row>
    <row r="55" spans="1:8" ht="15" customHeight="1" thickBot="1" x14ac:dyDescent="0.25">
      <c r="A55" s="81" t="s">
        <v>8</v>
      </c>
      <c r="B55" s="70">
        <v>9</v>
      </c>
      <c r="C55" s="76" t="s">
        <v>81</v>
      </c>
      <c r="D55" s="72">
        <v>1</v>
      </c>
      <c r="E55" s="73" t="s">
        <v>97</v>
      </c>
      <c r="F55" s="326"/>
      <c r="G55" s="74">
        <f t="shared" si="6"/>
        <v>0</v>
      </c>
      <c r="H55" s="48"/>
    </row>
    <row r="56" spans="1:8" ht="15" customHeight="1" thickBot="1" x14ac:dyDescent="0.25">
      <c r="A56" s="284"/>
      <c r="B56" s="285"/>
      <c r="C56" s="286" t="s">
        <v>26</v>
      </c>
      <c r="D56" s="287"/>
      <c r="E56" s="288"/>
      <c r="F56" s="65" t="s">
        <v>54</v>
      </c>
      <c r="G56" s="66">
        <f>SUM(G47:G55)</f>
        <v>0</v>
      </c>
      <c r="H56" s="48"/>
    </row>
    <row r="57" spans="1:8" ht="15" customHeight="1" x14ac:dyDescent="0.2">
      <c r="A57" s="280" t="s">
        <v>11</v>
      </c>
      <c r="B57" s="281"/>
      <c r="C57" s="289" t="s">
        <v>24</v>
      </c>
      <c r="D57" s="289"/>
      <c r="E57" s="289"/>
      <c r="F57" s="289"/>
      <c r="G57" s="290"/>
      <c r="H57" s="48"/>
    </row>
    <row r="58" spans="1:8" ht="15" customHeight="1" x14ac:dyDescent="0.2">
      <c r="A58" s="67" t="s">
        <v>11</v>
      </c>
      <c r="B58" s="41">
        <v>1</v>
      </c>
      <c r="C58" s="55" t="s">
        <v>104</v>
      </c>
      <c r="D58" s="43">
        <v>25</v>
      </c>
      <c r="E58" s="41" t="s">
        <v>14</v>
      </c>
      <c r="F58" s="321"/>
      <c r="G58" s="45">
        <f t="shared" ref="G58:G61" si="7">D58*(F58)</f>
        <v>0</v>
      </c>
      <c r="H58" s="48"/>
    </row>
    <row r="59" spans="1:8" ht="15" customHeight="1" x14ac:dyDescent="0.2">
      <c r="A59" s="67" t="s">
        <v>11</v>
      </c>
      <c r="B59" s="41">
        <v>2</v>
      </c>
      <c r="C59" s="54" t="s">
        <v>105</v>
      </c>
      <c r="D59" s="43">
        <v>25</v>
      </c>
      <c r="E59" s="41" t="s">
        <v>14</v>
      </c>
      <c r="F59" s="321"/>
      <c r="G59" s="45">
        <f t="shared" si="7"/>
        <v>0</v>
      </c>
      <c r="H59" s="48"/>
    </row>
    <row r="60" spans="1:8" ht="15" customHeight="1" x14ac:dyDescent="0.2">
      <c r="A60" s="67" t="s">
        <v>11</v>
      </c>
      <c r="B60" s="41">
        <v>3</v>
      </c>
      <c r="C60" s="55" t="s">
        <v>106</v>
      </c>
      <c r="D60" s="43">
        <v>1</v>
      </c>
      <c r="E60" s="41" t="s">
        <v>97</v>
      </c>
      <c r="F60" s="321"/>
      <c r="G60" s="45">
        <f t="shared" si="7"/>
        <v>0</v>
      </c>
      <c r="H60" s="48"/>
    </row>
    <row r="61" spans="1:8" ht="15" customHeight="1" thickBot="1" x14ac:dyDescent="0.25">
      <c r="A61" s="75" t="s">
        <v>11</v>
      </c>
      <c r="B61" s="73">
        <v>4</v>
      </c>
      <c r="C61" s="76" t="s">
        <v>107</v>
      </c>
      <c r="D61" s="72">
        <v>1</v>
      </c>
      <c r="E61" s="73" t="s">
        <v>97</v>
      </c>
      <c r="F61" s="326"/>
      <c r="G61" s="74">
        <f t="shared" si="7"/>
        <v>0</v>
      </c>
      <c r="H61" s="48"/>
    </row>
    <row r="62" spans="1:8" ht="15" customHeight="1" thickBot="1" x14ac:dyDescent="0.25">
      <c r="A62" s="275"/>
      <c r="B62" s="276"/>
      <c r="C62" s="277" t="s">
        <v>12</v>
      </c>
      <c r="D62" s="278"/>
      <c r="E62" s="279"/>
      <c r="F62" s="77" t="s">
        <v>54</v>
      </c>
      <c r="G62" s="78">
        <f>SUM(G58:G61)</f>
        <v>0</v>
      </c>
      <c r="H62" s="48"/>
    </row>
    <row r="63" spans="1:8" ht="15" customHeight="1" x14ac:dyDescent="0.2">
      <c r="A63" s="270" t="s">
        <v>13</v>
      </c>
      <c r="B63" s="271"/>
      <c r="C63" s="272" t="s">
        <v>62</v>
      </c>
      <c r="D63" s="273"/>
      <c r="E63" s="273"/>
      <c r="F63" s="273"/>
      <c r="G63" s="274"/>
      <c r="H63" s="48"/>
    </row>
    <row r="64" spans="1:8" ht="15" customHeight="1" x14ac:dyDescent="0.2">
      <c r="A64" s="67" t="s">
        <v>13</v>
      </c>
      <c r="B64" s="41">
        <v>1</v>
      </c>
      <c r="C64" s="55" t="s">
        <v>63</v>
      </c>
      <c r="D64" s="43">
        <v>6</v>
      </c>
      <c r="E64" s="41" t="s">
        <v>14</v>
      </c>
      <c r="F64" s="321"/>
      <c r="G64" s="45">
        <f t="shared" ref="G64:G65" si="8">D64*(F64)</f>
        <v>0</v>
      </c>
      <c r="H64" s="48"/>
    </row>
    <row r="65" spans="1:15" ht="15" customHeight="1" thickBot="1" x14ac:dyDescent="0.25">
      <c r="A65" s="75" t="s">
        <v>13</v>
      </c>
      <c r="B65" s="73">
        <v>2</v>
      </c>
      <c r="C65" s="76" t="s">
        <v>42</v>
      </c>
      <c r="D65" s="72">
        <v>6</v>
      </c>
      <c r="E65" s="73" t="s">
        <v>14</v>
      </c>
      <c r="F65" s="326"/>
      <c r="G65" s="74">
        <f t="shared" si="8"/>
        <v>0</v>
      </c>
      <c r="H65" s="48"/>
    </row>
    <row r="66" spans="1:15" ht="15" customHeight="1" thickBot="1" x14ac:dyDescent="0.25">
      <c r="A66" s="275"/>
      <c r="B66" s="276"/>
      <c r="C66" s="277" t="s">
        <v>15</v>
      </c>
      <c r="D66" s="278"/>
      <c r="E66" s="279"/>
      <c r="F66" s="77" t="s">
        <v>54</v>
      </c>
      <c r="G66" s="78">
        <f>SUM(G64:G65)</f>
        <v>0</v>
      </c>
    </row>
    <row r="67" spans="1:15" ht="15" customHeight="1" x14ac:dyDescent="0.2">
      <c r="A67" s="270" t="s">
        <v>16</v>
      </c>
      <c r="B67" s="271"/>
      <c r="C67" s="272" t="s">
        <v>17</v>
      </c>
      <c r="D67" s="273"/>
      <c r="E67" s="273"/>
      <c r="F67" s="273"/>
      <c r="G67" s="274"/>
    </row>
    <row r="68" spans="1:15" ht="15" customHeight="1" x14ac:dyDescent="0.2">
      <c r="A68" s="67" t="s">
        <v>16</v>
      </c>
      <c r="B68" s="41">
        <v>1</v>
      </c>
      <c r="C68" s="54" t="s">
        <v>108</v>
      </c>
      <c r="D68" s="82">
        <v>1</v>
      </c>
      <c r="E68" s="41" t="s">
        <v>97</v>
      </c>
      <c r="F68" s="321"/>
      <c r="G68" s="45">
        <f t="shared" ref="G68:G75" si="9">D68*(F68)</f>
        <v>0</v>
      </c>
    </row>
    <row r="69" spans="1:15" ht="15" customHeight="1" x14ac:dyDescent="0.2">
      <c r="A69" s="67" t="s">
        <v>16</v>
      </c>
      <c r="B69" s="41">
        <v>2</v>
      </c>
      <c r="C69" s="55" t="s">
        <v>64</v>
      </c>
      <c r="D69" s="82">
        <v>1</v>
      </c>
      <c r="E69" s="41" t="s">
        <v>97</v>
      </c>
      <c r="F69" s="321"/>
      <c r="G69" s="45">
        <f t="shared" si="9"/>
        <v>0</v>
      </c>
      <c r="I69" s="83"/>
    </row>
    <row r="70" spans="1:15" ht="15" customHeight="1" x14ac:dyDescent="0.2">
      <c r="A70" s="67" t="s">
        <v>16</v>
      </c>
      <c r="B70" s="41">
        <v>3</v>
      </c>
      <c r="C70" s="55" t="s">
        <v>109</v>
      </c>
      <c r="D70" s="82">
        <v>1</v>
      </c>
      <c r="E70" s="41" t="s">
        <v>97</v>
      </c>
      <c r="F70" s="321"/>
      <c r="G70" s="45">
        <f t="shared" si="9"/>
        <v>0</v>
      </c>
      <c r="I70" s="83"/>
    </row>
    <row r="71" spans="1:15" ht="15" customHeight="1" x14ac:dyDescent="0.2">
      <c r="A71" s="67" t="s">
        <v>16</v>
      </c>
      <c r="B71" s="41">
        <v>4</v>
      </c>
      <c r="C71" s="55" t="s">
        <v>110</v>
      </c>
      <c r="D71" s="82">
        <v>1</v>
      </c>
      <c r="E71" s="41" t="s">
        <v>97</v>
      </c>
      <c r="F71" s="321"/>
      <c r="G71" s="45">
        <f t="shared" si="9"/>
        <v>0</v>
      </c>
      <c r="I71" s="83"/>
    </row>
    <row r="72" spans="1:15" ht="15" customHeight="1" x14ac:dyDescent="0.2">
      <c r="A72" s="67" t="s">
        <v>16</v>
      </c>
      <c r="B72" s="41">
        <v>5</v>
      </c>
      <c r="C72" s="54" t="s">
        <v>65</v>
      </c>
      <c r="D72" s="82">
        <v>1</v>
      </c>
      <c r="E72" s="41" t="s">
        <v>97</v>
      </c>
      <c r="F72" s="321"/>
      <c r="G72" s="45">
        <f t="shared" si="9"/>
        <v>0</v>
      </c>
      <c r="I72" s="84"/>
      <c r="J72" s="84"/>
      <c r="K72" s="84"/>
      <c r="L72" s="84"/>
      <c r="M72" s="84"/>
      <c r="N72" s="84"/>
      <c r="O72" s="84"/>
    </row>
    <row r="73" spans="1:15" ht="15" customHeight="1" x14ac:dyDescent="0.2">
      <c r="A73" s="67" t="s">
        <v>16</v>
      </c>
      <c r="B73" s="41">
        <v>6</v>
      </c>
      <c r="C73" s="55" t="s">
        <v>66</v>
      </c>
      <c r="D73" s="82">
        <v>1</v>
      </c>
      <c r="E73" s="41" t="s">
        <v>97</v>
      </c>
      <c r="F73" s="321"/>
      <c r="G73" s="45">
        <f t="shared" si="9"/>
        <v>0</v>
      </c>
      <c r="H73" s="85"/>
      <c r="I73" s="84"/>
      <c r="J73" s="84"/>
      <c r="K73" s="84"/>
      <c r="L73" s="84"/>
      <c r="M73" s="84"/>
      <c r="N73" s="84"/>
      <c r="O73" s="84"/>
    </row>
    <row r="74" spans="1:15" ht="15" customHeight="1" x14ac:dyDescent="0.2">
      <c r="A74" s="67" t="s">
        <v>16</v>
      </c>
      <c r="B74" s="41">
        <v>7</v>
      </c>
      <c r="C74" s="55" t="s">
        <v>18</v>
      </c>
      <c r="D74" s="82">
        <v>1</v>
      </c>
      <c r="E74" s="41" t="s">
        <v>97</v>
      </c>
      <c r="F74" s="321"/>
      <c r="G74" s="45">
        <f t="shared" si="9"/>
        <v>0</v>
      </c>
      <c r="H74" s="86"/>
      <c r="I74" s="84"/>
      <c r="J74" s="84"/>
      <c r="K74" s="84"/>
      <c r="L74" s="84"/>
      <c r="M74" s="84"/>
      <c r="N74" s="84"/>
      <c r="O74" s="84"/>
    </row>
    <row r="75" spans="1:15" ht="15" customHeight="1" x14ac:dyDescent="0.2">
      <c r="A75" s="67" t="s">
        <v>16</v>
      </c>
      <c r="B75" s="41">
        <v>8</v>
      </c>
      <c r="C75" s="55" t="s">
        <v>124</v>
      </c>
      <c r="D75" s="43">
        <v>1</v>
      </c>
      <c r="E75" s="41" t="s">
        <v>97</v>
      </c>
      <c r="F75" s="321"/>
      <c r="G75" s="45">
        <f t="shared" si="9"/>
        <v>0</v>
      </c>
      <c r="H75" s="20"/>
      <c r="I75" s="84"/>
      <c r="J75" s="84"/>
      <c r="K75" s="84"/>
      <c r="L75" s="84"/>
      <c r="M75" s="84"/>
      <c r="N75" s="84"/>
      <c r="O75" s="84"/>
    </row>
    <row r="76" spans="1:15" ht="15" customHeight="1" x14ac:dyDescent="0.2">
      <c r="A76" s="67" t="s">
        <v>16</v>
      </c>
      <c r="B76" s="41">
        <v>9</v>
      </c>
      <c r="C76" s="55" t="s">
        <v>111</v>
      </c>
      <c r="D76" s="87">
        <v>1</v>
      </c>
      <c r="E76" s="88" t="s">
        <v>97</v>
      </c>
      <c r="F76" s="321"/>
      <c r="G76" s="64">
        <f>D76*(F76)</f>
        <v>0</v>
      </c>
      <c r="I76" s="84"/>
      <c r="J76" s="84"/>
      <c r="K76" s="84"/>
      <c r="L76" s="84"/>
      <c r="M76" s="84"/>
      <c r="N76" s="84"/>
      <c r="O76" s="84"/>
    </row>
    <row r="77" spans="1:15" ht="15" customHeight="1" x14ac:dyDescent="0.2">
      <c r="A77" s="67" t="s">
        <v>16</v>
      </c>
      <c r="B77" s="41">
        <v>10</v>
      </c>
      <c r="C77" s="55" t="s">
        <v>112</v>
      </c>
      <c r="D77" s="82">
        <v>1</v>
      </c>
      <c r="E77" s="41" t="s">
        <v>97</v>
      </c>
      <c r="F77" s="321"/>
      <c r="G77" s="45">
        <f>D77*(F77)</f>
        <v>0</v>
      </c>
      <c r="I77" s="84"/>
      <c r="J77" s="84"/>
      <c r="K77" s="84"/>
      <c r="L77" s="84"/>
      <c r="M77" s="84"/>
      <c r="N77" s="84"/>
      <c r="O77" s="84"/>
    </row>
    <row r="78" spans="1:15" ht="15" customHeight="1" thickBot="1" x14ac:dyDescent="0.25">
      <c r="A78" s="75" t="s">
        <v>16</v>
      </c>
      <c r="B78" s="73">
        <v>11</v>
      </c>
      <c r="C78" s="89" t="s">
        <v>113</v>
      </c>
      <c r="D78" s="90">
        <v>1</v>
      </c>
      <c r="E78" s="73" t="s">
        <v>97</v>
      </c>
      <c r="F78" s="326"/>
      <c r="G78" s="74">
        <f>D78*(F78)</f>
        <v>0</v>
      </c>
      <c r="I78" s="84"/>
      <c r="J78" s="84"/>
      <c r="K78" s="84"/>
      <c r="L78" s="84"/>
      <c r="M78" s="84"/>
      <c r="N78" s="84"/>
      <c r="O78" s="84"/>
    </row>
    <row r="79" spans="1:15" ht="15" customHeight="1" thickBot="1" x14ac:dyDescent="0.25">
      <c r="A79" s="275"/>
      <c r="B79" s="276"/>
      <c r="C79" s="277" t="s">
        <v>19</v>
      </c>
      <c r="D79" s="278"/>
      <c r="E79" s="279"/>
      <c r="F79" s="77" t="s">
        <v>54</v>
      </c>
      <c r="G79" s="78">
        <f>SUM(G68:G78)</f>
        <v>0</v>
      </c>
      <c r="H79" s="91"/>
      <c r="I79" s="84"/>
      <c r="J79" s="84"/>
      <c r="K79" s="84"/>
      <c r="L79" s="84"/>
      <c r="M79" s="84"/>
      <c r="N79" s="84"/>
      <c r="O79" s="84"/>
    </row>
    <row r="80" spans="1:15" ht="12.75" thickBot="1" x14ac:dyDescent="0.25">
      <c r="A80" s="270" t="s">
        <v>20</v>
      </c>
      <c r="B80" s="271"/>
      <c r="C80" s="92" t="s">
        <v>114</v>
      </c>
      <c r="D80" s="93"/>
      <c r="E80" s="93"/>
      <c r="F80" s="93"/>
      <c r="G80" s="94"/>
      <c r="H80" s="91"/>
      <c r="I80" s="84"/>
      <c r="J80" s="84"/>
      <c r="K80" s="84"/>
      <c r="L80" s="84"/>
      <c r="M80" s="84"/>
      <c r="N80" s="84"/>
      <c r="O80" s="84"/>
    </row>
    <row r="81" spans="1:15" ht="46.15" customHeight="1" x14ac:dyDescent="0.2">
      <c r="A81" s="95" t="s">
        <v>20</v>
      </c>
      <c r="B81" s="96">
        <v>1</v>
      </c>
      <c r="C81" s="97" t="s">
        <v>123</v>
      </c>
      <c r="D81" s="146">
        <v>1</v>
      </c>
      <c r="E81" s="145" t="s">
        <v>97</v>
      </c>
      <c r="F81" s="327"/>
      <c r="G81" s="6">
        <f>D81*(F81)</f>
        <v>0</v>
      </c>
      <c r="H81" s="48"/>
      <c r="I81" s="84"/>
      <c r="J81" s="84"/>
      <c r="K81" s="84"/>
      <c r="L81" s="84"/>
      <c r="M81" s="84"/>
      <c r="N81" s="84"/>
      <c r="O81" s="84"/>
    </row>
    <row r="82" spans="1:15" ht="16.899999999999999" customHeight="1" x14ac:dyDescent="0.2">
      <c r="A82" s="98" t="s">
        <v>20</v>
      </c>
      <c r="B82" s="41">
        <v>2</v>
      </c>
      <c r="C82" s="99" t="s">
        <v>115</v>
      </c>
      <c r="D82" s="7">
        <v>1</v>
      </c>
      <c r="E82" s="1" t="s">
        <v>97</v>
      </c>
      <c r="F82" s="328"/>
      <c r="G82" s="6">
        <f t="shared" ref="G82:G83" si="10">D82*(F82)</f>
        <v>0</v>
      </c>
      <c r="H82" s="48"/>
      <c r="I82" s="84"/>
      <c r="J82" s="84"/>
      <c r="K82" s="84"/>
      <c r="L82" s="84"/>
      <c r="M82" s="84"/>
      <c r="N82" s="84"/>
      <c r="O82" s="84"/>
    </row>
    <row r="83" spans="1:15" ht="15" customHeight="1" thickBot="1" x14ac:dyDescent="0.25">
      <c r="A83" s="100" t="s">
        <v>20</v>
      </c>
      <c r="B83" s="41">
        <v>3</v>
      </c>
      <c r="C83" s="54" t="s">
        <v>116</v>
      </c>
      <c r="D83" s="13">
        <v>1</v>
      </c>
      <c r="E83" s="3" t="s">
        <v>97</v>
      </c>
      <c r="F83" s="329"/>
      <c r="G83" s="4">
        <f t="shared" si="10"/>
        <v>0</v>
      </c>
      <c r="H83" s="48"/>
      <c r="I83" s="84"/>
      <c r="J83" s="84"/>
      <c r="K83" s="84"/>
      <c r="L83" s="84"/>
      <c r="M83" s="84"/>
      <c r="N83" s="84"/>
      <c r="O83" s="84"/>
    </row>
    <row r="84" spans="1:15" ht="15" customHeight="1" thickBot="1" x14ac:dyDescent="0.25">
      <c r="A84" s="262"/>
      <c r="B84" s="263"/>
      <c r="C84" s="264" t="s">
        <v>28</v>
      </c>
      <c r="D84" s="265"/>
      <c r="E84" s="266"/>
      <c r="F84" s="77" t="s">
        <v>54</v>
      </c>
      <c r="G84" s="78">
        <f>SUM(G81:G83)</f>
        <v>0</v>
      </c>
      <c r="I84" s="84"/>
      <c r="J84" s="84"/>
      <c r="K84" s="84"/>
      <c r="L84" s="84"/>
      <c r="M84" s="84"/>
      <c r="N84" s="84"/>
      <c r="O84" s="84"/>
    </row>
    <row r="85" spans="1:15" s="39" customFormat="1" ht="25.15" customHeight="1" thickBot="1" x14ac:dyDescent="0.25">
      <c r="A85" s="101"/>
      <c r="B85" s="102"/>
      <c r="C85" s="103"/>
      <c r="D85" s="104"/>
      <c r="E85" s="102"/>
      <c r="F85" s="105"/>
      <c r="G85" s="106"/>
      <c r="H85" s="86"/>
      <c r="I85" s="84"/>
      <c r="J85" s="84"/>
      <c r="K85" s="84"/>
      <c r="L85" s="84"/>
      <c r="M85" s="84"/>
      <c r="N85" s="84"/>
      <c r="O85" s="84"/>
    </row>
    <row r="86" spans="1:15" s="39" customFormat="1" ht="15" customHeight="1" thickBot="1" x14ac:dyDescent="0.25">
      <c r="A86" s="107"/>
      <c r="B86" s="108"/>
      <c r="C86" s="109" t="s">
        <v>117</v>
      </c>
      <c r="D86" s="110"/>
      <c r="E86" s="108"/>
      <c r="F86" s="111"/>
      <c r="G86" s="112">
        <f>SUM(G29,G36,G45,G56,G62,G66,G79,G84)</f>
        <v>0</v>
      </c>
      <c r="H86" s="86"/>
      <c r="I86" s="84"/>
      <c r="J86" s="84"/>
      <c r="K86" s="84"/>
      <c r="L86" s="84"/>
      <c r="M86" s="84"/>
      <c r="N86" s="84"/>
      <c r="O86" s="84"/>
    </row>
    <row r="87" spans="1:15" s="39" customFormat="1" ht="24" customHeight="1" x14ac:dyDescent="0.2">
      <c r="A87" s="21"/>
      <c r="B87" s="22"/>
      <c r="C87" s="23"/>
      <c r="D87" s="113"/>
      <c r="E87" s="22"/>
      <c r="F87" s="114"/>
      <c r="G87" s="115"/>
      <c r="H87" s="86"/>
      <c r="I87" s="84"/>
      <c r="J87" s="84"/>
      <c r="K87" s="84"/>
      <c r="L87" s="84"/>
      <c r="M87" s="84"/>
      <c r="N87" s="84"/>
      <c r="O87" s="84"/>
    </row>
    <row r="88" spans="1:15" ht="22.9" customHeight="1" thickBot="1" x14ac:dyDescent="0.25">
      <c r="A88" s="101"/>
      <c r="G88" s="119"/>
      <c r="H88" s="86"/>
      <c r="I88" s="84"/>
      <c r="J88" s="84"/>
      <c r="K88" s="84"/>
      <c r="L88" s="84"/>
      <c r="M88" s="84"/>
      <c r="N88" s="84"/>
      <c r="O88" s="84"/>
    </row>
    <row r="89" spans="1:15" ht="15" customHeight="1" x14ac:dyDescent="0.2">
      <c r="A89" s="120"/>
      <c r="B89" s="15"/>
      <c r="C89" s="121"/>
      <c r="D89" s="17"/>
      <c r="E89" s="15"/>
      <c r="F89" s="122"/>
      <c r="G89" s="123"/>
      <c r="H89" s="124"/>
      <c r="I89" s="84"/>
      <c r="J89" s="84"/>
      <c r="K89" s="84"/>
      <c r="L89" s="84"/>
      <c r="M89" s="84"/>
      <c r="N89" s="84"/>
      <c r="O89" s="84"/>
    </row>
    <row r="90" spans="1:15" ht="15" customHeight="1" x14ac:dyDescent="0.2">
      <c r="A90" s="21"/>
      <c r="B90" s="22"/>
      <c r="C90" s="23" t="s">
        <v>67</v>
      </c>
      <c r="D90" s="24"/>
      <c r="E90" s="22"/>
      <c r="F90" s="24"/>
      <c r="G90" s="26"/>
      <c r="H90" s="125"/>
      <c r="I90" s="84"/>
      <c r="J90" s="84"/>
      <c r="K90" s="84"/>
      <c r="L90" s="84"/>
      <c r="M90" s="84"/>
      <c r="N90" s="84"/>
      <c r="O90" s="84"/>
    </row>
    <row r="91" spans="1:15" ht="15" customHeight="1" thickBot="1" x14ac:dyDescent="0.25">
      <c r="A91" s="101"/>
      <c r="G91" s="119"/>
      <c r="I91" s="84"/>
      <c r="J91" s="84"/>
      <c r="K91" s="84"/>
      <c r="L91" s="84"/>
      <c r="M91" s="84"/>
      <c r="N91" s="84"/>
      <c r="O91" s="84"/>
    </row>
    <row r="92" spans="1:15" ht="15" customHeight="1" x14ac:dyDescent="0.2">
      <c r="A92" s="120"/>
      <c r="B92" s="15"/>
      <c r="C92" s="121"/>
      <c r="D92" s="126"/>
      <c r="E92" s="126" t="s">
        <v>30</v>
      </c>
      <c r="F92" s="127" t="s">
        <v>68</v>
      </c>
      <c r="G92" s="128" t="s">
        <v>69</v>
      </c>
      <c r="H92" s="129"/>
      <c r="I92" s="84"/>
      <c r="J92" s="84"/>
      <c r="K92" s="84"/>
      <c r="L92" s="84"/>
      <c r="M92" s="84"/>
      <c r="N92" s="84"/>
      <c r="O92" s="84"/>
    </row>
    <row r="93" spans="1:15" ht="15" customHeight="1" x14ac:dyDescent="0.2">
      <c r="A93" s="101" t="s">
        <v>21</v>
      </c>
      <c r="C93" s="130" t="str">
        <f>C5</f>
        <v xml:space="preserve">VRTÁNÍ  A  ODKRYVNÉ  PRÁCE </v>
      </c>
      <c r="D93" s="118"/>
      <c r="E93" s="131">
        <f>G29</f>
        <v>0</v>
      </c>
      <c r="F93" s="131">
        <f>E93*0.21</f>
        <v>0</v>
      </c>
      <c r="G93" s="132">
        <f>SUM(E93:F93)</f>
        <v>0</v>
      </c>
      <c r="H93" s="129"/>
      <c r="I93" s="84"/>
      <c r="J93" s="84"/>
      <c r="K93" s="84"/>
      <c r="L93" s="84"/>
      <c r="M93" s="84"/>
      <c r="N93" s="84"/>
      <c r="O93" s="84"/>
    </row>
    <row r="94" spans="1:15" ht="15" customHeight="1" x14ac:dyDescent="0.2">
      <c r="A94" s="133" t="s">
        <v>4</v>
      </c>
      <c r="C94" s="130" t="str">
        <f>C30</f>
        <v xml:space="preserve">POLNÍ ZKOUŠKY </v>
      </c>
      <c r="D94" s="118"/>
      <c r="E94" s="131">
        <f>G36</f>
        <v>0</v>
      </c>
      <c r="F94" s="131">
        <f t="shared" ref="F94:F100" si="11">E94*0.21</f>
        <v>0</v>
      </c>
      <c r="G94" s="132">
        <f t="shared" ref="G94:G100" si="12">SUM(E94:F94)</f>
        <v>0</v>
      </c>
      <c r="I94" s="84"/>
      <c r="J94" s="84"/>
      <c r="K94" s="84"/>
      <c r="L94" s="84"/>
      <c r="M94" s="84"/>
      <c r="N94" s="84"/>
      <c r="O94" s="84"/>
    </row>
    <row r="95" spans="1:15" ht="15" customHeight="1" x14ac:dyDescent="0.2">
      <c r="A95" s="101" t="s">
        <v>7</v>
      </c>
      <c r="C95" s="116" t="str">
        <f>C37</f>
        <v>GEOFYZIKÁLNÍ PRÁCE</v>
      </c>
      <c r="D95" s="118"/>
      <c r="E95" s="131">
        <f>G45</f>
        <v>0</v>
      </c>
      <c r="F95" s="131">
        <f t="shared" si="11"/>
        <v>0</v>
      </c>
      <c r="G95" s="132">
        <f t="shared" si="12"/>
        <v>0</v>
      </c>
    </row>
    <row r="96" spans="1:15" s="19" customFormat="1" ht="15" customHeight="1" x14ac:dyDescent="0.2">
      <c r="A96" s="101" t="s">
        <v>8</v>
      </c>
      <c r="B96" s="102"/>
      <c r="C96" s="130" t="str">
        <f>C46</f>
        <v>LABORATORNÍ PRÁCE</v>
      </c>
      <c r="D96" s="118"/>
      <c r="E96" s="131">
        <f>G56</f>
        <v>0</v>
      </c>
      <c r="F96" s="131">
        <f t="shared" si="11"/>
        <v>0</v>
      </c>
      <c r="G96" s="132">
        <f t="shared" si="12"/>
        <v>0</v>
      </c>
      <c r="I96" s="20"/>
      <c r="J96" s="20"/>
      <c r="K96" s="20"/>
      <c r="L96" s="20"/>
      <c r="M96" s="20"/>
      <c r="N96" s="20"/>
      <c r="O96" s="20"/>
    </row>
    <row r="97" spans="1:15" s="19" customFormat="1" ht="15" customHeight="1" x14ac:dyDescent="0.2">
      <c r="A97" s="133" t="s">
        <v>11</v>
      </c>
      <c r="B97" s="102"/>
      <c r="C97" s="130" t="str">
        <f>C57</f>
        <v>GEODETICKÉ PRÁCE</v>
      </c>
      <c r="D97" s="118"/>
      <c r="E97" s="131">
        <f>G62</f>
        <v>0</v>
      </c>
      <c r="F97" s="131">
        <f t="shared" si="11"/>
        <v>0</v>
      </c>
      <c r="G97" s="132">
        <f t="shared" si="12"/>
        <v>0</v>
      </c>
      <c r="I97" s="20"/>
      <c r="J97" s="20"/>
      <c r="K97" s="20"/>
      <c r="L97" s="20"/>
      <c r="M97" s="20"/>
      <c r="N97" s="20"/>
      <c r="O97" s="20"/>
    </row>
    <row r="98" spans="1:15" s="19" customFormat="1" ht="15" customHeight="1" x14ac:dyDescent="0.2">
      <c r="A98" s="133" t="s">
        <v>13</v>
      </c>
      <c r="B98" s="102"/>
      <c r="C98" s="116" t="str">
        <f>C63</f>
        <v>KOROZNÍ PRŮZKUM</v>
      </c>
      <c r="D98" s="118"/>
      <c r="E98" s="131">
        <f>G66</f>
        <v>0</v>
      </c>
      <c r="F98" s="131">
        <f t="shared" si="11"/>
        <v>0</v>
      </c>
      <c r="G98" s="132">
        <f t="shared" si="12"/>
        <v>0</v>
      </c>
      <c r="I98" s="20"/>
      <c r="J98" s="20"/>
      <c r="K98" s="20"/>
      <c r="L98" s="20"/>
      <c r="M98" s="20"/>
      <c r="N98" s="20"/>
      <c r="O98" s="20"/>
    </row>
    <row r="99" spans="1:15" s="19" customFormat="1" ht="15" customHeight="1" x14ac:dyDescent="0.2">
      <c r="A99" s="133" t="s">
        <v>16</v>
      </c>
      <c r="B99" s="102"/>
      <c r="C99" s="116" t="str">
        <f>C67</f>
        <v>VÝKONY GEOLOGICKÉ SLUŽBY</v>
      </c>
      <c r="D99" s="118"/>
      <c r="E99" s="131">
        <f>G79</f>
        <v>0</v>
      </c>
      <c r="F99" s="131">
        <f t="shared" si="11"/>
        <v>0</v>
      </c>
      <c r="G99" s="132">
        <f t="shared" si="12"/>
        <v>0</v>
      </c>
      <c r="I99" s="20"/>
      <c r="J99" s="20"/>
      <c r="K99" s="20"/>
      <c r="L99" s="20"/>
      <c r="M99" s="20"/>
      <c r="N99" s="20"/>
      <c r="O99" s="20"/>
    </row>
    <row r="100" spans="1:15" s="19" customFormat="1" ht="15" customHeight="1" thickBot="1" x14ac:dyDescent="0.25">
      <c r="A100" s="134" t="s">
        <v>20</v>
      </c>
      <c r="B100" s="28"/>
      <c r="C100" s="29" t="str">
        <f>C80</f>
        <v>OSTATNÍ</v>
      </c>
      <c r="D100" s="31"/>
      <c r="E100" s="135">
        <f>G84</f>
        <v>0</v>
      </c>
      <c r="F100" s="135">
        <f t="shared" si="11"/>
        <v>0</v>
      </c>
      <c r="G100" s="136">
        <f t="shared" si="12"/>
        <v>0</v>
      </c>
      <c r="I100" s="20"/>
      <c r="J100" s="20"/>
      <c r="K100" s="20"/>
      <c r="L100" s="20"/>
      <c r="M100" s="20"/>
      <c r="N100" s="20"/>
      <c r="O100" s="20"/>
    </row>
    <row r="101" spans="1:15" s="19" customFormat="1" ht="15" customHeight="1" x14ac:dyDescent="0.2">
      <c r="A101" s="120"/>
      <c r="B101" s="15"/>
      <c r="C101" s="121"/>
      <c r="D101" s="126"/>
      <c r="E101" s="137">
        <f>SUM(E93:E100)</f>
        <v>0</v>
      </c>
      <c r="F101" s="137">
        <f>SUM(F93:F100)</f>
        <v>0</v>
      </c>
      <c r="G101" s="138">
        <f>SUM(G93:G100)</f>
        <v>0</v>
      </c>
      <c r="I101" s="20"/>
      <c r="J101" s="20"/>
      <c r="K101" s="20"/>
      <c r="L101" s="20"/>
      <c r="M101" s="20"/>
      <c r="N101" s="20"/>
      <c r="O101" s="20"/>
    </row>
    <row r="102" spans="1:15" s="19" customFormat="1" ht="15" customHeight="1" x14ac:dyDescent="0.2">
      <c r="A102" s="101"/>
      <c r="B102" s="102"/>
      <c r="C102" s="116"/>
      <c r="D102" s="117"/>
      <c r="E102" s="102"/>
      <c r="F102" s="118"/>
      <c r="G102" s="119"/>
      <c r="I102" s="20"/>
      <c r="J102" s="20"/>
      <c r="K102" s="20"/>
      <c r="L102" s="20"/>
      <c r="M102" s="20"/>
      <c r="N102" s="20"/>
      <c r="O102" s="20"/>
    </row>
    <row r="103" spans="1:15" s="19" customFormat="1" ht="15" customHeight="1" x14ac:dyDescent="0.2">
      <c r="A103" s="101"/>
      <c r="B103" s="102"/>
      <c r="C103" s="116"/>
      <c r="D103" s="24"/>
      <c r="E103" s="102"/>
      <c r="F103" s="139" t="s">
        <v>30</v>
      </c>
      <c r="G103" s="140">
        <f>SUM(E93:E100)</f>
        <v>0</v>
      </c>
      <c r="I103" s="20"/>
      <c r="J103" s="20"/>
      <c r="K103" s="20"/>
      <c r="L103" s="20"/>
      <c r="M103" s="20"/>
      <c r="N103" s="20"/>
      <c r="O103" s="20"/>
    </row>
    <row r="104" spans="1:15" s="19" customFormat="1" ht="15" customHeight="1" x14ac:dyDescent="0.2">
      <c r="A104" s="101"/>
      <c r="B104" s="102"/>
      <c r="C104" s="116"/>
      <c r="D104" s="117"/>
      <c r="E104" s="102"/>
      <c r="F104" s="139" t="s">
        <v>68</v>
      </c>
      <c r="G104" s="140">
        <f>SUM(F93:F100)</f>
        <v>0</v>
      </c>
      <c r="I104" s="20"/>
      <c r="J104" s="20"/>
      <c r="K104" s="20"/>
      <c r="L104" s="20"/>
      <c r="M104" s="20"/>
      <c r="N104" s="20"/>
      <c r="O104" s="20"/>
    </row>
    <row r="105" spans="1:15" s="19" customFormat="1" ht="15" customHeight="1" x14ac:dyDescent="0.2">
      <c r="A105" s="101"/>
      <c r="B105" s="102"/>
      <c r="C105" s="116"/>
      <c r="D105" s="24"/>
      <c r="E105" s="102"/>
      <c r="F105" s="139" t="s">
        <v>69</v>
      </c>
      <c r="G105" s="140">
        <f>SUM(G103:G104)</f>
        <v>0</v>
      </c>
      <c r="I105" s="20"/>
      <c r="J105" s="20"/>
      <c r="K105" s="20"/>
      <c r="L105" s="20"/>
      <c r="M105" s="20"/>
      <c r="N105" s="20"/>
      <c r="O105" s="20"/>
    </row>
    <row r="106" spans="1:15" s="19" customFormat="1" ht="15" customHeight="1" x14ac:dyDescent="0.2">
      <c r="A106" s="101"/>
      <c r="B106" s="102"/>
      <c r="C106" s="116"/>
      <c r="D106" s="24"/>
      <c r="E106" s="22"/>
      <c r="F106" s="114"/>
      <c r="G106" s="141"/>
      <c r="I106" s="20"/>
      <c r="J106" s="20"/>
      <c r="K106" s="20"/>
      <c r="L106" s="20"/>
      <c r="M106" s="20"/>
      <c r="N106" s="20"/>
      <c r="O106" s="20"/>
    </row>
    <row r="107" spans="1:15" s="19" customFormat="1" ht="15" customHeight="1" thickBot="1" x14ac:dyDescent="0.25">
      <c r="A107" s="267"/>
      <c r="B107" s="268"/>
      <c r="C107" s="268"/>
      <c r="D107" s="268"/>
      <c r="E107" s="268"/>
      <c r="F107" s="268"/>
      <c r="G107" s="269"/>
      <c r="I107" s="20"/>
      <c r="J107" s="20"/>
      <c r="K107" s="20"/>
      <c r="L107" s="20"/>
      <c r="M107" s="20"/>
      <c r="N107" s="20"/>
      <c r="O107" s="20"/>
    </row>
    <row r="108" spans="1:15" s="19" customFormat="1" ht="15" customHeight="1" x14ac:dyDescent="0.2">
      <c r="A108" s="102"/>
      <c r="B108" s="102"/>
      <c r="C108" s="116"/>
      <c r="D108" s="117"/>
      <c r="E108" s="102"/>
      <c r="F108" s="118"/>
      <c r="G108" s="142"/>
      <c r="I108" s="20"/>
      <c r="J108" s="20"/>
      <c r="K108" s="20"/>
      <c r="L108" s="20"/>
      <c r="M108" s="20"/>
      <c r="N108" s="20"/>
      <c r="O108" s="20"/>
    </row>
    <row r="111" spans="1:15" s="19" customFormat="1" x14ac:dyDescent="0.2">
      <c r="A111" s="102"/>
      <c r="B111" s="102"/>
      <c r="C111" s="116"/>
      <c r="D111" s="117"/>
      <c r="E111" s="143"/>
      <c r="F111" s="144"/>
      <c r="G111" s="142"/>
      <c r="I111" s="20"/>
      <c r="J111" s="20"/>
      <c r="K111" s="20"/>
      <c r="L111" s="20"/>
      <c r="M111" s="20"/>
      <c r="N111" s="20"/>
      <c r="O111" s="20"/>
    </row>
    <row r="112" spans="1:15" s="142" customFormat="1" x14ac:dyDescent="0.2">
      <c r="A112" s="102"/>
      <c r="B112" s="102"/>
      <c r="C112" s="116"/>
      <c r="D112" s="117"/>
      <c r="E112" s="143"/>
      <c r="F112" s="144"/>
      <c r="H112" s="19"/>
      <c r="I112" s="20"/>
      <c r="J112" s="20"/>
      <c r="K112" s="20"/>
      <c r="L112" s="20"/>
      <c r="M112" s="20"/>
      <c r="N112" s="20"/>
      <c r="O112" s="20"/>
    </row>
    <row r="113" spans="1:15" s="142" customFormat="1" x14ac:dyDescent="0.2">
      <c r="A113" s="102"/>
      <c r="B113" s="102"/>
      <c r="C113" s="116"/>
      <c r="D113" s="117"/>
      <c r="E113" s="143"/>
      <c r="F113" s="118"/>
      <c r="H113" s="19"/>
      <c r="I113" s="20"/>
      <c r="J113" s="20"/>
      <c r="K113" s="20"/>
      <c r="L113" s="20"/>
      <c r="M113" s="20"/>
      <c r="N113" s="20"/>
      <c r="O113" s="20"/>
    </row>
    <row r="116" spans="1:15" s="142" customFormat="1" x14ac:dyDescent="0.2">
      <c r="A116" s="102"/>
      <c r="B116" s="102"/>
      <c r="C116" s="116"/>
      <c r="D116" s="117"/>
      <c r="E116" s="102"/>
      <c r="F116" s="117"/>
      <c r="H116" s="19"/>
      <c r="I116" s="20"/>
      <c r="J116" s="20"/>
      <c r="K116" s="20"/>
      <c r="L116" s="20"/>
      <c r="M116" s="20"/>
      <c r="N116" s="20"/>
      <c r="O116" s="20"/>
    </row>
    <row r="117" spans="1:15" s="142" customFormat="1" x14ac:dyDescent="0.2">
      <c r="A117" s="102"/>
      <c r="B117" s="102"/>
      <c r="C117" s="116"/>
      <c r="D117" s="117"/>
      <c r="E117" s="102"/>
      <c r="F117" s="117"/>
      <c r="H117" s="19"/>
      <c r="I117" s="20"/>
      <c r="J117" s="20"/>
      <c r="K117" s="20"/>
      <c r="L117" s="20"/>
      <c r="M117" s="20"/>
      <c r="N117" s="20"/>
      <c r="O117" s="20"/>
    </row>
  </sheetData>
  <sheetProtection algorithmName="SHA-512" hashValue="ksI4WeIKfaTH1KcjWZi68rqt8Yr8pbOnNjAK1b9noO3zYCG6YaEo2bdyZyj5RDjxn1OxjPgDpHJqO5/5lHYJxQ==" saltValue="5/dPHSb/Ltm6RQCa+ZCCjw==" spinCount="100000" sheet="1" objects="1" scenarios="1" selectLockedCells="1"/>
  <mergeCells count="39">
    <mergeCell ref="A10:B10"/>
    <mergeCell ref="C10:G10"/>
    <mergeCell ref="A4:B4"/>
    <mergeCell ref="A5:B5"/>
    <mergeCell ref="C5:G5"/>
    <mergeCell ref="A6:B6"/>
    <mergeCell ref="C6:G6"/>
    <mergeCell ref="A23:B23"/>
    <mergeCell ref="C23:G23"/>
    <mergeCell ref="A29:B29"/>
    <mergeCell ref="C29:E29"/>
    <mergeCell ref="A30:B30"/>
    <mergeCell ref="C30:G30"/>
    <mergeCell ref="A36:B36"/>
    <mergeCell ref="C36:E36"/>
    <mergeCell ref="A37:B37"/>
    <mergeCell ref="C37:G37"/>
    <mergeCell ref="A45:B45"/>
    <mergeCell ref="C45:E45"/>
    <mergeCell ref="A46:B46"/>
    <mergeCell ref="C46:G46"/>
    <mergeCell ref="A56:B56"/>
    <mergeCell ref="C56:E56"/>
    <mergeCell ref="A57:B57"/>
    <mergeCell ref="C57:G57"/>
    <mergeCell ref="A62:B62"/>
    <mergeCell ref="C62:E62"/>
    <mergeCell ref="A63:B63"/>
    <mergeCell ref="C63:G63"/>
    <mergeCell ref="A66:B66"/>
    <mergeCell ref="C66:E66"/>
    <mergeCell ref="A84:B84"/>
    <mergeCell ref="C84:E84"/>
    <mergeCell ref="A107:G107"/>
    <mergeCell ref="A67:B67"/>
    <mergeCell ref="C67:G67"/>
    <mergeCell ref="A79:B79"/>
    <mergeCell ref="C79:E79"/>
    <mergeCell ref="A80:B80"/>
  </mergeCells>
  <printOptions horizontalCentered="1"/>
  <pageMargins left="0.7" right="0.7" top="0.75" bottom="0.75" header="0.3" footer="0.3"/>
  <pageSetup paperSize="9" scale="64" fitToHeight="0" orientation="landscape" r:id="rId1"/>
  <headerFooter alignWithMargins="0">
    <oddHeader>&amp;R&amp;A</oddHeader>
    <oddFooter>&amp;C&amp;P/&amp;N</oddFooter>
  </headerFooter>
  <rowBreaks count="2" manualBreakCount="2">
    <brk id="45" max="6" man="1"/>
    <brk id="7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7514EF73DBE424FAFF8E770858709DF" ma:contentTypeVersion="19" ma:contentTypeDescription="Vytvoří nový dokument" ma:contentTypeScope="" ma:versionID="7e19bcf52281d505b1b2e16581ea4253">
  <xsd:schema xmlns:xsd="http://www.w3.org/2001/XMLSchema" xmlns:xs="http://www.w3.org/2001/XMLSchema" xmlns:p="http://schemas.microsoft.com/office/2006/metadata/properties" xmlns:ns2="5f40f822-8b5b-4141-b2fd-246736b4bb7f" xmlns:ns3="17aae47d-7e2e-4d68-bc90-12d806edfb21" targetNamespace="http://schemas.microsoft.com/office/2006/metadata/properties" ma:root="true" ma:fieldsID="aa211a0ab08c16b79e857ba4e0af155c" ns2:_="" ns3:_="">
    <xsd:import namespace="5f40f822-8b5b-4141-b2fd-246736b4bb7f"/>
    <xsd:import namespace="17aae47d-7e2e-4d68-bc90-12d806edfb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lcf76f155ced4ddcb4097134ff3c332f" minOccurs="0"/>
                <xsd:element ref="ns3:TaxCatchAll" minOccurs="0"/>
                <xsd:element ref="ns2:MediaServiceAutoKeyPoints" minOccurs="0"/>
                <xsd:element ref="ns2:MediaServiceKeyPoints" minOccurs="0"/>
                <xsd:element ref="ns2:MediaServiceObjectDetectorVersions" minOccurs="0"/>
                <xsd:element ref="ns2:MediaServiceSearchProperties" minOccurs="0"/>
                <xsd:element ref="ns2: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40f822-8b5b-4141-b2fd-246736b4bb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IL" ma:index="26" nillable="true" ma:displayName="IL" ma:format="Dropdown" ma:internalName="I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aae47d-7e2e-4d68-bc90-12d806edfb2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8415d6db-762b-4575-a9b5-07697ef714a0}" ma:internalName="TaxCatchAll" ma:showField="CatchAllData" ma:web="17aae47d-7e2e-4d68-bc90-12d806edf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40f822-8b5b-4141-b2fd-246736b4bb7f">
      <Terms xmlns="http://schemas.microsoft.com/office/infopath/2007/PartnerControls"/>
    </lcf76f155ced4ddcb4097134ff3c332f>
    <TaxCatchAll xmlns="17aae47d-7e2e-4d68-bc90-12d806edfb21" xsi:nil="true"/>
    <IL xmlns="5f40f822-8b5b-4141-b2fd-246736b4bb7f" xsi:nil="true"/>
  </documentManagement>
</p:properties>
</file>

<file path=customXml/itemProps1.xml><?xml version="1.0" encoding="utf-8"?>
<ds:datastoreItem xmlns:ds="http://schemas.openxmlformats.org/officeDocument/2006/customXml" ds:itemID="{8082BCA8-3CF5-4B64-9CA8-DA6D0EB7E1B1}">
  <ds:schemaRefs>
    <ds:schemaRef ds:uri="http://schemas.microsoft.com/sharepoint/v3/contenttype/forms"/>
  </ds:schemaRefs>
</ds:datastoreItem>
</file>

<file path=customXml/itemProps2.xml><?xml version="1.0" encoding="utf-8"?>
<ds:datastoreItem xmlns:ds="http://schemas.openxmlformats.org/officeDocument/2006/customXml" ds:itemID="{C26F2BAB-FB01-41C6-A1FB-8E307CD23420}"/>
</file>

<file path=customXml/itemProps3.xml><?xml version="1.0" encoding="utf-8"?>
<ds:datastoreItem xmlns:ds="http://schemas.openxmlformats.org/officeDocument/2006/customXml" ds:itemID="{68AE8B34-58CA-4CE3-BE94-9047D600B6A3}">
  <ds:schemaRefs>
    <ds:schemaRef ds:uri="http://schemas.microsoft.com/office/2006/metadata/properties"/>
    <ds:schemaRef ds:uri="http://schemas.microsoft.com/office/infopath/2007/PartnerControls"/>
    <ds:schemaRef ds:uri="dacac5c0-4b71-4b22-ae8f-876c6c8085e7"/>
    <ds:schemaRef ds:uri="42ed6207-070f-41b8-b793-d10c7e0f759f"/>
    <ds:schemaRef ds:uri="5f40f822-8b5b-4141-b2fd-246736b4bb7f"/>
    <ds:schemaRef ds:uri="17aae47d-7e2e-4d68-bc90-12d806edfb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Technické práce</vt:lpstr>
      <vt:lpstr>soupis prací - neoceněný</vt:lpstr>
      <vt:lpstr>'Technické práce'!Názvy_tisku</vt:lpstr>
      <vt:lpstr>'soupis prací - neoceněný'!Oblast_tisku</vt:lpstr>
      <vt:lpstr>'Technické práce'!Oblast_tisku</vt:lpstr>
      <vt:lpstr>'soupis prací - neoceněný'!Print_Area</vt:lpstr>
      <vt:lpstr>'soupis prací - neoceněný'!Print_Titles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Bohůnek, Jiří</dc:creator>
  <cp:lastModifiedBy>Maňák Pavel</cp:lastModifiedBy>
  <cp:lastPrinted>2024-12-02T11:29:54Z</cp:lastPrinted>
  <dcterms:created xsi:type="dcterms:W3CDTF">2007-10-05T06:35:55Z</dcterms:created>
  <dcterms:modified xsi:type="dcterms:W3CDTF">2025-02-06T11:46:13Z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2024-12-10T05:44:59Z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4fe75702-98a9-482b-847b-37389bbf9ee8</vt:lpwstr>
  </property>
  <property fmtid="{D5CDD505-2E9C-101B-9397-08002B2CF9AE}" pid="8" name="MSIP_Label_43f08ec5-d6d9-4227-8387-ccbfcb3632c4_ContentBits">
    <vt:lpwstr>0</vt:lpwstr>
  </property>
  <property fmtid="{D5CDD505-2E9C-101B-9397-08002B2CF9AE}" pid="9" name="ContentTypeId">
    <vt:lpwstr>0x01010007514EF73DBE424FAFF8E770858709DF</vt:lpwstr>
  </property>
  <property fmtid="{D5CDD505-2E9C-101B-9397-08002B2CF9AE}" pid="10" name="MediaServiceImageTags">
    <vt:lpwstr/>
  </property>
</Properties>
</file>