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asov\Desktop\"/>
    </mc:Choice>
  </mc:AlternateContent>
  <bookViews>
    <workbookView xWindow="0" yWindow="0" windowWidth="0" windowHeight="0"/>
  </bookViews>
  <sheets>
    <sheet name="Rekapitulace stavby" sheetId="1" r:id="rId1"/>
    <sheet name="SO 01 - Oprava PK Nedakonice" sheetId="2" r:id="rId2"/>
    <sheet name="PS 01.01 - Horní vrata a ..." sheetId="3" r:id="rId3"/>
    <sheet name="PS 01.02 - Dolní vrata a ..." sheetId="4" r:id="rId4"/>
    <sheet name="VRN - Vedlejší rozpočtové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Oprava PK Nedakonice'!$C$130:$K$515</definedName>
    <definedName name="_xlnm.Print_Area" localSheetId="1">'SO 01 - Oprava PK Nedakonice'!$C$4:$J$76,'SO 01 - Oprava PK Nedakonice'!$C$82:$J$112,'SO 01 - Oprava PK Nedakonice'!$C$118:$K$515</definedName>
    <definedName name="_xlnm.Print_Titles" localSheetId="1">'SO 01 - Oprava PK Nedakonice'!$130:$130</definedName>
    <definedName name="_xlnm._FilterDatabase" localSheetId="2" hidden="1">'PS 01.01 - Horní vrata a ...'!$C$116:$K$148</definedName>
    <definedName name="_xlnm.Print_Area" localSheetId="2">'PS 01.01 - Horní vrata a ...'!$C$4:$J$76,'PS 01.01 - Horní vrata a ...'!$C$82:$J$98,'PS 01.01 - Horní vrata a ...'!$C$104:$K$148</definedName>
    <definedName name="_xlnm.Print_Titles" localSheetId="2">'PS 01.01 - Horní vrata a ...'!$116:$116</definedName>
    <definedName name="_xlnm._FilterDatabase" localSheetId="3" hidden="1">'PS 01.02 - Dolní vrata a ...'!$C$116:$K$150</definedName>
    <definedName name="_xlnm.Print_Area" localSheetId="3">'PS 01.02 - Dolní vrata a ...'!$C$4:$J$76,'PS 01.02 - Dolní vrata a ...'!$C$82:$J$98,'PS 01.02 - Dolní vrata a ...'!$C$104:$K$150</definedName>
    <definedName name="_xlnm.Print_Titles" localSheetId="3">'PS 01.02 - Dolní vrata a ...'!$116:$116</definedName>
    <definedName name="_xlnm._FilterDatabase" localSheetId="4" hidden="1">'VRN - Vedlejší rozpočtové...'!$C$121:$K$168</definedName>
    <definedName name="_xlnm.Print_Area" localSheetId="4">'VRN - Vedlejší rozpočtové...'!$C$4:$J$76,'VRN - Vedlejší rozpočtové...'!$C$82:$J$103,'VRN - Vedlejší rozpočtové...'!$C$109:$K$168</definedName>
    <definedName name="_xlnm.Print_Titles" localSheetId="4">'VRN - Vedlejší rozpočtové...'!$121:$121</definedName>
    <definedName name="_xlnm.Print_Area" localSheetId="5">'Seznam figur'!$C$4:$G$126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89"/>
  <c r="E7"/>
  <c r="E112"/>
  <c i="4" r="J37"/>
  <c r="J36"/>
  <c i="1" r="AY97"/>
  <c i="4" r="J35"/>
  <c i="1" r="AX97"/>
  <c i="4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92"/>
  <c r="J23"/>
  <c r="J18"/>
  <c r="E18"/>
  <c r="F114"/>
  <c r="J17"/>
  <c r="J12"/>
  <c r="J111"/>
  <c r="E7"/>
  <c r="E85"/>
  <c i="3" r="J37"/>
  <c r="J36"/>
  <c i="1" r="AY96"/>
  <c i="3" r="J35"/>
  <c i="1" r="AX96"/>
  <c i="3"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89"/>
  <c r="E7"/>
  <c r="E85"/>
  <c i="2" r="J37"/>
  <c r="J36"/>
  <c i="1" r="AY95"/>
  <c i="2" r="J35"/>
  <c i="1" r="AX95"/>
  <c i="2" r="BI514"/>
  <c r="BH514"/>
  <c r="BG514"/>
  <c r="BF514"/>
  <c r="T514"/>
  <c r="R514"/>
  <c r="P514"/>
  <c r="BI512"/>
  <c r="BH512"/>
  <c r="BG512"/>
  <c r="BF512"/>
  <c r="T512"/>
  <c r="R512"/>
  <c r="P512"/>
  <c r="BI507"/>
  <c r="BH507"/>
  <c r="BG507"/>
  <c r="BF507"/>
  <c r="T507"/>
  <c r="R507"/>
  <c r="P507"/>
  <c r="BI504"/>
  <c r="BH504"/>
  <c r="BG504"/>
  <c r="BF504"/>
  <c r="T504"/>
  <c r="R504"/>
  <c r="P504"/>
  <c r="BI497"/>
  <c r="BH497"/>
  <c r="BG497"/>
  <c r="BF497"/>
  <c r="T497"/>
  <c r="R497"/>
  <c r="P497"/>
  <c r="BI492"/>
  <c r="BH492"/>
  <c r="BG492"/>
  <c r="BF492"/>
  <c r="T492"/>
  <c r="R492"/>
  <c r="P492"/>
  <c r="BI488"/>
  <c r="BH488"/>
  <c r="BG488"/>
  <c r="BF488"/>
  <c r="T488"/>
  <c r="R488"/>
  <c r="P488"/>
  <c r="BI481"/>
  <c r="BH481"/>
  <c r="BG481"/>
  <c r="BF481"/>
  <c r="T481"/>
  <c r="R481"/>
  <c r="P481"/>
  <c r="BI476"/>
  <c r="BH476"/>
  <c r="BG476"/>
  <c r="BF476"/>
  <c r="T476"/>
  <c r="R476"/>
  <c r="P476"/>
  <c r="BI471"/>
  <c r="BH471"/>
  <c r="BG471"/>
  <c r="BF471"/>
  <c r="T471"/>
  <c r="R471"/>
  <c r="P471"/>
  <c r="BI466"/>
  <c r="BH466"/>
  <c r="BG466"/>
  <c r="BF466"/>
  <c r="T466"/>
  <c r="R466"/>
  <c r="P466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1"/>
  <c r="BH431"/>
  <c r="BG431"/>
  <c r="BF431"/>
  <c r="T431"/>
  <c r="R431"/>
  <c r="P431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5"/>
  <c r="BH415"/>
  <c r="BG415"/>
  <c r="BF415"/>
  <c r="T415"/>
  <c r="R415"/>
  <c r="P415"/>
  <c r="BI411"/>
  <c r="BH411"/>
  <c r="BG411"/>
  <c r="BF411"/>
  <c r="T411"/>
  <c r="R411"/>
  <c r="P411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T399"/>
  <c r="R400"/>
  <c r="R399"/>
  <c r="P400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89"/>
  <c r="BH389"/>
  <c r="BG389"/>
  <c r="BF389"/>
  <c r="T389"/>
  <c r="R389"/>
  <c r="P389"/>
  <c r="BI382"/>
  <c r="BH382"/>
  <c r="BG382"/>
  <c r="BF382"/>
  <c r="T382"/>
  <c r="R382"/>
  <c r="P382"/>
  <c r="BI380"/>
  <c r="BH380"/>
  <c r="BG380"/>
  <c r="BF380"/>
  <c r="T380"/>
  <c r="R380"/>
  <c r="P380"/>
  <c r="BI375"/>
  <c r="BH375"/>
  <c r="BG375"/>
  <c r="BF375"/>
  <c r="T375"/>
  <c r="R375"/>
  <c r="P375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4"/>
  <c r="BH324"/>
  <c r="BG324"/>
  <c r="BF324"/>
  <c r="T324"/>
  <c r="R324"/>
  <c r="P324"/>
  <c r="BI318"/>
  <c r="BH318"/>
  <c r="BG318"/>
  <c r="BF318"/>
  <c r="T318"/>
  <c r="R318"/>
  <c r="P318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3"/>
  <c r="BH283"/>
  <c r="BG283"/>
  <c r="BF283"/>
  <c r="T283"/>
  <c r="R283"/>
  <c r="P283"/>
  <c r="BI278"/>
  <c r="BH278"/>
  <c r="BG278"/>
  <c r="BF278"/>
  <c r="T278"/>
  <c r="R278"/>
  <c r="P278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J127"/>
  <c r="F127"/>
  <c r="F125"/>
  <c r="E123"/>
  <c r="J91"/>
  <c r="F91"/>
  <c r="F89"/>
  <c r="E87"/>
  <c r="J24"/>
  <c r="E24"/>
  <c r="J128"/>
  <c r="J23"/>
  <c r="J18"/>
  <c r="E18"/>
  <c r="F128"/>
  <c r="J17"/>
  <c r="J12"/>
  <c r="J89"/>
  <c r="E7"/>
  <c r="E85"/>
  <c i="1" r="L90"/>
  <c r="AM90"/>
  <c r="AM89"/>
  <c r="L89"/>
  <c r="AM87"/>
  <c r="L87"/>
  <c r="L85"/>
  <c r="L84"/>
  <c i="2" r="J324"/>
  <c r="BK240"/>
  <c r="J216"/>
  <c r="BK455"/>
  <c r="J151"/>
  <c r="BK512"/>
  <c r="BK292"/>
  <c r="J252"/>
  <c r="BK476"/>
  <c r="J212"/>
  <c r="BK212"/>
  <c r="J349"/>
  <c r="BK268"/>
  <c r="BK514"/>
  <c r="BK397"/>
  <c i="1" r="AS94"/>
  <c i="3" r="BK129"/>
  <c i="4" r="BK139"/>
  <c r="J137"/>
  <c r="BK129"/>
  <c i="5" r="J130"/>
  <c r="BK137"/>
  <c r="J151"/>
  <c i="2" r="J488"/>
  <c r="J404"/>
  <c r="J258"/>
  <c r="J278"/>
  <c r="J448"/>
  <c r="J382"/>
  <c r="BK134"/>
  <c r="J466"/>
  <c r="BK288"/>
  <c r="BK166"/>
  <c r="J288"/>
  <c r="BK264"/>
  <c r="BK353"/>
  <c r="BK296"/>
  <c r="J193"/>
  <c r="J438"/>
  <c i="3" r="BK133"/>
  <c r="BK137"/>
  <c r="J135"/>
  <c i="4" r="J135"/>
  <c r="BK145"/>
  <c i="5" r="J144"/>
  <c r="BK144"/>
  <c r="BK133"/>
  <c r="J131"/>
  <c i="2" r="J455"/>
  <c r="BK404"/>
  <c r="J411"/>
  <c r="J497"/>
  <c r="J395"/>
  <c r="J142"/>
  <c r="J504"/>
  <c r="BK349"/>
  <c r="J408"/>
  <c r="J512"/>
  <c r="BK341"/>
  <c r="J440"/>
  <c r="BK361"/>
  <c r="BK278"/>
  <c r="J201"/>
  <c r="BK357"/>
  <c i="3" r="J119"/>
  <c r="BK143"/>
  <c r="J127"/>
  <c i="4" r="J133"/>
  <c r="J123"/>
  <c r="J129"/>
  <c i="5" r="BK165"/>
  <c r="BK151"/>
  <c i="2" r="BK283"/>
  <c r="BK393"/>
  <c r="BK373"/>
  <c r="J308"/>
  <c i="3" r="J137"/>
  <c r="J133"/>
  <c i="4" r="J121"/>
  <c r="J141"/>
  <c i="5" r="J129"/>
  <c r="J153"/>
  <c i="2" r="BK324"/>
  <c r="J389"/>
  <c i="3" r="J145"/>
  <c r="BK145"/>
  <c i="4" r="BK143"/>
  <c r="BK125"/>
  <c r="BK149"/>
  <c i="5" r="BK129"/>
  <c r="J165"/>
  <c r="J163"/>
  <c r="J142"/>
  <c i="2" r="BK466"/>
  <c r="BK189"/>
  <c r="BK146"/>
  <c r="BK260"/>
  <c r="BK471"/>
  <c r="BK151"/>
  <c r="J134"/>
  <c r="BK507"/>
  <c r="J361"/>
  <c r="J471"/>
  <c r="BK436"/>
  <c r="BK431"/>
  <c r="J304"/>
  <c r="BK300"/>
  <c r="BK197"/>
  <c r="J264"/>
  <c r="BK142"/>
  <c i="3" r="BK141"/>
  <c r="BK123"/>
  <c r="J129"/>
  <c r="BK121"/>
  <c i="4" r="BK137"/>
  <c r="J119"/>
  <c i="5" r="J146"/>
  <c r="J158"/>
  <c r="J125"/>
  <c i="2" r="BK201"/>
  <c r="J422"/>
  <c r="J375"/>
  <c r="J492"/>
  <c r="J415"/>
  <c r="BK216"/>
  <c r="J431"/>
  <c r="J331"/>
  <c r="BK504"/>
  <c r="J292"/>
  <c r="BK363"/>
  <c r="J514"/>
  <c r="J173"/>
  <c r="J240"/>
  <c r="BK318"/>
  <c i="3" r="BK139"/>
  <c r="J143"/>
  <c r="BK119"/>
  <c i="4" r="BK119"/>
  <c r="BK127"/>
  <c i="5" r="J137"/>
  <c r="J160"/>
  <c r="BK146"/>
  <c i="2" r="J296"/>
  <c r="J232"/>
  <c r="BK492"/>
  <c r="J254"/>
  <c r="J418"/>
  <c r="BK226"/>
  <c r="BK497"/>
  <c r="BK369"/>
  <c r="J318"/>
  <c r="J507"/>
  <c r="J345"/>
  <c r="J335"/>
  <c r="J373"/>
  <c r="BK214"/>
  <c r="J341"/>
  <c r="J138"/>
  <c r="J397"/>
  <c r="J155"/>
  <c r="BK375"/>
  <c r="J236"/>
  <c r="BK230"/>
  <c r="BK488"/>
  <c r="BK365"/>
  <c r="BK173"/>
  <c r="BK193"/>
  <c r="BK440"/>
  <c r="BK185"/>
  <c r="BK426"/>
  <c r="BK308"/>
  <c r="BK245"/>
  <c r="BK408"/>
  <c r="J226"/>
  <c i="3" r="J141"/>
  <c r="BK148"/>
  <c i="4" r="J139"/>
  <c r="J143"/>
  <c r="J127"/>
  <c i="5" r="J139"/>
  <c r="BK139"/>
  <c r="BK127"/>
  <c i="2" r="BK448"/>
  <c r="BK411"/>
  <c r="BK415"/>
  <c r="BK438"/>
  <c i="5" r="BK153"/>
  <c i="2" r="BK481"/>
  <c r="BK382"/>
  <c r="J400"/>
  <c r="BK258"/>
  <c r="BK444"/>
  <c r="J444"/>
  <c r="BK331"/>
  <c r="J146"/>
  <c r="J460"/>
  <c r="J268"/>
  <c i="3" r="BK125"/>
  <c i="4" r="BK133"/>
  <c r="J147"/>
  <c r="J125"/>
  <c r="BK141"/>
  <c i="5" r="BK142"/>
  <c r="J133"/>
  <c r="BK125"/>
  <c r="J149"/>
  <c r="BK149"/>
  <c i="2" r="J300"/>
  <c r="BK339"/>
  <c r="J283"/>
  <c r="BK460"/>
  <c r="BK205"/>
  <c r="BK400"/>
  <c r="J230"/>
  <c r="J177"/>
  <c r="J436"/>
  <c r="BK418"/>
  <c r="J205"/>
  <c r="J481"/>
  <c r="BK232"/>
  <c r="BK457"/>
  <c r="J197"/>
  <c r="J365"/>
  <c r="BK252"/>
  <c r="J357"/>
  <c r="J214"/>
  <c r="J185"/>
  <c r="J245"/>
  <c r="BK177"/>
  <c i="3" r="J131"/>
  <c r="J121"/>
  <c r="J123"/>
  <c i="4" r="J131"/>
  <c r="J149"/>
  <c r="BK135"/>
  <c i="5" r="BK130"/>
  <c i="2" r="BK422"/>
  <c r="BK155"/>
  <c r="BK169"/>
  <c r="J260"/>
  <c r="J159"/>
  <c r="J476"/>
  <c r="BK236"/>
  <c r="BK304"/>
  <c r="J457"/>
  <c r="J209"/>
  <c r="BK138"/>
  <c r="BK345"/>
  <c r="BK389"/>
  <c r="J369"/>
  <c r="BK380"/>
  <c i="3" r="BK135"/>
  <c r="J148"/>
  <c r="J139"/>
  <c i="4" r="BK123"/>
  <c r="BK131"/>
  <c r="BK147"/>
  <c i="5" r="BK156"/>
  <c r="BK158"/>
  <c r="BK160"/>
  <c r="J127"/>
  <c i="2" r="BK209"/>
  <c r="J380"/>
  <c r="J189"/>
  <c r="J169"/>
  <c r="J426"/>
  <c r="J363"/>
  <c r="BK159"/>
  <c r="J353"/>
  <c r="BK181"/>
  <c r="J166"/>
  <c r="J339"/>
  <c r="BK254"/>
  <c r="J181"/>
  <c r="J393"/>
  <c i="3" r="J125"/>
  <c r="BK127"/>
  <c r="BK131"/>
  <c i="4" r="J145"/>
  <c r="BK121"/>
  <c i="5" r="BK131"/>
  <c r="BK163"/>
  <c r="J156"/>
  <c i="2" r="BK335"/>
  <c r="BK395"/>
  <c l="1" r="T133"/>
  <c r="BK403"/>
  <c r="J403"/>
  <c r="J105"/>
  <c r="P215"/>
  <c r="BK417"/>
  <c r="J417"/>
  <c r="J106"/>
  <c r="P496"/>
  <c r="T215"/>
  <c r="P417"/>
  <c r="R496"/>
  <c i="3" r="BK118"/>
  <c r="J118"/>
  <c r="J97"/>
  <c i="2" r="P244"/>
  <c r="P403"/>
  <c r="BK487"/>
  <c r="T506"/>
  <c r="R192"/>
  <c r="P133"/>
  <c r="P379"/>
  <c r="BK215"/>
  <c r="J215"/>
  <c r="J100"/>
  <c r="R403"/>
  <c r="P192"/>
  <c r="R379"/>
  <c r="P459"/>
  <c r="R487"/>
  <c i="3" r="T118"/>
  <c r="T117"/>
  <c i="4" r="P118"/>
  <c r="P117"/>
  <c i="1" r="AU97"/>
  <c i="2" r="R244"/>
  <c r="BK459"/>
  <c r="J459"/>
  <c r="J107"/>
  <c r="T487"/>
  <c i="3" r="R118"/>
  <c r="R117"/>
  <c i="2" r="T192"/>
  <c r="BK192"/>
  <c r="J192"/>
  <c r="J99"/>
  <c r="T379"/>
  <c r="T403"/>
  <c r="BK496"/>
  <c r="J496"/>
  <c r="J110"/>
  <c i="5" r="BK124"/>
  <c i="2" r="BK244"/>
  <c r="J244"/>
  <c r="J101"/>
  <c r="T417"/>
  <c r="T496"/>
  <c i="3" r="P118"/>
  <c r="P117"/>
  <c i="1" r="AU96"/>
  <c i="5" r="P141"/>
  <c i="4" r="R118"/>
  <c r="R117"/>
  <c i="5" r="P124"/>
  <c i="2" r="T244"/>
  <c r="T459"/>
  <c r="BK506"/>
  <c r="J506"/>
  <c r="J111"/>
  <c i="4" r="T118"/>
  <c r="T117"/>
  <c i="5" r="T124"/>
  <c i="2" r="BK133"/>
  <c r="J133"/>
  <c r="J98"/>
  <c r="R215"/>
  <c r="R417"/>
  <c r="P487"/>
  <c r="R506"/>
  <c i="5" r="BK141"/>
  <c r="J141"/>
  <c r="J99"/>
  <c r="T141"/>
  <c r="R155"/>
  <c i="2" r="R133"/>
  <c r="R132"/>
  <c r="BK379"/>
  <c r="J379"/>
  <c r="J102"/>
  <c r="R459"/>
  <c r="P506"/>
  <c i="4" r="BK118"/>
  <c r="J118"/>
  <c r="J97"/>
  <c i="5" r="R124"/>
  <c r="R123"/>
  <c r="R122"/>
  <c r="R141"/>
  <c r="BK155"/>
  <c r="J155"/>
  <c r="J101"/>
  <c r="P155"/>
  <c r="T155"/>
  <c r="BK162"/>
  <c r="J162"/>
  <c r="J102"/>
  <c r="P162"/>
  <c r="R162"/>
  <c r="T162"/>
  <c i="2" r="BK399"/>
  <c r="J399"/>
  <c r="J103"/>
  <c i="5" r="BK152"/>
  <c r="J152"/>
  <c r="J100"/>
  <c r="BE129"/>
  <c r="E85"/>
  <c r="J116"/>
  <c r="BE127"/>
  <c r="BE131"/>
  <c r="BE125"/>
  <c r="J119"/>
  <c r="BE133"/>
  <c r="BE156"/>
  <c r="BE158"/>
  <c r="BE163"/>
  <c r="F92"/>
  <c r="BE151"/>
  <c r="BE144"/>
  <c r="BE153"/>
  <c r="BE130"/>
  <c r="BE137"/>
  <c r="BE149"/>
  <c r="BE160"/>
  <c r="BE142"/>
  <c r="BE139"/>
  <c r="BE146"/>
  <c r="BE165"/>
  <c i="4" r="J89"/>
  <c i="3" r="BK117"/>
  <c r="J117"/>
  <c r="J96"/>
  <c i="4" r="F92"/>
  <c r="BE125"/>
  <c r="BE129"/>
  <c r="BE131"/>
  <c r="BE149"/>
  <c r="J114"/>
  <c r="BE121"/>
  <c r="BE145"/>
  <c r="BE139"/>
  <c r="BE119"/>
  <c r="BE133"/>
  <c r="BE137"/>
  <c r="BE141"/>
  <c r="BE127"/>
  <c r="BE143"/>
  <c r="BE123"/>
  <c r="E107"/>
  <c r="BE147"/>
  <c r="BE135"/>
  <c i="2" r="BK402"/>
  <c r="J402"/>
  <c r="J104"/>
  <c i="3" r="E107"/>
  <c i="2" r="BK132"/>
  <c r="J132"/>
  <c r="J97"/>
  <c i="3" r="F92"/>
  <c r="J111"/>
  <c r="BE119"/>
  <c r="BE135"/>
  <c r="BE143"/>
  <c r="BE121"/>
  <c r="BE141"/>
  <c i="2" r="J487"/>
  <c r="J109"/>
  <c i="3" r="BE133"/>
  <c r="BE148"/>
  <c r="J92"/>
  <c r="BE123"/>
  <c r="BE125"/>
  <c r="BE131"/>
  <c r="BE145"/>
  <c r="BE127"/>
  <c r="BE129"/>
  <c r="BE139"/>
  <c r="BE137"/>
  <c i="2" r="J92"/>
  <c r="BE155"/>
  <c r="BE331"/>
  <c r="BE404"/>
  <c r="BE173"/>
  <c r="BE268"/>
  <c r="BE292"/>
  <c r="BE400"/>
  <c r="BE134"/>
  <c r="BE232"/>
  <c r="BE260"/>
  <c r="BE308"/>
  <c r="BE318"/>
  <c r="BE426"/>
  <c r="BE455"/>
  <c r="BE460"/>
  <c r="J125"/>
  <c r="BE151"/>
  <c r="BE230"/>
  <c r="BE254"/>
  <c r="BE283"/>
  <c r="BE514"/>
  <c r="BE177"/>
  <c r="BE205"/>
  <c r="BE393"/>
  <c r="BE431"/>
  <c r="BE189"/>
  <c r="BE240"/>
  <c r="BE363"/>
  <c r="BE369"/>
  <c r="BE411"/>
  <c r="BE448"/>
  <c r="BE507"/>
  <c r="BE146"/>
  <c r="BE169"/>
  <c r="BE197"/>
  <c r="BE258"/>
  <c r="BE278"/>
  <c r="BE288"/>
  <c r="BE349"/>
  <c r="BE365"/>
  <c r="BE397"/>
  <c r="BE438"/>
  <c r="F92"/>
  <c r="BE142"/>
  <c r="BE185"/>
  <c r="BE201"/>
  <c r="BE300"/>
  <c r="BE361"/>
  <c r="BE373"/>
  <c r="BE440"/>
  <c r="BE481"/>
  <c r="BE504"/>
  <c r="BE512"/>
  <c r="E121"/>
  <c r="BE138"/>
  <c r="BE212"/>
  <c r="BE375"/>
  <c r="BE395"/>
  <c r="BE466"/>
  <c r="BE216"/>
  <c r="BE252"/>
  <c r="BE335"/>
  <c r="BE341"/>
  <c r="BE357"/>
  <c r="BE166"/>
  <c r="BE226"/>
  <c r="BE236"/>
  <c r="BE408"/>
  <c r="BE422"/>
  <c r="BE159"/>
  <c r="BE324"/>
  <c r="BE339"/>
  <c r="BE382"/>
  <c r="BE415"/>
  <c r="BE471"/>
  <c r="BE488"/>
  <c r="BE497"/>
  <c r="BE296"/>
  <c r="BE304"/>
  <c r="BE181"/>
  <c r="BE193"/>
  <c r="BE209"/>
  <c r="BE264"/>
  <c r="BE380"/>
  <c r="BE476"/>
  <c r="BE214"/>
  <c r="BE245"/>
  <c r="BE345"/>
  <c r="BE353"/>
  <c r="BE389"/>
  <c r="BE418"/>
  <c r="BE436"/>
  <c r="BE444"/>
  <c r="BE457"/>
  <c r="BE492"/>
  <c i="3" r="J34"/>
  <c i="1" r="AW96"/>
  <c i="5" r="F36"/>
  <c i="1" r="BC98"/>
  <c i="3" r="F36"/>
  <c i="1" r="BC96"/>
  <c i="5" r="F37"/>
  <c i="1" r="BD98"/>
  <c i="2" r="F35"/>
  <c i="1" r="BB95"/>
  <c i="3" r="F35"/>
  <c i="1" r="BB96"/>
  <c i="4" r="F37"/>
  <c i="1" r="BD97"/>
  <c i="2" r="J34"/>
  <c i="1" r="AW95"/>
  <c i="3" r="F37"/>
  <c i="1" r="BD96"/>
  <c i="4" r="F35"/>
  <c i="1" r="BB97"/>
  <c i="4" r="F34"/>
  <c i="1" r="BA97"/>
  <c i="5" r="F35"/>
  <c i="1" r="BB98"/>
  <c i="2" r="F36"/>
  <c i="1" r="BC95"/>
  <c i="4" r="J34"/>
  <c i="1" r="AW97"/>
  <c i="5" r="J34"/>
  <c i="1" r="AW98"/>
  <c i="2" r="F34"/>
  <c i="1" r="BA95"/>
  <c i="2" r="F37"/>
  <c i="1" r="BD95"/>
  <c i="4" r="F36"/>
  <c i="1" r="BC97"/>
  <c i="3" r="F34"/>
  <c i="1" r="BA96"/>
  <c i="5" r="F34"/>
  <c i="1" r="BA98"/>
  <c i="2" l="1" r="P486"/>
  <c i="5" r="T123"/>
  <c r="T122"/>
  <c i="2" r="T402"/>
  <c r="R486"/>
  <c r="T486"/>
  <c r="R402"/>
  <c r="R131"/>
  <c r="P402"/>
  <c r="P132"/>
  <c r="P131"/>
  <c i="1" r="AU95"/>
  <c i="2" r="BK486"/>
  <c r="J486"/>
  <c r="J108"/>
  <c i="5" r="P123"/>
  <c r="P122"/>
  <c i="1" r="AU98"/>
  <c i="2" r="T132"/>
  <c r="T131"/>
  <c i="5" r="BK123"/>
  <c r="J123"/>
  <c r="J97"/>
  <c i="4" r="BK117"/>
  <c r="J117"/>
  <c i="5" r="J124"/>
  <c r="J98"/>
  <c i="4" r="J96"/>
  <c i="2" r="BK131"/>
  <c r="J131"/>
  <c r="J96"/>
  <c i="3" r="J33"/>
  <c i="1" r="AV96"/>
  <c r="AT96"/>
  <c r="BA94"/>
  <c r="W30"/>
  <c r="BD94"/>
  <c r="W33"/>
  <c r="BC94"/>
  <c r="AY94"/>
  <c i="4" r="J30"/>
  <c i="3" r="F33"/>
  <c i="1" r="AZ96"/>
  <c i="5" r="F33"/>
  <c i="1" r="AZ98"/>
  <c i="3" r="J30"/>
  <c i="1" r="AG96"/>
  <c i="4" r="F33"/>
  <c i="1" r="AZ97"/>
  <c i="2" r="F33"/>
  <c i="1" r="AZ95"/>
  <c i="2" r="J33"/>
  <c i="1" r="AV95"/>
  <c r="AT95"/>
  <c i="4" r="J33"/>
  <c i="1" r="AV97"/>
  <c r="AT97"/>
  <c i="5" r="J33"/>
  <c i="1" r="AV98"/>
  <c r="AT98"/>
  <c r="BB94"/>
  <c r="AX94"/>
  <c l="1" r="AG97"/>
  <c i="5" r="BK122"/>
  <c r="J122"/>
  <c i="1" r="AN96"/>
  <c i="4" r="J39"/>
  <c i="3" r="J39"/>
  <c i="1" r="AN97"/>
  <c r="AU94"/>
  <c r="AW94"/>
  <c r="AK30"/>
  <c r="W31"/>
  <c r="W32"/>
  <c i="5" r="J30"/>
  <c i="1" r="AG98"/>
  <c i="2" r="J30"/>
  <c i="1" r="AG95"/>
  <c r="AZ94"/>
  <c r="AV94"/>
  <c r="AK29"/>
  <c i="5" l="1" r="J39"/>
  <c r="J96"/>
  <c i="2" r="J39"/>
  <c i="1" r="AN95"/>
  <c r="AN98"/>
  <c r="AG94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<sst xmlns="http://schemas.openxmlformats.org/spreadsheetml/2006/main">
  <si>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</si>
  <si>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</si>
  <si>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</si>
  <si>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</si>
  <si>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</si>
  <si>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{94eb87d2-b24a-4a98-98e3-38f5908fd0d2}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</si>
  <si>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</si>
  <si>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</si>
  <si>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</si>
  <si>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</si>
  <si>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</si>
  <si>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</si>
  <si>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</si>
  <si>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</si>
  <si>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1793/006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</si>
  <si>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</si>
  <si>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</si>
  <si>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Baťův kanál, PK Nedakonice, PK Vnorovy I. – komplexní oprava (PK Nedakonice)</t>
  </si>
  <si>
    <t>KSO:</t>
  </si>
  <si>
    <t>CC-CZ:</t>
  </si>
  <si>
    <t>Místo:</t>
  </si>
  <si>
    <t>Nedakonice</t>
  </si>
  <si>
    <t>Datum:</t>
  </si>
  <si>
    <t>15. 3. 2024</t>
  </si>
  <si>
    <t>Zadavatel:</t>
  </si>
  <si>
    <t>IČ:</t>
  </si>
  <si>
    <t>70890013</t>
  </si>
  <si>
    <t xml:space="preserve">Povodí Moravy, s.p. </t>
  </si>
  <si>
    <t>DIČ:</t>
  </si>
  <si>
    <t>Uchazeč:</t>
  </si>
  <si>
    <t>Vyplň údaj</t>
  </si>
  <si>
    <t>Projektant:</t>
  </si>
  <si>
    <t>47116901</t>
  </si>
  <si>
    <t xml:space="preserve">Vodohospodářský rozvoj a výstavba, a.s. 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</si>
  <si>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</si>
  <si>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</si>
  <si>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</si>
  <si>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</si>
  <si>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</si>
  <si>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</si>
  <si>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</si>
  <si>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</si>
  <si>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</si>
  <si>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</si>
  <si>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</si>
  <si>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</si>
  <si>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</si>
  <si>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</si>
  <si>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</si>
  <si>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</si>
  <si>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</si>
  <si>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</si>
  <si>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</si>
  <si>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</si>
  <si>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</si>
  <si>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</si>
  <si>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</si>
  <si>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</si>
  <si>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</si>
  <si>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</si>
  <si>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</si>
  <si>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</si>
  <si>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</si>
  <si>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</si>
  <si>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</si>
  <si>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</si>
  <si>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</si>
  <si>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</si>
  <si>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</si>
  <si>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</si>
  <si>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</si>
  <si>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</si>
  <si>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</si>
  <si>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</si>
  <si>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</si>
  <si>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</si>
  <si>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</si>
  <si>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</si>
  <si>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</si>
  <si>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</si>
  <si>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</si>
  <si>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</si>
  <si>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</si>
  <si>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</si>
  <si>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PK Nedakonice</t>
  </si>
  <si>
    <t>STA</t>
  </si>
  <si>
    <t>1</t>
  </si>
  <si>
    <t>{6dbcb5a5-6ce0-45da-b495-94e083660b9f}</t>
  </si>
  <si>
    <t>2</t>
  </si>
  <si>
    <t>PS 01.01</t>
  </si>
  <si>
    <t>Horní vrata a provizorní hrazení</t>
  </si>
  <si>
    <t>{9ebb5f15-6f3f-4c2d-a28a-ace920f278f9}</t>
  </si>
  <si>
    <t>PS 01.02</t>
  </si>
  <si>
    <t>Dolní vrata a provizorní hrazení</t>
  </si>
  <si>
    <t>{00bae2c8-1959-4d22-a92f-c61857473987}</t>
  </si>
  <si>
    <t>VRN</t>
  </si>
  <si>
    <t>Vedlejší rozpočtové náklady</t>
  </si>
  <si>
    <t>{4e07695b-043f-4256-ba86-35a12bbd166f}</t>
  </si>
  <si>
    <t>VV0002</t>
  </si>
  <si>
    <t>zavazovací křídlo - řezání</t>
  </si>
  <si>
    <t>19,211</t>
  </si>
  <si>
    <t>3</t>
  </si>
  <si>
    <t>VV0003</t>
  </si>
  <si>
    <t>stěna - řezání</t>
  </si>
  <si>
    <t>145,008</t>
  </si>
  <si>
    <t>KRYCÍ LIST SOUPISU PRACÍ</t>
  </si>
  <si>
    <t>VV0004</t>
  </si>
  <si>
    <t>sediment - objem</t>
  </si>
  <si>
    <t>53,463</t>
  </si>
  <si>
    <t>VV0006</t>
  </si>
  <si>
    <t>rýha - délka</t>
  </si>
  <si>
    <t>129,863</t>
  </si>
  <si>
    <t>VV0007</t>
  </si>
  <si>
    <t>chránička</t>
  </si>
  <si>
    <t>966</t>
  </si>
  <si>
    <t>zásypy</t>
  </si>
  <si>
    <t>m3</t>
  </si>
  <si>
    <t>26</t>
  </si>
  <si>
    <t>Objekt:</t>
  </si>
  <si>
    <t>ornice</t>
  </si>
  <si>
    <t>ornice - humózní zemina</t>
  </si>
  <si>
    <t>19,5</t>
  </si>
  <si>
    <t>SO 01 - Oprava PK Nedakonice</t>
  </si>
  <si>
    <t>hrázky</t>
  </si>
  <si>
    <t>zajímkování staveniště - hrázky</t>
  </si>
  <si>
    <t>1850</t>
  </si>
  <si>
    <t>VV0009</t>
  </si>
  <si>
    <t>rošt - lávka</t>
  </si>
  <si>
    <t>20,16</t>
  </si>
  <si>
    <t>lávka</t>
  </si>
  <si>
    <t>lávka - obnova povrchu</t>
  </si>
  <si>
    <t>m2</t>
  </si>
  <si>
    <t>reprofilace_jemná</t>
  </si>
  <si>
    <t>reprofilace - jemná</t>
  </si>
  <si>
    <t>70,644</t>
  </si>
  <si>
    <t>reprofilace_hrubá</t>
  </si>
  <si>
    <t>reprofilace - hrubá</t>
  </si>
  <si>
    <t>69,8</t>
  </si>
  <si>
    <t>most</t>
  </si>
  <si>
    <t>most - obnova povrchu</t>
  </si>
  <si>
    <t>32</t>
  </si>
  <si>
    <t>výkopy</t>
  </si>
  <si>
    <t>86,1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</si>
  <si>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</si>
  <si>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</si>
  <si>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</si>
  <si>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</si>
  <si>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</si>
  <si>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</si>
  <si>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</si>
  <si>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</si>
  <si>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</si>
  <si>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</si>
  <si>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</si>
  <si>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</si>
  <si>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</si>
  <si>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</si>
  <si>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</si>
  <si>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</si>
  <si>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</si>
  <si>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</si>
  <si>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</si>
  <si>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</si>
  <si>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</si>
  <si>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</si>
  <si>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</si>
  <si>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</si>
  <si>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</si>
  <si>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</si>
  <si>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</si>
  <si>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</si>
  <si>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</si>
  <si>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</si>
  <si>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</si>
  <si>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</si>
  <si>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</si>
  <si>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</si>
  <si>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</si>
  <si>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</si>
  <si>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</si>
  <si>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</si>
  <si>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</si>
  <si>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</si>
  <si>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</si>
  <si>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2024 01</t>
  </si>
  <si>
    <t>4</t>
  </si>
  <si>
    <t>-560020313</t>
  </si>
  <si>
    <t>PP</t>
  </si>
  <si>
    <t>Čerpání vody na dopravní výšku do 10 m s uvažovaným průměrným přítokem do 500 l/min</t>
  </si>
  <si>
    <t>VV</t>
  </si>
  <si>
    <t>"hodiny * dny * měsíce"</t>
  </si>
  <si>
    <t>24*30*6</t>
  </si>
  <si>
    <t>115101301</t>
  </si>
  <si>
    <t>Pohotovost čerpací soupravy pro dopravní výšku do 10 m přítok do 500 l/min</t>
  </si>
  <si>
    <t>den</t>
  </si>
  <si>
    <t>54762492</t>
  </si>
  <si>
    <t>Pohotovost záložní čerpací soupravy pro dopravní výšku do 10 m s uvažovaným průměrným přítokem do 500 l/min</t>
  </si>
  <si>
    <t>"dny * měsíce"</t>
  </si>
  <si>
    <t>30*6</t>
  </si>
  <si>
    <t>121103111</t>
  </si>
  <si>
    <t>Skrývka zemin schopných zúrodnění v rovině a svahu do 1:5</t>
  </si>
  <si>
    <t>-263443385</t>
  </si>
  <si>
    <t>Skrývka zemin schopných zúrodnění v rovině a ve sklonu do 1:5</t>
  </si>
  <si>
    <t>"ornice, C.5. VÝKAZ KUBATUR"</t>
  </si>
  <si>
    <t>125703313/R</t>
  </si>
  <si>
    <t>Vyčištění stavebního prostoru od sedimentů</t>
  </si>
  <si>
    <t>-1397582785</t>
  </si>
  <si>
    <t>Vyčištění stavebního prostoru od sedimentů
Položka zahrnuje:
- těžbu sedimentů
- vodorovný a svislý přesun
- naložení
- zajištění veškeré mechanizace včetně dopravy</t>
  </si>
  <si>
    <t>"Množství určené pomocí aplikace Výměry.</t>
  </si>
  <si>
    <t>"sediment*celk_délka_PK</t>
  </si>
  <si>
    <t>5</t>
  </si>
  <si>
    <t>132212121</t>
  </si>
  <si>
    <t>Hloubení zapažených rýh šířky do 800 mm v soudržných horninách třídy těžitelnosti I skupiny 3 ručně</t>
  </si>
  <si>
    <t>122744805</t>
  </si>
  <si>
    <t>Hloubení zapažených rýh šířky do 800 mm ručně s urovnáním dna do předepsaného profilu a spádu v hornině třídy těžitelnosti I skupiny 3 soudržných</t>
  </si>
  <si>
    <t>"C.5. VÝKAZ KUBATUR"</t>
  </si>
  <si>
    <t>6</t>
  </si>
  <si>
    <t>162306111</t>
  </si>
  <si>
    <t>Vodorovné přemístění do 500 m bez naložení výkopku ze zemin schopných zúrodnění</t>
  </si>
  <si>
    <t>907880384</t>
  </si>
  <si>
    <t>Vodorovné přemístění výkopku bez naložení, avšak se složením zemin schopných zúrodnění, na vzdálenost přes 100 do 500 m</t>
  </si>
  <si>
    <t>"přesun na mezideponii a zpět"</t>
  </si>
  <si>
    <t>ornice*2</t>
  </si>
  <si>
    <t>7</t>
  </si>
  <si>
    <t>162751117/R</t>
  </si>
  <si>
    <t>Vodorovné přemístění výkopku/sypaniny z horniny třídy těžitelnosti I skupiny 1 až 3 na skládku dle výběru zhotovitele stavby s uložením dle platné legislativy</t>
  </si>
  <si>
    <t>-2009136907</t>
  </si>
  <si>
    <t>Vodorovné přemístění výkopku/sypaniny z horniny třídy těžitelnosti I skupiny 1 až 3 na skládku dle výběru zhotovitele stavby s uložením dle platné legislativy
Vodorovné přemístění výkopku nebo sypaniny po suchu na obvyklém dopravním prostředku, bez naložení výkopku, avšak se složením bez rozhrnutí z horniny třídy těžitelnosti I skupiny 1 až 3</t>
  </si>
  <si>
    <t>"přebytečná zemina"</t>
  </si>
  <si>
    <t>výkopy-zásypy</t>
  </si>
  <si>
    <t>"sediment"</t>
  </si>
  <si>
    <t>Součet</t>
  </si>
  <si>
    <t>8</t>
  </si>
  <si>
    <t>167103101</t>
  </si>
  <si>
    <t>Nakládání výkopku ze zemin schopných zúrodnění</t>
  </si>
  <si>
    <t>2113458022</t>
  </si>
  <si>
    <t>Nakládání neulehlého výkopku z hromad zeminy schopné zúrodnění</t>
  </si>
  <si>
    <t>9</t>
  </si>
  <si>
    <t>171103202/R0</t>
  </si>
  <si>
    <t xml:space="preserve">Zřízení hrázek včetně nákupu a dovozu zeminy, kamene a spojených nákladů na pořízení  Položka zahrnuje: - inženýrská činnost - těžbu zeminy - naložení - uložení se zhutněním - vodorovný a svislý přesun - náklady na pořízení - zeminu s koeficientem filtrac</t>
  </si>
  <si>
    <t>932081465</t>
  </si>
  <si>
    <t>Zřízení hrázek včetně nákupu a dovozu zeminy, kamene a spojených nákladů na pořízení
Položka zahrnuje:
- inženýrskou činnost
- těžbu zeminy
- naložení
- uložení se zhutněním
- vodorovný a svislý přesun
- náklady na pořízení
- zeminu s koeficientem filtrace MAX 1x10-7 m/s</t>
  </si>
  <si>
    <t>"zajímkování staveniště, C.5. VÝKAZ KUBATUR, příloha D.1.1.4 Návrh zajímkování staveniště SO 01"</t>
  </si>
  <si>
    <t>10</t>
  </si>
  <si>
    <t>171103202/R1</t>
  </si>
  <si>
    <t>Odstranění hrázek včetně odvozu zeminy, uložení na skládce a poplatku za uložení</t>
  </si>
  <si>
    <t>-1387424628</t>
  </si>
  <si>
    <t>Odstranění hrázek včetně odvozu zeminy, uložení na skládce a poplatku za uložení
Položka zahrnuje:
- těžbu zeminy
- naložení
- uložení a rozhrnutí
- vodorovný a svislý přesun
- uložení na skládce dle výběru zhotovitele
- poplatek za uložení</t>
  </si>
  <si>
    <t>11</t>
  </si>
  <si>
    <t>174151101</t>
  </si>
  <si>
    <t>Zásyp jam, šachet rýh nebo kolem objektů sypaninou se zhutněním</t>
  </si>
  <si>
    <t>-279314108</t>
  </si>
  <si>
    <t>Zásyp sypaninou z jakékoliv horniny strojně s uložením výkopku ve vrstvách se zhutněním jam, šachet, rýh nebo kolem objektů v těchto vykopávkách</t>
  </si>
  <si>
    <t>"zpětný zásyp, C.5. VÝKAZ KUBATUR"</t>
  </si>
  <si>
    <t>26,0</t>
  </si>
  <si>
    <t>181006111</t>
  </si>
  <si>
    <t>Rozprostření zemin tl vrstvy do 0,1 m schopných zúrodnění v rovině a sklonu do 1:5</t>
  </si>
  <si>
    <t>-761916760</t>
  </si>
  <si>
    <t>Rozprostření zemin schopných zúrodnění v rovině a ve sklonu do 1:5, tloušťka vrstvy do 0,10 m</t>
  </si>
  <si>
    <t>"ohumusování, C.5. VÝKAZ KUBATUR"</t>
  </si>
  <si>
    <t>ornice/0,1</t>
  </si>
  <si>
    <t>13</t>
  </si>
  <si>
    <t>181411121</t>
  </si>
  <si>
    <t>Založení lučního trávníku výsevem pl do 1000 m2 v rovině a ve svahu do 1:5</t>
  </si>
  <si>
    <t>-245799230</t>
  </si>
  <si>
    <t>Založení trávníku na půdě předem připravené plochy do 1000 m2 výsevem včetně utažení lučního v rovině nebo na svahu do 1:5</t>
  </si>
  <si>
    <t>14</t>
  </si>
  <si>
    <t>M</t>
  </si>
  <si>
    <t>00572472</t>
  </si>
  <si>
    <t>osivo směs travní krajinná-rovinná</t>
  </si>
  <si>
    <t>kg</t>
  </si>
  <si>
    <t>1594095239</t>
  </si>
  <si>
    <t>195*0,02 'Přepočtené koeficientem množství</t>
  </si>
  <si>
    <t>Zakládání</t>
  </si>
  <si>
    <t>15</t>
  </si>
  <si>
    <t>275322511</t>
  </si>
  <si>
    <t>Základové patky ze ŽB se zvýšenými nároky na prostředí tř. C 25/30</t>
  </si>
  <si>
    <t>1405717468</t>
  </si>
  <si>
    <t>Základy z betonu železového (bez výztuže) patky z betonu se zvýšenými nároky na prostředí tř. C 25/30</t>
  </si>
  <si>
    <t>"zábradlí, C.5. VÝKAZ KUBATUR"</t>
  </si>
  <si>
    <t>0,23</t>
  </si>
  <si>
    <t>16</t>
  </si>
  <si>
    <t>275351121</t>
  </si>
  <si>
    <t>Zřízení bednění základových patek</t>
  </si>
  <si>
    <t>413885568</t>
  </si>
  <si>
    <t>Bednění základů patek zřízení</t>
  </si>
  <si>
    <t>(0,25*0,3*4) * 12</t>
  </si>
  <si>
    <t>17</t>
  </si>
  <si>
    <t>275351122</t>
  </si>
  <si>
    <t>Odstranění bednění základových patek</t>
  </si>
  <si>
    <t>152037382</t>
  </si>
  <si>
    <t>Bednění základů patek odstranění</t>
  </si>
  <si>
    <t>18</t>
  </si>
  <si>
    <t>275362021</t>
  </si>
  <si>
    <t>Výztuž základových patek svařovanými sítěmi Kari</t>
  </si>
  <si>
    <t>t</t>
  </si>
  <si>
    <t>-798776795</t>
  </si>
  <si>
    <t>Výztuž základů patek ze svařovaných sítí z drátů typu KARI</t>
  </si>
  <si>
    <t>"zábradlí, KARI 100/100/6, C.5. VÝKAZ KUBATUR"</t>
  </si>
  <si>
    <t>(0,25*0,3*4) * 12 * 0,0044</t>
  </si>
  <si>
    <t>19</t>
  </si>
  <si>
    <t>291211111/R0</t>
  </si>
  <si>
    <t>Zřízení panelové plochy a paty hrázky zapřené do dřevěné vzpěry</t>
  </si>
  <si>
    <t>kpl</t>
  </si>
  <si>
    <t>848648154</t>
  </si>
  <si>
    <t>"příloha D.1.1.4 Návrh zajímkování staveniště SO 01"</t>
  </si>
  <si>
    <t>20</t>
  </si>
  <si>
    <t>59381009</t>
  </si>
  <si>
    <t>panel silniční 3,00x1,00x0,15m</t>
  </si>
  <si>
    <t>kus</t>
  </si>
  <si>
    <t>396502333</t>
  </si>
  <si>
    <t>panel silniční 3,00x1,00x0,15m
- OBRÁTKOVOST MATERIÁLU - 3x</t>
  </si>
  <si>
    <t>291211111/R1</t>
  </si>
  <si>
    <t>Odstranění panelové plochy a paty hrázky zapřené do dřevěné vzpěry</t>
  </si>
  <si>
    <t>-1654884526</t>
  </si>
  <si>
    <t>Svislé a kompletní konstrukce</t>
  </si>
  <si>
    <t>22</t>
  </si>
  <si>
    <t>321321116</t>
  </si>
  <si>
    <t>Konstrukce vodních staveb ze ŽB mrazuvzdorného tř. C 30/37</t>
  </si>
  <si>
    <t>1301471536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</si>
  <si>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</si>
  <si>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 xml:space="preserve">"přílohy C.5. VÝKAZ KUBATUR, D.1.1.1, D.1.1.2 a D.1.1.3" </t>
  </si>
  <si>
    <t>"Oprava betonových říms – odstranění stávající"</t>
  </si>
  <si>
    <t>51,5</t>
  </si>
  <si>
    <t>"Oprava betonu v tloušťce 0,15 - 0,85 m"</t>
  </si>
  <si>
    <t>85,0</t>
  </si>
  <si>
    <t>"Oprava dna PK v prostoru nových technologií"</t>
  </si>
  <si>
    <t>15,4</t>
  </si>
  <si>
    <t>23</t>
  </si>
  <si>
    <t>321351010</t>
  </si>
  <si>
    <t>Bednění konstrukcí vodních staveb rovinné - zřízení</t>
  </si>
  <si>
    <t>764490953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</si>
  <si>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</si>
  <si>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"bednění, C.5. VÝKAZ KUBATUR"</t>
  </si>
  <si>
    <t>276,0</t>
  </si>
  <si>
    <t>24</t>
  </si>
  <si>
    <t>321351010/R</t>
  </si>
  <si>
    <t>Příplatek za zvláštní požadavky na bednění konstrukcí</t>
  </si>
  <si>
    <t>-1253441527</t>
  </si>
  <si>
    <t xml:space="preserve">Příplatek za zvláštní požadavky na bednění konstrukcí
Položka zahrnuje:
- zřízení a odstranění bednění
- jednostranné provedení, založení na podpory z lešení
- složité a členité malé výměry bedněných ploch, rohové spoje
- zaoblení hran (potrubí PVC, poloměr 100 mm)
- fólie
- ostatní doprovodný materiál
- kotvení (skalní kotvy)
</t>
  </si>
  <si>
    <t>25</t>
  </si>
  <si>
    <t>321352010</t>
  </si>
  <si>
    <t>Bednění konstrukcí vodních staveb rovinné - odstranění</t>
  </si>
  <si>
    <t>579044020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</si>
  <si>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</si>
  <si>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321366111</t>
  </si>
  <si>
    <t>Výztuž železobetonových konstrukcí vodních staveb z oceli 10 505 D do 12 mm</t>
  </si>
  <si>
    <t>1381288701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</si>
  <si>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</si>
  <si>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"výztuž o průměru 6, 8, 10 a 12 mm, C.5. VÝKAZ KUBATUR"</t>
  </si>
  <si>
    <t>(15,9+24,6+5583,7+3087,6)/1000</t>
  </si>
  <si>
    <t>27</t>
  </si>
  <si>
    <t>321366112</t>
  </si>
  <si>
    <t>Výztuž železobetonových konstrukcí vodních staveb z oceli 10 505 D do 32 mm</t>
  </si>
  <si>
    <t>-1936453219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</si>
  <si>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</si>
  <si>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"výztuž o průměru 14, 16 a 20 mm, C.5. VÝKAZ KUBATUR"</t>
  </si>
  <si>
    <t>(3855,1+950,6+3809,0)/1000</t>
  </si>
  <si>
    <t>Ostatní konstrukce a práce, bourání</t>
  </si>
  <si>
    <t>28</t>
  </si>
  <si>
    <t>931994111</t>
  </si>
  <si>
    <t>Těsnění styčné spáry u prefa dílců bobtnajícím profilem</t>
  </si>
  <si>
    <t>m</t>
  </si>
  <si>
    <t>366073317</t>
  </si>
  <si>
    <t>Těsnění spáry betonové konstrukce pásy, profily, tmely profilem, spáry styčné u prefa dílců bobtnajícím</t>
  </si>
  <si>
    <t>"přední strana zavazovacích křídel, délka * počet"</t>
  </si>
  <si>
    <t>5,4*2 + 5,68*2</t>
  </si>
  <si>
    <t>"příloha D.1.1.1"</t>
  </si>
  <si>
    <t>6*5,4+4*7,0+6*5,68</t>
  </si>
  <si>
    <t>29</t>
  </si>
  <si>
    <t>946112116</t>
  </si>
  <si>
    <t>Montáž pojízdných věží trubkových/dílcových š přes 0,9 do 1,6 m dl do 3,2 m v přes 5,5 do 6,6 m</t>
  </si>
  <si>
    <t>-1454668677</t>
  </si>
  <si>
    <t>Věže pojízdné trubkové nebo dílcové s maximálním zatížením podlahy do 200 kg/m2 šířky přes 0,9 do 1,6 m, délky do 3,2 m výšky přes 5,5 m do 6,6 m montáž</t>
  </si>
  <si>
    <t>30</t>
  </si>
  <si>
    <t>946112216</t>
  </si>
  <si>
    <t>Příplatek k pojízdným věžím š přes 0,9 do 1,6 m dl do 3,2 m v přes 5,5 do 6,6 m za každý den použití</t>
  </si>
  <si>
    <t>-300964218</t>
  </si>
  <si>
    <t>Věže pojízdné trubkové nebo dílcové s maximálním zatížením podlahy do 200 kg/m2 šířky přes 0,9 do 1,6 m, délky do 3,2 m výšky přes 5,5 m do 6,6 m příplatek k ceně za každý den použití</t>
  </si>
  <si>
    <t>"kus*den*měsíc"</t>
  </si>
  <si>
    <t>2*30*5</t>
  </si>
  <si>
    <t>31</t>
  </si>
  <si>
    <t>946112816</t>
  </si>
  <si>
    <t>Demontáž pojízdných věží trubkových/dílcových š přes 0,9 do 1,6 m dl do 3,2 m v přes 5,5 do 6,6 m</t>
  </si>
  <si>
    <t>-1577700352</t>
  </si>
  <si>
    <t>Věže pojízdné trubkové nebo dílcové s maximálním zatížením podlahy do 200 kg/m2 šířky přes 0,9 do 1,6 m, délky do 3,2 m výšky přes 5,5 m do 6,6 m demontáž</t>
  </si>
  <si>
    <t>953965121</t>
  </si>
  <si>
    <t>Kotevní šroub pro chemické kotvy M 12 dl 160 mm</t>
  </si>
  <si>
    <t>-2125061648</t>
  </si>
  <si>
    <t>Kotva chemická s vyvrtáním otvoru kotevní šrouby pro chemické kotvy, velikost M 12, délka 160 mm</t>
  </si>
  <si>
    <t>3642</t>
  </si>
  <si>
    <t>33</t>
  </si>
  <si>
    <t>953965131</t>
  </si>
  <si>
    <t>Kotevní šroub pro chemické kotvy M 16 dl 190 mm</t>
  </si>
  <si>
    <t>-1144125068</t>
  </si>
  <si>
    <t>Kotva chemická s vyvrtáním otvoru kotevní šrouby pro chemické kotvy, velikost M 16, délka 190 mm</t>
  </si>
  <si>
    <t>936</t>
  </si>
  <si>
    <t>34</t>
  </si>
  <si>
    <t>966055211/R</t>
  </si>
  <si>
    <t>Bourání konstrukcí vodních staveb z betonu železového metodou šetrného bourání</t>
  </si>
  <si>
    <t>-1140253006</t>
  </si>
  <si>
    <t>Bourání konstrukcí vodních staveb z betonu železového metodou šetrného bourání s přemístěním suti na hromady na vzdálenost do 20 m nebo s naložením na dopravní prostředek strojně; použití skalní frézy, diamantového lana; bez použití hydraulickcýh kladiv</t>
  </si>
  <si>
    <t xml:space="preserve">"přílohy C.5. VÝKAZ KUBATUR, D.1.1.1, D.1.1.2 a D.1.1.3, D.1 Technická zpráva" </t>
  </si>
  <si>
    <t>35</t>
  </si>
  <si>
    <t>977211111</t>
  </si>
  <si>
    <t>Řezání stěnovou pilou betonových nebo ŽB kcí s výztuží průměru do 16 mm hl do 200 mm</t>
  </si>
  <si>
    <t>1508120705</t>
  </si>
  <si>
    <t>Řezání konstrukcí stěnovou pilou betonových nebo železobetonových průměru řezané výztuže do 16 mm hloubka řezu do 200 mm</t>
  </si>
  <si>
    <t>"délka zavazovací křídlo</t>
  </si>
  <si>
    <t>36</t>
  </si>
  <si>
    <t>977211113</t>
  </si>
  <si>
    <t>Řezání stěnovou pilou betonových nebo ŽB kcí s výztuží průměru do 16 mm hl přes 350 do 420 mm</t>
  </si>
  <si>
    <t>1423986840</t>
  </si>
  <si>
    <t>Řezání konstrukcí stěnovou pilou betonových nebo železobetonových průměru řezané výztuže do 16 mm hloubka řezu přes 350 do 420 mm</t>
  </si>
  <si>
    <t>"délka stěny - řezání*2</t>
  </si>
  <si>
    <t>37</t>
  </si>
  <si>
    <t>985121122</t>
  </si>
  <si>
    <t>Tryskání degradovaného betonu stěn a rubu kleneb vodou pod tlakem přes 300 do 1250 barů</t>
  </si>
  <si>
    <t>-2078482792</t>
  </si>
  <si>
    <t>Tryskání degradovaného betonu stěn, rubu kleneb a podlah vodou pod tlakem přes 300 do 1 250 barů</t>
  </si>
  <si>
    <t xml:space="preserve">1192,5 </t>
  </si>
  <si>
    <t>38</t>
  </si>
  <si>
    <t>985131111</t>
  </si>
  <si>
    <t>Očištění ploch stěn, rubu kleneb a podlah tlakovou vodou</t>
  </si>
  <si>
    <t>1263843921</t>
  </si>
  <si>
    <t>39</t>
  </si>
  <si>
    <t>985142111</t>
  </si>
  <si>
    <t>Vysekání spojovací hmoty ze spár zdiva hl do 40 mm dl do 6 m/m2</t>
  </si>
  <si>
    <t>1356256330</t>
  </si>
  <si>
    <t>Vysekání spojovací hmoty ze spár zdiva včetně vyčištění hloubky spáry do 40 mm délky spáry na 1 m2 upravované plochy do 6 m</t>
  </si>
  <si>
    <t xml:space="preserve">"Oprava kyklopského zdiva, přílohy C.5. VÝKAZ KUBATUR, D.1.1.1, D.1.1.2 a D.1.1.3" </t>
  </si>
  <si>
    <t>362</t>
  </si>
  <si>
    <t>40</t>
  </si>
  <si>
    <t>985231111</t>
  </si>
  <si>
    <t>Spárování zdiva aktivovanou maltou spára hl do 40 mm dl do 6 m/m2</t>
  </si>
  <si>
    <t>-2085901554</t>
  </si>
  <si>
    <t>Spárování zdiva hloubky do 40 mm aktivovanou maltou délky spáry na 1 m2 upravované plochy do 6 m</t>
  </si>
  <si>
    <t>"Oprava kyklopského zdiva, C.5. VÝKAZ KUBATUR"</t>
  </si>
  <si>
    <t>41</t>
  </si>
  <si>
    <t>985233111</t>
  </si>
  <si>
    <t>Úprava spár po spárování zdiva uhlazením spára dl do 6 m/m2</t>
  </si>
  <si>
    <t>2105811522</t>
  </si>
  <si>
    <t>Úprava spár po spárování zdiva kamenného nebo cihelného délky spáry na 1 m2 upravované plochy do 6 m uhlazením</t>
  </si>
  <si>
    <t>42</t>
  </si>
  <si>
    <t>985311111</t>
  </si>
  <si>
    <t>Reprofilace stěn cementovou sanační maltou tl do 10 mm</t>
  </si>
  <si>
    <t>1566849734</t>
  </si>
  <si>
    <t>Reprofilace betonu sanačními maltami na cementové bázi ručně stěn, tloušťky do 10 mm</t>
  </si>
  <si>
    <t>"Oprava stěn PK pod kyklopským zdivem, 20% z celkové plochy"</t>
  </si>
  <si>
    <t>228,0*0,2</t>
  </si>
  <si>
    <t>"Oprava schodiště, počet 4 ks"</t>
  </si>
  <si>
    <t>4,6*1,42*2 + 2,9*1,6*2</t>
  </si>
  <si>
    <t>"Oprava betonových křídel"</t>
  </si>
  <si>
    <t>2,7</t>
  </si>
  <si>
    <t>43</t>
  </si>
  <si>
    <t>985311115</t>
  </si>
  <si>
    <t>Reprofilace stěn cementovou sanační maltou tl přes 40 do 50 mm</t>
  </si>
  <si>
    <t>542876641</t>
  </si>
  <si>
    <t>Reprofilace betonu sanačními maltami na cementové bázi ručně stěn, tloušťky přes 40 do 50 mm</t>
  </si>
  <si>
    <t>"Oprava dna PK, 20% z celkové plochy"</t>
  </si>
  <si>
    <t>349,0*0,2</t>
  </si>
  <si>
    <t>44</t>
  </si>
  <si>
    <t>985323112</t>
  </si>
  <si>
    <t>Spojovací můstek reprofilovaného betonu na cementové bázi tl 2 mm</t>
  </si>
  <si>
    <t>1513927082</t>
  </si>
  <si>
    <t>Spojovací můstek reprofilovaného betonu na cementové bázi, tloušťky 2 mm</t>
  </si>
  <si>
    <t>"římsy, rezerva 10%"</t>
  </si>
  <si>
    <t>122,9*1,1</t>
  </si>
  <si>
    <t>45</t>
  </si>
  <si>
    <t>999/R1</t>
  </si>
  <si>
    <t>Obnova stávajících pacholat</t>
  </si>
  <si>
    <t>ks</t>
  </si>
  <si>
    <t>8473610</t>
  </si>
  <si>
    <t>Obnova stávajících pacholat
Položka zahrnuje:
- demontáž
- očištění, otryskání tlakovou vodou, opískování
- nátěr (antikorozní) 
- zpětná montáž
- vodorovný a svislý přesun
- nakládání
- přesun hmot na staveništi</t>
  </si>
  <si>
    <t>46</t>
  </si>
  <si>
    <t>999/R2</t>
  </si>
  <si>
    <t>Obnova svodidel</t>
  </si>
  <si>
    <t>89369765</t>
  </si>
  <si>
    <t>Obnova svodidel
Položka zahrnuje:
- demontáž
- očištění, otryskání tlakovou vodou, opískování
- nátěr (antikorozní)
- zpětná montáž
- vodorovný a svislý přesun
- nakládání
- přesun hmot na staveništi</t>
  </si>
  <si>
    <t>47</t>
  </si>
  <si>
    <t>999/R3</t>
  </si>
  <si>
    <t>Signalizační znaky, plavební značení včetně stožárů - demontáž, zpětná montáž</t>
  </si>
  <si>
    <t>1614547333</t>
  </si>
  <si>
    <t>Signalizační znaky, plavební značení včetně stožárů - demontáž, zpětná montáž
Položka zahrnuje:
- demontáž
- očištění
- zpětná montáž
- vodorovný a svislý přesun
- nakládání
- přesun hmot na staveništi
- nátěr plavebního značení na nové betonové plochy</t>
  </si>
  <si>
    <t>48</t>
  </si>
  <si>
    <t>999/R4</t>
  </si>
  <si>
    <t>Osvětlení - demontáž, zpětná montáž</t>
  </si>
  <si>
    <t>806910552</t>
  </si>
  <si>
    <t>Osvětlení - demontáž, zpětná montáž
Položka zahrnuje:
- demontáž
- zpětná montáž
- vodorovný a svislý přesun
- nakládání
- přesun hmot na staveništi</t>
  </si>
  <si>
    <t>49</t>
  </si>
  <si>
    <t>999/R5</t>
  </si>
  <si>
    <t>Oděrné trámce - demontáž</t>
  </si>
  <si>
    <t>-443442116</t>
  </si>
  <si>
    <t>Oděrné trámce - demontáž
Položka zahrnuje:
- demontáž
- vodorovný a svislý přesun
- nakládání
- přesun hmot na staveništi
- likvidace dle platné legislativy</t>
  </si>
  <si>
    <t>50</t>
  </si>
  <si>
    <t>999/R6</t>
  </si>
  <si>
    <t>Oděrné trámce - dodávka a montáž</t>
  </si>
  <si>
    <t>1563577848</t>
  </si>
  <si>
    <t>Oděrné trámce - dodávka a montáž
Položka zahrnuje:
- montáž
- dopravu
- vodorovný a svislý přesun
- trámce (dubové dřevo)
- impregnační nátěr
- kotevní a spojovací materiál
- nakládání
- přesun hmot na staveništi</t>
  </si>
  <si>
    <t>4*10</t>
  </si>
  <si>
    <t>51</t>
  </si>
  <si>
    <t>999/R7</t>
  </si>
  <si>
    <t>Vázací tyče - demontáž</t>
  </si>
  <si>
    <t>2133476686</t>
  </si>
  <si>
    <t>Vázací tyče - demontáž
Položka zahrnuje:
- demontáž
- vodorovný a svislý přesun
- nakládání
- přesun hmot na staveništi
- likvidace dle platné legislativy</t>
  </si>
  <si>
    <t>22,9</t>
  </si>
  <si>
    <t>52</t>
  </si>
  <si>
    <t>999/R8</t>
  </si>
  <si>
    <t>Vázací tyče - dodávka a montáž</t>
  </si>
  <si>
    <t>784746371</t>
  </si>
  <si>
    <t>Vázací tyče - dodávka a montáž
Položka zahrnuje:
- montáž
- dopravu
- vodorovný a svislý přesun
- vázací tyče, prům. 51/8 mm
- ocelový plech tl. 8 mm
- kotevní a spojovací materiál
- kotvy prům. 8mm, dl. 90 mm, 48 ks
- nakládání
- přesun hmot na staveništi</t>
  </si>
  <si>
    <t>"C.5. VÝKAZ KUBATUR, příloha D.1.1.7 Vázací tyč SO 01"</t>
  </si>
  <si>
    <t>53</t>
  </si>
  <si>
    <t>999/R9</t>
  </si>
  <si>
    <t>Vodočetná lať - demontáž</t>
  </si>
  <si>
    <t>375008284</t>
  </si>
  <si>
    <t>Vodočetná lať - demontáž
Položka zahrnuje:
- demontáž
- vodorovný a svislý přesun
- nakládání
- přesun hmot na staveništi
- likvidace dle platné legislativy</t>
  </si>
  <si>
    <t>54</t>
  </si>
  <si>
    <t>999/R91</t>
  </si>
  <si>
    <t>Vodočetná lať - dodávka a montáž</t>
  </si>
  <si>
    <t>-69852896</t>
  </si>
  <si>
    <t>Vázací tyče - dodávka a montáž
Položka zahrnuje:
- montáž
- dopravu
- vodorovný a svislý přesun
- vodočetná lať
- kotevní a spojovací materiál
- nakládání
- přesun hmot na staveništi</t>
  </si>
  <si>
    <t>55</t>
  </si>
  <si>
    <t>999/R95</t>
  </si>
  <si>
    <t>Úchytná lana - demontáž</t>
  </si>
  <si>
    <t>-1872590031</t>
  </si>
  <si>
    <t>Úchytná lana - demontáž
Položka zahrnuje:
- demontáž
- vodorovný a svislý přesun
- nakládání
- přesun hmot na staveništi
- likvidace dle platné legislativy</t>
  </si>
  <si>
    <t>104</t>
  </si>
  <si>
    <t>56</t>
  </si>
  <si>
    <t>999/R96</t>
  </si>
  <si>
    <t>Úchytná lana - dodávka a montáž</t>
  </si>
  <si>
    <t>-261141424</t>
  </si>
  <si>
    <t>Úchytná lana - dodávka a montáž
Položka zahrnuje:
- montáž
- dopravu
- vodorovný a svislý přesun
- úchytná lana
- nakládání
- přesun hmot na staveništi</t>
  </si>
  <si>
    <t>57</t>
  </si>
  <si>
    <t>999/R97</t>
  </si>
  <si>
    <t>Ukotvení - obnova</t>
  </si>
  <si>
    <t>-1941174087</t>
  </si>
  <si>
    <t xml:space="preserve">Ukotvení - obnova
Položka zahrnuje:
- očištění
- nátěr (antikorozní)
</t>
  </si>
  <si>
    <t>58</t>
  </si>
  <si>
    <t>999/R98</t>
  </si>
  <si>
    <t>Hlubinová sonda - dodávka a montáž</t>
  </si>
  <si>
    <t>189151079</t>
  </si>
  <si>
    <t xml:space="preserve">Hlubinová sonda - dodávka a montáž
Položka zahrnuje: 
- dopravu
- montáž
- přesun hmot
- spojovací, kotevní a těsnící materiál
- zátka PVC KG DN 110 – 3 ks
- ocelová závitová tyč průměr 8 mm – délka 1m
- potrubí PE HD 110 PN 10, SDR 17 – 18 m
- T-kus PE HD DN 110 – 3 ks
- Koleno trubky PE HD DN 110 90°
- výčet materiálu celkem pro 3 ks
</t>
  </si>
  <si>
    <t>"příloha D.1.1.9 Hlubinová sonda"</t>
  </si>
  <si>
    <t>997</t>
  </si>
  <si>
    <t>Přesun sutě</t>
  </si>
  <si>
    <t>59</t>
  </si>
  <si>
    <t>997013862</t>
  </si>
  <si>
    <t>Poplatek za uložení stavebního odpadu na recyklační skládce (skládkovné) z armovaného betonu kód odpadu 17 01 01</t>
  </si>
  <si>
    <t>888473160</t>
  </si>
  <si>
    <t>Poplatek za uložení stavebního odpadu na recyklační skládce (skládkovné) z armovaného betonu zatříděného do Katalogu odpadů pod kódem 17 01 01</t>
  </si>
  <si>
    <t>60</t>
  </si>
  <si>
    <t>997013873</t>
  </si>
  <si>
    <t>Poplatek za uložení stavebního odpadu na recyklační skládce (skládkovné) zeminy a kamení zatříděného do Katalogu odpadů pod kódem 17 05 04</t>
  </si>
  <si>
    <t>1920489504</t>
  </si>
  <si>
    <t>"přebytečná zemina, 1,8 t/m3"</t>
  </si>
  <si>
    <t>(výkopy-zásypy)*1,8</t>
  </si>
  <si>
    <t>"sediment, 1,6 t/m3"</t>
  </si>
  <si>
    <t>VV0004*1,6</t>
  </si>
  <si>
    <t>61</t>
  </si>
  <si>
    <t>997013873/R</t>
  </si>
  <si>
    <t>Likvidace kovového odpadu</t>
  </si>
  <si>
    <t>-661740277</t>
  </si>
  <si>
    <t xml:space="preserve">Likvidace kovového odpadu
</t>
  </si>
  <si>
    <t>"B. Souhrnná technická zpráva, bod B.2.6"</t>
  </si>
  <si>
    <t>62</t>
  </si>
  <si>
    <t>997321211</t>
  </si>
  <si>
    <t>Svislá doprava suti a vybouraných hmot v do 4 m</t>
  </si>
  <si>
    <t>1284794413</t>
  </si>
  <si>
    <t>Svislá doprava suti a vybouraných hmot s naložením do dopravního zařízení a s vyprázdněním dopravního zařízení na hromadu nebo do dopravního prostředku na výšku do 4 m</t>
  </si>
  <si>
    <t>63</t>
  </si>
  <si>
    <t>997321219</t>
  </si>
  <si>
    <t>Příplatek ZKD v 4 m svislé dopravy suti a vybouraných hmot</t>
  </si>
  <si>
    <t>-1559289049</t>
  </si>
  <si>
    <t>Svislá doprava suti a vybouraných hmot s naložením do dopravního zařízení a s vyprázdněním dopravního zařízení na hromadu nebo do dopravního prostředku Příplatek k ceně za každé další započaté 4 m výšky</t>
  </si>
  <si>
    <t>64</t>
  </si>
  <si>
    <t>997321511/R</t>
  </si>
  <si>
    <t>Vodorovná doprava suti a vybouraných hmot po suchu na skládku dle výběru zhotovitele stavby s uložením dle platné legislativy</t>
  </si>
  <si>
    <t>-1893630021</t>
  </si>
  <si>
    <t>Vodorovná doprava suti a vybouraných hmot bez naložení, s vyložením a hrubým urovnáním po suchu na skládku dle výběru zhotovitele stavby s uložením dle platné legislativy</t>
  </si>
  <si>
    <t>998</t>
  </si>
  <si>
    <t>Přesun hmot</t>
  </si>
  <si>
    <t>65</t>
  </si>
  <si>
    <t>998325011</t>
  </si>
  <si>
    <t>Přesun hmot pro objekty plavební</t>
  </si>
  <si>
    <t>-451683677</t>
  </si>
  <si>
    <t>Přesun hmot pro objekty plavební dopravní vzdálenost do 500 m</t>
  </si>
  <si>
    <t>PSV</t>
  </si>
  <si>
    <t>Práce a dodávky PSV</t>
  </si>
  <si>
    <t>711</t>
  </si>
  <si>
    <t>Izolace proti vodě, vlhkosti a plynům</t>
  </si>
  <si>
    <t>66</t>
  </si>
  <si>
    <t>711132111</t>
  </si>
  <si>
    <t>Provedení izolace proti zemní vlhkosti pásy na sucho samolepící svislé</t>
  </si>
  <si>
    <t>-863519590</t>
  </si>
  <si>
    <t>Provedení izolace proti zemní vlhkosti pásy na sucho samolepícího asfaltového pásu na ploše svislé S</t>
  </si>
  <si>
    <t>"Oprava betonových říms, plocha*počet"</t>
  </si>
  <si>
    <t>0,25 * 18</t>
  </si>
  <si>
    <t>67</t>
  </si>
  <si>
    <t>62866281</t>
  </si>
  <si>
    <t>pás asfaltový samolepicí modifikovaný SBS s vložkou ze skleněné tkaniny se spalitelnou fólií nebo jemnozrnným minerálním posypem nebo textilií na horním povrchu tl 3,0mm</t>
  </si>
  <si>
    <t>-1473785752</t>
  </si>
  <si>
    <t>4,5*1,221 'Přepočtené koeficientem množství</t>
  </si>
  <si>
    <t>68</t>
  </si>
  <si>
    <t>711132111/R</t>
  </si>
  <si>
    <t>Most - hydroizolace</t>
  </si>
  <si>
    <t>1742258602</t>
  </si>
  <si>
    <t>Most - hydroizolace
Položka zahrnuje:
- montáž
- dopravu
- vodorovný a svislý přesun
- materiál
- nakládání
- přesun hmot na staveništi</t>
  </si>
  <si>
    <t>"příloha B. Souhrnná technická zpráva, B.2.6"</t>
  </si>
  <si>
    <t>69</t>
  </si>
  <si>
    <t>998711101</t>
  </si>
  <si>
    <t>Přesun hmot tonážní pro izolace proti vodě, vlhkosti a plynům v objektech v do 6 m</t>
  </si>
  <si>
    <t>-1142262490</t>
  </si>
  <si>
    <t>Přesun hmot pro izolace proti vodě, vlhkosti a plynům stanovený z hmotnosti přesunovaného materiálu vodorovná dopravní vzdálenost do 50 m základní v objektech výšky do 6 m</t>
  </si>
  <si>
    <t>767</t>
  </si>
  <si>
    <t>Konstrukce zámečnické</t>
  </si>
  <si>
    <t>70</t>
  </si>
  <si>
    <t>767161111/R0</t>
  </si>
  <si>
    <t>Demontáž zábradlí</t>
  </si>
  <si>
    <t>1006233903</t>
  </si>
  <si>
    <t>Demontáž zábradlí
Položka zahrnuje:
- demontáž
- nakládání
- vodorovný přesun
- přesun hmot</t>
  </si>
  <si>
    <t>156</t>
  </si>
  <si>
    <t>71</t>
  </si>
  <si>
    <t>767161111/R1</t>
  </si>
  <si>
    <t>Montáž zábradlí rovného z trubek do zdi hm do 20 kg - bez dodávky</t>
  </si>
  <si>
    <t>-1816005024</t>
  </si>
  <si>
    <t>Montáž zábradlí rovného z trubek nebo tenkostěnných profilů do zdiva, hmotnosti 1 m zábradlí do 20 kg - bez dodávky
Položka zahrnuje:
- montáž
- dopravu
- kotevní materiál
- vodorovný přesun
- přesun hmot</t>
  </si>
  <si>
    <t>72</t>
  </si>
  <si>
    <t>767591012/R0</t>
  </si>
  <si>
    <t>Demontáž kompozitního roštu lávky</t>
  </si>
  <si>
    <t>-1761729842</t>
  </si>
  <si>
    <t>Demontáž kompozitního roštu lávky
Položka zahrnuje:
- demontáž
- nakládání
- vodorovný přesun
- likvidace odpadu dle platné legislativy
- poplatek na skládce</t>
  </si>
  <si>
    <t>"plocha - lávka</t>
  </si>
  <si>
    <t>73</t>
  </si>
  <si>
    <t>767591012</t>
  </si>
  <si>
    <t>Montáž podlah nebo podest z kompozitních pochůzných skládaných roštů o hm přes 15 do 30 kg/m2</t>
  </si>
  <si>
    <t>1403515122</t>
  </si>
  <si>
    <t>Montáž výrobků z kompozitů podlah nebo podest z pochůzných skládaných roštů hmotnosti přes 15 do 30 kg/m2</t>
  </si>
  <si>
    <t>74</t>
  </si>
  <si>
    <t>63126013</t>
  </si>
  <si>
    <t>rošt kompozitní pochůzný skládaný 25x25/50mm A15</t>
  </si>
  <si>
    <t>-1368420613</t>
  </si>
  <si>
    <t>75</t>
  </si>
  <si>
    <t>767832121/R0</t>
  </si>
  <si>
    <t>Demontáž stávajícího žebříku</t>
  </si>
  <si>
    <t>913395555</t>
  </si>
  <si>
    <t>Demontáž stávajícího žebříku
Položka zahrnuje:
- demontáž
- vodorovný přesun
- nakládání
- likvidace odpadu dle platné legislativy</t>
  </si>
  <si>
    <t>76</t>
  </si>
  <si>
    <t>767832121/R1</t>
  </si>
  <si>
    <t>Osazení ocelového žebříku - dodávka a montáž</t>
  </si>
  <si>
    <t>776600671</t>
  </si>
  <si>
    <t>Osazení ocelového žebříku - dodávka a montáž
Položka zahrnuje:
- montáž
- dopravu
- žebřík
- kotevní materiál
- vodorovný a svislý přesun
- přesun hmot na staveništi</t>
  </si>
  <si>
    <t>"příloha D.1.1.8 Přístupový žebřík SO 01"</t>
  </si>
  <si>
    <t>5,41</t>
  </si>
  <si>
    <t>77</t>
  </si>
  <si>
    <t>767991005/R0</t>
  </si>
  <si>
    <t>Demontáž vodorovného pancéřování</t>
  </si>
  <si>
    <t>-292354378</t>
  </si>
  <si>
    <t>Demontáž vodorovného pancéřování
Položka zahrnuje:
- demontáž
- vodorovný přesun
- nakládání
- likvidace odpadu dle platné legislativy</t>
  </si>
  <si>
    <t>"C.5. VÝKAZ KUBATUR, 78,5 kg/m2"</t>
  </si>
  <si>
    <t>10,2 * 78,5</t>
  </si>
  <si>
    <t>78</t>
  </si>
  <si>
    <t>767991005/R1</t>
  </si>
  <si>
    <t>Montáž pancéřování</t>
  </si>
  <si>
    <t>-524742969</t>
  </si>
  <si>
    <t>Montáž pancéřování
Položka zahrnuje:
- montáž
- dopravu
- materiál
- kotevní materiál
- vodorovný přesun
- přesun hmot</t>
  </si>
  <si>
    <t>"Pancéřování vodorovných hran, 78,5 kg/m2, C.5. VÝKAZ KUBATUR, příloha D.1.1.5 Pancéřování hran SO 01"</t>
  </si>
  <si>
    <t>18,1 * 78,5</t>
  </si>
  <si>
    <t>"Pancéřování svislých hran, 78,5 kg/m2, C.5. VÝKAZ KUBATUR, příloha D.1.1.5 Pancéřování hran SO 01"</t>
  </si>
  <si>
    <t>59,8 * 78,5</t>
  </si>
  <si>
    <t>79</t>
  </si>
  <si>
    <t>767996705/R</t>
  </si>
  <si>
    <t>Demontáž atypických konstrukcí řezáním včetně odvozu a uložení u zadavatele</t>
  </si>
  <si>
    <t>1627113733</t>
  </si>
  <si>
    <t>Demontáž ostatních zámečnických konstrukcí řezáním o hmotnosti jednotlivých dílů přes 500 kg</t>
  </si>
  <si>
    <t>80</t>
  </si>
  <si>
    <t>998767201</t>
  </si>
  <si>
    <t>Přesun hmot procentní pro zámečnické konstrukce v objektech v do 6 m</t>
  </si>
  <si>
    <t>%</t>
  </si>
  <si>
    <t>799402583</t>
  </si>
  <si>
    <t>Přesun hmot pro zámečnické konstrukce stanovený procentní sazbou (%) z ceny vodorovná dopravní vzdálenost do 50 m základní v objektech výšky do 6 m</t>
  </si>
  <si>
    <t>783</t>
  </si>
  <si>
    <t>Dokončovací práce - nátěry</t>
  </si>
  <si>
    <t>81</t>
  </si>
  <si>
    <t>783301303</t>
  </si>
  <si>
    <t>Bezoplachové odrezivění zámečnických konstrukcí</t>
  </si>
  <si>
    <t>1388496061</t>
  </si>
  <si>
    <t>Příprava podkladu zámečnických konstrukcí před provedením nátěru odrezivění odrezovačem bezoplachovým</t>
  </si>
  <si>
    <t>"lávka, C.5. VÝKAZ KUBATUR"</t>
  </si>
  <si>
    <t>82</t>
  </si>
  <si>
    <t>783301311</t>
  </si>
  <si>
    <t>Odmaštění zámečnických konstrukcí vodou ředitelným odmašťovačem</t>
  </si>
  <si>
    <t>-474689554</t>
  </si>
  <si>
    <t>Příprava podkladu zámečnických konstrukcí před provedením nátěru odmaštění odmašťovačem vodou ředitelným</t>
  </si>
  <si>
    <t>83</t>
  </si>
  <si>
    <t>783306807</t>
  </si>
  <si>
    <t>Odstranění nátěru ze zámečnických konstrukcí odstraňovačem nátěrů</t>
  </si>
  <si>
    <t>259702118</t>
  </si>
  <si>
    <t>Odstranění nátěrů ze zámečnických konstrukcí odstraňovačem nátěrů s obroušením</t>
  </si>
  <si>
    <t>84</t>
  </si>
  <si>
    <t>783344101</t>
  </si>
  <si>
    <t>Základní jednonásobný polyuretanový nátěr zámečnických konstrukcí</t>
  </si>
  <si>
    <t>-77790018</t>
  </si>
  <si>
    <t>Základní nátěr zámečnických konstrukcí jednonásobný polyuretanový</t>
  </si>
  <si>
    <t>lávka*2</t>
  </si>
  <si>
    <t>most*2</t>
  </si>
  <si>
    <t>85</t>
  </si>
  <si>
    <t>783347101</t>
  </si>
  <si>
    <t>Krycí jednonásobný polyuretanový nátěr zámečnických konstrukcí</t>
  </si>
  <si>
    <t>-361099949</t>
  </si>
  <si>
    <t>Krycí nátěr (email) zámečnických konstrukcí jednonásobný polyuretanový</t>
  </si>
  <si>
    <t>Práce a dodávky M</t>
  </si>
  <si>
    <t>21-M</t>
  </si>
  <si>
    <t>Elektromontáže</t>
  </si>
  <si>
    <t>86</t>
  </si>
  <si>
    <t>21000/R1</t>
  </si>
  <si>
    <t>Dílenská elektroinstalace – práce</t>
  </si>
  <si>
    <t>-1483992558</t>
  </si>
  <si>
    <t>"příloha D.4.1 Technická zpráva elektroinstalace"</t>
  </si>
  <si>
    <t>87</t>
  </si>
  <si>
    <t>21000/R2</t>
  </si>
  <si>
    <t>Dílenská elektroinstalace – dokumentace</t>
  </si>
  <si>
    <t>-1728290686</t>
  </si>
  <si>
    <t>Dílenská elektroinstalace – zpracování dokumentace elektroinstalace v rozsahu dle přílohy D.4.1 Technická zpráva elektroinstalace</t>
  </si>
  <si>
    <t>22-M</t>
  </si>
  <si>
    <t>Montáže technologických zařízení pro dopravní stavby</t>
  </si>
  <si>
    <t>88</t>
  </si>
  <si>
    <t>220182002/R</t>
  </si>
  <si>
    <t>Kladení chráničky z PE DN 50</t>
  </si>
  <si>
    <t>515584387</t>
  </si>
  <si>
    <t>"počet chrániček, 6 ks"</t>
  </si>
  <si>
    <t>"délka - rýha - kabely*6</t>
  </si>
  <si>
    <t>"navazující trasa"</t>
  </si>
  <si>
    <t>"31,137*6</t>
  </si>
  <si>
    <t>89</t>
  </si>
  <si>
    <t>RMAT0001</t>
  </si>
  <si>
    <t>kabelová chránička DN 50 mm červená</t>
  </si>
  <si>
    <t>256</t>
  </si>
  <si>
    <t>-1321000163</t>
  </si>
  <si>
    <t>966*1,05 'Přepočtené koeficientem množství</t>
  </si>
  <si>
    <t>46-M</t>
  </si>
  <si>
    <t>Zemní práce při extr.mont.pracích</t>
  </si>
  <si>
    <t>90</t>
  </si>
  <si>
    <t>460661112</t>
  </si>
  <si>
    <t>Kabelové lože z písku pro kabely nn bez zakrytí š lože přes 35 do 50 cm</t>
  </si>
  <si>
    <t>1464143401</t>
  </si>
  <si>
    <t>Kabelové lože z písku včetně podsypu, zhutnění a urovnání povrchu pro kabely nn bez zakrytí, šířky přes 35 do 50 cm</t>
  </si>
  <si>
    <t>"délka - rýha - kabely</t>
  </si>
  <si>
    <t>91</t>
  </si>
  <si>
    <t>460671111</t>
  </si>
  <si>
    <t>Výstražná fólie pro krytí kabelů šířky přes 10 do 20 cm</t>
  </si>
  <si>
    <t>255459777</t>
  </si>
  <si>
    <t>Výstražné prvky pro krytí kabelů včetně vyrovnání povrchu rýhy, rozvinutí a uložení fólie, šířky přes 10 do 20 cm</t>
  </si>
  <si>
    <t>92</t>
  </si>
  <si>
    <t>469981111</t>
  </si>
  <si>
    <t>Přesun hmot pro pomocné stavební práce při elektromotážích</t>
  </si>
  <si>
    <t>2084880369</t>
  </si>
  <si>
    <t>Přesun hmot pro pomocné stavební práce při elektromontážích dopravní vzdálenost do 1 000 m</t>
  </si>
  <si>
    <t>PS 01.01 - Horní vrata a provizorní hrazení</t>
  </si>
  <si>
    <t xml:space="preserve">PS 01.01 - Horní vrata a provizorní hrazení_x000d_
</t>
  </si>
  <si>
    <t xml:space="preserve">Horní vrata a provizorní hrazení_x000d_
</t>
  </si>
  <si>
    <t>Pol1</t>
  </si>
  <si>
    <t>Armatury provizorního hrazení - dodávka a montáž - materiál nerez</t>
  </si>
  <si>
    <t>2031103781</t>
  </si>
  <si>
    <t>Pol2</t>
  </si>
  <si>
    <t>Opěrné a těsnící nosníky, práh - dodávka a montáž - materiál nerez</t>
  </si>
  <si>
    <t>-1580713218</t>
  </si>
  <si>
    <t>Pol3</t>
  </si>
  <si>
    <t>Základny patních ložisek - dodávka a montáž</t>
  </si>
  <si>
    <t>-113811110</t>
  </si>
  <si>
    <t>Pol4</t>
  </si>
  <si>
    <t>Kotvení horních závěsů vč. krytů - dodávka a montáž</t>
  </si>
  <si>
    <t>1965252668</t>
  </si>
  <si>
    <t>Pol5</t>
  </si>
  <si>
    <t>Kování hran ohlaví - dodávka a montáž</t>
  </si>
  <si>
    <t>710025412</t>
  </si>
  <si>
    <t>Pol6</t>
  </si>
  <si>
    <t>Kostry obou vratní - dodávka a montáž - materiál nerez</t>
  </si>
  <si>
    <t>2082610977</t>
  </si>
  <si>
    <t>Pol7</t>
  </si>
  <si>
    <t>Kompletace těles vratní - dodávka a montáž</t>
  </si>
  <si>
    <t>1130729761</t>
  </si>
  <si>
    <t>Pol8</t>
  </si>
  <si>
    <t>Obráběné díly uložení, opření a zavěšení vratní - dodávka a montáž - materiál nerez</t>
  </si>
  <si>
    <t>-498530337</t>
  </si>
  <si>
    <t>Pol9</t>
  </si>
  <si>
    <t>Lávky - dodávka a montáž - materiál nerez</t>
  </si>
  <si>
    <t>1685188041</t>
  </si>
  <si>
    <t>Pol10</t>
  </si>
  <si>
    <t>Kompozitové rošty - dodávka a montáž - materiál nerez</t>
  </si>
  <si>
    <t>1457233156</t>
  </si>
  <si>
    <t>Pol11</t>
  </si>
  <si>
    <t>Těsnící rám, svodidla - dub - dodávka a montáž</t>
  </si>
  <si>
    <t>674576726</t>
  </si>
  <si>
    <t>Pol12</t>
  </si>
  <si>
    <t>Repase stávajících pohonů vratní nebo doprava a montáž nových pohonů</t>
  </si>
  <si>
    <t>-458383809</t>
  </si>
  <si>
    <t>Pol13</t>
  </si>
  <si>
    <t>Montáž vrat</t>
  </si>
  <si>
    <t>-1140284350</t>
  </si>
  <si>
    <t>Pol14</t>
  </si>
  <si>
    <t>Vtokové česle - materiál nerez 1.4301 - dodávka a montáž</t>
  </si>
  <si>
    <t>-231544262</t>
  </si>
  <si>
    <t>23,35</t>
  </si>
  <si>
    <t>Pol15</t>
  </si>
  <si>
    <t xml:space="preserve">Kompletní výroba nové  konstrukce mechanismu plnění z nerez materiálu</t>
  </si>
  <si>
    <t>80292848</t>
  </si>
  <si>
    <t>PS 01.02 - Dolní vrata a provizorní hrazení</t>
  </si>
  <si>
    <t>D1 - PS 01.02 Dolní vrata a provizorní hrazení</t>
  </si>
  <si>
    <t>D1</t>
  </si>
  <si>
    <t>PS 01.02 Dolní vrata a provizorní hrazení</t>
  </si>
  <si>
    <t>-1992095638</t>
  </si>
  <si>
    <t>-1128450636</t>
  </si>
  <si>
    <t>1890090551</t>
  </si>
  <si>
    <t>-475695676</t>
  </si>
  <si>
    <t>-748211002</t>
  </si>
  <si>
    <t>1149358743</t>
  </si>
  <si>
    <t>1158866549</t>
  </si>
  <si>
    <t>2083530738</t>
  </si>
  <si>
    <t>1841821126</t>
  </si>
  <si>
    <t>415799934</t>
  </si>
  <si>
    <t>-667831840</t>
  </si>
  <si>
    <t>-407561663</t>
  </si>
  <si>
    <t>221940272</t>
  </si>
  <si>
    <t>Rámy stavítek - dodávka montáž - materiál nerez</t>
  </si>
  <si>
    <t>-918323661</t>
  </si>
  <si>
    <t>Stavítka - dodávka a montáž - materiál nerez</t>
  </si>
  <si>
    <t>-263896772</t>
  </si>
  <si>
    <t>Pol16</t>
  </si>
  <si>
    <t>Repase stávajících pohonů stavítek</t>
  </si>
  <si>
    <t>-952548051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</si>
  <si>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</si>
  <si>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</si>
  <si>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</si>
  <si>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</si>
  <si>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</si>
  <si>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</si>
  <si>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VRN1</t>
  </si>
  <si>
    <t>Průzkumné, geodetické a projektové práce</t>
  </si>
  <si>
    <t>012103000</t>
  </si>
  <si>
    <t>Geodetické práce před výstavbou</t>
  </si>
  <si>
    <t>1024</t>
  </si>
  <si>
    <t>-1340539317</t>
  </si>
  <si>
    <t xml:space="preserve">Geodetické práce před výstavbou
- vytýčení stavby, inženýrských sítí
</t>
  </si>
  <si>
    <t>012303000</t>
  </si>
  <si>
    <t>Geodetické práce po výstavbě</t>
  </si>
  <si>
    <t>253642256</t>
  </si>
  <si>
    <t xml:space="preserve">Geodetické práce po výstavbě
- zaměření skutečného provedení stavby
</t>
  </si>
  <si>
    <t>013194000</t>
  </si>
  <si>
    <t>Povodňový plán - aktualizace včetně schválení úřady</t>
  </si>
  <si>
    <t>1421546412</t>
  </si>
  <si>
    <t>013194001</t>
  </si>
  <si>
    <t>Havarijní plán - aktualizace včetně schválení úřady</t>
  </si>
  <si>
    <t>-1173240314</t>
  </si>
  <si>
    <t>013203000</t>
  </si>
  <si>
    <t>Pasportizace příjezdových komunikací a stavby před zahájením</t>
  </si>
  <si>
    <t>460432581</t>
  </si>
  <si>
    <t xml:space="preserve">Pasportizace příjezdových komunikací a stavby před zahájením
- detailní fotografická pasportizace
</t>
  </si>
  <si>
    <t>013203001</t>
  </si>
  <si>
    <t>Pasportizace zpevněné komunikace</t>
  </si>
  <si>
    <t>1109548891</t>
  </si>
  <si>
    <t>Pasportizace zpevněné komunikace před i po stavbě v délce 1,0 km (fotodokumentace, geodetické zaměření nivelety koruny hráze, návodní i vzdušní hrany koruny hráze – ve vzdálenosti po max. 10 m)</t>
  </si>
  <si>
    <t>"B. Souhrnná technická zpráva, bod B.1, l)"</t>
  </si>
  <si>
    <t>013244000</t>
  </si>
  <si>
    <t>Dodavatelská dílenská dokumentace</t>
  </si>
  <si>
    <t>-178409499</t>
  </si>
  <si>
    <t>Dodavatelská dílenská dokumentace pro všechny strojní a zámečnické konstrukce - rozsah do podrobnosti dílenské dokumentace</t>
  </si>
  <si>
    <t>013254000</t>
  </si>
  <si>
    <t>Dokumentace skutečného provedení stavby</t>
  </si>
  <si>
    <t>1646318716</t>
  </si>
  <si>
    <t>Dokumentace skutečného provedení stavby
- tištěná verze 3x paré + 1x CD (včetně rozpočtu)</t>
  </si>
  <si>
    <t>VRN3</t>
  </si>
  <si>
    <t>Zařízení staveniště</t>
  </si>
  <si>
    <t>030001000</t>
  </si>
  <si>
    <t>-781697001</t>
  </si>
  <si>
    <t xml:space="preserve">Zařízení staveniště
- položka obsahuje dovoz, montáž, likvidaci, demontáž, odvoz a případné poplatky za skládku všech komponent a materiálů potřebných pro zaříz. staveniště
- v položce jsou zahrnuty i případné úpravy ploch potřebné pro zařízení staveniště, stejně tak i navrácení ploch do původního stavu
- položka obsahuje i případné nájmy ploch použitých pro zařízení staveniště v případě, že si zhotovitel vymezí plochy vlastní dle svého uvážení umístění štítku "STAVBA POVOLENA"
- součástí zařízení staveniště bude vytápěná buňka s možností realizace kontrolních dnů pro 10 osob
</t>
  </si>
  <si>
    <t>031002000</t>
  </si>
  <si>
    <t>Zajištění hrazení do spodních i horních drážek provizorního hrazení před rušením zemních hrází (hradidla k zapůjčení u zadavatele)</t>
  </si>
  <si>
    <t>1645561834</t>
  </si>
  <si>
    <t xml:space="preserve">Zajištění hrazení do spodních i horních drážek provizorního hrazení před rušením zemních hrází (hradidla k zapůjčení u zadavatele) včetně vodorovného a svislého přesunu, naložení na dopravní prostředek, umístění do drážek a vytáhnutí po ukončení </t>
  </si>
  <si>
    <t>033203000</t>
  </si>
  <si>
    <t>Zajištění připojení k elektrické síti o napětí 400 V přes odpočtové měřidlo</t>
  </si>
  <si>
    <t>-82753842</t>
  </si>
  <si>
    <t>"B. Souhrnná technická zpráva, bod B.3"</t>
  </si>
  <si>
    <t>034203000</t>
  </si>
  <si>
    <t>Opatření na ochranu pozemků sousedních se staveništěm</t>
  </si>
  <si>
    <t>-1159721792</t>
  </si>
  <si>
    <t>034303000</t>
  </si>
  <si>
    <t>Dopravní značení - DIO a pronájem dopravního značení</t>
  </si>
  <si>
    <t>-853134368</t>
  </si>
  <si>
    <t>VRN4</t>
  </si>
  <si>
    <t>Inženýrská činnost</t>
  </si>
  <si>
    <t>049203000</t>
  </si>
  <si>
    <t>Náklady stanovené zvláštními předpisy</t>
  </si>
  <si>
    <t>565566739</t>
  </si>
  <si>
    <t xml:space="preserve">Náklady stanovené zvláštními předpisy
- náklady vyplývající z plnění požadavků havarijního a povodňového plánu,
- náklady na zajištění opatření vyplývajících z potřeb plnění opatření dle plánu BOZP včetně oplocení staveniště.
</t>
  </si>
  <si>
    <t>VRN6</t>
  </si>
  <si>
    <t>Územní vlivy</t>
  </si>
  <si>
    <t>062002000</t>
  </si>
  <si>
    <t>Ztížené dopravní podmínky</t>
  </si>
  <si>
    <t>-985710156</t>
  </si>
  <si>
    <t>062303000</t>
  </si>
  <si>
    <t>Použití nezvyklých dopravních prostředků</t>
  </si>
  <si>
    <t>-659100008</t>
  </si>
  <si>
    <t>065002000</t>
  </si>
  <si>
    <t>Mimostaveništní doprava materiálů</t>
  </si>
  <si>
    <t>1997810866</t>
  </si>
  <si>
    <t xml:space="preserve">Mimostaveništní doprava materiálů
- položka obsahuje veškeré náklady spojené s dopravou materiálu ze zařízení staveniště (hlavní sklad) na stavbu a veškeré náklady na přesuny mechanizace
</t>
  </si>
  <si>
    <t>VRN9</t>
  </si>
  <si>
    <t>Ostatní náklady</t>
  </si>
  <si>
    <t>091003000</t>
  </si>
  <si>
    <t>Uvedení příjezdových komunikací do původního stavu nebo zpevnění betonovými panely včetně štěrkového podsypu, dosypání pojížděné hráze do původního kolaudovaného stavu, včetně protokolárního převzetí</t>
  </si>
  <si>
    <t>1426326285</t>
  </si>
  <si>
    <t>Uvedení příjezdových komunikací do původního stavu nebo zpevnění betonovými panely včetně štěrkového podsypu, dosypání pojížděné hráze do původního kolaudovaného stavu, včetně protokolárního převzetí
- B. Souhrnná technická zpráva, bod B.1, l); str. 7, 8</t>
  </si>
  <si>
    <t>091003001</t>
  </si>
  <si>
    <t>Povolení ke vjezdu včetně poplatků za užívání komunikací (Lesy ČR)</t>
  </si>
  <si>
    <t>1572196116</t>
  </si>
  <si>
    <t xml:space="preserve">Zajištění povolení ke vjezdu včetně poplatků za užívání komunikací (Lesy ČR)
Přeprava stavebního materiálu na pozemcích Lesy ČR, s.p. – 10,-Kč/tuna přepraveného materiálu 
</t>
  </si>
  <si>
    <t>"B. Souhrnná technická zpráva, bod B.1, l) "</t>
  </si>
  <si>
    <t>SEZNAM FIGUR</t>
  </si>
  <si>
    <t>Výměra</t>
  </si>
  <si>
    <t xml:space="preserve"> SO 01</t>
  </si>
  <si>
    <t>Použití figury:</t>
  </si>
  <si>
    <t>VV0001</t>
  </si>
  <si>
    <t>ZAVAZOVACÍ KŘÍDLO</t>
  </si>
  <si>
    <t>délka zavazovací křídlo</t>
  </si>
  <si>
    <t>délka stěny - řezání*2</t>
  </si>
  <si>
    <t>sediment*celk_délka_PK</t>
  </si>
  <si>
    <t>VV0005</t>
  </si>
  <si>
    <t>rýha - objem</t>
  </si>
  <si>
    <t>plocha - rýha - kabely*délka - rýha - kabely</t>
  </si>
  <si>
    <t>délka - rýha - kabely</t>
  </si>
  <si>
    <t>délka - rýha - kabely*6</t>
  </si>
  <si>
    <t>31,137*6</t>
  </si>
  <si>
    <t>VV0008</t>
  </si>
  <si>
    <t>lešení</t>
  </si>
  <si>
    <t>"šířka 1,0 m"</t>
  </si>
  <si>
    <t>celk_délka_PK*1,0 * 2</t>
  </si>
  <si>
    <t>plocha - lávka</t>
  </si>
  <si>
    <t>celk_délka_PK</t>
  </si>
  <si>
    <t>67,675</t>
  </si>
  <si>
    <t>66,880+62,983</t>
  </si>
  <si>
    <t>délka stěny - řezání</t>
  </si>
  <si>
    <t>72,504</t>
  </si>
  <si>
    <t>5,010+4,495+4,835+4,871</t>
  </si>
  <si>
    <t>20,160</t>
  </si>
  <si>
    <t>plocha - rýha - kabely</t>
  </si>
  <si>
    <t>0,480</t>
  </si>
  <si>
    <t>sediment</t>
  </si>
  <si>
    <t>0,790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</si>
</sst>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8"/>
      <color theme="1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9"/>
      <color theme="1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41" fillId="0" borderId="16" xfId="1" applyFont="1" applyBorder="1" applyAlignment="1">
      <alignment vertical="center" wrapText="1"/>
    </xf>
    <xf numFmtId="167" fontId="40" fillId="0" borderId="18" xfId="0" applyNumberFormat="1" applyFont="1" applyBorder="1" applyAlignment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vymery.bimplatforma.cz/version/96221_uGMzGLB6GN7UIB4crERjhNXzEdF-OH7ypfcnsf1M_Gdz-yV-NMP1lvFWquVicruqX00Bkl5QLzunc_VT1BvbBQ" TargetMode="External" /><Relationship Id="rId2" Type="http://schemas.openxmlformats.org/officeDocument/2006/relationships/hyperlink" Target="https://vymery.bimplatforma.cz/version/96221_uGMzGLB6GN7UIB4crERjhNXzEdF-OH7ypfcnsf1M_Gdz-yV-NMP1lvFWquVicruqX00Bkl5QLzunc_VT1BvbBQ" TargetMode="External" /><Relationship Id="rId3" Type="http://schemas.openxmlformats.org/officeDocument/2006/relationships/hyperlink" Target="https://vymery.bimplatforma.cz/version/96221_OKug5otfjEUQOM1g9Pt-Cunq_zg8cGulSBhepDPa1bCZEau0CgP4e2XhidW03webYTaYivEJT4peFQQVWF_ubQ" TargetMode="External" /><Relationship Id="rId4" Type="http://schemas.openxmlformats.org/officeDocument/2006/relationships/hyperlink" Target="https://vymery.bimplatforma.cz/version/96221_7YljeIfPQdiOPDnRBcLrRG_DPWUFyTMs0GuUvRpLa-8-K4wc2hWNCdphBrFM0uDkOtWZXLZm_67WazZu4QDRRg" TargetMode="External" /><Relationship Id="rId5" Type="http://schemas.openxmlformats.org/officeDocument/2006/relationships/hyperlink" Target="https://vymery.bimplatforma.cz/version/96221_aJPwjL4qWAIfEade_7e-2l4FTWAJSuFRs78R0vg38SPqfyf8TOV7M_W_bsmM0xKMC6qm35aiT1o2F0Q23QaF8A" TargetMode="External" /><Relationship Id="rId6" Type="http://schemas.openxmlformats.org/officeDocument/2006/relationships/hyperlink" Target="https://vymery.bimplatforma.cz/version/96221_aJPwjL4qWAIfEade_7e-2l4FTWAJSuFRs78R0vg38SPqfyf8TOV7M_W_bsmM0xKMC6qm35aiT1o2F0Q23QaF8A" TargetMode="External" /><Relationship Id="rId7" Type="http://schemas.openxmlformats.org/officeDocument/2006/relationships/hyperlink" Target="https://vymery.bimplatforma.cz/version/96221_LinglRWdP7vNiG32Ei2M9JZdhc18o3S596NAoe7QkWB3mIf1l3HLwORS6vAmSzdaX5SNyjUPjxp5gWCQEo2BPA" TargetMode="External" /><Relationship Id="rId8" Type="http://schemas.openxmlformats.org/officeDocument/2006/relationships/hyperlink" Target="https://vymery.bimplatforma.cz/version/96221_TWGEvZMXtYSs677juHLn3TT-I6H921GuyJfvjCmdQapwIGZMtUjtxIT9LhYJtUO8ovBXbRujogl2RlcyfX5X2A" TargetMode="External" /><Relationship Id="rId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vymery.bimplatforma.cz/version/96221_P3jFnDp6m6XiBMFMG6kg6X4e_zvGLClO3t2Un6WV2h8gxXvfHLXZb_LtjgLaLhwBFIFJ5AwNVXlPmrFqLnzeEw" TargetMode="External" /><Relationship Id="rId2" Type="http://schemas.openxmlformats.org/officeDocument/2006/relationships/hyperlink" Target="https://vymery.bimplatforma.cz/version/96221_OKug5otfjEUQOM1g9Pt-Cunq_zg8cGulSBhepDPa1bCZEau0CgP4e2XhidW03webYTaYivEJT4peFQQVWF_ubQ" TargetMode="External" /><Relationship Id="rId3" Type="http://schemas.openxmlformats.org/officeDocument/2006/relationships/hyperlink" Target="https://vymery.bimplatforma.cz/version/96221_7YljeIfPQdiOPDnRBcLrRG_DPWUFyTMs0GuUvRpLa-8-K4wc2hWNCdphBrFM0uDkOtWZXLZm_67WazZu4QDRRg" TargetMode="External" /><Relationship Id="rId4" Type="http://schemas.openxmlformats.org/officeDocument/2006/relationships/hyperlink" Target="https://vymery.bimplatforma.cz/version/96221_uGMzGLB6GN7UIB4crERjhNXzEdF-OH7ypfcnsf1M_Gdz-yV-NMP1lvFWquVicruqX00Bkl5QLzunc_VT1BvbBQ" TargetMode="External" /><Relationship Id="rId5" Type="http://schemas.openxmlformats.org/officeDocument/2006/relationships/hyperlink" Target="https://vymery.bimplatforma.cz/version/96221_do6Sck-n2rkjyL2EYZYQLTUqO0vujMInO_4diJqcqHnfu2uckdyxvNEvFIdyY1JyOZK1Pgq1g0sSy-8ZQsHSyA" TargetMode="External" /><Relationship Id="rId6" Type="http://schemas.openxmlformats.org/officeDocument/2006/relationships/hyperlink" Target="https://vymery.bimplatforma.cz/version/96221_TWGEvZMXtYSs677juHLn3TT-I6H921GuyJfvjCmdQapwIGZMtUjtxIT9LhYJtUO8ovBXbRujogl2RlcyfX5X2A" TargetMode="External" /><Relationship Id="rId7" Type="http://schemas.openxmlformats.org/officeDocument/2006/relationships/hyperlink" Target="https://vymery.bimplatforma.cz/version/96221_LinglRWdP7vNiG32Ei2M9JZdhc18o3S596NAoe7QkWB3mIf1l3HLwORS6vAmSzdaX5SNyjUPjxp5gWCQEo2BPA" TargetMode="External" /><Relationship Id="rId8" Type="http://schemas.openxmlformats.org/officeDocument/2006/relationships/hyperlink" Target="https://vymery.bimplatforma.cz/version/96221_eXGjMTBvBIP3FqZPBFq-GGvj3pes_Hu8-ykngVTzca3yKY8kyaMYN58zULhQyN83W4MxdVEJjOqP1dvwWi7rNQ" TargetMode="External" /><Relationship Id="rId9" Type="http://schemas.openxmlformats.org/officeDocument/2006/relationships/hyperlink" Target="https://vymery.bimplatforma.cz/version/96221_aJPwjL4qWAIfEade_7e-2l4FTWAJSuFRs78R0vg38SPqfyf8TOV7M_W_bsmM0xKMC6qm35aiT1o2F0Q23QaF8A" TargetMode="External" /><Relationship Id="rId10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1793/006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Baťův kanál, PK Nedakonice, PK Vnorovy I. – komplexní oprava (PK Nedakonice)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Nedakonice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15. 3. 2024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Povodí Moravy, s.p.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 xml:space="preserve">Vodohospodářský rozvoj a výstavba, a.s.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Oprava PK Nedakonice'!J30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01 - Oprava PK Nedakonice'!P131</f>
        <v>0</v>
      </c>
      <c r="AV95" s="128">
        <f>'SO 01 - Oprava PK Nedakonice'!J33</f>
        <v>0</v>
      </c>
      <c r="AW95" s="128">
        <f>'SO 01 - Oprava PK Nedakonice'!J34</f>
        <v>0</v>
      </c>
      <c r="AX95" s="128">
        <f>'SO 01 - Oprava PK Nedakonice'!J35</f>
        <v>0</v>
      </c>
      <c r="AY95" s="128">
        <f>'SO 01 - Oprava PK Nedakonice'!J36</f>
        <v>0</v>
      </c>
      <c r="AZ95" s="128">
        <f>'SO 01 - Oprava PK Nedakonice'!F33</f>
        <v>0</v>
      </c>
      <c r="BA95" s="128">
        <f>'SO 01 - Oprava PK Nedakonice'!F34</f>
        <v>0</v>
      </c>
      <c r="BB95" s="128">
        <f>'SO 01 - Oprava PK Nedakonice'!F35</f>
        <v>0</v>
      </c>
      <c r="BC95" s="128">
        <f>'SO 01 - Oprava PK Nedakonice'!F36</f>
        <v>0</v>
      </c>
      <c r="BD95" s="130">
        <f>'SO 01 - Oprava PK Nedakonice'!F37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24.7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'PS 01.01 - Horní vrata a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'PS 01.01 - Horní vrata a ...'!P117</f>
        <v>0</v>
      </c>
      <c r="AV96" s="128">
        <f>'PS 01.01 - Horní vrata a ...'!J33</f>
        <v>0</v>
      </c>
      <c r="AW96" s="128">
        <f>'PS 01.01 - Horní vrata a ...'!J34</f>
        <v>0</v>
      </c>
      <c r="AX96" s="128">
        <f>'PS 01.01 - Horní vrata a ...'!J35</f>
        <v>0</v>
      </c>
      <c r="AY96" s="128">
        <f>'PS 01.01 - Horní vrata a ...'!J36</f>
        <v>0</v>
      </c>
      <c r="AZ96" s="128">
        <f>'PS 01.01 - Horní vrata a ...'!F33</f>
        <v>0</v>
      </c>
      <c r="BA96" s="128">
        <f>'PS 01.01 - Horní vrata a ...'!F34</f>
        <v>0</v>
      </c>
      <c r="BB96" s="128">
        <f>'PS 01.01 - Horní vrata a ...'!F35</f>
        <v>0</v>
      </c>
      <c r="BC96" s="128">
        <f>'PS 01.01 - Horní vrata a ...'!F36</f>
        <v>0</v>
      </c>
      <c r="BD96" s="130">
        <f>'PS 01.01 - Horní vrata a ...'!F37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24.7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'PS 01.02 - Dolní vrata a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'PS 01.02 - Dolní vrata a ...'!P117</f>
        <v>0</v>
      </c>
      <c r="AV97" s="128">
        <f>'PS 01.02 - Dolní vrata a ...'!J33</f>
        <v>0</v>
      </c>
      <c r="AW97" s="128">
        <f>'PS 01.02 - Dolní vrata a ...'!J34</f>
        <v>0</v>
      </c>
      <c r="AX97" s="128">
        <f>'PS 01.02 - Dolní vrata a ...'!J35</f>
        <v>0</v>
      </c>
      <c r="AY97" s="128">
        <f>'PS 01.02 - Dolní vrata a ...'!J36</f>
        <v>0</v>
      </c>
      <c r="AZ97" s="128">
        <f>'PS 01.02 - Dolní vrata a ...'!F33</f>
        <v>0</v>
      </c>
      <c r="BA97" s="128">
        <f>'PS 01.02 - Dolní vrata a ...'!F34</f>
        <v>0</v>
      </c>
      <c r="BB97" s="128">
        <f>'PS 01.02 - Dolní vrata a ...'!F35</f>
        <v>0</v>
      </c>
      <c r="BC97" s="128">
        <f>'PS 01.02 - Dolní vrata a ...'!F36</f>
        <v>0</v>
      </c>
      <c r="BD97" s="130">
        <f>'PS 01.02 - Dolní vrata a ...'!F37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 - Vedlejší rozpočtové...'!J30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32">
        <v>0</v>
      </c>
      <c r="AT98" s="133">
        <f>ROUND(SUM(AV98:AW98),2)</f>
        <v>0</v>
      </c>
      <c r="AU98" s="134">
        <f>'VRN - Vedlejší rozpočtové...'!P122</f>
        <v>0</v>
      </c>
      <c r="AV98" s="133">
        <f>'VRN - Vedlejší rozpočtové...'!J33</f>
        <v>0</v>
      </c>
      <c r="AW98" s="133">
        <f>'VRN - Vedlejší rozpočtové...'!J34</f>
        <v>0</v>
      </c>
      <c r="AX98" s="133">
        <f>'VRN - Vedlejší rozpočtové...'!J35</f>
        <v>0</v>
      </c>
      <c r="AY98" s="133">
        <f>'VRN - Vedlejší rozpočtové...'!J36</f>
        <v>0</v>
      </c>
      <c r="AZ98" s="133">
        <f>'VRN - Vedlejší rozpočtové...'!F33</f>
        <v>0</v>
      </c>
      <c r="BA98" s="133">
        <f>'VRN - Vedlejší rozpočtové...'!F34</f>
        <v>0</v>
      </c>
      <c r="BB98" s="133">
        <f>'VRN - Vedlejší rozpočtové...'!F35</f>
        <v>0</v>
      </c>
      <c r="BC98" s="133">
        <f>'VRN - Vedlejší rozpočtové...'!F36</f>
        <v>0</v>
      </c>
      <c r="BD98" s="135">
        <f>'VRN - Vedlejší rozpočtové...'!F37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AQXy66AcQr9oQuzY7VjW1jULh4slWeYabwX7QgFakRSOR6nTvn66hbOVtD7hfoZa6kIVv02d6bJxrcSAuOWWhg==" hashValue="WfXi+CFFMowk0OdS8T17FA/MNHzWrCTSuyWjnAcMboSZWwfukUSg+wsIJZJmKxjIvEUqgZYMERtZBMma6ieO8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Oprava PK Nedakonice'!C2" display="/"/>
    <hyperlink ref="A96" location="'PS 01.01 - Horní vrata a ...'!C2" display="/"/>
    <hyperlink ref="A97" location="'PS 01.02 - Dolní vrata a ...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6" t="s">
        <v>98</v>
      </c>
      <c r="BA2" s="136" t="s">
        <v>99</v>
      </c>
      <c r="BB2" s="136" t="s">
        <v>1</v>
      </c>
      <c r="BC2" s="136" t="s">
        <v>100</v>
      </c>
      <c r="BD2" s="136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88</v>
      </c>
      <c r="AZ3" s="136" t="s">
        <v>102</v>
      </c>
      <c r="BA3" s="136" t="s">
        <v>103</v>
      </c>
      <c r="BB3" s="136" t="s">
        <v>1</v>
      </c>
      <c r="BC3" s="136" t="s">
        <v>104</v>
      </c>
      <c r="BD3" s="136" t="s">
        <v>101</v>
      </c>
    </row>
    <row r="4" s="1" customFormat="1" ht="24.96" customHeight="1">
      <c r="B4" s="20"/>
      <c r="D4" s="139" t="s">
        <v>105</v>
      </c>
      <c r="L4" s="20"/>
      <c r="M4" s="140" t="s">
        <v>10</v>
      </c>
      <c r="AT4" s="17" t="s">
        <v>4</v>
      </c>
      <c r="AZ4" s="136" t="s">
        <v>106</v>
      </c>
      <c r="BA4" s="136" t="s">
        <v>107</v>
      </c>
      <c r="BB4" s="136" t="s">
        <v>1</v>
      </c>
      <c r="BC4" s="136" t="s">
        <v>108</v>
      </c>
      <c r="BD4" s="136" t="s">
        <v>101</v>
      </c>
    </row>
    <row r="5" s="1" customFormat="1" ht="6.96" customHeight="1">
      <c r="B5" s="20"/>
      <c r="L5" s="20"/>
      <c r="AZ5" s="136" t="s">
        <v>109</v>
      </c>
      <c r="BA5" s="136" t="s">
        <v>110</v>
      </c>
      <c r="BB5" s="136" t="s">
        <v>1</v>
      </c>
      <c r="BC5" s="136" t="s">
        <v>111</v>
      </c>
      <c r="BD5" s="136" t="s">
        <v>101</v>
      </c>
    </row>
    <row r="6" s="1" customFormat="1" ht="12" customHeight="1">
      <c r="B6" s="20"/>
      <c r="D6" s="141" t="s">
        <v>16</v>
      </c>
      <c r="L6" s="20"/>
      <c r="AZ6" s="136" t="s">
        <v>112</v>
      </c>
      <c r="BA6" s="136" t="s">
        <v>113</v>
      </c>
      <c r="BB6" s="136" t="s">
        <v>1</v>
      </c>
      <c r="BC6" s="136" t="s">
        <v>114</v>
      </c>
      <c r="BD6" s="136" t="s">
        <v>101</v>
      </c>
    </row>
    <row r="7" s="1" customFormat="1" ht="26.25" customHeight="1">
      <c r="B7" s="20"/>
      <c r="E7" s="142" t="str">
        <f>'Rekapitulace stavby'!K6</f>
        <v>Baťův kanál, PK Nedakonice, PK Vnorovy I. – komplexní oprava (PK Nedakonice)</v>
      </c>
      <c r="F7" s="141"/>
      <c r="G7" s="141"/>
      <c r="H7" s="141"/>
      <c r="L7" s="20"/>
      <c r="AZ7" s="136" t="s">
        <v>115</v>
      </c>
      <c r="BA7" s="136" t="s">
        <v>115</v>
      </c>
      <c r="BB7" s="136" t="s">
        <v>116</v>
      </c>
      <c r="BC7" s="136" t="s">
        <v>117</v>
      </c>
      <c r="BD7" s="136" t="s">
        <v>88</v>
      </c>
    </row>
    <row r="8" s="2" customFormat="1" ht="12" customHeight="1">
      <c r="A8" s="38"/>
      <c r="B8" s="44"/>
      <c r="C8" s="38"/>
      <c r="D8" s="141" t="s">
        <v>118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119</v>
      </c>
      <c r="BA8" s="136" t="s">
        <v>120</v>
      </c>
      <c r="BB8" s="136" t="s">
        <v>116</v>
      </c>
      <c r="BC8" s="136" t="s">
        <v>121</v>
      </c>
      <c r="BD8" s="136" t="s">
        <v>88</v>
      </c>
    </row>
    <row r="9" s="2" customFormat="1" ht="16.5" customHeight="1">
      <c r="A9" s="38"/>
      <c r="B9" s="44"/>
      <c r="C9" s="38"/>
      <c r="D9" s="38"/>
      <c r="E9" s="143" t="s">
        <v>122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123</v>
      </c>
      <c r="BA9" s="136" t="s">
        <v>124</v>
      </c>
      <c r="BB9" s="136" t="s">
        <v>116</v>
      </c>
      <c r="BC9" s="136" t="s">
        <v>125</v>
      </c>
      <c r="BD9" s="136" t="s">
        <v>88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126</v>
      </c>
      <c r="BA10" s="136" t="s">
        <v>127</v>
      </c>
      <c r="BB10" s="136" t="s">
        <v>1</v>
      </c>
      <c r="BC10" s="136" t="s">
        <v>128</v>
      </c>
      <c r="BD10" s="136" t="s">
        <v>101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129</v>
      </c>
      <c r="BA11" s="136" t="s">
        <v>130</v>
      </c>
      <c r="BB11" s="136" t="s">
        <v>131</v>
      </c>
      <c r="BC11" s="136" t="s">
        <v>117</v>
      </c>
      <c r="BD11" s="136" t="s">
        <v>88</v>
      </c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15. 3. 2024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132</v>
      </c>
      <c r="BA12" s="136" t="s">
        <v>133</v>
      </c>
      <c r="BB12" s="136" t="s">
        <v>131</v>
      </c>
      <c r="BC12" s="136" t="s">
        <v>134</v>
      </c>
      <c r="BD12" s="136" t="s">
        <v>88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36" t="s">
        <v>135</v>
      </c>
      <c r="BA13" s="136" t="s">
        <v>136</v>
      </c>
      <c r="BB13" s="136" t="s">
        <v>131</v>
      </c>
      <c r="BC13" s="136" t="s">
        <v>137</v>
      </c>
      <c r="BD13" s="136" t="s">
        <v>88</v>
      </c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36" t="s">
        <v>138</v>
      </c>
      <c r="BA14" s="136" t="s">
        <v>139</v>
      </c>
      <c r="BB14" s="136" t="s">
        <v>131</v>
      </c>
      <c r="BC14" s="136" t="s">
        <v>140</v>
      </c>
      <c r="BD14" s="136" t="s">
        <v>88</v>
      </c>
    </row>
    <row r="15" s="2" customFormat="1" ht="18" customHeight="1">
      <c r="A15" s="38"/>
      <c r="B15" s="44"/>
      <c r="C15" s="38"/>
      <c r="D15" s="38"/>
      <c r="E15" s="144" t="s">
        <v>27</v>
      </c>
      <c r="F15" s="38"/>
      <c r="G15" s="38"/>
      <c r="H15" s="38"/>
      <c r="I15" s="141" t="s">
        <v>28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36" t="s">
        <v>141</v>
      </c>
      <c r="BA15" s="136" t="s">
        <v>141</v>
      </c>
      <c r="BB15" s="136" t="s">
        <v>116</v>
      </c>
      <c r="BC15" s="136" t="s">
        <v>142</v>
      </c>
      <c r="BD15" s="136" t="s">
        <v>88</v>
      </c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29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31</v>
      </c>
      <c r="E20" s="38"/>
      <c r="F20" s="38"/>
      <c r="G20" s="38"/>
      <c r="H20" s="38"/>
      <c r="I20" s="141" t="s">
        <v>25</v>
      </c>
      <c r="J20" s="144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33</v>
      </c>
      <c r="F21" s="38"/>
      <c r="G21" s="38"/>
      <c r="H21" s="38"/>
      <c r="I21" s="141" t="s">
        <v>28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35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28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152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40</v>
      </c>
      <c r="G32" s="38"/>
      <c r="H32" s="38"/>
      <c r="I32" s="153" t="s">
        <v>39</v>
      </c>
      <c r="J32" s="153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42</v>
      </c>
      <c r="E33" s="141" t="s">
        <v>43</v>
      </c>
      <c r="F33" s="155">
        <f>ROUND((SUM(BE131:BE515)),  2)</f>
        <v>0</v>
      </c>
      <c r="G33" s="38"/>
      <c r="H33" s="38"/>
      <c r="I33" s="156">
        <v>0.20999999999999999</v>
      </c>
      <c r="J33" s="155">
        <f>ROUND(((SUM(BE131:BE515))*I33),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44</v>
      </c>
      <c r="F34" s="155">
        <f>ROUND((SUM(BF131:BF515)),  2)</f>
        <v>0</v>
      </c>
      <c r="G34" s="38"/>
      <c r="H34" s="38"/>
      <c r="I34" s="156">
        <v>0.12</v>
      </c>
      <c r="J34" s="155">
        <f>ROUND(((SUM(BF131:BF515))*I34),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45</v>
      </c>
      <c r="F35" s="155">
        <f>ROUND((SUM(BG131:BG515)),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46</v>
      </c>
      <c r="F36" s="155">
        <f>ROUND((SUM(BH131:BH515)),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47</v>
      </c>
      <c r="F37" s="155">
        <f>ROUND((SUM(BI131:BI515)),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Baťův kanál, PK Nedakonice, PK Vnorovy I. – komplexní oprava (PK Nedakonice)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Oprava PK Nedakonice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Nedakonice</v>
      </c>
      <c r="G89" s="40"/>
      <c r="H89" s="40"/>
      <c r="I89" s="32" t="s">
        <v>22</v>
      </c>
      <c r="J89" s="79" t="str">
        <f>IF(J12="","",J12)</f>
        <v>15. 3. 2024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31</v>
      </c>
      <c r="J91" s="36" t="str">
        <f>E21</f>
        <v xml:space="preserve">Vodohospodářský rozvoj a výstavba, a.s.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144</v>
      </c>
      <c r="D94" s="177"/>
      <c r="E94" s="177"/>
      <c r="F94" s="177"/>
      <c r="G94" s="177"/>
      <c r="H94" s="177"/>
      <c r="I94" s="177"/>
      <c r="J94" s="178" t="s">
        <v>145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146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147</v>
      </c>
    </row>
    <row r="97" s="9" customFormat="1" ht="24.96" customHeight="1">
      <c r="A97" s="9"/>
      <c r="B97" s="180"/>
      <c r="C97" s="181"/>
      <c r="D97" s="182" t="s">
        <v>148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149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150</v>
      </c>
      <c r="E99" s="189"/>
      <c r="F99" s="189"/>
      <c r="G99" s="189"/>
      <c r="H99" s="189"/>
      <c r="I99" s="189"/>
      <c r="J99" s="190">
        <f>J192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151</v>
      </c>
      <c r="E100" s="189"/>
      <c r="F100" s="189"/>
      <c r="G100" s="189"/>
      <c r="H100" s="189"/>
      <c r="I100" s="189"/>
      <c r="J100" s="190">
        <f>J215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152</v>
      </c>
      <c r="E101" s="189"/>
      <c r="F101" s="189"/>
      <c r="G101" s="189"/>
      <c r="H101" s="189"/>
      <c r="I101" s="189"/>
      <c r="J101" s="190">
        <f>J244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153</v>
      </c>
      <c r="E102" s="189"/>
      <c r="F102" s="189"/>
      <c r="G102" s="189"/>
      <c r="H102" s="189"/>
      <c r="I102" s="189"/>
      <c r="J102" s="190">
        <f>J379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154</v>
      </c>
      <c r="E103" s="189"/>
      <c r="F103" s="189"/>
      <c r="G103" s="189"/>
      <c r="H103" s="189"/>
      <c r="I103" s="189"/>
      <c r="J103" s="190">
        <f>J399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155</v>
      </c>
      <c r="E104" s="183"/>
      <c r="F104" s="183"/>
      <c r="G104" s="183"/>
      <c r="H104" s="183"/>
      <c r="I104" s="183"/>
      <c r="J104" s="184">
        <f>J402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156</v>
      </c>
      <c r="E105" s="189"/>
      <c r="F105" s="189"/>
      <c r="G105" s="189"/>
      <c r="H105" s="189"/>
      <c r="I105" s="189"/>
      <c r="J105" s="190">
        <f>J403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157</v>
      </c>
      <c r="E106" s="189"/>
      <c r="F106" s="189"/>
      <c r="G106" s="189"/>
      <c r="H106" s="189"/>
      <c r="I106" s="189"/>
      <c r="J106" s="190">
        <f>J417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158</v>
      </c>
      <c r="E107" s="189"/>
      <c r="F107" s="189"/>
      <c r="G107" s="189"/>
      <c r="H107" s="189"/>
      <c r="I107" s="189"/>
      <c r="J107" s="190">
        <f>J459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159</v>
      </c>
      <c r="E108" s="183"/>
      <c r="F108" s="183"/>
      <c r="G108" s="183"/>
      <c r="H108" s="183"/>
      <c r="I108" s="183"/>
      <c r="J108" s="184">
        <f>J486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160</v>
      </c>
      <c r="E109" s="189"/>
      <c r="F109" s="189"/>
      <c r="G109" s="189"/>
      <c r="H109" s="189"/>
      <c r="I109" s="189"/>
      <c r="J109" s="190">
        <f>J487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161</v>
      </c>
      <c r="E110" s="189"/>
      <c r="F110" s="189"/>
      <c r="G110" s="189"/>
      <c r="H110" s="189"/>
      <c r="I110" s="189"/>
      <c r="J110" s="190">
        <f>J496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162</v>
      </c>
      <c r="E111" s="189"/>
      <c r="F111" s="189"/>
      <c r="G111" s="189"/>
      <c r="H111" s="189"/>
      <c r="I111" s="189"/>
      <c r="J111" s="190">
        <f>J506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163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75" t="str">
        <f>E7</f>
        <v>Baťův kanál, PK Nedakonice, PK Vnorovy I. – komplexní oprava (PK Nedakonice)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118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SO 01 - Oprava PK Nedakonice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>Nedakonice</v>
      </c>
      <c r="G125" s="40"/>
      <c r="H125" s="40"/>
      <c r="I125" s="32" t="s">
        <v>22</v>
      </c>
      <c r="J125" s="79" t="str">
        <f>IF(J12="","",J12)</f>
        <v>15. 3. 2024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40.05" customHeight="1">
      <c r="A127" s="38"/>
      <c r="B127" s="39"/>
      <c r="C127" s="32" t="s">
        <v>24</v>
      </c>
      <c r="D127" s="40"/>
      <c r="E127" s="40"/>
      <c r="F127" s="27" t="str">
        <f>E15</f>
        <v xml:space="preserve">Povodí Moravy, s.p. </v>
      </c>
      <c r="G127" s="40"/>
      <c r="H127" s="40"/>
      <c r="I127" s="32" t="s">
        <v>31</v>
      </c>
      <c r="J127" s="36" t="str">
        <f>E21</f>
        <v xml:space="preserve">Vodohospodářský rozvoj a výstavba, a.s.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29</v>
      </c>
      <c r="D128" s="40"/>
      <c r="E128" s="40"/>
      <c r="F128" s="27" t="str">
        <f>IF(E18="","",E18)</f>
        <v>Vyplň údaj</v>
      </c>
      <c r="G128" s="40"/>
      <c r="H128" s="40"/>
      <c r="I128" s="32" t="s">
        <v>35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2"/>
      <c r="B130" s="193"/>
      <c r="C130" s="194" t="s">
        <v>164</v>
      </c>
      <c r="D130" s="195" t="s">
        <v>63</v>
      </c>
      <c r="E130" s="195" t="s">
        <v>59</v>
      </c>
      <c r="F130" s="195" t="s">
        <v>60</v>
      </c>
      <c r="G130" s="195" t="s">
        <v>165</v>
      </c>
      <c r="H130" s="195" t="s">
        <v>166</v>
      </c>
      <c r="I130" s="195" t="s">
        <v>167</v>
      </c>
      <c r="J130" s="195" t="s">
        <v>145</v>
      </c>
      <c r="K130" s="196" t="s">
        <v>168</v>
      </c>
      <c r="L130" s="197"/>
      <c r="M130" s="100" t="s">
        <v>1</v>
      </c>
      <c r="N130" s="101" t="s">
        <v>42</v>
      </c>
      <c r="O130" s="101" t="s">
        <v>169</v>
      </c>
      <c r="P130" s="101" t="s">
        <v>170</v>
      </c>
      <c r="Q130" s="101" t="s">
        <v>171</v>
      </c>
      <c r="R130" s="101" t="s">
        <v>172</v>
      </c>
      <c r="S130" s="101" t="s">
        <v>173</v>
      </c>
      <c r="T130" s="102" t="s">
        <v>174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8"/>
      <c r="B131" s="39"/>
      <c r="C131" s="107" t="s">
        <v>175</v>
      </c>
      <c r="D131" s="40"/>
      <c r="E131" s="40"/>
      <c r="F131" s="40"/>
      <c r="G131" s="40"/>
      <c r="H131" s="40"/>
      <c r="I131" s="40"/>
      <c r="J131" s="198">
        <f>BK131</f>
        <v>0</v>
      </c>
      <c r="K131" s="40"/>
      <c r="L131" s="44"/>
      <c r="M131" s="103"/>
      <c r="N131" s="199"/>
      <c r="O131" s="104"/>
      <c r="P131" s="200">
        <f>P132+P402+P486</f>
        <v>0</v>
      </c>
      <c r="Q131" s="104"/>
      <c r="R131" s="200">
        <f>R132+R402+R486</f>
        <v>646.29186714000002</v>
      </c>
      <c r="S131" s="104"/>
      <c r="T131" s="201">
        <f>T132+T402+T486</f>
        <v>479.8922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77</v>
      </c>
      <c r="AU131" s="17" t="s">
        <v>147</v>
      </c>
      <c r="BK131" s="202">
        <f>BK132+BK402+BK486</f>
        <v>0</v>
      </c>
    </row>
    <row r="132" s="12" customFormat="1" ht="25.92" customHeight="1">
      <c r="A132" s="12"/>
      <c r="B132" s="203"/>
      <c r="C132" s="204"/>
      <c r="D132" s="205" t="s">
        <v>77</v>
      </c>
      <c r="E132" s="206" t="s">
        <v>176</v>
      </c>
      <c r="F132" s="206" t="s">
        <v>177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P133+P192+P215+P244+P379+P399</f>
        <v>0</v>
      </c>
      <c r="Q132" s="211"/>
      <c r="R132" s="212">
        <f>R133+R192+R215+R244+R379+R399</f>
        <v>612.50018434000003</v>
      </c>
      <c r="S132" s="211"/>
      <c r="T132" s="213">
        <f>T133+T192+T215+T244+T379+T399</f>
        <v>467.06220000000002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86</v>
      </c>
      <c r="AT132" s="215" t="s">
        <v>77</v>
      </c>
      <c r="AU132" s="215" t="s">
        <v>78</v>
      </c>
      <c r="AY132" s="214" t="s">
        <v>178</v>
      </c>
      <c r="BK132" s="216">
        <f>BK133+BK192+BK215+BK244+BK379+BK399</f>
        <v>0</v>
      </c>
    </row>
    <row r="133" s="12" customFormat="1" ht="22.8" customHeight="1">
      <c r="A133" s="12"/>
      <c r="B133" s="203"/>
      <c r="C133" s="204"/>
      <c r="D133" s="205" t="s">
        <v>77</v>
      </c>
      <c r="E133" s="217" t="s">
        <v>86</v>
      </c>
      <c r="F133" s="217" t="s">
        <v>179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SUM(P134:P191)</f>
        <v>0</v>
      </c>
      <c r="Q133" s="211"/>
      <c r="R133" s="212">
        <f>SUM(R134:R191)</f>
        <v>0.13349999999999998</v>
      </c>
      <c r="S133" s="211"/>
      <c r="T133" s="213">
        <f>SUM(T134:T191)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86</v>
      </c>
      <c r="AT133" s="215" t="s">
        <v>77</v>
      </c>
      <c r="AU133" s="215" t="s">
        <v>86</v>
      </c>
      <c r="AY133" s="214" t="s">
        <v>178</v>
      </c>
      <c r="BK133" s="216">
        <f>SUM(BK134:BK191)</f>
        <v>0</v>
      </c>
    </row>
    <row r="134" s="2" customFormat="1" ht="24.15" customHeight="1">
      <c r="A134" s="38"/>
      <c r="B134" s="39"/>
      <c r="C134" s="219" t="s">
        <v>86</v>
      </c>
      <c r="D134" s="219" t="s">
        <v>180</v>
      </c>
      <c r="E134" s="220" t="s">
        <v>181</v>
      </c>
      <c r="F134" s="221" t="s">
        <v>182</v>
      </c>
      <c r="G134" s="222" t="s">
        <v>183</v>
      </c>
      <c r="H134" s="223">
        <v>4320</v>
      </c>
      <c r="I134" s="224"/>
      <c r="J134" s="225">
        <f>ROUND(I134*H134,2)</f>
        <v>0</v>
      </c>
      <c r="K134" s="221" t="s">
        <v>184</v>
      </c>
      <c r="L134" s="44"/>
      <c r="M134" s="226" t="s">
        <v>1</v>
      </c>
      <c r="N134" s="227" t="s">
        <v>43</v>
      </c>
      <c r="O134" s="91"/>
      <c r="P134" s="228">
        <f>O134*H134</f>
        <v>0</v>
      </c>
      <c r="Q134" s="228">
        <v>3.0000000000000001E-05</v>
      </c>
      <c r="R134" s="228">
        <f>Q134*H134</f>
        <v>0.12959999999999999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185</v>
      </c>
      <c r="AT134" s="230" t="s">
        <v>180</v>
      </c>
      <c r="AU134" s="230" t="s">
        <v>88</v>
      </c>
      <c r="AY134" s="17" t="s">
        <v>178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86</v>
      </c>
      <c r="BK134" s="231">
        <f>ROUND(I134*H134,2)</f>
        <v>0</v>
      </c>
      <c r="BL134" s="17" t="s">
        <v>185</v>
      </c>
      <c r="BM134" s="230" t="s">
        <v>186</v>
      </c>
    </row>
    <row r="135" s="2" customFormat="1">
      <c r="A135" s="38"/>
      <c r="B135" s="39"/>
      <c r="C135" s="40"/>
      <c r="D135" s="232" t="s">
        <v>187</v>
      </c>
      <c r="E135" s="40"/>
      <c r="F135" s="233" t="s">
        <v>188</v>
      </c>
      <c r="G135" s="40"/>
      <c r="H135" s="40"/>
      <c r="I135" s="234"/>
      <c r="J135" s="40"/>
      <c r="K135" s="40"/>
      <c r="L135" s="44"/>
      <c r="M135" s="235"/>
      <c r="N135" s="236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187</v>
      </c>
      <c r="AU135" s="17" t="s">
        <v>88</v>
      </c>
    </row>
    <row r="136" s="13" customFormat="1">
      <c r="A136" s="13"/>
      <c r="B136" s="237"/>
      <c r="C136" s="238"/>
      <c r="D136" s="232" t="s">
        <v>189</v>
      </c>
      <c r="E136" s="239" t="s">
        <v>1</v>
      </c>
      <c r="F136" s="240" t="s">
        <v>190</v>
      </c>
      <c r="G136" s="238"/>
      <c r="H136" s="239" t="s">
        <v>1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189</v>
      </c>
      <c r="AU136" s="246" t="s">
        <v>88</v>
      </c>
      <c r="AV136" s="13" t="s">
        <v>86</v>
      </c>
      <c r="AW136" s="13" t="s">
        <v>34</v>
      </c>
      <c r="AX136" s="13" t="s">
        <v>78</v>
      </c>
      <c r="AY136" s="246" t="s">
        <v>178</v>
      </c>
    </row>
    <row r="137" s="14" customFormat="1">
      <c r="A137" s="14"/>
      <c r="B137" s="247"/>
      <c r="C137" s="248"/>
      <c r="D137" s="232" t="s">
        <v>189</v>
      </c>
      <c r="E137" s="249" t="s">
        <v>1</v>
      </c>
      <c r="F137" s="250" t="s">
        <v>191</v>
      </c>
      <c r="G137" s="248"/>
      <c r="H137" s="251">
        <v>4320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189</v>
      </c>
      <c r="AU137" s="257" t="s">
        <v>88</v>
      </c>
      <c r="AV137" s="14" t="s">
        <v>88</v>
      </c>
      <c r="AW137" s="14" t="s">
        <v>34</v>
      </c>
      <c r="AX137" s="14" t="s">
        <v>86</v>
      </c>
      <c r="AY137" s="257" t="s">
        <v>178</v>
      </c>
    </row>
    <row r="138" s="2" customFormat="1" ht="24.15" customHeight="1">
      <c r="A138" s="38"/>
      <c r="B138" s="39"/>
      <c r="C138" s="219" t="s">
        <v>88</v>
      </c>
      <c r="D138" s="219" t="s">
        <v>180</v>
      </c>
      <c r="E138" s="220" t="s">
        <v>192</v>
      </c>
      <c r="F138" s="221" t="s">
        <v>193</v>
      </c>
      <c r="G138" s="222" t="s">
        <v>194</v>
      </c>
      <c r="H138" s="223">
        <v>180</v>
      </c>
      <c r="I138" s="224"/>
      <c r="J138" s="225">
        <f>ROUND(I138*H138,2)</f>
        <v>0</v>
      </c>
      <c r="K138" s="221" t="s">
        <v>184</v>
      </c>
      <c r="L138" s="44"/>
      <c r="M138" s="226" t="s">
        <v>1</v>
      </c>
      <c r="N138" s="227" t="s">
        <v>43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185</v>
      </c>
      <c r="AT138" s="230" t="s">
        <v>180</v>
      </c>
      <c r="AU138" s="230" t="s">
        <v>88</v>
      </c>
      <c r="AY138" s="17" t="s">
        <v>178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185</v>
      </c>
      <c r="BM138" s="230" t="s">
        <v>195</v>
      </c>
    </row>
    <row r="139" s="2" customFormat="1">
      <c r="A139" s="38"/>
      <c r="B139" s="39"/>
      <c r="C139" s="40"/>
      <c r="D139" s="232" t="s">
        <v>187</v>
      </c>
      <c r="E139" s="40"/>
      <c r="F139" s="233" t="s">
        <v>196</v>
      </c>
      <c r="G139" s="40"/>
      <c r="H139" s="40"/>
      <c r="I139" s="234"/>
      <c r="J139" s="40"/>
      <c r="K139" s="40"/>
      <c r="L139" s="44"/>
      <c r="M139" s="235"/>
      <c r="N139" s="236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187</v>
      </c>
      <c r="AU139" s="17" t="s">
        <v>88</v>
      </c>
    </row>
    <row r="140" s="13" customFormat="1">
      <c r="A140" s="13"/>
      <c r="B140" s="237"/>
      <c r="C140" s="238"/>
      <c r="D140" s="232" t="s">
        <v>189</v>
      </c>
      <c r="E140" s="239" t="s">
        <v>1</v>
      </c>
      <c r="F140" s="240" t="s">
        <v>197</v>
      </c>
      <c r="G140" s="238"/>
      <c r="H140" s="239" t="s">
        <v>1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189</v>
      </c>
      <c r="AU140" s="246" t="s">
        <v>88</v>
      </c>
      <c r="AV140" s="13" t="s">
        <v>86</v>
      </c>
      <c r="AW140" s="13" t="s">
        <v>34</v>
      </c>
      <c r="AX140" s="13" t="s">
        <v>78</v>
      </c>
      <c r="AY140" s="246" t="s">
        <v>178</v>
      </c>
    </row>
    <row r="141" s="14" customFormat="1">
      <c r="A141" s="14"/>
      <c r="B141" s="247"/>
      <c r="C141" s="248"/>
      <c r="D141" s="232" t="s">
        <v>189</v>
      </c>
      <c r="E141" s="249" t="s">
        <v>1</v>
      </c>
      <c r="F141" s="250" t="s">
        <v>198</v>
      </c>
      <c r="G141" s="248"/>
      <c r="H141" s="251">
        <v>180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189</v>
      </c>
      <c r="AU141" s="257" t="s">
        <v>88</v>
      </c>
      <c r="AV141" s="14" t="s">
        <v>88</v>
      </c>
      <c r="AW141" s="14" t="s">
        <v>34</v>
      </c>
      <c r="AX141" s="14" t="s">
        <v>86</v>
      </c>
      <c r="AY141" s="257" t="s">
        <v>178</v>
      </c>
    </row>
    <row r="142" s="2" customFormat="1" ht="24.15" customHeight="1">
      <c r="A142" s="38"/>
      <c r="B142" s="39"/>
      <c r="C142" s="219" t="s">
        <v>101</v>
      </c>
      <c r="D142" s="219" t="s">
        <v>180</v>
      </c>
      <c r="E142" s="220" t="s">
        <v>199</v>
      </c>
      <c r="F142" s="221" t="s">
        <v>200</v>
      </c>
      <c r="G142" s="222" t="s">
        <v>116</v>
      </c>
      <c r="H142" s="223">
        <v>19.5</v>
      </c>
      <c r="I142" s="224"/>
      <c r="J142" s="225">
        <f>ROUND(I142*H142,2)</f>
        <v>0</v>
      </c>
      <c r="K142" s="221" t="s">
        <v>184</v>
      </c>
      <c r="L142" s="44"/>
      <c r="M142" s="226" t="s">
        <v>1</v>
      </c>
      <c r="N142" s="227" t="s">
        <v>43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185</v>
      </c>
      <c r="AT142" s="230" t="s">
        <v>180</v>
      </c>
      <c r="AU142" s="230" t="s">
        <v>88</v>
      </c>
      <c r="AY142" s="17" t="s">
        <v>178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86</v>
      </c>
      <c r="BK142" s="231">
        <f>ROUND(I142*H142,2)</f>
        <v>0</v>
      </c>
      <c r="BL142" s="17" t="s">
        <v>185</v>
      </c>
      <c r="BM142" s="230" t="s">
        <v>201</v>
      </c>
    </row>
    <row r="143" s="2" customFormat="1">
      <c r="A143" s="38"/>
      <c r="B143" s="39"/>
      <c r="C143" s="40"/>
      <c r="D143" s="232" t="s">
        <v>187</v>
      </c>
      <c r="E143" s="40"/>
      <c r="F143" s="233" t="s">
        <v>202</v>
      </c>
      <c r="G143" s="40"/>
      <c r="H143" s="40"/>
      <c r="I143" s="234"/>
      <c r="J143" s="40"/>
      <c r="K143" s="40"/>
      <c r="L143" s="44"/>
      <c r="M143" s="235"/>
      <c r="N143" s="23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187</v>
      </c>
      <c r="AU143" s="17" t="s">
        <v>88</v>
      </c>
    </row>
    <row r="144" s="13" customFormat="1">
      <c r="A144" s="13"/>
      <c r="B144" s="237"/>
      <c r="C144" s="238"/>
      <c r="D144" s="232" t="s">
        <v>189</v>
      </c>
      <c r="E144" s="239" t="s">
        <v>1</v>
      </c>
      <c r="F144" s="240" t="s">
        <v>203</v>
      </c>
      <c r="G144" s="238"/>
      <c r="H144" s="239" t="s">
        <v>1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189</v>
      </c>
      <c r="AU144" s="246" t="s">
        <v>88</v>
      </c>
      <c r="AV144" s="13" t="s">
        <v>86</v>
      </c>
      <c r="AW144" s="13" t="s">
        <v>34</v>
      </c>
      <c r="AX144" s="13" t="s">
        <v>78</v>
      </c>
      <c r="AY144" s="246" t="s">
        <v>178</v>
      </c>
    </row>
    <row r="145" s="14" customFormat="1">
      <c r="A145" s="14"/>
      <c r="B145" s="247"/>
      <c r="C145" s="248"/>
      <c r="D145" s="232" t="s">
        <v>189</v>
      </c>
      <c r="E145" s="249" t="s">
        <v>119</v>
      </c>
      <c r="F145" s="250" t="s">
        <v>121</v>
      </c>
      <c r="G145" s="248"/>
      <c r="H145" s="251">
        <v>19.5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189</v>
      </c>
      <c r="AU145" s="257" t="s">
        <v>88</v>
      </c>
      <c r="AV145" s="14" t="s">
        <v>88</v>
      </c>
      <c r="AW145" s="14" t="s">
        <v>34</v>
      </c>
      <c r="AX145" s="14" t="s">
        <v>86</v>
      </c>
      <c r="AY145" s="257" t="s">
        <v>178</v>
      </c>
    </row>
    <row r="146" s="2" customFormat="1" ht="16.5" customHeight="1">
      <c r="A146" s="38"/>
      <c r="B146" s="39"/>
      <c r="C146" s="219" t="s">
        <v>185</v>
      </c>
      <c r="D146" s="219" t="s">
        <v>180</v>
      </c>
      <c r="E146" s="220" t="s">
        <v>204</v>
      </c>
      <c r="F146" s="221" t="s">
        <v>205</v>
      </c>
      <c r="G146" s="222" t="s">
        <v>116</v>
      </c>
      <c r="H146" s="223">
        <v>53.463000000000001</v>
      </c>
      <c r="I146" s="224"/>
      <c r="J146" s="225">
        <f>ROUND(I146*H146,2)</f>
        <v>0</v>
      </c>
      <c r="K146" s="221" t="s">
        <v>1</v>
      </c>
      <c r="L146" s="44"/>
      <c r="M146" s="226" t="s">
        <v>1</v>
      </c>
      <c r="N146" s="227" t="s">
        <v>43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185</v>
      </c>
      <c r="AT146" s="230" t="s">
        <v>180</v>
      </c>
      <c r="AU146" s="230" t="s">
        <v>88</v>
      </c>
      <c r="AY146" s="17" t="s">
        <v>178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86</v>
      </c>
      <c r="BK146" s="231">
        <f>ROUND(I146*H146,2)</f>
        <v>0</v>
      </c>
      <c r="BL146" s="17" t="s">
        <v>185</v>
      </c>
      <c r="BM146" s="230" t="s">
        <v>206</v>
      </c>
    </row>
    <row r="147" s="2" customFormat="1">
      <c r="A147" s="38"/>
      <c r="B147" s="39"/>
      <c r="C147" s="40"/>
      <c r="D147" s="232" t="s">
        <v>187</v>
      </c>
      <c r="E147" s="40"/>
      <c r="F147" s="233" t="s">
        <v>207</v>
      </c>
      <c r="G147" s="40"/>
      <c r="H147" s="40"/>
      <c r="I147" s="234"/>
      <c r="J147" s="40"/>
      <c r="K147" s="40"/>
      <c r="L147" s="44"/>
      <c r="M147" s="235"/>
      <c r="N147" s="23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187</v>
      </c>
      <c r="AU147" s="17" t="s">
        <v>88</v>
      </c>
    </row>
    <row r="148" s="13" customFormat="1">
      <c r="A148" s="13"/>
      <c r="B148" s="237"/>
      <c r="C148" s="238"/>
      <c r="D148" s="232" t="s">
        <v>189</v>
      </c>
      <c r="E148" s="239" t="s">
        <v>1</v>
      </c>
      <c r="F148" s="240" t="s">
        <v>208</v>
      </c>
      <c r="G148" s="238"/>
      <c r="H148" s="239" t="s">
        <v>1</v>
      </c>
      <c r="I148" s="241"/>
      <c r="J148" s="238"/>
      <c r="K148" s="238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189</v>
      </c>
      <c r="AU148" s="246" t="s">
        <v>88</v>
      </c>
      <c r="AV148" s="13" t="s">
        <v>86</v>
      </c>
      <c r="AW148" s="13" t="s">
        <v>34</v>
      </c>
      <c r="AX148" s="13" t="s">
        <v>78</v>
      </c>
      <c r="AY148" s="246" t="s">
        <v>178</v>
      </c>
    </row>
    <row r="149" s="13" customFormat="1">
      <c r="A149" s="13"/>
      <c r="B149" s="237"/>
      <c r="C149" s="238"/>
      <c r="D149" s="232" t="s">
        <v>189</v>
      </c>
      <c r="E149" s="239" t="s">
        <v>1</v>
      </c>
      <c r="F149" s="240" t="s">
        <v>209</v>
      </c>
      <c r="G149" s="238"/>
      <c r="H149" s="239" t="s">
        <v>1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189</v>
      </c>
      <c r="AU149" s="246" t="s">
        <v>88</v>
      </c>
      <c r="AV149" s="13" t="s">
        <v>86</v>
      </c>
      <c r="AW149" s="13" t="s">
        <v>34</v>
      </c>
      <c r="AX149" s="13" t="s">
        <v>78</v>
      </c>
      <c r="AY149" s="246" t="s">
        <v>178</v>
      </c>
    </row>
    <row r="150" s="14" customFormat="1">
      <c r="A150" s="14"/>
      <c r="B150" s="247"/>
      <c r="C150" s="248"/>
      <c r="D150" s="232" t="s">
        <v>189</v>
      </c>
      <c r="E150" s="250" t="s">
        <v>1</v>
      </c>
      <c r="F150" s="258" t="s">
        <v>106</v>
      </c>
      <c r="G150" s="248"/>
      <c r="H150" s="251">
        <v>53.463000000000001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189</v>
      </c>
      <c r="AU150" s="257" t="s">
        <v>88</v>
      </c>
      <c r="AV150" s="14" t="s">
        <v>88</v>
      </c>
      <c r="AW150" s="14" t="s">
        <v>34</v>
      </c>
      <c r="AX150" s="14" t="s">
        <v>86</v>
      </c>
      <c r="AY150" s="257" t="s">
        <v>178</v>
      </c>
    </row>
    <row r="151" s="2" customFormat="1" ht="33" customHeight="1">
      <c r="A151" s="38"/>
      <c r="B151" s="39"/>
      <c r="C151" s="219" t="s">
        <v>210</v>
      </c>
      <c r="D151" s="219" t="s">
        <v>180</v>
      </c>
      <c r="E151" s="220" t="s">
        <v>211</v>
      </c>
      <c r="F151" s="221" t="s">
        <v>212</v>
      </c>
      <c r="G151" s="222" t="s">
        <v>116</v>
      </c>
      <c r="H151" s="223">
        <v>86.099999999999994</v>
      </c>
      <c r="I151" s="224"/>
      <c r="J151" s="225">
        <f>ROUND(I151*H151,2)</f>
        <v>0</v>
      </c>
      <c r="K151" s="221" t="s">
        <v>184</v>
      </c>
      <c r="L151" s="44"/>
      <c r="M151" s="226" t="s">
        <v>1</v>
      </c>
      <c r="N151" s="227" t="s">
        <v>43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185</v>
      </c>
      <c r="AT151" s="230" t="s">
        <v>180</v>
      </c>
      <c r="AU151" s="230" t="s">
        <v>88</v>
      </c>
      <c r="AY151" s="17" t="s">
        <v>178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86</v>
      </c>
      <c r="BK151" s="231">
        <f>ROUND(I151*H151,2)</f>
        <v>0</v>
      </c>
      <c r="BL151" s="17" t="s">
        <v>185</v>
      </c>
      <c r="BM151" s="230" t="s">
        <v>213</v>
      </c>
    </row>
    <row r="152" s="2" customFormat="1">
      <c r="A152" s="38"/>
      <c r="B152" s="39"/>
      <c r="C152" s="40"/>
      <c r="D152" s="232" t="s">
        <v>187</v>
      </c>
      <c r="E152" s="40"/>
      <c r="F152" s="233" t="s">
        <v>214</v>
      </c>
      <c r="G152" s="40"/>
      <c r="H152" s="40"/>
      <c r="I152" s="234"/>
      <c r="J152" s="40"/>
      <c r="K152" s="40"/>
      <c r="L152" s="44"/>
      <c r="M152" s="235"/>
      <c r="N152" s="236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187</v>
      </c>
      <c r="AU152" s="17" t="s">
        <v>88</v>
      </c>
    </row>
    <row r="153" s="13" customFormat="1">
      <c r="A153" s="13"/>
      <c r="B153" s="237"/>
      <c r="C153" s="238"/>
      <c r="D153" s="232" t="s">
        <v>189</v>
      </c>
      <c r="E153" s="239" t="s">
        <v>1</v>
      </c>
      <c r="F153" s="240" t="s">
        <v>215</v>
      </c>
      <c r="G153" s="238"/>
      <c r="H153" s="239" t="s">
        <v>1</v>
      </c>
      <c r="I153" s="241"/>
      <c r="J153" s="238"/>
      <c r="K153" s="238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189</v>
      </c>
      <c r="AU153" s="246" t="s">
        <v>88</v>
      </c>
      <c r="AV153" s="13" t="s">
        <v>86</v>
      </c>
      <c r="AW153" s="13" t="s">
        <v>34</v>
      </c>
      <c r="AX153" s="13" t="s">
        <v>78</v>
      </c>
      <c r="AY153" s="246" t="s">
        <v>178</v>
      </c>
    </row>
    <row r="154" s="14" customFormat="1">
      <c r="A154" s="14"/>
      <c r="B154" s="247"/>
      <c r="C154" s="248"/>
      <c r="D154" s="232" t="s">
        <v>189</v>
      </c>
      <c r="E154" s="249" t="s">
        <v>141</v>
      </c>
      <c r="F154" s="250" t="s">
        <v>142</v>
      </c>
      <c r="G154" s="248"/>
      <c r="H154" s="251">
        <v>86.099999999999994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189</v>
      </c>
      <c r="AU154" s="257" t="s">
        <v>88</v>
      </c>
      <c r="AV154" s="14" t="s">
        <v>88</v>
      </c>
      <c r="AW154" s="14" t="s">
        <v>34</v>
      </c>
      <c r="AX154" s="14" t="s">
        <v>86</v>
      </c>
      <c r="AY154" s="257" t="s">
        <v>178</v>
      </c>
    </row>
    <row r="155" s="2" customFormat="1" ht="24.15" customHeight="1">
      <c r="A155" s="38"/>
      <c r="B155" s="39"/>
      <c r="C155" s="219" t="s">
        <v>216</v>
      </c>
      <c r="D155" s="219" t="s">
        <v>180</v>
      </c>
      <c r="E155" s="220" t="s">
        <v>217</v>
      </c>
      <c r="F155" s="221" t="s">
        <v>218</v>
      </c>
      <c r="G155" s="222" t="s">
        <v>116</v>
      </c>
      <c r="H155" s="223">
        <v>39</v>
      </c>
      <c r="I155" s="224"/>
      <c r="J155" s="225">
        <f>ROUND(I155*H155,2)</f>
        <v>0</v>
      </c>
      <c r="K155" s="221" t="s">
        <v>184</v>
      </c>
      <c r="L155" s="44"/>
      <c r="M155" s="226" t="s">
        <v>1</v>
      </c>
      <c r="N155" s="227" t="s">
        <v>43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185</v>
      </c>
      <c r="AT155" s="230" t="s">
        <v>180</v>
      </c>
      <c r="AU155" s="230" t="s">
        <v>88</v>
      </c>
      <c r="AY155" s="17" t="s">
        <v>178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86</v>
      </c>
      <c r="BK155" s="231">
        <f>ROUND(I155*H155,2)</f>
        <v>0</v>
      </c>
      <c r="BL155" s="17" t="s">
        <v>185</v>
      </c>
      <c r="BM155" s="230" t="s">
        <v>219</v>
      </c>
    </row>
    <row r="156" s="2" customFormat="1">
      <c r="A156" s="38"/>
      <c r="B156" s="39"/>
      <c r="C156" s="40"/>
      <c r="D156" s="232" t="s">
        <v>187</v>
      </c>
      <c r="E156" s="40"/>
      <c r="F156" s="233" t="s">
        <v>220</v>
      </c>
      <c r="G156" s="40"/>
      <c r="H156" s="40"/>
      <c r="I156" s="234"/>
      <c r="J156" s="40"/>
      <c r="K156" s="40"/>
      <c r="L156" s="44"/>
      <c r="M156" s="235"/>
      <c r="N156" s="236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187</v>
      </c>
      <c r="AU156" s="17" t="s">
        <v>88</v>
      </c>
    </row>
    <row r="157" s="13" customFormat="1">
      <c r="A157" s="13"/>
      <c r="B157" s="237"/>
      <c r="C157" s="238"/>
      <c r="D157" s="232" t="s">
        <v>189</v>
      </c>
      <c r="E157" s="239" t="s">
        <v>1</v>
      </c>
      <c r="F157" s="240" t="s">
        <v>221</v>
      </c>
      <c r="G157" s="238"/>
      <c r="H157" s="239" t="s">
        <v>1</v>
      </c>
      <c r="I157" s="241"/>
      <c r="J157" s="238"/>
      <c r="K157" s="238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189</v>
      </c>
      <c r="AU157" s="246" t="s">
        <v>88</v>
      </c>
      <c r="AV157" s="13" t="s">
        <v>86</v>
      </c>
      <c r="AW157" s="13" t="s">
        <v>34</v>
      </c>
      <c r="AX157" s="13" t="s">
        <v>78</v>
      </c>
      <c r="AY157" s="246" t="s">
        <v>178</v>
      </c>
    </row>
    <row r="158" s="14" customFormat="1">
      <c r="A158" s="14"/>
      <c r="B158" s="247"/>
      <c r="C158" s="248"/>
      <c r="D158" s="232" t="s">
        <v>189</v>
      </c>
      <c r="E158" s="249" t="s">
        <v>1</v>
      </c>
      <c r="F158" s="250" t="s">
        <v>222</v>
      </c>
      <c r="G158" s="248"/>
      <c r="H158" s="251">
        <v>39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189</v>
      </c>
      <c r="AU158" s="257" t="s">
        <v>88</v>
      </c>
      <c r="AV158" s="14" t="s">
        <v>88</v>
      </c>
      <c r="AW158" s="14" t="s">
        <v>34</v>
      </c>
      <c r="AX158" s="14" t="s">
        <v>86</v>
      </c>
      <c r="AY158" s="257" t="s">
        <v>178</v>
      </c>
    </row>
    <row r="159" s="2" customFormat="1" ht="44.25" customHeight="1">
      <c r="A159" s="38"/>
      <c r="B159" s="39"/>
      <c r="C159" s="219" t="s">
        <v>223</v>
      </c>
      <c r="D159" s="219" t="s">
        <v>180</v>
      </c>
      <c r="E159" s="220" t="s">
        <v>224</v>
      </c>
      <c r="F159" s="221" t="s">
        <v>225</v>
      </c>
      <c r="G159" s="222" t="s">
        <v>116</v>
      </c>
      <c r="H159" s="223">
        <v>113.563</v>
      </c>
      <c r="I159" s="224"/>
      <c r="J159" s="225">
        <f>ROUND(I159*H159,2)</f>
        <v>0</v>
      </c>
      <c r="K159" s="221" t="s">
        <v>1</v>
      </c>
      <c r="L159" s="44"/>
      <c r="M159" s="226" t="s">
        <v>1</v>
      </c>
      <c r="N159" s="227" t="s">
        <v>43</v>
      </c>
      <c r="O159" s="91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185</v>
      </c>
      <c r="AT159" s="230" t="s">
        <v>180</v>
      </c>
      <c r="AU159" s="230" t="s">
        <v>88</v>
      </c>
      <c r="AY159" s="17" t="s">
        <v>178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86</v>
      </c>
      <c r="BK159" s="231">
        <f>ROUND(I159*H159,2)</f>
        <v>0</v>
      </c>
      <c r="BL159" s="17" t="s">
        <v>185</v>
      </c>
      <c r="BM159" s="230" t="s">
        <v>226</v>
      </c>
    </row>
    <row r="160" s="2" customFormat="1">
      <c r="A160" s="38"/>
      <c r="B160" s="39"/>
      <c r="C160" s="40"/>
      <c r="D160" s="232" t="s">
        <v>187</v>
      </c>
      <c r="E160" s="40"/>
      <c r="F160" s="233" t="s">
        <v>227</v>
      </c>
      <c r="G160" s="40"/>
      <c r="H160" s="40"/>
      <c r="I160" s="234"/>
      <c r="J160" s="40"/>
      <c r="K160" s="40"/>
      <c r="L160" s="44"/>
      <c r="M160" s="235"/>
      <c r="N160" s="236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187</v>
      </c>
      <c r="AU160" s="17" t="s">
        <v>88</v>
      </c>
    </row>
    <row r="161" s="13" customFormat="1">
      <c r="A161" s="13"/>
      <c r="B161" s="237"/>
      <c r="C161" s="238"/>
      <c r="D161" s="232" t="s">
        <v>189</v>
      </c>
      <c r="E161" s="239" t="s">
        <v>1</v>
      </c>
      <c r="F161" s="240" t="s">
        <v>228</v>
      </c>
      <c r="G161" s="238"/>
      <c r="H161" s="239" t="s">
        <v>1</v>
      </c>
      <c r="I161" s="241"/>
      <c r="J161" s="238"/>
      <c r="K161" s="238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189</v>
      </c>
      <c r="AU161" s="246" t="s">
        <v>88</v>
      </c>
      <c r="AV161" s="13" t="s">
        <v>86</v>
      </c>
      <c r="AW161" s="13" t="s">
        <v>34</v>
      </c>
      <c r="AX161" s="13" t="s">
        <v>78</v>
      </c>
      <c r="AY161" s="246" t="s">
        <v>178</v>
      </c>
    </row>
    <row r="162" s="14" customFormat="1">
      <c r="A162" s="14"/>
      <c r="B162" s="247"/>
      <c r="C162" s="248"/>
      <c r="D162" s="232" t="s">
        <v>189</v>
      </c>
      <c r="E162" s="249" t="s">
        <v>1</v>
      </c>
      <c r="F162" s="250" t="s">
        <v>229</v>
      </c>
      <c r="G162" s="248"/>
      <c r="H162" s="251">
        <v>60.100000000000001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189</v>
      </c>
      <c r="AU162" s="257" t="s">
        <v>88</v>
      </c>
      <c r="AV162" s="14" t="s">
        <v>88</v>
      </c>
      <c r="AW162" s="14" t="s">
        <v>34</v>
      </c>
      <c r="AX162" s="14" t="s">
        <v>78</v>
      </c>
      <c r="AY162" s="257" t="s">
        <v>178</v>
      </c>
    </row>
    <row r="163" s="13" customFormat="1">
      <c r="A163" s="13"/>
      <c r="B163" s="237"/>
      <c r="C163" s="238"/>
      <c r="D163" s="232" t="s">
        <v>189</v>
      </c>
      <c r="E163" s="239" t="s">
        <v>1</v>
      </c>
      <c r="F163" s="240" t="s">
        <v>230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189</v>
      </c>
      <c r="AU163" s="246" t="s">
        <v>88</v>
      </c>
      <c r="AV163" s="13" t="s">
        <v>86</v>
      </c>
      <c r="AW163" s="13" t="s">
        <v>34</v>
      </c>
      <c r="AX163" s="13" t="s">
        <v>78</v>
      </c>
      <c r="AY163" s="246" t="s">
        <v>178</v>
      </c>
    </row>
    <row r="164" s="14" customFormat="1">
      <c r="A164" s="14"/>
      <c r="B164" s="247"/>
      <c r="C164" s="248"/>
      <c r="D164" s="232" t="s">
        <v>189</v>
      </c>
      <c r="E164" s="250" t="s">
        <v>1</v>
      </c>
      <c r="F164" s="258" t="s">
        <v>106</v>
      </c>
      <c r="G164" s="248"/>
      <c r="H164" s="251">
        <v>53.463000000000001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189</v>
      </c>
      <c r="AU164" s="257" t="s">
        <v>88</v>
      </c>
      <c r="AV164" s="14" t="s">
        <v>88</v>
      </c>
      <c r="AW164" s="14" t="s">
        <v>34</v>
      </c>
      <c r="AX164" s="14" t="s">
        <v>78</v>
      </c>
      <c r="AY164" s="257" t="s">
        <v>178</v>
      </c>
    </row>
    <row r="165" s="15" customFormat="1">
      <c r="A165" s="15"/>
      <c r="B165" s="259"/>
      <c r="C165" s="260"/>
      <c r="D165" s="232" t="s">
        <v>189</v>
      </c>
      <c r="E165" s="261" t="s">
        <v>1</v>
      </c>
      <c r="F165" s="262" t="s">
        <v>231</v>
      </c>
      <c r="G165" s="260"/>
      <c r="H165" s="263">
        <v>113.563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9" t="s">
        <v>189</v>
      </c>
      <c r="AU165" s="269" t="s">
        <v>88</v>
      </c>
      <c r="AV165" s="15" t="s">
        <v>185</v>
      </c>
      <c r="AW165" s="15" t="s">
        <v>34</v>
      </c>
      <c r="AX165" s="15" t="s">
        <v>86</v>
      </c>
      <c r="AY165" s="269" t="s">
        <v>178</v>
      </c>
    </row>
    <row r="166" s="2" customFormat="1" ht="21.75" customHeight="1">
      <c r="A166" s="38"/>
      <c r="B166" s="39"/>
      <c r="C166" s="219" t="s">
        <v>232</v>
      </c>
      <c r="D166" s="219" t="s">
        <v>180</v>
      </c>
      <c r="E166" s="220" t="s">
        <v>233</v>
      </c>
      <c r="F166" s="221" t="s">
        <v>234</v>
      </c>
      <c r="G166" s="222" t="s">
        <v>116</v>
      </c>
      <c r="H166" s="223">
        <v>19.5</v>
      </c>
      <c r="I166" s="224"/>
      <c r="J166" s="225">
        <f>ROUND(I166*H166,2)</f>
        <v>0</v>
      </c>
      <c r="K166" s="221" t="s">
        <v>184</v>
      </c>
      <c r="L166" s="44"/>
      <c r="M166" s="226" t="s">
        <v>1</v>
      </c>
      <c r="N166" s="227" t="s">
        <v>43</v>
      </c>
      <c r="O166" s="91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185</v>
      </c>
      <c r="AT166" s="230" t="s">
        <v>180</v>
      </c>
      <c r="AU166" s="230" t="s">
        <v>88</v>
      </c>
      <c r="AY166" s="17" t="s">
        <v>178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86</v>
      </c>
      <c r="BK166" s="231">
        <f>ROUND(I166*H166,2)</f>
        <v>0</v>
      </c>
      <c r="BL166" s="17" t="s">
        <v>185</v>
      </c>
      <c r="BM166" s="230" t="s">
        <v>235</v>
      </c>
    </row>
    <row r="167" s="2" customFormat="1">
      <c r="A167" s="38"/>
      <c r="B167" s="39"/>
      <c r="C167" s="40"/>
      <c r="D167" s="232" t="s">
        <v>187</v>
      </c>
      <c r="E167" s="40"/>
      <c r="F167" s="233" t="s">
        <v>236</v>
      </c>
      <c r="G167" s="40"/>
      <c r="H167" s="40"/>
      <c r="I167" s="234"/>
      <c r="J167" s="40"/>
      <c r="K167" s="40"/>
      <c r="L167" s="44"/>
      <c r="M167" s="235"/>
      <c r="N167" s="236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187</v>
      </c>
      <c r="AU167" s="17" t="s">
        <v>88</v>
      </c>
    </row>
    <row r="168" s="14" customFormat="1">
      <c r="A168" s="14"/>
      <c r="B168" s="247"/>
      <c r="C168" s="248"/>
      <c r="D168" s="232" t="s">
        <v>189</v>
      </c>
      <c r="E168" s="249" t="s">
        <v>1</v>
      </c>
      <c r="F168" s="250" t="s">
        <v>119</v>
      </c>
      <c r="G168" s="248"/>
      <c r="H168" s="251">
        <v>19.5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189</v>
      </c>
      <c r="AU168" s="257" t="s">
        <v>88</v>
      </c>
      <c r="AV168" s="14" t="s">
        <v>88</v>
      </c>
      <c r="AW168" s="14" t="s">
        <v>34</v>
      </c>
      <c r="AX168" s="14" t="s">
        <v>86</v>
      </c>
      <c r="AY168" s="257" t="s">
        <v>178</v>
      </c>
    </row>
    <row r="169" s="2" customFormat="1" ht="66.75" customHeight="1">
      <c r="A169" s="38"/>
      <c r="B169" s="39"/>
      <c r="C169" s="219" t="s">
        <v>237</v>
      </c>
      <c r="D169" s="219" t="s">
        <v>180</v>
      </c>
      <c r="E169" s="220" t="s">
        <v>238</v>
      </c>
      <c r="F169" s="221" t="s">
        <v>239</v>
      </c>
      <c r="G169" s="222" t="s">
        <v>116</v>
      </c>
      <c r="H169" s="223">
        <v>1850</v>
      </c>
      <c r="I169" s="224"/>
      <c r="J169" s="225">
        <f>ROUND(I169*H169,2)</f>
        <v>0</v>
      </c>
      <c r="K169" s="221" t="s">
        <v>1</v>
      </c>
      <c r="L169" s="44"/>
      <c r="M169" s="226" t="s">
        <v>1</v>
      </c>
      <c r="N169" s="227" t="s">
        <v>43</v>
      </c>
      <c r="O169" s="91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185</v>
      </c>
      <c r="AT169" s="230" t="s">
        <v>180</v>
      </c>
      <c r="AU169" s="230" t="s">
        <v>88</v>
      </c>
      <c r="AY169" s="17" t="s">
        <v>178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86</v>
      </c>
      <c r="BK169" s="231">
        <f>ROUND(I169*H169,2)</f>
        <v>0</v>
      </c>
      <c r="BL169" s="17" t="s">
        <v>185</v>
      </c>
      <c r="BM169" s="230" t="s">
        <v>240</v>
      </c>
    </row>
    <row r="170" s="2" customFormat="1">
      <c r="A170" s="38"/>
      <c r="B170" s="39"/>
      <c r="C170" s="40"/>
      <c r="D170" s="232" t="s">
        <v>187</v>
      </c>
      <c r="E170" s="40"/>
      <c r="F170" s="233" t="s">
        <v>241</v>
      </c>
      <c r="G170" s="40"/>
      <c r="H170" s="40"/>
      <c r="I170" s="234"/>
      <c r="J170" s="40"/>
      <c r="K170" s="40"/>
      <c r="L170" s="44"/>
      <c r="M170" s="235"/>
      <c r="N170" s="236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187</v>
      </c>
      <c r="AU170" s="17" t="s">
        <v>88</v>
      </c>
    </row>
    <row r="171" s="13" customFormat="1">
      <c r="A171" s="13"/>
      <c r="B171" s="237"/>
      <c r="C171" s="238"/>
      <c r="D171" s="232" t="s">
        <v>189</v>
      </c>
      <c r="E171" s="239" t="s">
        <v>1</v>
      </c>
      <c r="F171" s="240" t="s">
        <v>242</v>
      </c>
      <c r="G171" s="238"/>
      <c r="H171" s="239" t="s">
        <v>1</v>
      </c>
      <c r="I171" s="241"/>
      <c r="J171" s="238"/>
      <c r="K171" s="238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189</v>
      </c>
      <c r="AU171" s="246" t="s">
        <v>88</v>
      </c>
      <c r="AV171" s="13" t="s">
        <v>86</v>
      </c>
      <c r="AW171" s="13" t="s">
        <v>34</v>
      </c>
      <c r="AX171" s="13" t="s">
        <v>78</v>
      </c>
      <c r="AY171" s="246" t="s">
        <v>178</v>
      </c>
    </row>
    <row r="172" s="14" customFormat="1">
      <c r="A172" s="14"/>
      <c r="B172" s="247"/>
      <c r="C172" s="248"/>
      <c r="D172" s="232" t="s">
        <v>189</v>
      </c>
      <c r="E172" s="249" t="s">
        <v>123</v>
      </c>
      <c r="F172" s="250" t="s">
        <v>125</v>
      </c>
      <c r="G172" s="248"/>
      <c r="H172" s="251">
        <v>1850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189</v>
      </c>
      <c r="AU172" s="257" t="s">
        <v>88</v>
      </c>
      <c r="AV172" s="14" t="s">
        <v>88</v>
      </c>
      <c r="AW172" s="14" t="s">
        <v>34</v>
      </c>
      <c r="AX172" s="14" t="s">
        <v>86</v>
      </c>
      <c r="AY172" s="257" t="s">
        <v>178</v>
      </c>
    </row>
    <row r="173" s="2" customFormat="1" ht="24.15" customHeight="1">
      <c r="A173" s="38"/>
      <c r="B173" s="39"/>
      <c r="C173" s="219" t="s">
        <v>243</v>
      </c>
      <c r="D173" s="219" t="s">
        <v>180</v>
      </c>
      <c r="E173" s="220" t="s">
        <v>244</v>
      </c>
      <c r="F173" s="221" t="s">
        <v>245</v>
      </c>
      <c r="G173" s="222" t="s">
        <v>116</v>
      </c>
      <c r="H173" s="223">
        <v>1850</v>
      </c>
      <c r="I173" s="224"/>
      <c r="J173" s="225">
        <f>ROUND(I173*H173,2)</f>
        <v>0</v>
      </c>
      <c r="K173" s="221" t="s">
        <v>1</v>
      </c>
      <c r="L173" s="44"/>
      <c r="M173" s="226" t="s">
        <v>1</v>
      </c>
      <c r="N173" s="227" t="s">
        <v>43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185</v>
      </c>
      <c r="AT173" s="230" t="s">
        <v>180</v>
      </c>
      <c r="AU173" s="230" t="s">
        <v>88</v>
      </c>
      <c r="AY173" s="17" t="s">
        <v>178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86</v>
      </c>
      <c r="BK173" s="231">
        <f>ROUND(I173*H173,2)</f>
        <v>0</v>
      </c>
      <c r="BL173" s="17" t="s">
        <v>185</v>
      </c>
      <c r="BM173" s="230" t="s">
        <v>246</v>
      </c>
    </row>
    <row r="174" s="2" customFormat="1">
      <c r="A174" s="38"/>
      <c r="B174" s="39"/>
      <c r="C174" s="40"/>
      <c r="D174" s="232" t="s">
        <v>187</v>
      </c>
      <c r="E174" s="40"/>
      <c r="F174" s="233" t="s">
        <v>247</v>
      </c>
      <c r="G174" s="40"/>
      <c r="H174" s="40"/>
      <c r="I174" s="234"/>
      <c r="J174" s="40"/>
      <c r="K174" s="40"/>
      <c r="L174" s="44"/>
      <c r="M174" s="235"/>
      <c r="N174" s="236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187</v>
      </c>
      <c r="AU174" s="17" t="s">
        <v>88</v>
      </c>
    </row>
    <row r="175" s="13" customFormat="1">
      <c r="A175" s="13"/>
      <c r="B175" s="237"/>
      <c r="C175" s="238"/>
      <c r="D175" s="232" t="s">
        <v>189</v>
      </c>
      <c r="E175" s="239" t="s">
        <v>1</v>
      </c>
      <c r="F175" s="240" t="s">
        <v>242</v>
      </c>
      <c r="G175" s="238"/>
      <c r="H175" s="239" t="s">
        <v>1</v>
      </c>
      <c r="I175" s="241"/>
      <c r="J175" s="238"/>
      <c r="K175" s="238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189</v>
      </c>
      <c r="AU175" s="246" t="s">
        <v>88</v>
      </c>
      <c r="AV175" s="13" t="s">
        <v>86</v>
      </c>
      <c r="AW175" s="13" t="s">
        <v>34</v>
      </c>
      <c r="AX175" s="13" t="s">
        <v>78</v>
      </c>
      <c r="AY175" s="246" t="s">
        <v>178</v>
      </c>
    </row>
    <row r="176" s="14" customFormat="1">
      <c r="A176" s="14"/>
      <c r="B176" s="247"/>
      <c r="C176" s="248"/>
      <c r="D176" s="232" t="s">
        <v>189</v>
      </c>
      <c r="E176" s="249" t="s">
        <v>1</v>
      </c>
      <c r="F176" s="250" t="s">
        <v>123</v>
      </c>
      <c r="G176" s="248"/>
      <c r="H176" s="251">
        <v>1850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189</v>
      </c>
      <c r="AU176" s="257" t="s">
        <v>88</v>
      </c>
      <c r="AV176" s="14" t="s">
        <v>88</v>
      </c>
      <c r="AW176" s="14" t="s">
        <v>34</v>
      </c>
      <c r="AX176" s="14" t="s">
        <v>86</v>
      </c>
      <c r="AY176" s="257" t="s">
        <v>178</v>
      </c>
    </row>
    <row r="177" s="2" customFormat="1" ht="24.15" customHeight="1">
      <c r="A177" s="38"/>
      <c r="B177" s="39"/>
      <c r="C177" s="219" t="s">
        <v>248</v>
      </c>
      <c r="D177" s="219" t="s">
        <v>180</v>
      </c>
      <c r="E177" s="220" t="s">
        <v>249</v>
      </c>
      <c r="F177" s="221" t="s">
        <v>250</v>
      </c>
      <c r="G177" s="222" t="s">
        <v>116</v>
      </c>
      <c r="H177" s="223">
        <v>26</v>
      </c>
      <c r="I177" s="224"/>
      <c r="J177" s="225">
        <f>ROUND(I177*H177,2)</f>
        <v>0</v>
      </c>
      <c r="K177" s="221" t="s">
        <v>184</v>
      </c>
      <c r="L177" s="44"/>
      <c r="M177" s="226" t="s">
        <v>1</v>
      </c>
      <c r="N177" s="227" t="s">
        <v>43</v>
      </c>
      <c r="O177" s="91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185</v>
      </c>
      <c r="AT177" s="230" t="s">
        <v>180</v>
      </c>
      <c r="AU177" s="230" t="s">
        <v>88</v>
      </c>
      <c r="AY177" s="17" t="s">
        <v>178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86</v>
      </c>
      <c r="BK177" s="231">
        <f>ROUND(I177*H177,2)</f>
        <v>0</v>
      </c>
      <c r="BL177" s="17" t="s">
        <v>185</v>
      </c>
      <c r="BM177" s="230" t="s">
        <v>251</v>
      </c>
    </row>
    <row r="178" s="2" customFormat="1">
      <c r="A178" s="38"/>
      <c r="B178" s="39"/>
      <c r="C178" s="40"/>
      <c r="D178" s="232" t="s">
        <v>187</v>
      </c>
      <c r="E178" s="40"/>
      <c r="F178" s="233" t="s">
        <v>252</v>
      </c>
      <c r="G178" s="40"/>
      <c r="H178" s="40"/>
      <c r="I178" s="234"/>
      <c r="J178" s="40"/>
      <c r="K178" s="40"/>
      <c r="L178" s="44"/>
      <c r="M178" s="235"/>
      <c r="N178" s="236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187</v>
      </c>
      <c r="AU178" s="17" t="s">
        <v>88</v>
      </c>
    </row>
    <row r="179" s="13" customFormat="1">
      <c r="A179" s="13"/>
      <c r="B179" s="237"/>
      <c r="C179" s="238"/>
      <c r="D179" s="232" t="s">
        <v>189</v>
      </c>
      <c r="E179" s="239" t="s">
        <v>1</v>
      </c>
      <c r="F179" s="240" t="s">
        <v>253</v>
      </c>
      <c r="G179" s="238"/>
      <c r="H179" s="239" t="s">
        <v>1</v>
      </c>
      <c r="I179" s="241"/>
      <c r="J179" s="238"/>
      <c r="K179" s="238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189</v>
      </c>
      <c r="AU179" s="246" t="s">
        <v>88</v>
      </c>
      <c r="AV179" s="13" t="s">
        <v>86</v>
      </c>
      <c r="AW179" s="13" t="s">
        <v>34</v>
      </c>
      <c r="AX179" s="13" t="s">
        <v>78</v>
      </c>
      <c r="AY179" s="246" t="s">
        <v>178</v>
      </c>
    </row>
    <row r="180" s="14" customFormat="1">
      <c r="A180" s="14"/>
      <c r="B180" s="247"/>
      <c r="C180" s="248"/>
      <c r="D180" s="232" t="s">
        <v>189</v>
      </c>
      <c r="E180" s="249" t="s">
        <v>115</v>
      </c>
      <c r="F180" s="250" t="s">
        <v>254</v>
      </c>
      <c r="G180" s="248"/>
      <c r="H180" s="251">
        <v>26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189</v>
      </c>
      <c r="AU180" s="257" t="s">
        <v>88</v>
      </c>
      <c r="AV180" s="14" t="s">
        <v>88</v>
      </c>
      <c r="AW180" s="14" t="s">
        <v>34</v>
      </c>
      <c r="AX180" s="14" t="s">
        <v>86</v>
      </c>
      <c r="AY180" s="257" t="s">
        <v>178</v>
      </c>
    </row>
    <row r="181" s="2" customFormat="1" ht="24.15" customHeight="1">
      <c r="A181" s="38"/>
      <c r="B181" s="39"/>
      <c r="C181" s="219" t="s">
        <v>8</v>
      </c>
      <c r="D181" s="219" t="s">
        <v>180</v>
      </c>
      <c r="E181" s="220" t="s">
        <v>255</v>
      </c>
      <c r="F181" s="221" t="s">
        <v>256</v>
      </c>
      <c r="G181" s="222" t="s">
        <v>131</v>
      </c>
      <c r="H181" s="223">
        <v>195</v>
      </c>
      <c r="I181" s="224"/>
      <c r="J181" s="225">
        <f>ROUND(I181*H181,2)</f>
        <v>0</v>
      </c>
      <c r="K181" s="221" t="s">
        <v>184</v>
      </c>
      <c r="L181" s="44"/>
      <c r="M181" s="226" t="s">
        <v>1</v>
      </c>
      <c r="N181" s="227" t="s">
        <v>43</v>
      </c>
      <c r="O181" s="91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185</v>
      </c>
      <c r="AT181" s="230" t="s">
        <v>180</v>
      </c>
      <c r="AU181" s="230" t="s">
        <v>88</v>
      </c>
      <c r="AY181" s="17" t="s">
        <v>178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86</v>
      </c>
      <c r="BK181" s="231">
        <f>ROUND(I181*H181,2)</f>
        <v>0</v>
      </c>
      <c r="BL181" s="17" t="s">
        <v>185</v>
      </c>
      <c r="BM181" s="230" t="s">
        <v>257</v>
      </c>
    </row>
    <row r="182" s="2" customFormat="1">
      <c r="A182" s="38"/>
      <c r="B182" s="39"/>
      <c r="C182" s="40"/>
      <c r="D182" s="232" t="s">
        <v>187</v>
      </c>
      <c r="E182" s="40"/>
      <c r="F182" s="233" t="s">
        <v>258</v>
      </c>
      <c r="G182" s="40"/>
      <c r="H182" s="40"/>
      <c r="I182" s="234"/>
      <c r="J182" s="40"/>
      <c r="K182" s="40"/>
      <c r="L182" s="44"/>
      <c r="M182" s="235"/>
      <c r="N182" s="236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187</v>
      </c>
      <c r="AU182" s="17" t="s">
        <v>88</v>
      </c>
    </row>
    <row r="183" s="13" customFormat="1">
      <c r="A183" s="13"/>
      <c r="B183" s="237"/>
      <c r="C183" s="238"/>
      <c r="D183" s="232" t="s">
        <v>189</v>
      </c>
      <c r="E183" s="239" t="s">
        <v>1</v>
      </c>
      <c r="F183" s="240" t="s">
        <v>259</v>
      </c>
      <c r="G183" s="238"/>
      <c r="H183" s="239" t="s">
        <v>1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189</v>
      </c>
      <c r="AU183" s="246" t="s">
        <v>88</v>
      </c>
      <c r="AV183" s="13" t="s">
        <v>86</v>
      </c>
      <c r="AW183" s="13" t="s">
        <v>34</v>
      </c>
      <c r="AX183" s="13" t="s">
        <v>78</v>
      </c>
      <c r="AY183" s="246" t="s">
        <v>178</v>
      </c>
    </row>
    <row r="184" s="14" customFormat="1">
      <c r="A184" s="14"/>
      <c r="B184" s="247"/>
      <c r="C184" s="248"/>
      <c r="D184" s="232" t="s">
        <v>189</v>
      </c>
      <c r="E184" s="249" t="s">
        <v>1</v>
      </c>
      <c r="F184" s="250" t="s">
        <v>260</v>
      </c>
      <c r="G184" s="248"/>
      <c r="H184" s="251">
        <v>195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189</v>
      </c>
      <c r="AU184" s="257" t="s">
        <v>88</v>
      </c>
      <c r="AV184" s="14" t="s">
        <v>88</v>
      </c>
      <c r="AW184" s="14" t="s">
        <v>34</v>
      </c>
      <c r="AX184" s="14" t="s">
        <v>86</v>
      </c>
      <c r="AY184" s="257" t="s">
        <v>178</v>
      </c>
    </row>
    <row r="185" s="2" customFormat="1" ht="24.15" customHeight="1">
      <c r="A185" s="38"/>
      <c r="B185" s="39"/>
      <c r="C185" s="219" t="s">
        <v>261</v>
      </c>
      <c r="D185" s="219" t="s">
        <v>180</v>
      </c>
      <c r="E185" s="220" t="s">
        <v>262</v>
      </c>
      <c r="F185" s="221" t="s">
        <v>263</v>
      </c>
      <c r="G185" s="222" t="s">
        <v>131</v>
      </c>
      <c r="H185" s="223">
        <v>195</v>
      </c>
      <c r="I185" s="224"/>
      <c r="J185" s="225">
        <f>ROUND(I185*H185,2)</f>
        <v>0</v>
      </c>
      <c r="K185" s="221" t="s">
        <v>184</v>
      </c>
      <c r="L185" s="44"/>
      <c r="M185" s="226" t="s">
        <v>1</v>
      </c>
      <c r="N185" s="227" t="s">
        <v>43</v>
      </c>
      <c r="O185" s="91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0" t="s">
        <v>185</v>
      </c>
      <c r="AT185" s="230" t="s">
        <v>180</v>
      </c>
      <c r="AU185" s="230" t="s">
        <v>88</v>
      </c>
      <c r="AY185" s="17" t="s">
        <v>178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86</v>
      </c>
      <c r="BK185" s="231">
        <f>ROUND(I185*H185,2)</f>
        <v>0</v>
      </c>
      <c r="BL185" s="17" t="s">
        <v>185</v>
      </c>
      <c r="BM185" s="230" t="s">
        <v>264</v>
      </c>
    </row>
    <row r="186" s="2" customFormat="1">
      <c r="A186" s="38"/>
      <c r="B186" s="39"/>
      <c r="C186" s="40"/>
      <c r="D186" s="232" t="s">
        <v>187</v>
      </c>
      <c r="E186" s="40"/>
      <c r="F186" s="233" t="s">
        <v>265</v>
      </c>
      <c r="G186" s="40"/>
      <c r="H186" s="40"/>
      <c r="I186" s="234"/>
      <c r="J186" s="40"/>
      <c r="K186" s="40"/>
      <c r="L186" s="44"/>
      <c r="M186" s="235"/>
      <c r="N186" s="236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187</v>
      </c>
      <c r="AU186" s="17" t="s">
        <v>88</v>
      </c>
    </row>
    <row r="187" s="13" customFormat="1">
      <c r="A187" s="13"/>
      <c r="B187" s="237"/>
      <c r="C187" s="238"/>
      <c r="D187" s="232" t="s">
        <v>189</v>
      </c>
      <c r="E187" s="239" t="s">
        <v>1</v>
      </c>
      <c r="F187" s="240" t="s">
        <v>215</v>
      </c>
      <c r="G187" s="238"/>
      <c r="H187" s="239" t="s">
        <v>1</v>
      </c>
      <c r="I187" s="241"/>
      <c r="J187" s="238"/>
      <c r="K187" s="238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189</v>
      </c>
      <c r="AU187" s="246" t="s">
        <v>88</v>
      </c>
      <c r="AV187" s="13" t="s">
        <v>86</v>
      </c>
      <c r="AW187" s="13" t="s">
        <v>34</v>
      </c>
      <c r="AX187" s="13" t="s">
        <v>78</v>
      </c>
      <c r="AY187" s="246" t="s">
        <v>178</v>
      </c>
    </row>
    <row r="188" s="14" customFormat="1">
      <c r="A188" s="14"/>
      <c r="B188" s="247"/>
      <c r="C188" s="248"/>
      <c r="D188" s="232" t="s">
        <v>189</v>
      </c>
      <c r="E188" s="249" t="s">
        <v>1</v>
      </c>
      <c r="F188" s="250" t="s">
        <v>260</v>
      </c>
      <c r="G188" s="248"/>
      <c r="H188" s="251">
        <v>195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189</v>
      </c>
      <c r="AU188" s="257" t="s">
        <v>88</v>
      </c>
      <c r="AV188" s="14" t="s">
        <v>88</v>
      </c>
      <c r="AW188" s="14" t="s">
        <v>34</v>
      </c>
      <c r="AX188" s="14" t="s">
        <v>86</v>
      </c>
      <c r="AY188" s="257" t="s">
        <v>178</v>
      </c>
    </row>
    <row r="189" s="2" customFormat="1" ht="16.5" customHeight="1">
      <c r="A189" s="38"/>
      <c r="B189" s="39"/>
      <c r="C189" s="270" t="s">
        <v>266</v>
      </c>
      <c r="D189" s="270" t="s">
        <v>267</v>
      </c>
      <c r="E189" s="271" t="s">
        <v>268</v>
      </c>
      <c r="F189" s="272" t="s">
        <v>269</v>
      </c>
      <c r="G189" s="273" t="s">
        <v>270</v>
      </c>
      <c r="H189" s="274">
        <v>3.8999999999999999</v>
      </c>
      <c r="I189" s="275"/>
      <c r="J189" s="276">
        <f>ROUND(I189*H189,2)</f>
        <v>0</v>
      </c>
      <c r="K189" s="272" t="s">
        <v>184</v>
      </c>
      <c r="L189" s="277"/>
      <c r="M189" s="278" t="s">
        <v>1</v>
      </c>
      <c r="N189" s="279" t="s">
        <v>43</v>
      </c>
      <c r="O189" s="91"/>
      <c r="P189" s="228">
        <f>O189*H189</f>
        <v>0</v>
      </c>
      <c r="Q189" s="228">
        <v>0.001</v>
      </c>
      <c r="R189" s="228">
        <f>Q189*H189</f>
        <v>0.0038999999999999998</v>
      </c>
      <c r="S189" s="228">
        <v>0</v>
      </c>
      <c r="T189" s="22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232</v>
      </c>
      <c r="AT189" s="230" t="s">
        <v>267</v>
      </c>
      <c r="AU189" s="230" t="s">
        <v>88</v>
      </c>
      <c r="AY189" s="17" t="s">
        <v>178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86</v>
      </c>
      <c r="BK189" s="231">
        <f>ROUND(I189*H189,2)</f>
        <v>0</v>
      </c>
      <c r="BL189" s="17" t="s">
        <v>185</v>
      </c>
      <c r="BM189" s="230" t="s">
        <v>271</v>
      </c>
    </row>
    <row r="190" s="2" customFormat="1">
      <c r="A190" s="38"/>
      <c r="B190" s="39"/>
      <c r="C190" s="40"/>
      <c r="D190" s="232" t="s">
        <v>187</v>
      </c>
      <c r="E190" s="40"/>
      <c r="F190" s="233" t="s">
        <v>269</v>
      </c>
      <c r="G190" s="40"/>
      <c r="H190" s="40"/>
      <c r="I190" s="234"/>
      <c r="J190" s="40"/>
      <c r="K190" s="40"/>
      <c r="L190" s="44"/>
      <c r="M190" s="235"/>
      <c r="N190" s="236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187</v>
      </c>
      <c r="AU190" s="17" t="s">
        <v>88</v>
      </c>
    </row>
    <row r="191" s="14" customFormat="1">
      <c r="A191" s="14"/>
      <c r="B191" s="247"/>
      <c r="C191" s="248"/>
      <c r="D191" s="232" t="s">
        <v>189</v>
      </c>
      <c r="E191" s="248"/>
      <c r="F191" s="250" t="s">
        <v>272</v>
      </c>
      <c r="G191" s="248"/>
      <c r="H191" s="251">
        <v>3.8999999999999999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189</v>
      </c>
      <c r="AU191" s="257" t="s">
        <v>88</v>
      </c>
      <c r="AV191" s="14" t="s">
        <v>88</v>
      </c>
      <c r="AW191" s="14" t="s">
        <v>4</v>
      </c>
      <c r="AX191" s="14" t="s">
        <v>86</v>
      </c>
      <c r="AY191" s="257" t="s">
        <v>178</v>
      </c>
    </row>
    <row r="192" s="12" customFormat="1" ht="22.8" customHeight="1">
      <c r="A192" s="12"/>
      <c r="B192" s="203"/>
      <c r="C192" s="204"/>
      <c r="D192" s="205" t="s">
        <v>77</v>
      </c>
      <c r="E192" s="217" t="s">
        <v>88</v>
      </c>
      <c r="F192" s="217" t="s">
        <v>273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SUM(P193:P214)</f>
        <v>0</v>
      </c>
      <c r="Q192" s="211"/>
      <c r="R192" s="212">
        <f>SUM(R193:R214)</f>
        <v>146.41793842000001</v>
      </c>
      <c r="S192" s="211"/>
      <c r="T192" s="213">
        <f>SUM(T193:T214)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86</v>
      </c>
      <c r="AT192" s="215" t="s">
        <v>77</v>
      </c>
      <c r="AU192" s="215" t="s">
        <v>86</v>
      </c>
      <c r="AY192" s="214" t="s">
        <v>178</v>
      </c>
      <c r="BK192" s="216">
        <f>SUM(BK193:BK214)</f>
        <v>0</v>
      </c>
    </row>
    <row r="193" s="2" customFormat="1" ht="24.15" customHeight="1">
      <c r="A193" s="38"/>
      <c r="B193" s="39"/>
      <c r="C193" s="219" t="s">
        <v>274</v>
      </c>
      <c r="D193" s="219" t="s">
        <v>180</v>
      </c>
      <c r="E193" s="220" t="s">
        <v>275</v>
      </c>
      <c r="F193" s="221" t="s">
        <v>276</v>
      </c>
      <c r="G193" s="222" t="s">
        <v>116</v>
      </c>
      <c r="H193" s="223">
        <v>0.23000000000000001</v>
      </c>
      <c r="I193" s="224"/>
      <c r="J193" s="225">
        <f>ROUND(I193*H193,2)</f>
        <v>0</v>
      </c>
      <c r="K193" s="221" t="s">
        <v>184</v>
      </c>
      <c r="L193" s="44"/>
      <c r="M193" s="226" t="s">
        <v>1</v>
      </c>
      <c r="N193" s="227" t="s">
        <v>43</v>
      </c>
      <c r="O193" s="91"/>
      <c r="P193" s="228">
        <f>O193*H193</f>
        <v>0</v>
      </c>
      <c r="Q193" s="228">
        <v>2.5018699999999998</v>
      </c>
      <c r="R193" s="228">
        <f>Q193*H193</f>
        <v>0.57543009999999994</v>
      </c>
      <c r="S193" s="228">
        <v>0</v>
      </c>
      <c r="T193" s="22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185</v>
      </c>
      <c r="AT193" s="230" t="s">
        <v>180</v>
      </c>
      <c r="AU193" s="230" t="s">
        <v>88</v>
      </c>
      <c r="AY193" s="17" t="s">
        <v>178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86</v>
      </c>
      <c r="BK193" s="231">
        <f>ROUND(I193*H193,2)</f>
        <v>0</v>
      </c>
      <c r="BL193" s="17" t="s">
        <v>185</v>
      </c>
      <c r="BM193" s="230" t="s">
        <v>277</v>
      </c>
    </row>
    <row r="194" s="2" customFormat="1">
      <c r="A194" s="38"/>
      <c r="B194" s="39"/>
      <c r="C194" s="40"/>
      <c r="D194" s="232" t="s">
        <v>187</v>
      </c>
      <c r="E194" s="40"/>
      <c r="F194" s="233" t="s">
        <v>278</v>
      </c>
      <c r="G194" s="40"/>
      <c r="H194" s="40"/>
      <c r="I194" s="234"/>
      <c r="J194" s="40"/>
      <c r="K194" s="40"/>
      <c r="L194" s="44"/>
      <c r="M194" s="235"/>
      <c r="N194" s="236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187</v>
      </c>
      <c r="AU194" s="17" t="s">
        <v>88</v>
      </c>
    </row>
    <row r="195" s="13" customFormat="1">
      <c r="A195" s="13"/>
      <c r="B195" s="237"/>
      <c r="C195" s="238"/>
      <c r="D195" s="232" t="s">
        <v>189</v>
      </c>
      <c r="E195" s="239" t="s">
        <v>1</v>
      </c>
      <c r="F195" s="240" t="s">
        <v>279</v>
      </c>
      <c r="G195" s="238"/>
      <c r="H195" s="239" t="s">
        <v>1</v>
      </c>
      <c r="I195" s="241"/>
      <c r="J195" s="238"/>
      <c r="K195" s="238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189</v>
      </c>
      <c r="AU195" s="246" t="s">
        <v>88</v>
      </c>
      <c r="AV195" s="13" t="s">
        <v>86</v>
      </c>
      <c r="AW195" s="13" t="s">
        <v>34</v>
      </c>
      <c r="AX195" s="13" t="s">
        <v>78</v>
      </c>
      <c r="AY195" s="246" t="s">
        <v>178</v>
      </c>
    </row>
    <row r="196" s="14" customFormat="1">
      <c r="A196" s="14"/>
      <c r="B196" s="247"/>
      <c r="C196" s="248"/>
      <c r="D196" s="232" t="s">
        <v>189</v>
      </c>
      <c r="E196" s="249" t="s">
        <v>1</v>
      </c>
      <c r="F196" s="250" t="s">
        <v>280</v>
      </c>
      <c r="G196" s="248"/>
      <c r="H196" s="251">
        <v>0.23000000000000001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189</v>
      </c>
      <c r="AU196" s="257" t="s">
        <v>88</v>
      </c>
      <c r="AV196" s="14" t="s">
        <v>88</v>
      </c>
      <c r="AW196" s="14" t="s">
        <v>34</v>
      </c>
      <c r="AX196" s="14" t="s">
        <v>86</v>
      </c>
      <c r="AY196" s="257" t="s">
        <v>178</v>
      </c>
    </row>
    <row r="197" s="2" customFormat="1" ht="16.5" customHeight="1">
      <c r="A197" s="38"/>
      <c r="B197" s="39"/>
      <c r="C197" s="219" t="s">
        <v>281</v>
      </c>
      <c r="D197" s="219" t="s">
        <v>180</v>
      </c>
      <c r="E197" s="220" t="s">
        <v>282</v>
      </c>
      <c r="F197" s="221" t="s">
        <v>283</v>
      </c>
      <c r="G197" s="222" t="s">
        <v>131</v>
      </c>
      <c r="H197" s="223">
        <v>3.6000000000000001</v>
      </c>
      <c r="I197" s="224"/>
      <c r="J197" s="225">
        <f>ROUND(I197*H197,2)</f>
        <v>0</v>
      </c>
      <c r="K197" s="221" t="s">
        <v>184</v>
      </c>
      <c r="L197" s="44"/>
      <c r="M197" s="226" t="s">
        <v>1</v>
      </c>
      <c r="N197" s="227" t="s">
        <v>43</v>
      </c>
      <c r="O197" s="91"/>
      <c r="P197" s="228">
        <f>O197*H197</f>
        <v>0</v>
      </c>
      <c r="Q197" s="228">
        <v>0.00264</v>
      </c>
      <c r="R197" s="228">
        <f>Q197*H197</f>
        <v>0.0095040000000000003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185</v>
      </c>
      <c r="AT197" s="230" t="s">
        <v>180</v>
      </c>
      <c r="AU197" s="230" t="s">
        <v>88</v>
      </c>
      <c r="AY197" s="17" t="s">
        <v>178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86</v>
      </c>
      <c r="BK197" s="231">
        <f>ROUND(I197*H197,2)</f>
        <v>0</v>
      </c>
      <c r="BL197" s="17" t="s">
        <v>185</v>
      </c>
      <c r="BM197" s="230" t="s">
        <v>284</v>
      </c>
    </row>
    <row r="198" s="2" customFormat="1">
      <c r="A198" s="38"/>
      <c r="B198" s="39"/>
      <c r="C198" s="40"/>
      <c r="D198" s="232" t="s">
        <v>187</v>
      </c>
      <c r="E198" s="40"/>
      <c r="F198" s="233" t="s">
        <v>285</v>
      </c>
      <c r="G198" s="40"/>
      <c r="H198" s="40"/>
      <c r="I198" s="234"/>
      <c r="J198" s="40"/>
      <c r="K198" s="40"/>
      <c r="L198" s="44"/>
      <c r="M198" s="235"/>
      <c r="N198" s="236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187</v>
      </c>
      <c r="AU198" s="17" t="s">
        <v>88</v>
      </c>
    </row>
    <row r="199" s="13" customFormat="1">
      <c r="A199" s="13"/>
      <c r="B199" s="237"/>
      <c r="C199" s="238"/>
      <c r="D199" s="232" t="s">
        <v>189</v>
      </c>
      <c r="E199" s="239" t="s">
        <v>1</v>
      </c>
      <c r="F199" s="240" t="s">
        <v>279</v>
      </c>
      <c r="G199" s="238"/>
      <c r="H199" s="239" t="s">
        <v>1</v>
      </c>
      <c r="I199" s="241"/>
      <c r="J199" s="238"/>
      <c r="K199" s="238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189</v>
      </c>
      <c r="AU199" s="246" t="s">
        <v>88</v>
      </c>
      <c r="AV199" s="13" t="s">
        <v>86</v>
      </c>
      <c r="AW199" s="13" t="s">
        <v>34</v>
      </c>
      <c r="AX199" s="13" t="s">
        <v>78</v>
      </c>
      <c r="AY199" s="246" t="s">
        <v>178</v>
      </c>
    </row>
    <row r="200" s="14" customFormat="1">
      <c r="A200" s="14"/>
      <c r="B200" s="247"/>
      <c r="C200" s="248"/>
      <c r="D200" s="232" t="s">
        <v>189</v>
      </c>
      <c r="E200" s="249" t="s">
        <v>1</v>
      </c>
      <c r="F200" s="250" t="s">
        <v>286</v>
      </c>
      <c r="G200" s="248"/>
      <c r="H200" s="251">
        <v>3.6000000000000001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189</v>
      </c>
      <c r="AU200" s="257" t="s">
        <v>88</v>
      </c>
      <c r="AV200" s="14" t="s">
        <v>88</v>
      </c>
      <c r="AW200" s="14" t="s">
        <v>34</v>
      </c>
      <c r="AX200" s="14" t="s">
        <v>86</v>
      </c>
      <c r="AY200" s="257" t="s">
        <v>178</v>
      </c>
    </row>
    <row r="201" s="2" customFormat="1" ht="16.5" customHeight="1">
      <c r="A201" s="38"/>
      <c r="B201" s="39"/>
      <c r="C201" s="219" t="s">
        <v>287</v>
      </c>
      <c r="D201" s="219" t="s">
        <v>180</v>
      </c>
      <c r="E201" s="220" t="s">
        <v>288</v>
      </c>
      <c r="F201" s="221" t="s">
        <v>289</v>
      </c>
      <c r="G201" s="222" t="s">
        <v>131</v>
      </c>
      <c r="H201" s="223">
        <v>3.6000000000000001</v>
      </c>
      <c r="I201" s="224"/>
      <c r="J201" s="225">
        <f>ROUND(I201*H201,2)</f>
        <v>0</v>
      </c>
      <c r="K201" s="221" t="s">
        <v>184</v>
      </c>
      <c r="L201" s="44"/>
      <c r="M201" s="226" t="s">
        <v>1</v>
      </c>
      <c r="N201" s="227" t="s">
        <v>43</v>
      </c>
      <c r="O201" s="91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185</v>
      </c>
      <c r="AT201" s="230" t="s">
        <v>180</v>
      </c>
      <c r="AU201" s="230" t="s">
        <v>88</v>
      </c>
      <c r="AY201" s="17" t="s">
        <v>178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86</v>
      </c>
      <c r="BK201" s="231">
        <f>ROUND(I201*H201,2)</f>
        <v>0</v>
      </c>
      <c r="BL201" s="17" t="s">
        <v>185</v>
      </c>
      <c r="BM201" s="230" t="s">
        <v>290</v>
      </c>
    </row>
    <row r="202" s="2" customFormat="1">
      <c r="A202" s="38"/>
      <c r="B202" s="39"/>
      <c r="C202" s="40"/>
      <c r="D202" s="232" t="s">
        <v>187</v>
      </c>
      <c r="E202" s="40"/>
      <c r="F202" s="233" t="s">
        <v>291</v>
      </c>
      <c r="G202" s="40"/>
      <c r="H202" s="40"/>
      <c r="I202" s="234"/>
      <c r="J202" s="40"/>
      <c r="K202" s="40"/>
      <c r="L202" s="44"/>
      <c r="M202" s="235"/>
      <c r="N202" s="236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187</v>
      </c>
      <c r="AU202" s="17" t="s">
        <v>88</v>
      </c>
    </row>
    <row r="203" s="13" customFormat="1">
      <c r="A203" s="13"/>
      <c r="B203" s="237"/>
      <c r="C203" s="238"/>
      <c r="D203" s="232" t="s">
        <v>189</v>
      </c>
      <c r="E203" s="239" t="s">
        <v>1</v>
      </c>
      <c r="F203" s="240" t="s">
        <v>279</v>
      </c>
      <c r="G203" s="238"/>
      <c r="H203" s="239" t="s">
        <v>1</v>
      </c>
      <c r="I203" s="241"/>
      <c r="J203" s="238"/>
      <c r="K203" s="238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189</v>
      </c>
      <c r="AU203" s="246" t="s">
        <v>88</v>
      </c>
      <c r="AV203" s="13" t="s">
        <v>86</v>
      </c>
      <c r="AW203" s="13" t="s">
        <v>34</v>
      </c>
      <c r="AX203" s="13" t="s">
        <v>78</v>
      </c>
      <c r="AY203" s="246" t="s">
        <v>178</v>
      </c>
    </row>
    <row r="204" s="14" customFormat="1">
      <c r="A204" s="14"/>
      <c r="B204" s="247"/>
      <c r="C204" s="248"/>
      <c r="D204" s="232" t="s">
        <v>189</v>
      </c>
      <c r="E204" s="249" t="s">
        <v>1</v>
      </c>
      <c r="F204" s="250" t="s">
        <v>286</v>
      </c>
      <c r="G204" s="248"/>
      <c r="H204" s="251">
        <v>3.6000000000000001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189</v>
      </c>
      <c r="AU204" s="257" t="s">
        <v>88</v>
      </c>
      <c r="AV204" s="14" t="s">
        <v>88</v>
      </c>
      <c r="AW204" s="14" t="s">
        <v>34</v>
      </c>
      <c r="AX204" s="14" t="s">
        <v>86</v>
      </c>
      <c r="AY204" s="257" t="s">
        <v>178</v>
      </c>
    </row>
    <row r="205" s="2" customFormat="1" ht="16.5" customHeight="1">
      <c r="A205" s="38"/>
      <c r="B205" s="39"/>
      <c r="C205" s="219" t="s">
        <v>292</v>
      </c>
      <c r="D205" s="219" t="s">
        <v>180</v>
      </c>
      <c r="E205" s="220" t="s">
        <v>293</v>
      </c>
      <c r="F205" s="221" t="s">
        <v>294</v>
      </c>
      <c r="G205" s="222" t="s">
        <v>295</v>
      </c>
      <c r="H205" s="223">
        <v>0.016</v>
      </c>
      <c r="I205" s="224"/>
      <c r="J205" s="225">
        <f>ROUND(I205*H205,2)</f>
        <v>0</v>
      </c>
      <c r="K205" s="221" t="s">
        <v>184</v>
      </c>
      <c r="L205" s="44"/>
      <c r="M205" s="226" t="s">
        <v>1</v>
      </c>
      <c r="N205" s="227" t="s">
        <v>43</v>
      </c>
      <c r="O205" s="91"/>
      <c r="P205" s="228">
        <f>O205*H205</f>
        <v>0</v>
      </c>
      <c r="Q205" s="228">
        <v>1.06277</v>
      </c>
      <c r="R205" s="228">
        <f>Q205*H205</f>
        <v>0.01700432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185</v>
      </c>
      <c r="AT205" s="230" t="s">
        <v>180</v>
      </c>
      <c r="AU205" s="230" t="s">
        <v>88</v>
      </c>
      <c r="AY205" s="17" t="s">
        <v>178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86</v>
      </c>
      <c r="BK205" s="231">
        <f>ROUND(I205*H205,2)</f>
        <v>0</v>
      </c>
      <c r="BL205" s="17" t="s">
        <v>185</v>
      </c>
      <c r="BM205" s="230" t="s">
        <v>296</v>
      </c>
    </row>
    <row r="206" s="2" customFormat="1">
      <c r="A206" s="38"/>
      <c r="B206" s="39"/>
      <c r="C206" s="40"/>
      <c r="D206" s="232" t="s">
        <v>187</v>
      </c>
      <c r="E206" s="40"/>
      <c r="F206" s="233" t="s">
        <v>297</v>
      </c>
      <c r="G206" s="40"/>
      <c r="H206" s="40"/>
      <c r="I206" s="234"/>
      <c r="J206" s="40"/>
      <c r="K206" s="40"/>
      <c r="L206" s="44"/>
      <c r="M206" s="235"/>
      <c r="N206" s="236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187</v>
      </c>
      <c r="AU206" s="17" t="s">
        <v>88</v>
      </c>
    </row>
    <row r="207" s="13" customFormat="1">
      <c r="A207" s="13"/>
      <c r="B207" s="237"/>
      <c r="C207" s="238"/>
      <c r="D207" s="232" t="s">
        <v>189</v>
      </c>
      <c r="E207" s="239" t="s">
        <v>1</v>
      </c>
      <c r="F207" s="240" t="s">
        <v>298</v>
      </c>
      <c r="G207" s="238"/>
      <c r="H207" s="239" t="s">
        <v>1</v>
      </c>
      <c r="I207" s="241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189</v>
      </c>
      <c r="AU207" s="246" t="s">
        <v>88</v>
      </c>
      <c r="AV207" s="13" t="s">
        <v>86</v>
      </c>
      <c r="AW207" s="13" t="s">
        <v>34</v>
      </c>
      <c r="AX207" s="13" t="s">
        <v>78</v>
      </c>
      <c r="AY207" s="246" t="s">
        <v>178</v>
      </c>
    </row>
    <row r="208" s="14" customFormat="1">
      <c r="A208" s="14"/>
      <c r="B208" s="247"/>
      <c r="C208" s="248"/>
      <c r="D208" s="232" t="s">
        <v>189</v>
      </c>
      <c r="E208" s="249" t="s">
        <v>1</v>
      </c>
      <c r="F208" s="250" t="s">
        <v>299</v>
      </c>
      <c r="G208" s="248"/>
      <c r="H208" s="251">
        <v>0.016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189</v>
      </c>
      <c r="AU208" s="257" t="s">
        <v>88</v>
      </c>
      <c r="AV208" s="14" t="s">
        <v>88</v>
      </c>
      <c r="AW208" s="14" t="s">
        <v>34</v>
      </c>
      <c r="AX208" s="14" t="s">
        <v>86</v>
      </c>
      <c r="AY208" s="257" t="s">
        <v>178</v>
      </c>
    </row>
    <row r="209" s="2" customFormat="1" ht="24.15" customHeight="1">
      <c r="A209" s="38"/>
      <c r="B209" s="39"/>
      <c r="C209" s="219" t="s">
        <v>300</v>
      </c>
      <c r="D209" s="219" t="s">
        <v>180</v>
      </c>
      <c r="E209" s="220" t="s">
        <v>301</v>
      </c>
      <c r="F209" s="221" t="s">
        <v>302</v>
      </c>
      <c r="G209" s="222" t="s">
        <v>303</v>
      </c>
      <c r="H209" s="223">
        <v>1</v>
      </c>
      <c r="I209" s="224"/>
      <c r="J209" s="225">
        <f>ROUND(I209*H209,2)</f>
        <v>0</v>
      </c>
      <c r="K209" s="221" t="s">
        <v>1</v>
      </c>
      <c r="L209" s="44"/>
      <c r="M209" s="226" t="s">
        <v>1</v>
      </c>
      <c r="N209" s="227" t="s">
        <v>43</v>
      </c>
      <c r="O209" s="91"/>
      <c r="P209" s="228">
        <f>O209*H209</f>
        <v>0</v>
      </c>
      <c r="Q209" s="228">
        <v>0.108</v>
      </c>
      <c r="R209" s="228">
        <f>Q209*H209</f>
        <v>0.108</v>
      </c>
      <c r="S209" s="228">
        <v>0</v>
      </c>
      <c r="T209" s="22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185</v>
      </c>
      <c r="AT209" s="230" t="s">
        <v>180</v>
      </c>
      <c r="AU209" s="230" t="s">
        <v>88</v>
      </c>
      <c r="AY209" s="17" t="s">
        <v>178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86</v>
      </c>
      <c r="BK209" s="231">
        <f>ROUND(I209*H209,2)</f>
        <v>0</v>
      </c>
      <c r="BL209" s="17" t="s">
        <v>185</v>
      </c>
      <c r="BM209" s="230" t="s">
        <v>304</v>
      </c>
    </row>
    <row r="210" s="13" customFormat="1">
      <c r="A210" s="13"/>
      <c r="B210" s="237"/>
      <c r="C210" s="238"/>
      <c r="D210" s="232" t="s">
        <v>189</v>
      </c>
      <c r="E210" s="239" t="s">
        <v>1</v>
      </c>
      <c r="F210" s="240" t="s">
        <v>305</v>
      </c>
      <c r="G210" s="238"/>
      <c r="H210" s="239" t="s">
        <v>1</v>
      </c>
      <c r="I210" s="241"/>
      <c r="J210" s="238"/>
      <c r="K210" s="238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189</v>
      </c>
      <c r="AU210" s="246" t="s">
        <v>88</v>
      </c>
      <c r="AV210" s="13" t="s">
        <v>86</v>
      </c>
      <c r="AW210" s="13" t="s">
        <v>34</v>
      </c>
      <c r="AX210" s="13" t="s">
        <v>78</v>
      </c>
      <c r="AY210" s="246" t="s">
        <v>178</v>
      </c>
    </row>
    <row r="211" s="14" customFormat="1">
      <c r="A211" s="14"/>
      <c r="B211" s="247"/>
      <c r="C211" s="248"/>
      <c r="D211" s="232" t="s">
        <v>189</v>
      </c>
      <c r="E211" s="249" t="s">
        <v>1</v>
      </c>
      <c r="F211" s="250" t="s">
        <v>86</v>
      </c>
      <c r="G211" s="248"/>
      <c r="H211" s="251">
        <v>1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189</v>
      </c>
      <c r="AU211" s="257" t="s">
        <v>88</v>
      </c>
      <c r="AV211" s="14" t="s">
        <v>88</v>
      </c>
      <c r="AW211" s="14" t="s">
        <v>34</v>
      </c>
      <c r="AX211" s="14" t="s">
        <v>86</v>
      </c>
      <c r="AY211" s="257" t="s">
        <v>178</v>
      </c>
    </row>
    <row r="212" s="2" customFormat="1" ht="16.5" customHeight="1">
      <c r="A212" s="38"/>
      <c r="B212" s="39"/>
      <c r="C212" s="270" t="s">
        <v>306</v>
      </c>
      <c r="D212" s="270" t="s">
        <v>267</v>
      </c>
      <c r="E212" s="271" t="s">
        <v>307</v>
      </c>
      <c r="F212" s="272" t="s">
        <v>308</v>
      </c>
      <c r="G212" s="273" t="s">
        <v>309</v>
      </c>
      <c r="H212" s="274">
        <v>130</v>
      </c>
      <c r="I212" s="275"/>
      <c r="J212" s="276">
        <f>ROUND(I212*H212,2)</f>
        <v>0</v>
      </c>
      <c r="K212" s="272" t="s">
        <v>184</v>
      </c>
      <c r="L212" s="277"/>
      <c r="M212" s="278" t="s">
        <v>1</v>
      </c>
      <c r="N212" s="279" t="s">
        <v>43</v>
      </c>
      <c r="O212" s="91"/>
      <c r="P212" s="228">
        <f>O212*H212</f>
        <v>0</v>
      </c>
      <c r="Q212" s="228">
        <v>1.1200000000000001</v>
      </c>
      <c r="R212" s="228">
        <f>Q212*H212</f>
        <v>145.60000000000002</v>
      </c>
      <c r="S212" s="228">
        <v>0</v>
      </c>
      <c r="T212" s="22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0" t="s">
        <v>232</v>
      </c>
      <c r="AT212" s="230" t="s">
        <v>267</v>
      </c>
      <c r="AU212" s="230" t="s">
        <v>88</v>
      </c>
      <c r="AY212" s="17" t="s">
        <v>178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86</v>
      </c>
      <c r="BK212" s="231">
        <f>ROUND(I212*H212,2)</f>
        <v>0</v>
      </c>
      <c r="BL212" s="17" t="s">
        <v>185</v>
      </c>
      <c r="BM212" s="230" t="s">
        <v>310</v>
      </c>
    </row>
    <row r="213" s="2" customFormat="1">
      <c r="A213" s="38"/>
      <c r="B213" s="39"/>
      <c r="C213" s="40"/>
      <c r="D213" s="232" t="s">
        <v>187</v>
      </c>
      <c r="E213" s="40"/>
      <c r="F213" s="233" t="s">
        <v>311</v>
      </c>
      <c r="G213" s="40"/>
      <c r="H213" s="40"/>
      <c r="I213" s="234"/>
      <c r="J213" s="40"/>
      <c r="K213" s="40"/>
      <c r="L213" s="44"/>
      <c r="M213" s="235"/>
      <c r="N213" s="236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187</v>
      </c>
      <c r="AU213" s="17" t="s">
        <v>88</v>
      </c>
    </row>
    <row r="214" s="2" customFormat="1" ht="24.15" customHeight="1">
      <c r="A214" s="38"/>
      <c r="B214" s="39"/>
      <c r="C214" s="219" t="s">
        <v>7</v>
      </c>
      <c r="D214" s="219" t="s">
        <v>180</v>
      </c>
      <c r="E214" s="220" t="s">
        <v>312</v>
      </c>
      <c r="F214" s="221" t="s">
        <v>313</v>
      </c>
      <c r="G214" s="222" t="s">
        <v>303</v>
      </c>
      <c r="H214" s="223">
        <v>1</v>
      </c>
      <c r="I214" s="224"/>
      <c r="J214" s="225">
        <f>ROUND(I214*H214,2)</f>
        <v>0</v>
      </c>
      <c r="K214" s="221" t="s">
        <v>1</v>
      </c>
      <c r="L214" s="44"/>
      <c r="M214" s="226" t="s">
        <v>1</v>
      </c>
      <c r="N214" s="227" t="s">
        <v>43</v>
      </c>
      <c r="O214" s="91"/>
      <c r="P214" s="228">
        <f>O214*H214</f>
        <v>0</v>
      </c>
      <c r="Q214" s="228">
        <v>0.108</v>
      </c>
      <c r="R214" s="228">
        <f>Q214*H214</f>
        <v>0.108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185</v>
      </c>
      <c r="AT214" s="230" t="s">
        <v>180</v>
      </c>
      <c r="AU214" s="230" t="s">
        <v>88</v>
      </c>
      <c r="AY214" s="17" t="s">
        <v>178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86</v>
      </c>
      <c r="BK214" s="231">
        <f>ROUND(I214*H214,2)</f>
        <v>0</v>
      </c>
      <c r="BL214" s="17" t="s">
        <v>185</v>
      </c>
      <c r="BM214" s="230" t="s">
        <v>314</v>
      </c>
    </row>
    <row r="215" s="12" customFormat="1" ht="22.8" customHeight="1">
      <c r="A215" s="12"/>
      <c r="B215" s="203"/>
      <c r="C215" s="204"/>
      <c r="D215" s="205" t="s">
        <v>77</v>
      </c>
      <c r="E215" s="217" t="s">
        <v>101</v>
      </c>
      <c r="F215" s="217" t="s">
        <v>315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SUM(P216:P243)</f>
        <v>0</v>
      </c>
      <c r="Q215" s="211"/>
      <c r="R215" s="212">
        <f>SUM(R216:R243)</f>
        <v>451.39976036000002</v>
      </c>
      <c r="S215" s="211"/>
      <c r="T215" s="213">
        <f>SUM(T216:T243)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86</v>
      </c>
      <c r="AT215" s="215" t="s">
        <v>77</v>
      </c>
      <c r="AU215" s="215" t="s">
        <v>86</v>
      </c>
      <c r="AY215" s="214" t="s">
        <v>178</v>
      </c>
      <c r="BK215" s="216">
        <f>SUM(BK216:BK243)</f>
        <v>0</v>
      </c>
    </row>
    <row r="216" s="2" customFormat="1" ht="24.15" customHeight="1">
      <c r="A216" s="38"/>
      <c r="B216" s="39"/>
      <c r="C216" s="219" t="s">
        <v>316</v>
      </c>
      <c r="D216" s="219" t="s">
        <v>180</v>
      </c>
      <c r="E216" s="220" t="s">
        <v>317</v>
      </c>
      <c r="F216" s="221" t="s">
        <v>318</v>
      </c>
      <c r="G216" s="222" t="s">
        <v>116</v>
      </c>
      <c r="H216" s="223">
        <v>151.90000000000001</v>
      </c>
      <c r="I216" s="224"/>
      <c r="J216" s="225">
        <f>ROUND(I216*H216,2)</f>
        <v>0</v>
      </c>
      <c r="K216" s="221" t="s">
        <v>184</v>
      </c>
      <c r="L216" s="44"/>
      <c r="M216" s="226" t="s">
        <v>1</v>
      </c>
      <c r="N216" s="227" t="s">
        <v>43</v>
      </c>
      <c r="O216" s="91"/>
      <c r="P216" s="228">
        <f>O216*H216</f>
        <v>0</v>
      </c>
      <c r="Q216" s="228">
        <v>2.8332299999999999</v>
      </c>
      <c r="R216" s="228">
        <f>Q216*H216</f>
        <v>430.367637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185</v>
      </c>
      <c r="AT216" s="230" t="s">
        <v>180</v>
      </c>
      <c r="AU216" s="230" t="s">
        <v>88</v>
      </c>
      <c r="AY216" s="17" t="s">
        <v>178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86</v>
      </c>
      <c r="BK216" s="231">
        <f>ROUND(I216*H216,2)</f>
        <v>0</v>
      </c>
      <c r="BL216" s="17" t="s">
        <v>185</v>
      </c>
      <c r="BM216" s="230" t="s">
        <v>319</v>
      </c>
    </row>
    <row r="217" s="2" customFormat="1">
      <c r="A217" s="38"/>
      <c r="B217" s="39"/>
      <c r="C217" s="40"/>
      <c r="D217" s="232" t="s">
        <v>187</v>
      </c>
      <c r="E217" s="40"/>
      <c r="F217" s="233" t="s">
        <v>320</v>
      </c>
      <c r="G217" s="40"/>
      <c r="H217" s="40"/>
      <c r="I217" s="234"/>
      <c r="J217" s="40"/>
      <c r="K217" s="40"/>
      <c r="L217" s="44"/>
      <c r="M217" s="235"/>
      <c r="N217" s="236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187</v>
      </c>
      <c r="AU217" s="17" t="s">
        <v>88</v>
      </c>
    </row>
    <row r="218" s="13" customFormat="1">
      <c r="A218" s="13"/>
      <c r="B218" s="237"/>
      <c r="C218" s="238"/>
      <c r="D218" s="232" t="s">
        <v>189</v>
      </c>
      <c r="E218" s="239" t="s">
        <v>1</v>
      </c>
      <c r="F218" s="240" t="s">
        <v>321</v>
      </c>
      <c r="G218" s="238"/>
      <c r="H218" s="239" t="s">
        <v>1</v>
      </c>
      <c r="I218" s="241"/>
      <c r="J218" s="238"/>
      <c r="K218" s="238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189</v>
      </c>
      <c r="AU218" s="246" t="s">
        <v>88</v>
      </c>
      <c r="AV218" s="13" t="s">
        <v>86</v>
      </c>
      <c r="AW218" s="13" t="s">
        <v>34</v>
      </c>
      <c r="AX218" s="13" t="s">
        <v>78</v>
      </c>
      <c r="AY218" s="246" t="s">
        <v>178</v>
      </c>
    </row>
    <row r="219" s="13" customFormat="1">
      <c r="A219" s="13"/>
      <c r="B219" s="237"/>
      <c r="C219" s="238"/>
      <c r="D219" s="232" t="s">
        <v>189</v>
      </c>
      <c r="E219" s="239" t="s">
        <v>1</v>
      </c>
      <c r="F219" s="240" t="s">
        <v>322</v>
      </c>
      <c r="G219" s="238"/>
      <c r="H219" s="239" t="s">
        <v>1</v>
      </c>
      <c r="I219" s="241"/>
      <c r="J219" s="238"/>
      <c r="K219" s="238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189</v>
      </c>
      <c r="AU219" s="246" t="s">
        <v>88</v>
      </c>
      <c r="AV219" s="13" t="s">
        <v>86</v>
      </c>
      <c r="AW219" s="13" t="s">
        <v>34</v>
      </c>
      <c r="AX219" s="13" t="s">
        <v>78</v>
      </c>
      <c r="AY219" s="246" t="s">
        <v>178</v>
      </c>
    </row>
    <row r="220" s="14" customFormat="1">
      <c r="A220" s="14"/>
      <c r="B220" s="247"/>
      <c r="C220" s="248"/>
      <c r="D220" s="232" t="s">
        <v>189</v>
      </c>
      <c r="E220" s="249" t="s">
        <v>1</v>
      </c>
      <c r="F220" s="250" t="s">
        <v>323</v>
      </c>
      <c r="G220" s="248"/>
      <c r="H220" s="251">
        <v>51.5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189</v>
      </c>
      <c r="AU220" s="257" t="s">
        <v>88</v>
      </c>
      <c r="AV220" s="14" t="s">
        <v>88</v>
      </c>
      <c r="AW220" s="14" t="s">
        <v>34</v>
      </c>
      <c r="AX220" s="14" t="s">
        <v>78</v>
      </c>
      <c r="AY220" s="257" t="s">
        <v>178</v>
      </c>
    </row>
    <row r="221" s="13" customFormat="1">
      <c r="A221" s="13"/>
      <c r="B221" s="237"/>
      <c r="C221" s="238"/>
      <c r="D221" s="232" t="s">
        <v>189</v>
      </c>
      <c r="E221" s="239" t="s">
        <v>1</v>
      </c>
      <c r="F221" s="240" t="s">
        <v>324</v>
      </c>
      <c r="G221" s="238"/>
      <c r="H221" s="239" t="s">
        <v>1</v>
      </c>
      <c r="I221" s="241"/>
      <c r="J221" s="238"/>
      <c r="K221" s="238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189</v>
      </c>
      <c r="AU221" s="246" t="s">
        <v>88</v>
      </c>
      <c r="AV221" s="13" t="s">
        <v>86</v>
      </c>
      <c r="AW221" s="13" t="s">
        <v>34</v>
      </c>
      <c r="AX221" s="13" t="s">
        <v>78</v>
      </c>
      <c r="AY221" s="246" t="s">
        <v>178</v>
      </c>
    </row>
    <row r="222" s="14" customFormat="1">
      <c r="A222" s="14"/>
      <c r="B222" s="247"/>
      <c r="C222" s="248"/>
      <c r="D222" s="232" t="s">
        <v>189</v>
      </c>
      <c r="E222" s="249" t="s">
        <v>1</v>
      </c>
      <c r="F222" s="250" t="s">
        <v>325</v>
      </c>
      <c r="G222" s="248"/>
      <c r="H222" s="251">
        <v>85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189</v>
      </c>
      <c r="AU222" s="257" t="s">
        <v>88</v>
      </c>
      <c r="AV222" s="14" t="s">
        <v>88</v>
      </c>
      <c r="AW222" s="14" t="s">
        <v>34</v>
      </c>
      <c r="AX222" s="14" t="s">
        <v>78</v>
      </c>
      <c r="AY222" s="257" t="s">
        <v>178</v>
      </c>
    </row>
    <row r="223" s="13" customFormat="1">
      <c r="A223" s="13"/>
      <c r="B223" s="237"/>
      <c r="C223" s="238"/>
      <c r="D223" s="232" t="s">
        <v>189</v>
      </c>
      <c r="E223" s="239" t="s">
        <v>1</v>
      </c>
      <c r="F223" s="240" t="s">
        <v>326</v>
      </c>
      <c r="G223" s="238"/>
      <c r="H223" s="239" t="s">
        <v>1</v>
      </c>
      <c r="I223" s="241"/>
      <c r="J223" s="238"/>
      <c r="K223" s="238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189</v>
      </c>
      <c r="AU223" s="246" t="s">
        <v>88</v>
      </c>
      <c r="AV223" s="13" t="s">
        <v>86</v>
      </c>
      <c r="AW223" s="13" t="s">
        <v>34</v>
      </c>
      <c r="AX223" s="13" t="s">
        <v>78</v>
      </c>
      <c r="AY223" s="246" t="s">
        <v>178</v>
      </c>
    </row>
    <row r="224" s="14" customFormat="1">
      <c r="A224" s="14"/>
      <c r="B224" s="247"/>
      <c r="C224" s="248"/>
      <c r="D224" s="232" t="s">
        <v>189</v>
      </c>
      <c r="E224" s="249" t="s">
        <v>1</v>
      </c>
      <c r="F224" s="250" t="s">
        <v>327</v>
      </c>
      <c r="G224" s="248"/>
      <c r="H224" s="251">
        <v>15.4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189</v>
      </c>
      <c r="AU224" s="257" t="s">
        <v>88</v>
      </c>
      <c r="AV224" s="14" t="s">
        <v>88</v>
      </c>
      <c r="AW224" s="14" t="s">
        <v>34</v>
      </c>
      <c r="AX224" s="14" t="s">
        <v>78</v>
      </c>
      <c r="AY224" s="257" t="s">
        <v>178</v>
      </c>
    </row>
    <row r="225" s="15" customFormat="1">
      <c r="A225" s="15"/>
      <c r="B225" s="259"/>
      <c r="C225" s="260"/>
      <c r="D225" s="232" t="s">
        <v>189</v>
      </c>
      <c r="E225" s="261" t="s">
        <v>1</v>
      </c>
      <c r="F225" s="262" t="s">
        <v>231</v>
      </c>
      <c r="G225" s="260"/>
      <c r="H225" s="263">
        <v>151.90000000000001</v>
      </c>
      <c r="I225" s="264"/>
      <c r="J225" s="260"/>
      <c r="K225" s="260"/>
      <c r="L225" s="265"/>
      <c r="M225" s="266"/>
      <c r="N225" s="267"/>
      <c r="O225" s="267"/>
      <c r="P225" s="267"/>
      <c r="Q225" s="267"/>
      <c r="R225" s="267"/>
      <c r="S225" s="267"/>
      <c r="T225" s="26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9" t="s">
        <v>189</v>
      </c>
      <c r="AU225" s="269" t="s">
        <v>88</v>
      </c>
      <c r="AV225" s="15" t="s">
        <v>185</v>
      </c>
      <c r="AW225" s="15" t="s">
        <v>34</v>
      </c>
      <c r="AX225" s="15" t="s">
        <v>86</v>
      </c>
      <c r="AY225" s="269" t="s">
        <v>178</v>
      </c>
    </row>
    <row r="226" s="2" customFormat="1" ht="21.75" customHeight="1">
      <c r="A226" s="38"/>
      <c r="B226" s="39"/>
      <c r="C226" s="219" t="s">
        <v>328</v>
      </c>
      <c r="D226" s="219" t="s">
        <v>180</v>
      </c>
      <c r="E226" s="220" t="s">
        <v>329</v>
      </c>
      <c r="F226" s="221" t="s">
        <v>330</v>
      </c>
      <c r="G226" s="222" t="s">
        <v>131</v>
      </c>
      <c r="H226" s="223">
        <v>276</v>
      </c>
      <c r="I226" s="224"/>
      <c r="J226" s="225">
        <f>ROUND(I226*H226,2)</f>
        <v>0</v>
      </c>
      <c r="K226" s="221" t="s">
        <v>184</v>
      </c>
      <c r="L226" s="44"/>
      <c r="M226" s="226" t="s">
        <v>1</v>
      </c>
      <c r="N226" s="227" t="s">
        <v>43</v>
      </c>
      <c r="O226" s="91"/>
      <c r="P226" s="228">
        <f>O226*H226</f>
        <v>0</v>
      </c>
      <c r="Q226" s="228">
        <v>0.0086499999999999997</v>
      </c>
      <c r="R226" s="228">
        <f>Q226*H226</f>
        <v>2.3874</v>
      </c>
      <c r="S226" s="228">
        <v>0</v>
      </c>
      <c r="T226" s="22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185</v>
      </c>
      <c r="AT226" s="230" t="s">
        <v>180</v>
      </c>
      <c r="AU226" s="230" t="s">
        <v>88</v>
      </c>
      <c r="AY226" s="17" t="s">
        <v>178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86</v>
      </c>
      <c r="BK226" s="231">
        <f>ROUND(I226*H226,2)</f>
        <v>0</v>
      </c>
      <c r="BL226" s="17" t="s">
        <v>185</v>
      </c>
      <c r="BM226" s="230" t="s">
        <v>331</v>
      </c>
    </row>
    <row r="227" s="2" customFormat="1">
      <c r="A227" s="38"/>
      <c r="B227" s="39"/>
      <c r="C227" s="40"/>
      <c r="D227" s="232" t="s">
        <v>187</v>
      </c>
      <c r="E227" s="40"/>
      <c r="F227" s="233" t="s">
        <v>332</v>
      </c>
      <c r="G227" s="40"/>
      <c r="H227" s="40"/>
      <c r="I227" s="234"/>
      <c r="J227" s="40"/>
      <c r="K227" s="40"/>
      <c r="L227" s="44"/>
      <c r="M227" s="235"/>
      <c r="N227" s="236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187</v>
      </c>
      <c r="AU227" s="17" t="s">
        <v>88</v>
      </c>
    </row>
    <row r="228" s="13" customFormat="1">
      <c r="A228" s="13"/>
      <c r="B228" s="237"/>
      <c r="C228" s="238"/>
      <c r="D228" s="232" t="s">
        <v>189</v>
      </c>
      <c r="E228" s="239" t="s">
        <v>1</v>
      </c>
      <c r="F228" s="240" t="s">
        <v>333</v>
      </c>
      <c r="G228" s="238"/>
      <c r="H228" s="239" t="s">
        <v>1</v>
      </c>
      <c r="I228" s="241"/>
      <c r="J228" s="238"/>
      <c r="K228" s="238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189</v>
      </c>
      <c r="AU228" s="246" t="s">
        <v>88</v>
      </c>
      <c r="AV228" s="13" t="s">
        <v>86</v>
      </c>
      <c r="AW228" s="13" t="s">
        <v>34</v>
      </c>
      <c r="AX228" s="13" t="s">
        <v>78</v>
      </c>
      <c r="AY228" s="246" t="s">
        <v>178</v>
      </c>
    </row>
    <row r="229" s="14" customFormat="1">
      <c r="A229" s="14"/>
      <c r="B229" s="247"/>
      <c r="C229" s="248"/>
      <c r="D229" s="232" t="s">
        <v>189</v>
      </c>
      <c r="E229" s="249" t="s">
        <v>1</v>
      </c>
      <c r="F229" s="250" t="s">
        <v>334</v>
      </c>
      <c r="G229" s="248"/>
      <c r="H229" s="251">
        <v>276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189</v>
      </c>
      <c r="AU229" s="257" t="s">
        <v>88</v>
      </c>
      <c r="AV229" s="14" t="s">
        <v>88</v>
      </c>
      <c r="AW229" s="14" t="s">
        <v>34</v>
      </c>
      <c r="AX229" s="14" t="s">
        <v>86</v>
      </c>
      <c r="AY229" s="257" t="s">
        <v>178</v>
      </c>
    </row>
    <row r="230" s="2" customFormat="1" ht="21.75" customHeight="1">
      <c r="A230" s="38"/>
      <c r="B230" s="39"/>
      <c r="C230" s="219" t="s">
        <v>335</v>
      </c>
      <c r="D230" s="219" t="s">
        <v>180</v>
      </c>
      <c r="E230" s="220" t="s">
        <v>336</v>
      </c>
      <c r="F230" s="221" t="s">
        <v>337</v>
      </c>
      <c r="G230" s="222" t="s">
        <v>303</v>
      </c>
      <c r="H230" s="223">
        <v>1</v>
      </c>
      <c r="I230" s="224"/>
      <c r="J230" s="225">
        <f>ROUND(I230*H230,2)</f>
        <v>0</v>
      </c>
      <c r="K230" s="221" t="s">
        <v>1</v>
      </c>
      <c r="L230" s="44"/>
      <c r="M230" s="226" t="s">
        <v>1</v>
      </c>
      <c r="N230" s="227" t="s">
        <v>43</v>
      </c>
      <c r="O230" s="91"/>
      <c r="P230" s="228">
        <f>O230*H230</f>
        <v>0</v>
      </c>
      <c r="Q230" s="228">
        <v>0.0086499999999999997</v>
      </c>
      <c r="R230" s="228">
        <f>Q230*H230</f>
        <v>0.0086499999999999997</v>
      </c>
      <c r="S230" s="228">
        <v>0</v>
      </c>
      <c r="T230" s="22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0" t="s">
        <v>185</v>
      </c>
      <c r="AT230" s="230" t="s">
        <v>180</v>
      </c>
      <c r="AU230" s="230" t="s">
        <v>88</v>
      </c>
      <c r="AY230" s="17" t="s">
        <v>178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86</v>
      </c>
      <c r="BK230" s="231">
        <f>ROUND(I230*H230,2)</f>
        <v>0</v>
      </c>
      <c r="BL230" s="17" t="s">
        <v>185</v>
      </c>
      <c r="BM230" s="230" t="s">
        <v>338</v>
      </c>
    </row>
    <row r="231" s="2" customFormat="1">
      <c r="A231" s="38"/>
      <c r="B231" s="39"/>
      <c r="C231" s="40"/>
      <c r="D231" s="232" t="s">
        <v>187</v>
      </c>
      <c r="E231" s="40"/>
      <c r="F231" s="233" t="s">
        <v>339</v>
      </c>
      <c r="G231" s="40"/>
      <c r="H231" s="40"/>
      <c r="I231" s="234"/>
      <c r="J231" s="40"/>
      <c r="K231" s="40"/>
      <c r="L231" s="44"/>
      <c r="M231" s="235"/>
      <c r="N231" s="236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187</v>
      </c>
      <c r="AU231" s="17" t="s">
        <v>88</v>
      </c>
    </row>
    <row r="232" s="2" customFormat="1" ht="21.75" customHeight="1">
      <c r="A232" s="38"/>
      <c r="B232" s="39"/>
      <c r="C232" s="219" t="s">
        <v>340</v>
      </c>
      <c r="D232" s="219" t="s">
        <v>180</v>
      </c>
      <c r="E232" s="220" t="s">
        <v>341</v>
      </c>
      <c r="F232" s="221" t="s">
        <v>342</v>
      </c>
      <c r="G232" s="222" t="s">
        <v>131</v>
      </c>
      <c r="H232" s="223">
        <v>276</v>
      </c>
      <c r="I232" s="224"/>
      <c r="J232" s="225">
        <f>ROUND(I232*H232,2)</f>
        <v>0</v>
      </c>
      <c r="K232" s="221" t="s">
        <v>184</v>
      </c>
      <c r="L232" s="44"/>
      <c r="M232" s="226" t="s">
        <v>1</v>
      </c>
      <c r="N232" s="227" t="s">
        <v>43</v>
      </c>
      <c r="O232" s="91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185</v>
      </c>
      <c r="AT232" s="230" t="s">
        <v>180</v>
      </c>
      <c r="AU232" s="230" t="s">
        <v>88</v>
      </c>
      <c r="AY232" s="17" t="s">
        <v>178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86</v>
      </c>
      <c r="BK232" s="231">
        <f>ROUND(I232*H232,2)</f>
        <v>0</v>
      </c>
      <c r="BL232" s="17" t="s">
        <v>185</v>
      </c>
      <c r="BM232" s="230" t="s">
        <v>343</v>
      </c>
    </row>
    <row r="233" s="2" customFormat="1">
      <c r="A233" s="38"/>
      <c r="B233" s="39"/>
      <c r="C233" s="40"/>
      <c r="D233" s="232" t="s">
        <v>187</v>
      </c>
      <c r="E233" s="40"/>
      <c r="F233" s="233" t="s">
        <v>344</v>
      </c>
      <c r="G233" s="40"/>
      <c r="H233" s="40"/>
      <c r="I233" s="234"/>
      <c r="J233" s="40"/>
      <c r="K233" s="40"/>
      <c r="L233" s="44"/>
      <c r="M233" s="235"/>
      <c r="N233" s="236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187</v>
      </c>
      <c r="AU233" s="17" t="s">
        <v>88</v>
      </c>
    </row>
    <row r="234" s="13" customFormat="1">
      <c r="A234" s="13"/>
      <c r="B234" s="237"/>
      <c r="C234" s="238"/>
      <c r="D234" s="232" t="s">
        <v>189</v>
      </c>
      <c r="E234" s="239" t="s">
        <v>1</v>
      </c>
      <c r="F234" s="240" t="s">
        <v>333</v>
      </c>
      <c r="G234" s="238"/>
      <c r="H234" s="239" t="s">
        <v>1</v>
      </c>
      <c r="I234" s="241"/>
      <c r="J234" s="238"/>
      <c r="K234" s="238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189</v>
      </c>
      <c r="AU234" s="246" t="s">
        <v>88</v>
      </c>
      <c r="AV234" s="13" t="s">
        <v>86</v>
      </c>
      <c r="AW234" s="13" t="s">
        <v>34</v>
      </c>
      <c r="AX234" s="13" t="s">
        <v>78</v>
      </c>
      <c r="AY234" s="246" t="s">
        <v>178</v>
      </c>
    </row>
    <row r="235" s="14" customFormat="1">
      <c r="A235" s="14"/>
      <c r="B235" s="247"/>
      <c r="C235" s="248"/>
      <c r="D235" s="232" t="s">
        <v>189</v>
      </c>
      <c r="E235" s="249" t="s">
        <v>1</v>
      </c>
      <c r="F235" s="250" t="s">
        <v>334</v>
      </c>
      <c r="G235" s="248"/>
      <c r="H235" s="251">
        <v>276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189</v>
      </c>
      <c r="AU235" s="257" t="s">
        <v>88</v>
      </c>
      <c r="AV235" s="14" t="s">
        <v>88</v>
      </c>
      <c r="AW235" s="14" t="s">
        <v>34</v>
      </c>
      <c r="AX235" s="14" t="s">
        <v>86</v>
      </c>
      <c r="AY235" s="257" t="s">
        <v>178</v>
      </c>
    </row>
    <row r="236" s="2" customFormat="1" ht="24.15" customHeight="1">
      <c r="A236" s="38"/>
      <c r="B236" s="39"/>
      <c r="C236" s="219" t="s">
        <v>117</v>
      </c>
      <c r="D236" s="219" t="s">
        <v>180</v>
      </c>
      <c r="E236" s="220" t="s">
        <v>345</v>
      </c>
      <c r="F236" s="221" t="s">
        <v>346</v>
      </c>
      <c r="G236" s="222" t="s">
        <v>295</v>
      </c>
      <c r="H236" s="223">
        <v>8.7119999999999997</v>
      </c>
      <c r="I236" s="224"/>
      <c r="J236" s="225">
        <f>ROUND(I236*H236,2)</f>
        <v>0</v>
      </c>
      <c r="K236" s="221" t="s">
        <v>184</v>
      </c>
      <c r="L236" s="44"/>
      <c r="M236" s="226" t="s">
        <v>1</v>
      </c>
      <c r="N236" s="227" t="s">
        <v>43</v>
      </c>
      <c r="O236" s="91"/>
      <c r="P236" s="228">
        <f>O236*H236</f>
        <v>0</v>
      </c>
      <c r="Q236" s="228">
        <v>1.09528</v>
      </c>
      <c r="R236" s="228">
        <f>Q236*H236</f>
        <v>9.5420793600000007</v>
      </c>
      <c r="S236" s="228">
        <v>0</v>
      </c>
      <c r="T236" s="22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185</v>
      </c>
      <c r="AT236" s="230" t="s">
        <v>180</v>
      </c>
      <c r="AU236" s="230" t="s">
        <v>88</v>
      </c>
      <c r="AY236" s="17" t="s">
        <v>178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86</v>
      </c>
      <c r="BK236" s="231">
        <f>ROUND(I236*H236,2)</f>
        <v>0</v>
      </c>
      <c r="BL236" s="17" t="s">
        <v>185</v>
      </c>
      <c r="BM236" s="230" t="s">
        <v>347</v>
      </c>
    </row>
    <row r="237" s="2" customFormat="1">
      <c r="A237" s="38"/>
      <c r="B237" s="39"/>
      <c r="C237" s="40"/>
      <c r="D237" s="232" t="s">
        <v>187</v>
      </c>
      <c r="E237" s="40"/>
      <c r="F237" s="233" t="s">
        <v>348</v>
      </c>
      <c r="G237" s="40"/>
      <c r="H237" s="40"/>
      <c r="I237" s="234"/>
      <c r="J237" s="40"/>
      <c r="K237" s="40"/>
      <c r="L237" s="44"/>
      <c r="M237" s="235"/>
      <c r="N237" s="236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187</v>
      </c>
      <c r="AU237" s="17" t="s">
        <v>88</v>
      </c>
    </row>
    <row r="238" s="13" customFormat="1">
      <c r="A238" s="13"/>
      <c r="B238" s="237"/>
      <c r="C238" s="238"/>
      <c r="D238" s="232" t="s">
        <v>189</v>
      </c>
      <c r="E238" s="239" t="s">
        <v>1</v>
      </c>
      <c r="F238" s="240" t="s">
        <v>349</v>
      </c>
      <c r="G238" s="238"/>
      <c r="H238" s="239" t="s">
        <v>1</v>
      </c>
      <c r="I238" s="241"/>
      <c r="J238" s="238"/>
      <c r="K238" s="238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189</v>
      </c>
      <c r="AU238" s="246" t="s">
        <v>88</v>
      </c>
      <c r="AV238" s="13" t="s">
        <v>86</v>
      </c>
      <c r="AW238" s="13" t="s">
        <v>34</v>
      </c>
      <c r="AX238" s="13" t="s">
        <v>78</v>
      </c>
      <c r="AY238" s="246" t="s">
        <v>178</v>
      </c>
    </row>
    <row r="239" s="14" customFormat="1">
      <c r="A239" s="14"/>
      <c r="B239" s="247"/>
      <c r="C239" s="248"/>
      <c r="D239" s="232" t="s">
        <v>189</v>
      </c>
      <c r="E239" s="249" t="s">
        <v>1</v>
      </c>
      <c r="F239" s="250" t="s">
        <v>350</v>
      </c>
      <c r="G239" s="248"/>
      <c r="H239" s="251">
        <v>8.7119999999999997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189</v>
      </c>
      <c r="AU239" s="257" t="s">
        <v>88</v>
      </c>
      <c r="AV239" s="14" t="s">
        <v>88</v>
      </c>
      <c r="AW239" s="14" t="s">
        <v>34</v>
      </c>
      <c r="AX239" s="14" t="s">
        <v>86</v>
      </c>
      <c r="AY239" s="257" t="s">
        <v>178</v>
      </c>
    </row>
    <row r="240" s="2" customFormat="1" ht="24.15" customHeight="1">
      <c r="A240" s="38"/>
      <c r="B240" s="39"/>
      <c r="C240" s="219" t="s">
        <v>351</v>
      </c>
      <c r="D240" s="219" t="s">
        <v>180</v>
      </c>
      <c r="E240" s="220" t="s">
        <v>352</v>
      </c>
      <c r="F240" s="221" t="s">
        <v>353</v>
      </c>
      <c r="G240" s="222" t="s">
        <v>295</v>
      </c>
      <c r="H240" s="223">
        <v>8.6150000000000002</v>
      </c>
      <c r="I240" s="224"/>
      <c r="J240" s="225">
        <f>ROUND(I240*H240,2)</f>
        <v>0</v>
      </c>
      <c r="K240" s="221" t="s">
        <v>184</v>
      </c>
      <c r="L240" s="44"/>
      <c r="M240" s="226" t="s">
        <v>1</v>
      </c>
      <c r="N240" s="227" t="s">
        <v>43</v>
      </c>
      <c r="O240" s="91"/>
      <c r="P240" s="228">
        <f>O240*H240</f>
        <v>0</v>
      </c>
      <c r="Q240" s="228">
        <v>1.0556000000000001</v>
      </c>
      <c r="R240" s="228">
        <f>Q240*H240</f>
        <v>9.0939940000000004</v>
      </c>
      <c r="S240" s="228">
        <v>0</v>
      </c>
      <c r="T240" s="22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0" t="s">
        <v>185</v>
      </c>
      <c r="AT240" s="230" t="s">
        <v>180</v>
      </c>
      <c r="AU240" s="230" t="s">
        <v>88</v>
      </c>
      <c r="AY240" s="17" t="s">
        <v>178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86</v>
      </c>
      <c r="BK240" s="231">
        <f>ROUND(I240*H240,2)</f>
        <v>0</v>
      </c>
      <c r="BL240" s="17" t="s">
        <v>185</v>
      </c>
      <c r="BM240" s="230" t="s">
        <v>354</v>
      </c>
    </row>
    <row r="241" s="2" customFormat="1">
      <c r="A241" s="38"/>
      <c r="B241" s="39"/>
      <c r="C241" s="40"/>
      <c r="D241" s="232" t="s">
        <v>187</v>
      </c>
      <c r="E241" s="40"/>
      <c r="F241" s="233" t="s">
        <v>355</v>
      </c>
      <c r="G241" s="40"/>
      <c r="H241" s="40"/>
      <c r="I241" s="234"/>
      <c r="J241" s="40"/>
      <c r="K241" s="40"/>
      <c r="L241" s="44"/>
      <c r="M241" s="235"/>
      <c r="N241" s="236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187</v>
      </c>
      <c r="AU241" s="17" t="s">
        <v>88</v>
      </c>
    </row>
    <row r="242" s="13" customFormat="1">
      <c r="A242" s="13"/>
      <c r="B242" s="237"/>
      <c r="C242" s="238"/>
      <c r="D242" s="232" t="s">
        <v>189</v>
      </c>
      <c r="E242" s="239" t="s">
        <v>1</v>
      </c>
      <c r="F242" s="240" t="s">
        <v>356</v>
      </c>
      <c r="G242" s="238"/>
      <c r="H242" s="239" t="s">
        <v>1</v>
      </c>
      <c r="I242" s="241"/>
      <c r="J242" s="238"/>
      <c r="K242" s="238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189</v>
      </c>
      <c r="AU242" s="246" t="s">
        <v>88</v>
      </c>
      <c r="AV242" s="13" t="s">
        <v>86</v>
      </c>
      <c r="AW242" s="13" t="s">
        <v>34</v>
      </c>
      <c r="AX242" s="13" t="s">
        <v>78</v>
      </c>
      <c r="AY242" s="246" t="s">
        <v>178</v>
      </c>
    </row>
    <row r="243" s="14" customFormat="1">
      <c r="A243" s="14"/>
      <c r="B243" s="247"/>
      <c r="C243" s="248"/>
      <c r="D243" s="232" t="s">
        <v>189</v>
      </c>
      <c r="E243" s="249" t="s">
        <v>1</v>
      </c>
      <c r="F243" s="250" t="s">
        <v>357</v>
      </c>
      <c r="G243" s="248"/>
      <c r="H243" s="251">
        <v>8.6150000000000002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189</v>
      </c>
      <c r="AU243" s="257" t="s">
        <v>88</v>
      </c>
      <c r="AV243" s="14" t="s">
        <v>88</v>
      </c>
      <c r="AW243" s="14" t="s">
        <v>34</v>
      </c>
      <c r="AX243" s="14" t="s">
        <v>86</v>
      </c>
      <c r="AY243" s="257" t="s">
        <v>178</v>
      </c>
    </row>
    <row r="244" s="12" customFormat="1" ht="22.8" customHeight="1">
      <c r="A244" s="12"/>
      <c r="B244" s="203"/>
      <c r="C244" s="204"/>
      <c r="D244" s="205" t="s">
        <v>77</v>
      </c>
      <c r="E244" s="217" t="s">
        <v>237</v>
      </c>
      <c r="F244" s="217" t="s">
        <v>358</v>
      </c>
      <c r="G244" s="204"/>
      <c r="H244" s="204"/>
      <c r="I244" s="207"/>
      <c r="J244" s="218">
        <f>BK244</f>
        <v>0</v>
      </c>
      <c r="K244" s="204"/>
      <c r="L244" s="209"/>
      <c r="M244" s="210"/>
      <c r="N244" s="211"/>
      <c r="O244" s="211"/>
      <c r="P244" s="212">
        <f>SUM(P245:P378)</f>
        <v>0</v>
      </c>
      <c r="Q244" s="211"/>
      <c r="R244" s="212">
        <f>SUM(R245:R378)</f>
        <v>14.54898556</v>
      </c>
      <c r="S244" s="211"/>
      <c r="T244" s="213">
        <f>SUM(T245:T378)</f>
        <v>467.06220000000002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86</v>
      </c>
      <c r="AT244" s="215" t="s">
        <v>77</v>
      </c>
      <c r="AU244" s="215" t="s">
        <v>86</v>
      </c>
      <c r="AY244" s="214" t="s">
        <v>178</v>
      </c>
      <c r="BK244" s="216">
        <f>SUM(BK245:BK378)</f>
        <v>0</v>
      </c>
    </row>
    <row r="245" s="2" customFormat="1" ht="21.75" customHeight="1">
      <c r="A245" s="38"/>
      <c r="B245" s="39"/>
      <c r="C245" s="219" t="s">
        <v>359</v>
      </c>
      <c r="D245" s="219" t="s">
        <v>180</v>
      </c>
      <c r="E245" s="220" t="s">
        <v>360</v>
      </c>
      <c r="F245" s="221" t="s">
        <v>361</v>
      </c>
      <c r="G245" s="222" t="s">
        <v>362</v>
      </c>
      <c r="H245" s="223">
        <v>116.64</v>
      </c>
      <c r="I245" s="224"/>
      <c r="J245" s="225">
        <f>ROUND(I245*H245,2)</f>
        <v>0</v>
      </c>
      <c r="K245" s="221" t="s">
        <v>184</v>
      </c>
      <c r="L245" s="44"/>
      <c r="M245" s="226" t="s">
        <v>1</v>
      </c>
      <c r="N245" s="227" t="s">
        <v>43</v>
      </c>
      <c r="O245" s="91"/>
      <c r="P245" s="228">
        <f>O245*H245</f>
        <v>0</v>
      </c>
      <c r="Q245" s="228">
        <v>0.00022000000000000001</v>
      </c>
      <c r="R245" s="228">
        <f>Q245*H245</f>
        <v>0.025660800000000001</v>
      </c>
      <c r="S245" s="228">
        <v>0</v>
      </c>
      <c r="T245" s="22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185</v>
      </c>
      <c r="AT245" s="230" t="s">
        <v>180</v>
      </c>
      <c r="AU245" s="230" t="s">
        <v>88</v>
      </c>
      <c r="AY245" s="17" t="s">
        <v>178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86</v>
      </c>
      <c r="BK245" s="231">
        <f>ROUND(I245*H245,2)</f>
        <v>0</v>
      </c>
      <c r="BL245" s="17" t="s">
        <v>185</v>
      </c>
      <c r="BM245" s="230" t="s">
        <v>363</v>
      </c>
    </row>
    <row r="246" s="2" customFormat="1">
      <c r="A246" s="38"/>
      <c r="B246" s="39"/>
      <c r="C246" s="40"/>
      <c r="D246" s="232" t="s">
        <v>187</v>
      </c>
      <c r="E246" s="40"/>
      <c r="F246" s="233" t="s">
        <v>364</v>
      </c>
      <c r="G246" s="40"/>
      <c r="H246" s="40"/>
      <c r="I246" s="234"/>
      <c r="J246" s="40"/>
      <c r="K246" s="40"/>
      <c r="L246" s="44"/>
      <c r="M246" s="235"/>
      <c r="N246" s="236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187</v>
      </c>
      <c r="AU246" s="17" t="s">
        <v>88</v>
      </c>
    </row>
    <row r="247" s="13" customFormat="1">
      <c r="A247" s="13"/>
      <c r="B247" s="237"/>
      <c r="C247" s="238"/>
      <c r="D247" s="232" t="s">
        <v>189</v>
      </c>
      <c r="E247" s="239" t="s">
        <v>1</v>
      </c>
      <c r="F247" s="240" t="s">
        <v>365</v>
      </c>
      <c r="G247" s="238"/>
      <c r="H247" s="239" t="s">
        <v>1</v>
      </c>
      <c r="I247" s="241"/>
      <c r="J247" s="238"/>
      <c r="K247" s="238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189</v>
      </c>
      <c r="AU247" s="246" t="s">
        <v>88</v>
      </c>
      <c r="AV247" s="13" t="s">
        <v>86</v>
      </c>
      <c r="AW247" s="13" t="s">
        <v>34</v>
      </c>
      <c r="AX247" s="13" t="s">
        <v>78</v>
      </c>
      <c r="AY247" s="246" t="s">
        <v>178</v>
      </c>
    </row>
    <row r="248" s="14" customFormat="1">
      <c r="A248" s="14"/>
      <c r="B248" s="247"/>
      <c r="C248" s="248"/>
      <c r="D248" s="232" t="s">
        <v>189</v>
      </c>
      <c r="E248" s="249" t="s">
        <v>1</v>
      </c>
      <c r="F248" s="250" t="s">
        <v>366</v>
      </c>
      <c r="G248" s="248"/>
      <c r="H248" s="251">
        <v>22.16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189</v>
      </c>
      <c r="AU248" s="257" t="s">
        <v>88</v>
      </c>
      <c r="AV248" s="14" t="s">
        <v>88</v>
      </c>
      <c r="AW248" s="14" t="s">
        <v>34</v>
      </c>
      <c r="AX248" s="14" t="s">
        <v>78</v>
      </c>
      <c r="AY248" s="257" t="s">
        <v>178</v>
      </c>
    </row>
    <row r="249" s="13" customFormat="1">
      <c r="A249" s="13"/>
      <c r="B249" s="237"/>
      <c r="C249" s="238"/>
      <c r="D249" s="232" t="s">
        <v>189</v>
      </c>
      <c r="E249" s="239" t="s">
        <v>1</v>
      </c>
      <c r="F249" s="240" t="s">
        <v>367</v>
      </c>
      <c r="G249" s="238"/>
      <c r="H249" s="239" t="s">
        <v>1</v>
      </c>
      <c r="I249" s="241"/>
      <c r="J249" s="238"/>
      <c r="K249" s="238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189</v>
      </c>
      <c r="AU249" s="246" t="s">
        <v>88</v>
      </c>
      <c r="AV249" s="13" t="s">
        <v>86</v>
      </c>
      <c r="AW249" s="13" t="s">
        <v>34</v>
      </c>
      <c r="AX249" s="13" t="s">
        <v>78</v>
      </c>
      <c r="AY249" s="246" t="s">
        <v>178</v>
      </c>
    </row>
    <row r="250" s="14" customFormat="1">
      <c r="A250" s="14"/>
      <c r="B250" s="247"/>
      <c r="C250" s="248"/>
      <c r="D250" s="232" t="s">
        <v>189</v>
      </c>
      <c r="E250" s="249" t="s">
        <v>1</v>
      </c>
      <c r="F250" s="250" t="s">
        <v>368</v>
      </c>
      <c r="G250" s="248"/>
      <c r="H250" s="251">
        <v>94.480000000000004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189</v>
      </c>
      <c r="AU250" s="257" t="s">
        <v>88</v>
      </c>
      <c r="AV250" s="14" t="s">
        <v>88</v>
      </c>
      <c r="AW250" s="14" t="s">
        <v>34</v>
      </c>
      <c r="AX250" s="14" t="s">
        <v>78</v>
      </c>
      <c r="AY250" s="257" t="s">
        <v>178</v>
      </c>
    </row>
    <row r="251" s="15" customFormat="1">
      <c r="A251" s="15"/>
      <c r="B251" s="259"/>
      <c r="C251" s="260"/>
      <c r="D251" s="232" t="s">
        <v>189</v>
      </c>
      <c r="E251" s="261" t="s">
        <v>1</v>
      </c>
      <c r="F251" s="262" t="s">
        <v>231</v>
      </c>
      <c r="G251" s="260"/>
      <c r="H251" s="263">
        <v>116.64</v>
      </c>
      <c r="I251" s="264"/>
      <c r="J251" s="260"/>
      <c r="K251" s="260"/>
      <c r="L251" s="265"/>
      <c r="M251" s="266"/>
      <c r="N251" s="267"/>
      <c r="O251" s="267"/>
      <c r="P251" s="267"/>
      <c r="Q251" s="267"/>
      <c r="R251" s="267"/>
      <c r="S251" s="267"/>
      <c r="T251" s="26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9" t="s">
        <v>189</v>
      </c>
      <c r="AU251" s="269" t="s">
        <v>88</v>
      </c>
      <c r="AV251" s="15" t="s">
        <v>185</v>
      </c>
      <c r="AW251" s="15" t="s">
        <v>34</v>
      </c>
      <c r="AX251" s="15" t="s">
        <v>86</v>
      </c>
      <c r="AY251" s="269" t="s">
        <v>178</v>
      </c>
    </row>
    <row r="252" s="2" customFormat="1" ht="33" customHeight="1">
      <c r="A252" s="38"/>
      <c r="B252" s="39"/>
      <c r="C252" s="219" t="s">
        <v>369</v>
      </c>
      <c r="D252" s="219" t="s">
        <v>180</v>
      </c>
      <c r="E252" s="220" t="s">
        <v>370</v>
      </c>
      <c r="F252" s="221" t="s">
        <v>371</v>
      </c>
      <c r="G252" s="222" t="s">
        <v>309</v>
      </c>
      <c r="H252" s="223">
        <v>2</v>
      </c>
      <c r="I252" s="224"/>
      <c r="J252" s="225">
        <f>ROUND(I252*H252,2)</f>
        <v>0</v>
      </c>
      <c r="K252" s="221" t="s">
        <v>184</v>
      </c>
      <c r="L252" s="44"/>
      <c r="M252" s="226" t="s">
        <v>1</v>
      </c>
      <c r="N252" s="227" t="s">
        <v>43</v>
      </c>
      <c r="O252" s="91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0" t="s">
        <v>185</v>
      </c>
      <c r="AT252" s="230" t="s">
        <v>180</v>
      </c>
      <c r="AU252" s="230" t="s">
        <v>88</v>
      </c>
      <c r="AY252" s="17" t="s">
        <v>178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7" t="s">
        <v>86</v>
      </c>
      <c r="BK252" s="231">
        <f>ROUND(I252*H252,2)</f>
        <v>0</v>
      </c>
      <c r="BL252" s="17" t="s">
        <v>185</v>
      </c>
      <c r="BM252" s="230" t="s">
        <v>372</v>
      </c>
    </row>
    <row r="253" s="2" customFormat="1">
      <c r="A253" s="38"/>
      <c r="B253" s="39"/>
      <c r="C253" s="40"/>
      <c r="D253" s="232" t="s">
        <v>187</v>
      </c>
      <c r="E253" s="40"/>
      <c r="F253" s="233" t="s">
        <v>373</v>
      </c>
      <c r="G253" s="40"/>
      <c r="H253" s="40"/>
      <c r="I253" s="234"/>
      <c r="J253" s="40"/>
      <c r="K253" s="40"/>
      <c r="L253" s="44"/>
      <c r="M253" s="235"/>
      <c r="N253" s="236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187</v>
      </c>
      <c r="AU253" s="17" t="s">
        <v>88</v>
      </c>
    </row>
    <row r="254" s="2" customFormat="1" ht="33" customHeight="1">
      <c r="A254" s="38"/>
      <c r="B254" s="39"/>
      <c r="C254" s="219" t="s">
        <v>374</v>
      </c>
      <c r="D254" s="219" t="s">
        <v>180</v>
      </c>
      <c r="E254" s="220" t="s">
        <v>375</v>
      </c>
      <c r="F254" s="221" t="s">
        <v>376</v>
      </c>
      <c r="G254" s="222" t="s">
        <v>309</v>
      </c>
      <c r="H254" s="223">
        <v>300</v>
      </c>
      <c r="I254" s="224"/>
      <c r="J254" s="225">
        <f>ROUND(I254*H254,2)</f>
        <v>0</v>
      </c>
      <c r="K254" s="221" t="s">
        <v>184</v>
      </c>
      <c r="L254" s="44"/>
      <c r="M254" s="226" t="s">
        <v>1</v>
      </c>
      <c r="N254" s="227" t="s">
        <v>43</v>
      </c>
      <c r="O254" s="91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185</v>
      </c>
      <c r="AT254" s="230" t="s">
        <v>180</v>
      </c>
      <c r="AU254" s="230" t="s">
        <v>88</v>
      </c>
      <c r="AY254" s="17" t="s">
        <v>178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86</v>
      </c>
      <c r="BK254" s="231">
        <f>ROUND(I254*H254,2)</f>
        <v>0</v>
      </c>
      <c r="BL254" s="17" t="s">
        <v>185</v>
      </c>
      <c r="BM254" s="230" t="s">
        <v>377</v>
      </c>
    </row>
    <row r="255" s="2" customFormat="1">
      <c r="A255" s="38"/>
      <c r="B255" s="39"/>
      <c r="C255" s="40"/>
      <c r="D255" s="232" t="s">
        <v>187</v>
      </c>
      <c r="E255" s="40"/>
      <c r="F255" s="233" t="s">
        <v>378</v>
      </c>
      <c r="G255" s="40"/>
      <c r="H255" s="40"/>
      <c r="I255" s="234"/>
      <c r="J255" s="40"/>
      <c r="K255" s="40"/>
      <c r="L255" s="44"/>
      <c r="M255" s="235"/>
      <c r="N255" s="236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187</v>
      </c>
      <c r="AU255" s="17" t="s">
        <v>88</v>
      </c>
    </row>
    <row r="256" s="13" customFormat="1">
      <c r="A256" s="13"/>
      <c r="B256" s="237"/>
      <c r="C256" s="238"/>
      <c r="D256" s="232" t="s">
        <v>189</v>
      </c>
      <c r="E256" s="239" t="s">
        <v>1</v>
      </c>
      <c r="F256" s="240" t="s">
        <v>379</v>
      </c>
      <c r="G256" s="238"/>
      <c r="H256" s="239" t="s">
        <v>1</v>
      </c>
      <c r="I256" s="241"/>
      <c r="J256" s="238"/>
      <c r="K256" s="238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189</v>
      </c>
      <c r="AU256" s="246" t="s">
        <v>88</v>
      </c>
      <c r="AV256" s="13" t="s">
        <v>86</v>
      </c>
      <c r="AW256" s="13" t="s">
        <v>34</v>
      </c>
      <c r="AX256" s="13" t="s">
        <v>78</v>
      </c>
      <c r="AY256" s="246" t="s">
        <v>178</v>
      </c>
    </row>
    <row r="257" s="14" customFormat="1">
      <c r="A257" s="14"/>
      <c r="B257" s="247"/>
      <c r="C257" s="248"/>
      <c r="D257" s="232" t="s">
        <v>189</v>
      </c>
      <c r="E257" s="249" t="s">
        <v>1</v>
      </c>
      <c r="F257" s="250" t="s">
        <v>380</v>
      </c>
      <c r="G257" s="248"/>
      <c r="H257" s="251">
        <v>300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189</v>
      </c>
      <c r="AU257" s="257" t="s">
        <v>88</v>
      </c>
      <c r="AV257" s="14" t="s">
        <v>88</v>
      </c>
      <c r="AW257" s="14" t="s">
        <v>34</v>
      </c>
      <c r="AX257" s="14" t="s">
        <v>86</v>
      </c>
      <c r="AY257" s="257" t="s">
        <v>178</v>
      </c>
    </row>
    <row r="258" s="2" customFormat="1" ht="33" customHeight="1">
      <c r="A258" s="38"/>
      <c r="B258" s="39"/>
      <c r="C258" s="219" t="s">
        <v>381</v>
      </c>
      <c r="D258" s="219" t="s">
        <v>180</v>
      </c>
      <c r="E258" s="220" t="s">
        <v>382</v>
      </c>
      <c r="F258" s="221" t="s">
        <v>383</v>
      </c>
      <c r="G258" s="222" t="s">
        <v>309</v>
      </c>
      <c r="H258" s="223">
        <v>2</v>
      </c>
      <c r="I258" s="224"/>
      <c r="J258" s="225">
        <f>ROUND(I258*H258,2)</f>
        <v>0</v>
      </c>
      <c r="K258" s="221" t="s">
        <v>184</v>
      </c>
      <c r="L258" s="44"/>
      <c r="M258" s="226" t="s">
        <v>1</v>
      </c>
      <c r="N258" s="227" t="s">
        <v>43</v>
      </c>
      <c r="O258" s="91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0" t="s">
        <v>185</v>
      </c>
      <c r="AT258" s="230" t="s">
        <v>180</v>
      </c>
      <c r="AU258" s="230" t="s">
        <v>88</v>
      </c>
      <c r="AY258" s="17" t="s">
        <v>178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86</v>
      </c>
      <c r="BK258" s="231">
        <f>ROUND(I258*H258,2)</f>
        <v>0</v>
      </c>
      <c r="BL258" s="17" t="s">
        <v>185</v>
      </c>
      <c r="BM258" s="230" t="s">
        <v>384</v>
      </c>
    </row>
    <row r="259" s="2" customFormat="1">
      <c r="A259" s="38"/>
      <c r="B259" s="39"/>
      <c r="C259" s="40"/>
      <c r="D259" s="232" t="s">
        <v>187</v>
      </c>
      <c r="E259" s="40"/>
      <c r="F259" s="233" t="s">
        <v>385</v>
      </c>
      <c r="G259" s="40"/>
      <c r="H259" s="40"/>
      <c r="I259" s="234"/>
      <c r="J259" s="40"/>
      <c r="K259" s="40"/>
      <c r="L259" s="44"/>
      <c r="M259" s="235"/>
      <c r="N259" s="236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187</v>
      </c>
      <c r="AU259" s="17" t="s">
        <v>88</v>
      </c>
    </row>
    <row r="260" s="2" customFormat="1" ht="21.75" customHeight="1">
      <c r="A260" s="38"/>
      <c r="B260" s="39"/>
      <c r="C260" s="219" t="s">
        <v>140</v>
      </c>
      <c r="D260" s="219" t="s">
        <v>180</v>
      </c>
      <c r="E260" s="220" t="s">
        <v>386</v>
      </c>
      <c r="F260" s="221" t="s">
        <v>387</v>
      </c>
      <c r="G260" s="222" t="s">
        <v>309</v>
      </c>
      <c r="H260" s="223">
        <v>3642</v>
      </c>
      <c r="I260" s="224"/>
      <c r="J260" s="225">
        <f>ROUND(I260*H260,2)</f>
        <v>0</v>
      </c>
      <c r="K260" s="221" t="s">
        <v>184</v>
      </c>
      <c r="L260" s="44"/>
      <c r="M260" s="226" t="s">
        <v>1</v>
      </c>
      <c r="N260" s="227" t="s">
        <v>43</v>
      </c>
      <c r="O260" s="91"/>
      <c r="P260" s="228">
        <f>O260*H260</f>
        <v>0</v>
      </c>
      <c r="Q260" s="228">
        <v>0.00012999999999999999</v>
      </c>
      <c r="R260" s="228">
        <f>Q260*H260</f>
        <v>0.47345999999999994</v>
      </c>
      <c r="S260" s="228">
        <v>0</v>
      </c>
      <c r="T260" s="22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0" t="s">
        <v>185</v>
      </c>
      <c r="AT260" s="230" t="s">
        <v>180</v>
      </c>
      <c r="AU260" s="230" t="s">
        <v>88</v>
      </c>
      <c r="AY260" s="17" t="s">
        <v>178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7" t="s">
        <v>86</v>
      </c>
      <c r="BK260" s="231">
        <f>ROUND(I260*H260,2)</f>
        <v>0</v>
      </c>
      <c r="BL260" s="17" t="s">
        <v>185</v>
      </c>
      <c r="BM260" s="230" t="s">
        <v>388</v>
      </c>
    </row>
    <row r="261" s="2" customFormat="1">
      <c r="A261" s="38"/>
      <c r="B261" s="39"/>
      <c r="C261" s="40"/>
      <c r="D261" s="232" t="s">
        <v>187</v>
      </c>
      <c r="E261" s="40"/>
      <c r="F261" s="233" t="s">
        <v>389</v>
      </c>
      <c r="G261" s="40"/>
      <c r="H261" s="40"/>
      <c r="I261" s="234"/>
      <c r="J261" s="40"/>
      <c r="K261" s="40"/>
      <c r="L261" s="44"/>
      <c r="M261" s="235"/>
      <c r="N261" s="236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187</v>
      </c>
      <c r="AU261" s="17" t="s">
        <v>88</v>
      </c>
    </row>
    <row r="262" s="13" customFormat="1">
      <c r="A262" s="13"/>
      <c r="B262" s="237"/>
      <c r="C262" s="238"/>
      <c r="D262" s="232" t="s">
        <v>189</v>
      </c>
      <c r="E262" s="239" t="s">
        <v>1</v>
      </c>
      <c r="F262" s="240" t="s">
        <v>215</v>
      </c>
      <c r="G262" s="238"/>
      <c r="H262" s="239" t="s">
        <v>1</v>
      </c>
      <c r="I262" s="241"/>
      <c r="J262" s="238"/>
      <c r="K262" s="238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189</v>
      </c>
      <c r="AU262" s="246" t="s">
        <v>88</v>
      </c>
      <c r="AV262" s="13" t="s">
        <v>86</v>
      </c>
      <c r="AW262" s="13" t="s">
        <v>34</v>
      </c>
      <c r="AX262" s="13" t="s">
        <v>78</v>
      </c>
      <c r="AY262" s="246" t="s">
        <v>178</v>
      </c>
    </row>
    <row r="263" s="14" customFormat="1">
      <c r="A263" s="14"/>
      <c r="B263" s="247"/>
      <c r="C263" s="248"/>
      <c r="D263" s="232" t="s">
        <v>189</v>
      </c>
      <c r="E263" s="249" t="s">
        <v>1</v>
      </c>
      <c r="F263" s="250" t="s">
        <v>390</v>
      </c>
      <c r="G263" s="248"/>
      <c r="H263" s="251">
        <v>3642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189</v>
      </c>
      <c r="AU263" s="257" t="s">
        <v>88</v>
      </c>
      <c r="AV263" s="14" t="s">
        <v>88</v>
      </c>
      <c r="AW263" s="14" t="s">
        <v>34</v>
      </c>
      <c r="AX263" s="14" t="s">
        <v>86</v>
      </c>
      <c r="AY263" s="257" t="s">
        <v>178</v>
      </c>
    </row>
    <row r="264" s="2" customFormat="1" ht="21.75" customHeight="1">
      <c r="A264" s="38"/>
      <c r="B264" s="39"/>
      <c r="C264" s="219" t="s">
        <v>391</v>
      </c>
      <c r="D264" s="219" t="s">
        <v>180</v>
      </c>
      <c r="E264" s="220" t="s">
        <v>392</v>
      </c>
      <c r="F264" s="221" t="s">
        <v>393</v>
      </c>
      <c r="G264" s="222" t="s">
        <v>309</v>
      </c>
      <c r="H264" s="223">
        <v>936</v>
      </c>
      <c r="I264" s="224"/>
      <c r="J264" s="225">
        <f>ROUND(I264*H264,2)</f>
        <v>0</v>
      </c>
      <c r="K264" s="221" t="s">
        <v>184</v>
      </c>
      <c r="L264" s="44"/>
      <c r="M264" s="226" t="s">
        <v>1</v>
      </c>
      <c r="N264" s="227" t="s">
        <v>43</v>
      </c>
      <c r="O264" s="91"/>
      <c r="P264" s="228">
        <f>O264*H264</f>
        <v>0</v>
      </c>
      <c r="Q264" s="228">
        <v>0.00027999999999999998</v>
      </c>
      <c r="R264" s="228">
        <f>Q264*H264</f>
        <v>0.26207999999999998</v>
      </c>
      <c r="S264" s="228">
        <v>0</v>
      </c>
      <c r="T264" s="22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0" t="s">
        <v>185</v>
      </c>
      <c r="AT264" s="230" t="s">
        <v>180</v>
      </c>
      <c r="AU264" s="230" t="s">
        <v>88</v>
      </c>
      <c r="AY264" s="17" t="s">
        <v>178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7" t="s">
        <v>86</v>
      </c>
      <c r="BK264" s="231">
        <f>ROUND(I264*H264,2)</f>
        <v>0</v>
      </c>
      <c r="BL264" s="17" t="s">
        <v>185</v>
      </c>
      <c r="BM264" s="230" t="s">
        <v>394</v>
      </c>
    </row>
    <row r="265" s="2" customFormat="1">
      <c r="A265" s="38"/>
      <c r="B265" s="39"/>
      <c r="C265" s="40"/>
      <c r="D265" s="232" t="s">
        <v>187</v>
      </c>
      <c r="E265" s="40"/>
      <c r="F265" s="233" t="s">
        <v>395</v>
      </c>
      <c r="G265" s="40"/>
      <c r="H265" s="40"/>
      <c r="I265" s="234"/>
      <c r="J265" s="40"/>
      <c r="K265" s="40"/>
      <c r="L265" s="44"/>
      <c r="M265" s="235"/>
      <c r="N265" s="236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187</v>
      </c>
      <c r="AU265" s="17" t="s">
        <v>88</v>
      </c>
    </row>
    <row r="266" s="13" customFormat="1">
      <c r="A266" s="13"/>
      <c r="B266" s="237"/>
      <c r="C266" s="238"/>
      <c r="D266" s="232" t="s">
        <v>189</v>
      </c>
      <c r="E266" s="239" t="s">
        <v>1</v>
      </c>
      <c r="F266" s="240" t="s">
        <v>215</v>
      </c>
      <c r="G266" s="238"/>
      <c r="H266" s="239" t="s">
        <v>1</v>
      </c>
      <c r="I266" s="241"/>
      <c r="J266" s="238"/>
      <c r="K266" s="238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189</v>
      </c>
      <c r="AU266" s="246" t="s">
        <v>88</v>
      </c>
      <c r="AV266" s="13" t="s">
        <v>86</v>
      </c>
      <c r="AW266" s="13" t="s">
        <v>34</v>
      </c>
      <c r="AX266" s="13" t="s">
        <v>78</v>
      </c>
      <c r="AY266" s="246" t="s">
        <v>178</v>
      </c>
    </row>
    <row r="267" s="14" customFormat="1">
      <c r="A267" s="14"/>
      <c r="B267" s="247"/>
      <c r="C267" s="248"/>
      <c r="D267" s="232" t="s">
        <v>189</v>
      </c>
      <c r="E267" s="249" t="s">
        <v>1</v>
      </c>
      <c r="F267" s="250" t="s">
        <v>396</v>
      </c>
      <c r="G267" s="248"/>
      <c r="H267" s="251">
        <v>936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189</v>
      </c>
      <c r="AU267" s="257" t="s">
        <v>88</v>
      </c>
      <c r="AV267" s="14" t="s">
        <v>88</v>
      </c>
      <c r="AW267" s="14" t="s">
        <v>34</v>
      </c>
      <c r="AX267" s="14" t="s">
        <v>86</v>
      </c>
      <c r="AY267" s="257" t="s">
        <v>178</v>
      </c>
    </row>
    <row r="268" s="2" customFormat="1" ht="24.15" customHeight="1">
      <c r="A268" s="38"/>
      <c r="B268" s="39"/>
      <c r="C268" s="219" t="s">
        <v>397</v>
      </c>
      <c r="D268" s="219" t="s">
        <v>180</v>
      </c>
      <c r="E268" s="220" t="s">
        <v>398</v>
      </c>
      <c r="F268" s="221" t="s">
        <v>399</v>
      </c>
      <c r="G268" s="222" t="s">
        <v>116</v>
      </c>
      <c r="H268" s="223">
        <v>151.90000000000001</v>
      </c>
      <c r="I268" s="224"/>
      <c r="J268" s="225">
        <f>ROUND(I268*H268,2)</f>
        <v>0</v>
      </c>
      <c r="K268" s="221" t="s">
        <v>1</v>
      </c>
      <c r="L268" s="44"/>
      <c r="M268" s="226" t="s">
        <v>1</v>
      </c>
      <c r="N268" s="227" t="s">
        <v>43</v>
      </c>
      <c r="O268" s="91"/>
      <c r="P268" s="228">
        <f>O268*H268</f>
        <v>0</v>
      </c>
      <c r="Q268" s="228">
        <v>0</v>
      </c>
      <c r="R268" s="228">
        <f>Q268*H268</f>
        <v>0</v>
      </c>
      <c r="S268" s="228">
        <v>2.5</v>
      </c>
      <c r="T268" s="229">
        <f>S268*H268</f>
        <v>379.75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0" t="s">
        <v>185</v>
      </c>
      <c r="AT268" s="230" t="s">
        <v>180</v>
      </c>
      <c r="AU268" s="230" t="s">
        <v>88</v>
      </c>
      <c r="AY268" s="17" t="s">
        <v>178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86</v>
      </c>
      <c r="BK268" s="231">
        <f>ROUND(I268*H268,2)</f>
        <v>0</v>
      </c>
      <c r="BL268" s="17" t="s">
        <v>185</v>
      </c>
      <c r="BM268" s="230" t="s">
        <v>400</v>
      </c>
    </row>
    <row r="269" s="2" customFormat="1">
      <c r="A269" s="38"/>
      <c r="B269" s="39"/>
      <c r="C269" s="40"/>
      <c r="D269" s="232" t="s">
        <v>187</v>
      </c>
      <c r="E269" s="40"/>
      <c r="F269" s="233" t="s">
        <v>401</v>
      </c>
      <c r="G269" s="40"/>
      <c r="H269" s="40"/>
      <c r="I269" s="234"/>
      <c r="J269" s="40"/>
      <c r="K269" s="40"/>
      <c r="L269" s="44"/>
      <c r="M269" s="235"/>
      <c r="N269" s="236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187</v>
      </c>
      <c r="AU269" s="17" t="s">
        <v>88</v>
      </c>
    </row>
    <row r="270" s="13" customFormat="1">
      <c r="A270" s="13"/>
      <c r="B270" s="237"/>
      <c r="C270" s="238"/>
      <c r="D270" s="232" t="s">
        <v>189</v>
      </c>
      <c r="E270" s="239" t="s">
        <v>1</v>
      </c>
      <c r="F270" s="240" t="s">
        <v>402</v>
      </c>
      <c r="G270" s="238"/>
      <c r="H270" s="239" t="s">
        <v>1</v>
      </c>
      <c r="I270" s="241"/>
      <c r="J270" s="238"/>
      <c r="K270" s="238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189</v>
      </c>
      <c r="AU270" s="246" t="s">
        <v>88</v>
      </c>
      <c r="AV270" s="13" t="s">
        <v>86</v>
      </c>
      <c r="AW270" s="13" t="s">
        <v>34</v>
      </c>
      <c r="AX270" s="13" t="s">
        <v>78</v>
      </c>
      <c r="AY270" s="246" t="s">
        <v>178</v>
      </c>
    </row>
    <row r="271" s="13" customFormat="1">
      <c r="A271" s="13"/>
      <c r="B271" s="237"/>
      <c r="C271" s="238"/>
      <c r="D271" s="232" t="s">
        <v>189</v>
      </c>
      <c r="E271" s="239" t="s">
        <v>1</v>
      </c>
      <c r="F271" s="240" t="s">
        <v>322</v>
      </c>
      <c r="G271" s="238"/>
      <c r="H271" s="239" t="s">
        <v>1</v>
      </c>
      <c r="I271" s="241"/>
      <c r="J271" s="238"/>
      <c r="K271" s="238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189</v>
      </c>
      <c r="AU271" s="246" t="s">
        <v>88</v>
      </c>
      <c r="AV271" s="13" t="s">
        <v>86</v>
      </c>
      <c r="AW271" s="13" t="s">
        <v>34</v>
      </c>
      <c r="AX271" s="13" t="s">
        <v>78</v>
      </c>
      <c r="AY271" s="246" t="s">
        <v>178</v>
      </c>
    </row>
    <row r="272" s="14" customFormat="1">
      <c r="A272" s="14"/>
      <c r="B272" s="247"/>
      <c r="C272" s="248"/>
      <c r="D272" s="232" t="s">
        <v>189</v>
      </c>
      <c r="E272" s="249" t="s">
        <v>1</v>
      </c>
      <c r="F272" s="250" t="s">
        <v>323</v>
      </c>
      <c r="G272" s="248"/>
      <c r="H272" s="251">
        <v>51.5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189</v>
      </c>
      <c r="AU272" s="257" t="s">
        <v>88</v>
      </c>
      <c r="AV272" s="14" t="s">
        <v>88</v>
      </c>
      <c r="AW272" s="14" t="s">
        <v>34</v>
      </c>
      <c r="AX272" s="14" t="s">
        <v>78</v>
      </c>
      <c r="AY272" s="257" t="s">
        <v>178</v>
      </c>
    </row>
    <row r="273" s="13" customFormat="1">
      <c r="A273" s="13"/>
      <c r="B273" s="237"/>
      <c r="C273" s="238"/>
      <c r="D273" s="232" t="s">
        <v>189</v>
      </c>
      <c r="E273" s="239" t="s">
        <v>1</v>
      </c>
      <c r="F273" s="240" t="s">
        <v>324</v>
      </c>
      <c r="G273" s="238"/>
      <c r="H273" s="239" t="s">
        <v>1</v>
      </c>
      <c r="I273" s="241"/>
      <c r="J273" s="238"/>
      <c r="K273" s="238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189</v>
      </c>
      <c r="AU273" s="246" t="s">
        <v>88</v>
      </c>
      <c r="AV273" s="13" t="s">
        <v>86</v>
      </c>
      <c r="AW273" s="13" t="s">
        <v>34</v>
      </c>
      <c r="AX273" s="13" t="s">
        <v>78</v>
      </c>
      <c r="AY273" s="246" t="s">
        <v>178</v>
      </c>
    </row>
    <row r="274" s="14" customFormat="1">
      <c r="A274" s="14"/>
      <c r="B274" s="247"/>
      <c r="C274" s="248"/>
      <c r="D274" s="232" t="s">
        <v>189</v>
      </c>
      <c r="E274" s="249" t="s">
        <v>1</v>
      </c>
      <c r="F274" s="250" t="s">
        <v>325</v>
      </c>
      <c r="G274" s="248"/>
      <c r="H274" s="251">
        <v>85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189</v>
      </c>
      <c r="AU274" s="257" t="s">
        <v>88</v>
      </c>
      <c r="AV274" s="14" t="s">
        <v>88</v>
      </c>
      <c r="AW274" s="14" t="s">
        <v>34</v>
      </c>
      <c r="AX274" s="14" t="s">
        <v>78</v>
      </c>
      <c r="AY274" s="257" t="s">
        <v>178</v>
      </c>
    </row>
    <row r="275" s="13" customFormat="1">
      <c r="A275" s="13"/>
      <c r="B275" s="237"/>
      <c r="C275" s="238"/>
      <c r="D275" s="232" t="s">
        <v>189</v>
      </c>
      <c r="E275" s="239" t="s">
        <v>1</v>
      </c>
      <c r="F275" s="240" t="s">
        <v>326</v>
      </c>
      <c r="G275" s="238"/>
      <c r="H275" s="239" t="s">
        <v>1</v>
      </c>
      <c r="I275" s="241"/>
      <c r="J275" s="238"/>
      <c r="K275" s="238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189</v>
      </c>
      <c r="AU275" s="246" t="s">
        <v>88</v>
      </c>
      <c r="AV275" s="13" t="s">
        <v>86</v>
      </c>
      <c r="AW275" s="13" t="s">
        <v>34</v>
      </c>
      <c r="AX275" s="13" t="s">
        <v>78</v>
      </c>
      <c r="AY275" s="246" t="s">
        <v>178</v>
      </c>
    </row>
    <row r="276" s="14" customFormat="1">
      <c r="A276" s="14"/>
      <c r="B276" s="247"/>
      <c r="C276" s="248"/>
      <c r="D276" s="232" t="s">
        <v>189</v>
      </c>
      <c r="E276" s="249" t="s">
        <v>1</v>
      </c>
      <c r="F276" s="250" t="s">
        <v>327</v>
      </c>
      <c r="G276" s="248"/>
      <c r="H276" s="251">
        <v>15.4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7" t="s">
        <v>189</v>
      </c>
      <c r="AU276" s="257" t="s">
        <v>88</v>
      </c>
      <c r="AV276" s="14" t="s">
        <v>88</v>
      </c>
      <c r="AW276" s="14" t="s">
        <v>34</v>
      </c>
      <c r="AX276" s="14" t="s">
        <v>78</v>
      </c>
      <c r="AY276" s="257" t="s">
        <v>178</v>
      </c>
    </row>
    <row r="277" s="15" customFormat="1">
      <c r="A277" s="15"/>
      <c r="B277" s="259"/>
      <c r="C277" s="260"/>
      <c r="D277" s="232" t="s">
        <v>189</v>
      </c>
      <c r="E277" s="261" t="s">
        <v>1</v>
      </c>
      <c r="F277" s="262" t="s">
        <v>231</v>
      </c>
      <c r="G277" s="260"/>
      <c r="H277" s="263">
        <v>151.90000000000001</v>
      </c>
      <c r="I277" s="264"/>
      <c r="J277" s="260"/>
      <c r="K277" s="260"/>
      <c r="L277" s="265"/>
      <c r="M277" s="266"/>
      <c r="N277" s="267"/>
      <c r="O277" s="267"/>
      <c r="P277" s="267"/>
      <c r="Q277" s="267"/>
      <c r="R277" s="267"/>
      <c r="S277" s="267"/>
      <c r="T277" s="26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9" t="s">
        <v>189</v>
      </c>
      <c r="AU277" s="269" t="s">
        <v>88</v>
      </c>
      <c r="AV277" s="15" t="s">
        <v>185</v>
      </c>
      <c r="AW277" s="15" t="s">
        <v>34</v>
      </c>
      <c r="AX277" s="15" t="s">
        <v>86</v>
      </c>
      <c r="AY277" s="269" t="s">
        <v>178</v>
      </c>
    </row>
    <row r="278" s="2" customFormat="1" ht="24.15" customHeight="1">
      <c r="A278" s="38"/>
      <c r="B278" s="39"/>
      <c r="C278" s="219" t="s">
        <v>403</v>
      </c>
      <c r="D278" s="219" t="s">
        <v>180</v>
      </c>
      <c r="E278" s="220" t="s">
        <v>404</v>
      </c>
      <c r="F278" s="221" t="s">
        <v>405</v>
      </c>
      <c r="G278" s="222" t="s">
        <v>362</v>
      </c>
      <c r="H278" s="223">
        <v>19.210999999999999</v>
      </c>
      <c r="I278" s="224"/>
      <c r="J278" s="225">
        <f>ROUND(I278*H278,2)</f>
        <v>0</v>
      </c>
      <c r="K278" s="221" t="s">
        <v>184</v>
      </c>
      <c r="L278" s="44"/>
      <c r="M278" s="226" t="s">
        <v>1</v>
      </c>
      <c r="N278" s="227" t="s">
        <v>43</v>
      </c>
      <c r="O278" s="91"/>
      <c r="P278" s="228">
        <f>O278*H278</f>
        <v>0</v>
      </c>
      <c r="Q278" s="228">
        <v>8.0000000000000007E-05</v>
      </c>
      <c r="R278" s="228">
        <f>Q278*H278</f>
        <v>0.00153688</v>
      </c>
      <c r="S278" s="228">
        <v>0</v>
      </c>
      <c r="T278" s="229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0" t="s">
        <v>185</v>
      </c>
      <c r="AT278" s="230" t="s">
        <v>180</v>
      </c>
      <c r="AU278" s="230" t="s">
        <v>88</v>
      </c>
      <c r="AY278" s="17" t="s">
        <v>178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7" t="s">
        <v>86</v>
      </c>
      <c r="BK278" s="231">
        <f>ROUND(I278*H278,2)</f>
        <v>0</v>
      </c>
      <c r="BL278" s="17" t="s">
        <v>185</v>
      </c>
      <c r="BM278" s="230" t="s">
        <v>406</v>
      </c>
    </row>
    <row r="279" s="2" customFormat="1">
      <c r="A279" s="38"/>
      <c r="B279" s="39"/>
      <c r="C279" s="40"/>
      <c r="D279" s="232" t="s">
        <v>187</v>
      </c>
      <c r="E279" s="40"/>
      <c r="F279" s="233" t="s">
        <v>407</v>
      </c>
      <c r="G279" s="40"/>
      <c r="H279" s="40"/>
      <c r="I279" s="234"/>
      <c r="J279" s="40"/>
      <c r="K279" s="40"/>
      <c r="L279" s="44"/>
      <c r="M279" s="235"/>
      <c r="N279" s="236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187</v>
      </c>
      <c r="AU279" s="17" t="s">
        <v>88</v>
      </c>
    </row>
    <row r="280" s="13" customFormat="1">
      <c r="A280" s="13"/>
      <c r="B280" s="237"/>
      <c r="C280" s="238"/>
      <c r="D280" s="232" t="s">
        <v>189</v>
      </c>
      <c r="E280" s="239" t="s">
        <v>1</v>
      </c>
      <c r="F280" s="240" t="s">
        <v>208</v>
      </c>
      <c r="G280" s="238"/>
      <c r="H280" s="239" t="s">
        <v>1</v>
      </c>
      <c r="I280" s="241"/>
      <c r="J280" s="238"/>
      <c r="K280" s="238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189</v>
      </c>
      <c r="AU280" s="246" t="s">
        <v>88</v>
      </c>
      <c r="AV280" s="13" t="s">
        <v>86</v>
      </c>
      <c r="AW280" s="13" t="s">
        <v>34</v>
      </c>
      <c r="AX280" s="13" t="s">
        <v>78</v>
      </c>
      <c r="AY280" s="246" t="s">
        <v>178</v>
      </c>
    </row>
    <row r="281" s="13" customFormat="1">
      <c r="A281" s="13"/>
      <c r="B281" s="237"/>
      <c r="C281" s="238"/>
      <c r="D281" s="232" t="s">
        <v>189</v>
      </c>
      <c r="E281" s="239" t="s">
        <v>1</v>
      </c>
      <c r="F281" s="240" t="s">
        <v>408</v>
      </c>
      <c r="G281" s="238"/>
      <c r="H281" s="239" t="s">
        <v>1</v>
      </c>
      <c r="I281" s="241"/>
      <c r="J281" s="238"/>
      <c r="K281" s="238"/>
      <c r="L281" s="242"/>
      <c r="M281" s="243"/>
      <c r="N281" s="244"/>
      <c r="O281" s="244"/>
      <c r="P281" s="244"/>
      <c r="Q281" s="244"/>
      <c r="R281" s="244"/>
      <c r="S281" s="244"/>
      <c r="T281" s="24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6" t="s">
        <v>189</v>
      </c>
      <c r="AU281" s="246" t="s">
        <v>88</v>
      </c>
      <c r="AV281" s="13" t="s">
        <v>86</v>
      </c>
      <c r="AW281" s="13" t="s">
        <v>34</v>
      </c>
      <c r="AX281" s="13" t="s">
        <v>78</v>
      </c>
      <c r="AY281" s="246" t="s">
        <v>178</v>
      </c>
    </row>
    <row r="282" s="14" customFormat="1">
      <c r="A282" s="14"/>
      <c r="B282" s="247"/>
      <c r="C282" s="248"/>
      <c r="D282" s="232" t="s">
        <v>189</v>
      </c>
      <c r="E282" s="250" t="s">
        <v>1</v>
      </c>
      <c r="F282" s="258" t="s">
        <v>98</v>
      </c>
      <c r="G282" s="248"/>
      <c r="H282" s="251">
        <v>19.210999999999999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7" t="s">
        <v>189</v>
      </c>
      <c r="AU282" s="257" t="s">
        <v>88</v>
      </c>
      <c r="AV282" s="14" t="s">
        <v>88</v>
      </c>
      <c r="AW282" s="14" t="s">
        <v>34</v>
      </c>
      <c r="AX282" s="14" t="s">
        <v>86</v>
      </c>
      <c r="AY282" s="257" t="s">
        <v>178</v>
      </c>
    </row>
    <row r="283" s="2" customFormat="1" ht="33" customHeight="1">
      <c r="A283" s="38"/>
      <c r="B283" s="39"/>
      <c r="C283" s="219" t="s">
        <v>409</v>
      </c>
      <c r="D283" s="219" t="s">
        <v>180</v>
      </c>
      <c r="E283" s="220" t="s">
        <v>410</v>
      </c>
      <c r="F283" s="221" t="s">
        <v>411</v>
      </c>
      <c r="G283" s="222" t="s">
        <v>362</v>
      </c>
      <c r="H283" s="223">
        <v>145.00800000000001</v>
      </c>
      <c r="I283" s="224"/>
      <c r="J283" s="225">
        <f>ROUND(I283*H283,2)</f>
        <v>0</v>
      </c>
      <c r="K283" s="221" t="s">
        <v>184</v>
      </c>
      <c r="L283" s="44"/>
      <c r="M283" s="226" t="s">
        <v>1</v>
      </c>
      <c r="N283" s="227" t="s">
        <v>43</v>
      </c>
      <c r="O283" s="91"/>
      <c r="P283" s="228">
        <f>O283*H283</f>
        <v>0</v>
      </c>
      <c r="Q283" s="228">
        <v>0.00029</v>
      </c>
      <c r="R283" s="228">
        <f>Q283*H283</f>
        <v>0.042052320000000004</v>
      </c>
      <c r="S283" s="228">
        <v>0</v>
      </c>
      <c r="T283" s="22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0" t="s">
        <v>185</v>
      </c>
      <c r="AT283" s="230" t="s">
        <v>180</v>
      </c>
      <c r="AU283" s="230" t="s">
        <v>88</v>
      </c>
      <c r="AY283" s="17" t="s">
        <v>178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86</v>
      </c>
      <c r="BK283" s="231">
        <f>ROUND(I283*H283,2)</f>
        <v>0</v>
      </c>
      <c r="BL283" s="17" t="s">
        <v>185</v>
      </c>
      <c r="BM283" s="230" t="s">
        <v>412</v>
      </c>
    </row>
    <row r="284" s="2" customFormat="1">
      <c r="A284" s="38"/>
      <c r="B284" s="39"/>
      <c r="C284" s="40"/>
      <c r="D284" s="232" t="s">
        <v>187</v>
      </c>
      <c r="E284" s="40"/>
      <c r="F284" s="233" t="s">
        <v>413</v>
      </c>
      <c r="G284" s="40"/>
      <c r="H284" s="40"/>
      <c r="I284" s="234"/>
      <c r="J284" s="40"/>
      <c r="K284" s="40"/>
      <c r="L284" s="44"/>
      <c r="M284" s="235"/>
      <c r="N284" s="236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187</v>
      </c>
      <c r="AU284" s="17" t="s">
        <v>88</v>
      </c>
    </row>
    <row r="285" s="13" customFormat="1">
      <c r="A285" s="13"/>
      <c r="B285" s="237"/>
      <c r="C285" s="238"/>
      <c r="D285" s="232" t="s">
        <v>189</v>
      </c>
      <c r="E285" s="239" t="s">
        <v>1</v>
      </c>
      <c r="F285" s="240" t="s">
        <v>208</v>
      </c>
      <c r="G285" s="238"/>
      <c r="H285" s="239" t="s">
        <v>1</v>
      </c>
      <c r="I285" s="241"/>
      <c r="J285" s="238"/>
      <c r="K285" s="238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189</v>
      </c>
      <c r="AU285" s="246" t="s">
        <v>88</v>
      </c>
      <c r="AV285" s="13" t="s">
        <v>86</v>
      </c>
      <c r="AW285" s="13" t="s">
        <v>34</v>
      </c>
      <c r="AX285" s="13" t="s">
        <v>78</v>
      </c>
      <c r="AY285" s="246" t="s">
        <v>178</v>
      </c>
    </row>
    <row r="286" s="13" customFormat="1">
      <c r="A286" s="13"/>
      <c r="B286" s="237"/>
      <c r="C286" s="238"/>
      <c r="D286" s="232" t="s">
        <v>189</v>
      </c>
      <c r="E286" s="239" t="s">
        <v>1</v>
      </c>
      <c r="F286" s="240" t="s">
        <v>414</v>
      </c>
      <c r="G286" s="238"/>
      <c r="H286" s="239" t="s">
        <v>1</v>
      </c>
      <c r="I286" s="241"/>
      <c r="J286" s="238"/>
      <c r="K286" s="238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189</v>
      </c>
      <c r="AU286" s="246" t="s">
        <v>88</v>
      </c>
      <c r="AV286" s="13" t="s">
        <v>86</v>
      </c>
      <c r="AW286" s="13" t="s">
        <v>34</v>
      </c>
      <c r="AX286" s="13" t="s">
        <v>78</v>
      </c>
      <c r="AY286" s="246" t="s">
        <v>178</v>
      </c>
    </row>
    <row r="287" s="14" customFormat="1">
      <c r="A287" s="14"/>
      <c r="B287" s="247"/>
      <c r="C287" s="248"/>
      <c r="D287" s="232" t="s">
        <v>189</v>
      </c>
      <c r="E287" s="250" t="s">
        <v>1</v>
      </c>
      <c r="F287" s="258" t="s">
        <v>102</v>
      </c>
      <c r="G287" s="248"/>
      <c r="H287" s="251">
        <v>145.00800000000001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189</v>
      </c>
      <c r="AU287" s="257" t="s">
        <v>88</v>
      </c>
      <c r="AV287" s="14" t="s">
        <v>88</v>
      </c>
      <c r="AW287" s="14" t="s">
        <v>34</v>
      </c>
      <c r="AX287" s="14" t="s">
        <v>86</v>
      </c>
      <c r="AY287" s="257" t="s">
        <v>178</v>
      </c>
    </row>
    <row r="288" s="2" customFormat="1" ht="33" customHeight="1">
      <c r="A288" s="38"/>
      <c r="B288" s="39"/>
      <c r="C288" s="219" t="s">
        <v>415</v>
      </c>
      <c r="D288" s="219" t="s">
        <v>180</v>
      </c>
      <c r="E288" s="220" t="s">
        <v>416</v>
      </c>
      <c r="F288" s="221" t="s">
        <v>417</v>
      </c>
      <c r="G288" s="222" t="s">
        <v>131</v>
      </c>
      <c r="H288" s="223">
        <v>1192.5</v>
      </c>
      <c r="I288" s="224"/>
      <c r="J288" s="225">
        <f>ROUND(I288*H288,2)</f>
        <v>0</v>
      </c>
      <c r="K288" s="221" t="s">
        <v>184</v>
      </c>
      <c r="L288" s="44"/>
      <c r="M288" s="226" t="s">
        <v>1</v>
      </c>
      <c r="N288" s="227" t="s">
        <v>43</v>
      </c>
      <c r="O288" s="91"/>
      <c r="P288" s="228">
        <f>O288*H288</f>
        <v>0</v>
      </c>
      <c r="Q288" s="228">
        <v>0</v>
      </c>
      <c r="R288" s="228">
        <f>Q288*H288</f>
        <v>0</v>
      </c>
      <c r="S288" s="228">
        <v>0.070000000000000007</v>
      </c>
      <c r="T288" s="229">
        <f>S288*H288</f>
        <v>83.475000000000009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0" t="s">
        <v>185</v>
      </c>
      <c r="AT288" s="230" t="s">
        <v>180</v>
      </c>
      <c r="AU288" s="230" t="s">
        <v>88</v>
      </c>
      <c r="AY288" s="17" t="s">
        <v>178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7" t="s">
        <v>86</v>
      </c>
      <c r="BK288" s="231">
        <f>ROUND(I288*H288,2)</f>
        <v>0</v>
      </c>
      <c r="BL288" s="17" t="s">
        <v>185</v>
      </c>
      <c r="BM288" s="230" t="s">
        <v>418</v>
      </c>
    </row>
    <row r="289" s="2" customFormat="1">
      <c r="A289" s="38"/>
      <c r="B289" s="39"/>
      <c r="C289" s="40"/>
      <c r="D289" s="232" t="s">
        <v>187</v>
      </c>
      <c r="E289" s="40"/>
      <c r="F289" s="233" t="s">
        <v>419</v>
      </c>
      <c r="G289" s="40"/>
      <c r="H289" s="40"/>
      <c r="I289" s="234"/>
      <c r="J289" s="40"/>
      <c r="K289" s="40"/>
      <c r="L289" s="44"/>
      <c r="M289" s="235"/>
      <c r="N289" s="236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187</v>
      </c>
      <c r="AU289" s="17" t="s">
        <v>88</v>
      </c>
    </row>
    <row r="290" s="13" customFormat="1">
      <c r="A290" s="13"/>
      <c r="B290" s="237"/>
      <c r="C290" s="238"/>
      <c r="D290" s="232" t="s">
        <v>189</v>
      </c>
      <c r="E290" s="239" t="s">
        <v>1</v>
      </c>
      <c r="F290" s="240" t="s">
        <v>215</v>
      </c>
      <c r="G290" s="238"/>
      <c r="H290" s="239" t="s">
        <v>1</v>
      </c>
      <c r="I290" s="241"/>
      <c r="J290" s="238"/>
      <c r="K290" s="238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189</v>
      </c>
      <c r="AU290" s="246" t="s">
        <v>88</v>
      </c>
      <c r="AV290" s="13" t="s">
        <v>86</v>
      </c>
      <c r="AW290" s="13" t="s">
        <v>34</v>
      </c>
      <c r="AX290" s="13" t="s">
        <v>78</v>
      </c>
      <c r="AY290" s="246" t="s">
        <v>178</v>
      </c>
    </row>
    <row r="291" s="14" customFormat="1">
      <c r="A291" s="14"/>
      <c r="B291" s="247"/>
      <c r="C291" s="248"/>
      <c r="D291" s="232" t="s">
        <v>189</v>
      </c>
      <c r="E291" s="249" t="s">
        <v>1</v>
      </c>
      <c r="F291" s="250" t="s">
        <v>420</v>
      </c>
      <c r="G291" s="248"/>
      <c r="H291" s="251">
        <v>1192.5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7" t="s">
        <v>189</v>
      </c>
      <c r="AU291" s="257" t="s">
        <v>88</v>
      </c>
      <c r="AV291" s="14" t="s">
        <v>88</v>
      </c>
      <c r="AW291" s="14" t="s">
        <v>34</v>
      </c>
      <c r="AX291" s="14" t="s">
        <v>86</v>
      </c>
      <c r="AY291" s="257" t="s">
        <v>178</v>
      </c>
    </row>
    <row r="292" s="2" customFormat="1" ht="24.15" customHeight="1">
      <c r="A292" s="38"/>
      <c r="B292" s="39"/>
      <c r="C292" s="219" t="s">
        <v>421</v>
      </c>
      <c r="D292" s="219" t="s">
        <v>180</v>
      </c>
      <c r="E292" s="220" t="s">
        <v>422</v>
      </c>
      <c r="F292" s="221" t="s">
        <v>423</v>
      </c>
      <c r="G292" s="222" t="s">
        <v>131</v>
      </c>
      <c r="H292" s="223">
        <v>1192.5</v>
      </c>
      <c r="I292" s="224"/>
      <c r="J292" s="225">
        <f>ROUND(I292*H292,2)</f>
        <v>0</v>
      </c>
      <c r="K292" s="221" t="s">
        <v>184</v>
      </c>
      <c r="L292" s="44"/>
      <c r="M292" s="226" t="s">
        <v>1</v>
      </c>
      <c r="N292" s="227" t="s">
        <v>43</v>
      </c>
      <c r="O292" s="91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0" t="s">
        <v>185</v>
      </c>
      <c r="AT292" s="230" t="s">
        <v>180</v>
      </c>
      <c r="AU292" s="230" t="s">
        <v>88</v>
      </c>
      <c r="AY292" s="17" t="s">
        <v>178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86</v>
      </c>
      <c r="BK292" s="231">
        <f>ROUND(I292*H292,2)</f>
        <v>0</v>
      </c>
      <c r="BL292" s="17" t="s">
        <v>185</v>
      </c>
      <c r="BM292" s="230" t="s">
        <v>424</v>
      </c>
    </row>
    <row r="293" s="2" customFormat="1">
      <c r="A293" s="38"/>
      <c r="B293" s="39"/>
      <c r="C293" s="40"/>
      <c r="D293" s="232" t="s">
        <v>187</v>
      </c>
      <c r="E293" s="40"/>
      <c r="F293" s="233" t="s">
        <v>423</v>
      </c>
      <c r="G293" s="40"/>
      <c r="H293" s="40"/>
      <c r="I293" s="234"/>
      <c r="J293" s="40"/>
      <c r="K293" s="40"/>
      <c r="L293" s="44"/>
      <c r="M293" s="235"/>
      <c r="N293" s="236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187</v>
      </c>
      <c r="AU293" s="17" t="s">
        <v>88</v>
      </c>
    </row>
    <row r="294" s="13" customFormat="1">
      <c r="A294" s="13"/>
      <c r="B294" s="237"/>
      <c r="C294" s="238"/>
      <c r="D294" s="232" t="s">
        <v>189</v>
      </c>
      <c r="E294" s="239" t="s">
        <v>1</v>
      </c>
      <c r="F294" s="240" t="s">
        <v>215</v>
      </c>
      <c r="G294" s="238"/>
      <c r="H294" s="239" t="s">
        <v>1</v>
      </c>
      <c r="I294" s="241"/>
      <c r="J294" s="238"/>
      <c r="K294" s="238"/>
      <c r="L294" s="242"/>
      <c r="M294" s="243"/>
      <c r="N294" s="244"/>
      <c r="O294" s="244"/>
      <c r="P294" s="244"/>
      <c r="Q294" s="244"/>
      <c r="R294" s="244"/>
      <c r="S294" s="244"/>
      <c r="T294" s="24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6" t="s">
        <v>189</v>
      </c>
      <c r="AU294" s="246" t="s">
        <v>88</v>
      </c>
      <c r="AV294" s="13" t="s">
        <v>86</v>
      </c>
      <c r="AW294" s="13" t="s">
        <v>34</v>
      </c>
      <c r="AX294" s="13" t="s">
        <v>78</v>
      </c>
      <c r="AY294" s="246" t="s">
        <v>178</v>
      </c>
    </row>
    <row r="295" s="14" customFormat="1">
      <c r="A295" s="14"/>
      <c r="B295" s="247"/>
      <c r="C295" s="248"/>
      <c r="D295" s="232" t="s">
        <v>189</v>
      </c>
      <c r="E295" s="249" t="s">
        <v>1</v>
      </c>
      <c r="F295" s="250" t="s">
        <v>420</v>
      </c>
      <c r="G295" s="248"/>
      <c r="H295" s="251">
        <v>1192.5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189</v>
      </c>
      <c r="AU295" s="257" t="s">
        <v>88</v>
      </c>
      <c r="AV295" s="14" t="s">
        <v>88</v>
      </c>
      <c r="AW295" s="14" t="s">
        <v>34</v>
      </c>
      <c r="AX295" s="14" t="s">
        <v>86</v>
      </c>
      <c r="AY295" s="257" t="s">
        <v>178</v>
      </c>
    </row>
    <row r="296" s="2" customFormat="1" ht="24.15" customHeight="1">
      <c r="A296" s="38"/>
      <c r="B296" s="39"/>
      <c r="C296" s="219" t="s">
        <v>425</v>
      </c>
      <c r="D296" s="219" t="s">
        <v>180</v>
      </c>
      <c r="E296" s="220" t="s">
        <v>426</v>
      </c>
      <c r="F296" s="221" t="s">
        <v>427</v>
      </c>
      <c r="G296" s="222" t="s">
        <v>131</v>
      </c>
      <c r="H296" s="223">
        <v>362</v>
      </c>
      <c r="I296" s="224"/>
      <c r="J296" s="225">
        <f>ROUND(I296*H296,2)</f>
        <v>0</v>
      </c>
      <c r="K296" s="221" t="s">
        <v>184</v>
      </c>
      <c r="L296" s="44"/>
      <c r="M296" s="226" t="s">
        <v>1</v>
      </c>
      <c r="N296" s="227" t="s">
        <v>43</v>
      </c>
      <c r="O296" s="91"/>
      <c r="P296" s="228">
        <f>O296*H296</f>
        <v>0</v>
      </c>
      <c r="Q296" s="228">
        <v>0</v>
      </c>
      <c r="R296" s="228">
        <f>Q296*H296</f>
        <v>0</v>
      </c>
      <c r="S296" s="228">
        <v>0.0106</v>
      </c>
      <c r="T296" s="229">
        <f>S296*H296</f>
        <v>3.8372000000000002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0" t="s">
        <v>185</v>
      </c>
      <c r="AT296" s="230" t="s">
        <v>180</v>
      </c>
      <c r="AU296" s="230" t="s">
        <v>88</v>
      </c>
      <c r="AY296" s="17" t="s">
        <v>178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86</v>
      </c>
      <c r="BK296" s="231">
        <f>ROUND(I296*H296,2)</f>
        <v>0</v>
      </c>
      <c r="BL296" s="17" t="s">
        <v>185</v>
      </c>
      <c r="BM296" s="230" t="s">
        <v>428</v>
      </c>
    </row>
    <row r="297" s="2" customFormat="1">
      <c r="A297" s="38"/>
      <c r="B297" s="39"/>
      <c r="C297" s="40"/>
      <c r="D297" s="232" t="s">
        <v>187</v>
      </c>
      <c r="E297" s="40"/>
      <c r="F297" s="233" t="s">
        <v>429</v>
      </c>
      <c r="G297" s="40"/>
      <c r="H297" s="40"/>
      <c r="I297" s="234"/>
      <c r="J297" s="40"/>
      <c r="K297" s="40"/>
      <c r="L297" s="44"/>
      <c r="M297" s="235"/>
      <c r="N297" s="236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187</v>
      </c>
      <c r="AU297" s="17" t="s">
        <v>88</v>
      </c>
    </row>
    <row r="298" s="13" customFormat="1">
      <c r="A298" s="13"/>
      <c r="B298" s="237"/>
      <c r="C298" s="238"/>
      <c r="D298" s="232" t="s">
        <v>189</v>
      </c>
      <c r="E298" s="239" t="s">
        <v>1</v>
      </c>
      <c r="F298" s="240" t="s">
        <v>430</v>
      </c>
      <c r="G298" s="238"/>
      <c r="H298" s="239" t="s">
        <v>1</v>
      </c>
      <c r="I298" s="241"/>
      <c r="J298" s="238"/>
      <c r="K298" s="238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189</v>
      </c>
      <c r="AU298" s="246" t="s">
        <v>88</v>
      </c>
      <c r="AV298" s="13" t="s">
        <v>86</v>
      </c>
      <c r="AW298" s="13" t="s">
        <v>34</v>
      </c>
      <c r="AX298" s="13" t="s">
        <v>78</v>
      </c>
      <c r="AY298" s="246" t="s">
        <v>178</v>
      </c>
    </row>
    <row r="299" s="14" customFormat="1">
      <c r="A299" s="14"/>
      <c r="B299" s="247"/>
      <c r="C299" s="248"/>
      <c r="D299" s="232" t="s">
        <v>189</v>
      </c>
      <c r="E299" s="249" t="s">
        <v>1</v>
      </c>
      <c r="F299" s="250" t="s">
        <v>431</v>
      </c>
      <c r="G299" s="248"/>
      <c r="H299" s="251">
        <v>362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7" t="s">
        <v>189</v>
      </c>
      <c r="AU299" s="257" t="s">
        <v>88</v>
      </c>
      <c r="AV299" s="14" t="s">
        <v>88</v>
      </c>
      <c r="AW299" s="14" t="s">
        <v>34</v>
      </c>
      <c r="AX299" s="14" t="s">
        <v>86</v>
      </c>
      <c r="AY299" s="257" t="s">
        <v>178</v>
      </c>
    </row>
    <row r="300" s="2" customFormat="1" ht="24.15" customHeight="1">
      <c r="A300" s="38"/>
      <c r="B300" s="39"/>
      <c r="C300" s="219" t="s">
        <v>432</v>
      </c>
      <c r="D300" s="219" t="s">
        <v>180</v>
      </c>
      <c r="E300" s="220" t="s">
        <v>433</v>
      </c>
      <c r="F300" s="221" t="s">
        <v>434</v>
      </c>
      <c r="G300" s="222" t="s">
        <v>131</v>
      </c>
      <c r="H300" s="223">
        <v>362</v>
      </c>
      <c r="I300" s="224"/>
      <c r="J300" s="225">
        <f>ROUND(I300*H300,2)</f>
        <v>0</v>
      </c>
      <c r="K300" s="221" t="s">
        <v>184</v>
      </c>
      <c r="L300" s="44"/>
      <c r="M300" s="226" t="s">
        <v>1</v>
      </c>
      <c r="N300" s="227" t="s">
        <v>43</v>
      </c>
      <c r="O300" s="91"/>
      <c r="P300" s="228">
        <f>O300*H300</f>
        <v>0</v>
      </c>
      <c r="Q300" s="228">
        <v>0.01162</v>
      </c>
      <c r="R300" s="228">
        <f>Q300*H300</f>
        <v>4.2064399999999997</v>
      </c>
      <c r="S300" s="228">
        <v>0</v>
      </c>
      <c r="T300" s="229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0" t="s">
        <v>185</v>
      </c>
      <c r="AT300" s="230" t="s">
        <v>180</v>
      </c>
      <c r="AU300" s="230" t="s">
        <v>88</v>
      </c>
      <c r="AY300" s="17" t="s">
        <v>178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86</v>
      </c>
      <c r="BK300" s="231">
        <f>ROUND(I300*H300,2)</f>
        <v>0</v>
      </c>
      <c r="BL300" s="17" t="s">
        <v>185</v>
      </c>
      <c r="BM300" s="230" t="s">
        <v>435</v>
      </c>
    </row>
    <row r="301" s="2" customFormat="1">
      <c r="A301" s="38"/>
      <c r="B301" s="39"/>
      <c r="C301" s="40"/>
      <c r="D301" s="232" t="s">
        <v>187</v>
      </c>
      <c r="E301" s="40"/>
      <c r="F301" s="233" t="s">
        <v>436</v>
      </c>
      <c r="G301" s="40"/>
      <c r="H301" s="40"/>
      <c r="I301" s="234"/>
      <c r="J301" s="40"/>
      <c r="K301" s="40"/>
      <c r="L301" s="44"/>
      <c r="M301" s="235"/>
      <c r="N301" s="236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187</v>
      </c>
      <c r="AU301" s="17" t="s">
        <v>88</v>
      </c>
    </row>
    <row r="302" s="13" customFormat="1">
      <c r="A302" s="13"/>
      <c r="B302" s="237"/>
      <c r="C302" s="238"/>
      <c r="D302" s="232" t="s">
        <v>189</v>
      </c>
      <c r="E302" s="239" t="s">
        <v>1</v>
      </c>
      <c r="F302" s="240" t="s">
        <v>437</v>
      </c>
      <c r="G302" s="238"/>
      <c r="H302" s="239" t="s">
        <v>1</v>
      </c>
      <c r="I302" s="241"/>
      <c r="J302" s="238"/>
      <c r="K302" s="238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189</v>
      </c>
      <c r="AU302" s="246" t="s">
        <v>88</v>
      </c>
      <c r="AV302" s="13" t="s">
        <v>86</v>
      </c>
      <c r="AW302" s="13" t="s">
        <v>34</v>
      </c>
      <c r="AX302" s="13" t="s">
        <v>78</v>
      </c>
      <c r="AY302" s="246" t="s">
        <v>178</v>
      </c>
    </row>
    <row r="303" s="14" customFormat="1">
      <c r="A303" s="14"/>
      <c r="B303" s="247"/>
      <c r="C303" s="248"/>
      <c r="D303" s="232" t="s">
        <v>189</v>
      </c>
      <c r="E303" s="249" t="s">
        <v>1</v>
      </c>
      <c r="F303" s="250" t="s">
        <v>431</v>
      </c>
      <c r="G303" s="248"/>
      <c r="H303" s="251">
        <v>362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189</v>
      </c>
      <c r="AU303" s="257" t="s">
        <v>88</v>
      </c>
      <c r="AV303" s="14" t="s">
        <v>88</v>
      </c>
      <c r="AW303" s="14" t="s">
        <v>34</v>
      </c>
      <c r="AX303" s="14" t="s">
        <v>86</v>
      </c>
      <c r="AY303" s="257" t="s">
        <v>178</v>
      </c>
    </row>
    <row r="304" s="2" customFormat="1" ht="24.15" customHeight="1">
      <c r="A304" s="38"/>
      <c r="B304" s="39"/>
      <c r="C304" s="219" t="s">
        <v>438</v>
      </c>
      <c r="D304" s="219" t="s">
        <v>180</v>
      </c>
      <c r="E304" s="220" t="s">
        <v>439</v>
      </c>
      <c r="F304" s="221" t="s">
        <v>440</v>
      </c>
      <c r="G304" s="222" t="s">
        <v>131</v>
      </c>
      <c r="H304" s="223">
        <v>362</v>
      </c>
      <c r="I304" s="224"/>
      <c r="J304" s="225">
        <f>ROUND(I304*H304,2)</f>
        <v>0</v>
      </c>
      <c r="K304" s="221" t="s">
        <v>184</v>
      </c>
      <c r="L304" s="44"/>
      <c r="M304" s="226" t="s">
        <v>1</v>
      </c>
      <c r="N304" s="227" t="s">
        <v>43</v>
      </c>
      <c r="O304" s="91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185</v>
      </c>
      <c r="AT304" s="230" t="s">
        <v>180</v>
      </c>
      <c r="AU304" s="230" t="s">
        <v>88</v>
      </c>
      <c r="AY304" s="17" t="s">
        <v>178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86</v>
      </c>
      <c r="BK304" s="231">
        <f>ROUND(I304*H304,2)</f>
        <v>0</v>
      </c>
      <c r="BL304" s="17" t="s">
        <v>185</v>
      </c>
      <c r="BM304" s="230" t="s">
        <v>441</v>
      </c>
    </row>
    <row r="305" s="2" customFormat="1">
      <c r="A305" s="38"/>
      <c r="B305" s="39"/>
      <c r="C305" s="40"/>
      <c r="D305" s="232" t="s">
        <v>187</v>
      </c>
      <c r="E305" s="40"/>
      <c r="F305" s="233" t="s">
        <v>442</v>
      </c>
      <c r="G305" s="40"/>
      <c r="H305" s="40"/>
      <c r="I305" s="234"/>
      <c r="J305" s="40"/>
      <c r="K305" s="40"/>
      <c r="L305" s="44"/>
      <c r="M305" s="235"/>
      <c r="N305" s="236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187</v>
      </c>
      <c r="AU305" s="17" t="s">
        <v>88</v>
      </c>
    </row>
    <row r="306" s="13" customFormat="1">
      <c r="A306" s="13"/>
      <c r="B306" s="237"/>
      <c r="C306" s="238"/>
      <c r="D306" s="232" t="s">
        <v>189</v>
      </c>
      <c r="E306" s="239" t="s">
        <v>1</v>
      </c>
      <c r="F306" s="240" t="s">
        <v>437</v>
      </c>
      <c r="G306" s="238"/>
      <c r="H306" s="239" t="s">
        <v>1</v>
      </c>
      <c r="I306" s="241"/>
      <c r="J306" s="238"/>
      <c r="K306" s="238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189</v>
      </c>
      <c r="AU306" s="246" t="s">
        <v>88</v>
      </c>
      <c r="AV306" s="13" t="s">
        <v>86</v>
      </c>
      <c r="AW306" s="13" t="s">
        <v>34</v>
      </c>
      <c r="AX306" s="13" t="s">
        <v>78</v>
      </c>
      <c r="AY306" s="246" t="s">
        <v>178</v>
      </c>
    </row>
    <row r="307" s="14" customFormat="1">
      <c r="A307" s="14"/>
      <c r="B307" s="247"/>
      <c r="C307" s="248"/>
      <c r="D307" s="232" t="s">
        <v>189</v>
      </c>
      <c r="E307" s="249" t="s">
        <v>1</v>
      </c>
      <c r="F307" s="250" t="s">
        <v>431</v>
      </c>
      <c r="G307" s="248"/>
      <c r="H307" s="251">
        <v>362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7" t="s">
        <v>189</v>
      </c>
      <c r="AU307" s="257" t="s">
        <v>88</v>
      </c>
      <c r="AV307" s="14" t="s">
        <v>88</v>
      </c>
      <c r="AW307" s="14" t="s">
        <v>34</v>
      </c>
      <c r="AX307" s="14" t="s">
        <v>86</v>
      </c>
      <c r="AY307" s="257" t="s">
        <v>178</v>
      </c>
    </row>
    <row r="308" s="2" customFormat="1" ht="24.15" customHeight="1">
      <c r="A308" s="38"/>
      <c r="B308" s="39"/>
      <c r="C308" s="219" t="s">
        <v>443</v>
      </c>
      <c r="D308" s="219" t="s">
        <v>180</v>
      </c>
      <c r="E308" s="220" t="s">
        <v>444</v>
      </c>
      <c r="F308" s="221" t="s">
        <v>445</v>
      </c>
      <c r="G308" s="222" t="s">
        <v>131</v>
      </c>
      <c r="H308" s="223">
        <v>70.644000000000005</v>
      </c>
      <c r="I308" s="224"/>
      <c r="J308" s="225">
        <f>ROUND(I308*H308,2)</f>
        <v>0</v>
      </c>
      <c r="K308" s="221" t="s">
        <v>184</v>
      </c>
      <c r="L308" s="44"/>
      <c r="M308" s="226" t="s">
        <v>1</v>
      </c>
      <c r="N308" s="227" t="s">
        <v>43</v>
      </c>
      <c r="O308" s="91"/>
      <c r="P308" s="228">
        <f>O308*H308</f>
        <v>0</v>
      </c>
      <c r="Q308" s="228">
        <v>0.020140000000000002</v>
      </c>
      <c r="R308" s="228">
        <f>Q308*H308</f>
        <v>1.4227701600000002</v>
      </c>
      <c r="S308" s="228">
        <v>0</v>
      </c>
      <c r="T308" s="22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0" t="s">
        <v>185</v>
      </c>
      <c r="AT308" s="230" t="s">
        <v>180</v>
      </c>
      <c r="AU308" s="230" t="s">
        <v>88</v>
      </c>
      <c r="AY308" s="17" t="s">
        <v>178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86</v>
      </c>
      <c r="BK308" s="231">
        <f>ROUND(I308*H308,2)</f>
        <v>0</v>
      </c>
      <c r="BL308" s="17" t="s">
        <v>185</v>
      </c>
      <c r="BM308" s="230" t="s">
        <v>446</v>
      </c>
    </row>
    <row r="309" s="2" customFormat="1">
      <c r="A309" s="38"/>
      <c r="B309" s="39"/>
      <c r="C309" s="40"/>
      <c r="D309" s="232" t="s">
        <v>187</v>
      </c>
      <c r="E309" s="40"/>
      <c r="F309" s="233" t="s">
        <v>447</v>
      </c>
      <c r="G309" s="40"/>
      <c r="H309" s="40"/>
      <c r="I309" s="234"/>
      <c r="J309" s="40"/>
      <c r="K309" s="40"/>
      <c r="L309" s="44"/>
      <c r="M309" s="235"/>
      <c r="N309" s="236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187</v>
      </c>
      <c r="AU309" s="17" t="s">
        <v>88</v>
      </c>
    </row>
    <row r="310" s="13" customFormat="1">
      <c r="A310" s="13"/>
      <c r="B310" s="237"/>
      <c r="C310" s="238"/>
      <c r="D310" s="232" t="s">
        <v>189</v>
      </c>
      <c r="E310" s="239" t="s">
        <v>1</v>
      </c>
      <c r="F310" s="240" t="s">
        <v>321</v>
      </c>
      <c r="G310" s="238"/>
      <c r="H310" s="239" t="s">
        <v>1</v>
      </c>
      <c r="I310" s="241"/>
      <c r="J310" s="238"/>
      <c r="K310" s="238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189</v>
      </c>
      <c r="AU310" s="246" t="s">
        <v>88</v>
      </c>
      <c r="AV310" s="13" t="s">
        <v>86</v>
      </c>
      <c r="AW310" s="13" t="s">
        <v>34</v>
      </c>
      <c r="AX310" s="13" t="s">
        <v>78</v>
      </c>
      <c r="AY310" s="246" t="s">
        <v>178</v>
      </c>
    </row>
    <row r="311" s="13" customFormat="1">
      <c r="A311" s="13"/>
      <c r="B311" s="237"/>
      <c r="C311" s="238"/>
      <c r="D311" s="232" t="s">
        <v>189</v>
      </c>
      <c r="E311" s="239" t="s">
        <v>1</v>
      </c>
      <c r="F311" s="240" t="s">
        <v>448</v>
      </c>
      <c r="G311" s="238"/>
      <c r="H311" s="239" t="s">
        <v>1</v>
      </c>
      <c r="I311" s="241"/>
      <c r="J311" s="238"/>
      <c r="K311" s="238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189</v>
      </c>
      <c r="AU311" s="246" t="s">
        <v>88</v>
      </c>
      <c r="AV311" s="13" t="s">
        <v>86</v>
      </c>
      <c r="AW311" s="13" t="s">
        <v>34</v>
      </c>
      <c r="AX311" s="13" t="s">
        <v>78</v>
      </c>
      <c r="AY311" s="246" t="s">
        <v>178</v>
      </c>
    </row>
    <row r="312" s="14" customFormat="1">
      <c r="A312" s="14"/>
      <c r="B312" s="247"/>
      <c r="C312" s="248"/>
      <c r="D312" s="232" t="s">
        <v>189</v>
      </c>
      <c r="E312" s="249" t="s">
        <v>1</v>
      </c>
      <c r="F312" s="250" t="s">
        <v>449</v>
      </c>
      <c r="G312" s="248"/>
      <c r="H312" s="251">
        <v>45.600000000000001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189</v>
      </c>
      <c r="AU312" s="257" t="s">
        <v>88</v>
      </c>
      <c r="AV312" s="14" t="s">
        <v>88</v>
      </c>
      <c r="AW312" s="14" t="s">
        <v>34</v>
      </c>
      <c r="AX312" s="14" t="s">
        <v>78</v>
      </c>
      <c r="AY312" s="257" t="s">
        <v>178</v>
      </c>
    </row>
    <row r="313" s="13" customFormat="1">
      <c r="A313" s="13"/>
      <c r="B313" s="237"/>
      <c r="C313" s="238"/>
      <c r="D313" s="232" t="s">
        <v>189</v>
      </c>
      <c r="E313" s="239" t="s">
        <v>1</v>
      </c>
      <c r="F313" s="240" t="s">
        <v>450</v>
      </c>
      <c r="G313" s="238"/>
      <c r="H313" s="239" t="s">
        <v>1</v>
      </c>
      <c r="I313" s="241"/>
      <c r="J313" s="238"/>
      <c r="K313" s="238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189</v>
      </c>
      <c r="AU313" s="246" t="s">
        <v>88</v>
      </c>
      <c r="AV313" s="13" t="s">
        <v>86</v>
      </c>
      <c r="AW313" s="13" t="s">
        <v>34</v>
      </c>
      <c r="AX313" s="13" t="s">
        <v>78</v>
      </c>
      <c r="AY313" s="246" t="s">
        <v>178</v>
      </c>
    </row>
    <row r="314" s="14" customFormat="1">
      <c r="A314" s="14"/>
      <c r="B314" s="247"/>
      <c r="C314" s="248"/>
      <c r="D314" s="232" t="s">
        <v>189</v>
      </c>
      <c r="E314" s="249" t="s">
        <v>1</v>
      </c>
      <c r="F314" s="250" t="s">
        <v>451</v>
      </c>
      <c r="G314" s="248"/>
      <c r="H314" s="251">
        <v>22.344000000000001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7" t="s">
        <v>189</v>
      </c>
      <c r="AU314" s="257" t="s">
        <v>88</v>
      </c>
      <c r="AV314" s="14" t="s">
        <v>88</v>
      </c>
      <c r="AW314" s="14" t="s">
        <v>34</v>
      </c>
      <c r="AX314" s="14" t="s">
        <v>78</v>
      </c>
      <c r="AY314" s="257" t="s">
        <v>178</v>
      </c>
    </row>
    <row r="315" s="13" customFormat="1">
      <c r="A315" s="13"/>
      <c r="B315" s="237"/>
      <c r="C315" s="238"/>
      <c r="D315" s="232" t="s">
        <v>189</v>
      </c>
      <c r="E315" s="239" t="s">
        <v>1</v>
      </c>
      <c r="F315" s="240" t="s">
        <v>452</v>
      </c>
      <c r="G315" s="238"/>
      <c r="H315" s="239" t="s">
        <v>1</v>
      </c>
      <c r="I315" s="241"/>
      <c r="J315" s="238"/>
      <c r="K315" s="238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189</v>
      </c>
      <c r="AU315" s="246" t="s">
        <v>88</v>
      </c>
      <c r="AV315" s="13" t="s">
        <v>86</v>
      </c>
      <c r="AW315" s="13" t="s">
        <v>34</v>
      </c>
      <c r="AX315" s="13" t="s">
        <v>78</v>
      </c>
      <c r="AY315" s="246" t="s">
        <v>178</v>
      </c>
    </row>
    <row r="316" s="14" customFormat="1">
      <c r="A316" s="14"/>
      <c r="B316" s="247"/>
      <c r="C316" s="248"/>
      <c r="D316" s="232" t="s">
        <v>189</v>
      </c>
      <c r="E316" s="249" t="s">
        <v>1</v>
      </c>
      <c r="F316" s="250" t="s">
        <v>453</v>
      </c>
      <c r="G316" s="248"/>
      <c r="H316" s="251">
        <v>2.7000000000000002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7" t="s">
        <v>189</v>
      </c>
      <c r="AU316" s="257" t="s">
        <v>88</v>
      </c>
      <c r="AV316" s="14" t="s">
        <v>88</v>
      </c>
      <c r="AW316" s="14" t="s">
        <v>34</v>
      </c>
      <c r="AX316" s="14" t="s">
        <v>78</v>
      </c>
      <c r="AY316" s="257" t="s">
        <v>178</v>
      </c>
    </row>
    <row r="317" s="15" customFormat="1">
      <c r="A317" s="15"/>
      <c r="B317" s="259"/>
      <c r="C317" s="260"/>
      <c r="D317" s="232" t="s">
        <v>189</v>
      </c>
      <c r="E317" s="261" t="s">
        <v>132</v>
      </c>
      <c r="F317" s="262" t="s">
        <v>231</v>
      </c>
      <c r="G317" s="260"/>
      <c r="H317" s="263">
        <v>70.644000000000005</v>
      </c>
      <c r="I317" s="264"/>
      <c r="J317" s="260"/>
      <c r="K317" s="260"/>
      <c r="L317" s="265"/>
      <c r="M317" s="266"/>
      <c r="N317" s="267"/>
      <c r="O317" s="267"/>
      <c r="P317" s="267"/>
      <c r="Q317" s="267"/>
      <c r="R317" s="267"/>
      <c r="S317" s="267"/>
      <c r="T317" s="268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9" t="s">
        <v>189</v>
      </c>
      <c r="AU317" s="269" t="s">
        <v>88</v>
      </c>
      <c r="AV317" s="15" t="s">
        <v>185</v>
      </c>
      <c r="AW317" s="15" t="s">
        <v>34</v>
      </c>
      <c r="AX317" s="15" t="s">
        <v>86</v>
      </c>
      <c r="AY317" s="269" t="s">
        <v>178</v>
      </c>
    </row>
    <row r="318" s="2" customFormat="1" ht="24.15" customHeight="1">
      <c r="A318" s="38"/>
      <c r="B318" s="39"/>
      <c r="C318" s="219" t="s">
        <v>454</v>
      </c>
      <c r="D318" s="219" t="s">
        <v>180</v>
      </c>
      <c r="E318" s="220" t="s">
        <v>455</v>
      </c>
      <c r="F318" s="221" t="s">
        <v>456</v>
      </c>
      <c r="G318" s="222" t="s">
        <v>131</v>
      </c>
      <c r="H318" s="223">
        <v>69.799999999999997</v>
      </c>
      <c r="I318" s="224"/>
      <c r="J318" s="225">
        <f>ROUND(I318*H318,2)</f>
        <v>0</v>
      </c>
      <c r="K318" s="221" t="s">
        <v>184</v>
      </c>
      <c r="L318" s="44"/>
      <c r="M318" s="226" t="s">
        <v>1</v>
      </c>
      <c r="N318" s="227" t="s">
        <v>43</v>
      </c>
      <c r="O318" s="91"/>
      <c r="P318" s="228">
        <f>O318*H318</f>
        <v>0</v>
      </c>
      <c r="Q318" s="228">
        <v>0.10007000000000001</v>
      </c>
      <c r="R318" s="228">
        <f>Q318*H318</f>
        <v>6.9848860000000004</v>
      </c>
      <c r="S318" s="228">
        <v>0</v>
      </c>
      <c r="T318" s="22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0" t="s">
        <v>185</v>
      </c>
      <c r="AT318" s="230" t="s">
        <v>180</v>
      </c>
      <c r="AU318" s="230" t="s">
        <v>88</v>
      </c>
      <c r="AY318" s="17" t="s">
        <v>178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86</v>
      </c>
      <c r="BK318" s="231">
        <f>ROUND(I318*H318,2)</f>
        <v>0</v>
      </c>
      <c r="BL318" s="17" t="s">
        <v>185</v>
      </c>
      <c r="BM318" s="230" t="s">
        <v>457</v>
      </c>
    </row>
    <row r="319" s="2" customFormat="1">
      <c r="A319" s="38"/>
      <c r="B319" s="39"/>
      <c r="C319" s="40"/>
      <c r="D319" s="232" t="s">
        <v>187</v>
      </c>
      <c r="E319" s="40"/>
      <c r="F319" s="233" t="s">
        <v>458</v>
      </c>
      <c r="G319" s="40"/>
      <c r="H319" s="40"/>
      <c r="I319" s="234"/>
      <c r="J319" s="40"/>
      <c r="K319" s="40"/>
      <c r="L319" s="44"/>
      <c r="M319" s="235"/>
      <c r="N319" s="236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187</v>
      </c>
      <c r="AU319" s="17" t="s">
        <v>88</v>
      </c>
    </row>
    <row r="320" s="13" customFormat="1">
      <c r="A320" s="13"/>
      <c r="B320" s="237"/>
      <c r="C320" s="238"/>
      <c r="D320" s="232" t="s">
        <v>189</v>
      </c>
      <c r="E320" s="239" t="s">
        <v>1</v>
      </c>
      <c r="F320" s="240" t="s">
        <v>321</v>
      </c>
      <c r="G320" s="238"/>
      <c r="H320" s="239" t="s">
        <v>1</v>
      </c>
      <c r="I320" s="241"/>
      <c r="J320" s="238"/>
      <c r="K320" s="238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189</v>
      </c>
      <c r="AU320" s="246" t="s">
        <v>88</v>
      </c>
      <c r="AV320" s="13" t="s">
        <v>86</v>
      </c>
      <c r="AW320" s="13" t="s">
        <v>34</v>
      </c>
      <c r="AX320" s="13" t="s">
        <v>78</v>
      </c>
      <c r="AY320" s="246" t="s">
        <v>178</v>
      </c>
    </row>
    <row r="321" s="13" customFormat="1">
      <c r="A321" s="13"/>
      <c r="B321" s="237"/>
      <c r="C321" s="238"/>
      <c r="D321" s="232" t="s">
        <v>189</v>
      </c>
      <c r="E321" s="239" t="s">
        <v>1</v>
      </c>
      <c r="F321" s="240" t="s">
        <v>459</v>
      </c>
      <c r="G321" s="238"/>
      <c r="H321" s="239" t="s">
        <v>1</v>
      </c>
      <c r="I321" s="241"/>
      <c r="J321" s="238"/>
      <c r="K321" s="238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189</v>
      </c>
      <c r="AU321" s="246" t="s">
        <v>88</v>
      </c>
      <c r="AV321" s="13" t="s">
        <v>86</v>
      </c>
      <c r="AW321" s="13" t="s">
        <v>34</v>
      </c>
      <c r="AX321" s="13" t="s">
        <v>78</v>
      </c>
      <c r="AY321" s="246" t="s">
        <v>178</v>
      </c>
    </row>
    <row r="322" s="14" customFormat="1">
      <c r="A322" s="14"/>
      <c r="B322" s="247"/>
      <c r="C322" s="248"/>
      <c r="D322" s="232" t="s">
        <v>189</v>
      </c>
      <c r="E322" s="249" t="s">
        <v>1</v>
      </c>
      <c r="F322" s="250" t="s">
        <v>460</v>
      </c>
      <c r="G322" s="248"/>
      <c r="H322" s="251">
        <v>69.799999999999997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189</v>
      </c>
      <c r="AU322" s="257" t="s">
        <v>88</v>
      </c>
      <c r="AV322" s="14" t="s">
        <v>88</v>
      </c>
      <c r="AW322" s="14" t="s">
        <v>34</v>
      </c>
      <c r="AX322" s="14" t="s">
        <v>78</v>
      </c>
      <c r="AY322" s="257" t="s">
        <v>178</v>
      </c>
    </row>
    <row r="323" s="15" customFormat="1">
      <c r="A323" s="15"/>
      <c r="B323" s="259"/>
      <c r="C323" s="260"/>
      <c r="D323" s="232" t="s">
        <v>189</v>
      </c>
      <c r="E323" s="261" t="s">
        <v>135</v>
      </c>
      <c r="F323" s="262" t="s">
        <v>231</v>
      </c>
      <c r="G323" s="260"/>
      <c r="H323" s="263">
        <v>69.799999999999997</v>
      </c>
      <c r="I323" s="264"/>
      <c r="J323" s="260"/>
      <c r="K323" s="260"/>
      <c r="L323" s="265"/>
      <c r="M323" s="266"/>
      <c r="N323" s="267"/>
      <c r="O323" s="267"/>
      <c r="P323" s="267"/>
      <c r="Q323" s="267"/>
      <c r="R323" s="267"/>
      <c r="S323" s="267"/>
      <c r="T323" s="268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9" t="s">
        <v>189</v>
      </c>
      <c r="AU323" s="269" t="s">
        <v>88</v>
      </c>
      <c r="AV323" s="15" t="s">
        <v>185</v>
      </c>
      <c r="AW323" s="15" t="s">
        <v>34</v>
      </c>
      <c r="AX323" s="15" t="s">
        <v>86</v>
      </c>
      <c r="AY323" s="269" t="s">
        <v>178</v>
      </c>
    </row>
    <row r="324" s="2" customFormat="1" ht="24.15" customHeight="1">
      <c r="A324" s="38"/>
      <c r="B324" s="39"/>
      <c r="C324" s="219" t="s">
        <v>461</v>
      </c>
      <c r="D324" s="219" t="s">
        <v>180</v>
      </c>
      <c r="E324" s="220" t="s">
        <v>462</v>
      </c>
      <c r="F324" s="221" t="s">
        <v>463</v>
      </c>
      <c r="G324" s="222" t="s">
        <v>131</v>
      </c>
      <c r="H324" s="223">
        <v>275.63400000000001</v>
      </c>
      <c r="I324" s="224"/>
      <c r="J324" s="225">
        <f>ROUND(I324*H324,2)</f>
        <v>0</v>
      </c>
      <c r="K324" s="221" t="s">
        <v>184</v>
      </c>
      <c r="L324" s="44"/>
      <c r="M324" s="226" t="s">
        <v>1</v>
      </c>
      <c r="N324" s="227" t="s">
        <v>43</v>
      </c>
      <c r="O324" s="91"/>
      <c r="P324" s="228">
        <f>O324*H324</f>
        <v>0</v>
      </c>
      <c r="Q324" s="228">
        <v>0.0041000000000000003</v>
      </c>
      <c r="R324" s="228">
        <f>Q324*H324</f>
        <v>1.1300994000000002</v>
      </c>
      <c r="S324" s="228">
        <v>0</v>
      </c>
      <c r="T324" s="229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0" t="s">
        <v>185</v>
      </c>
      <c r="AT324" s="230" t="s">
        <v>180</v>
      </c>
      <c r="AU324" s="230" t="s">
        <v>88</v>
      </c>
      <c r="AY324" s="17" t="s">
        <v>178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86</v>
      </c>
      <c r="BK324" s="231">
        <f>ROUND(I324*H324,2)</f>
        <v>0</v>
      </c>
      <c r="BL324" s="17" t="s">
        <v>185</v>
      </c>
      <c r="BM324" s="230" t="s">
        <v>464</v>
      </c>
    </row>
    <row r="325" s="2" customFormat="1">
      <c r="A325" s="38"/>
      <c r="B325" s="39"/>
      <c r="C325" s="40"/>
      <c r="D325" s="232" t="s">
        <v>187</v>
      </c>
      <c r="E325" s="40"/>
      <c r="F325" s="233" t="s">
        <v>465</v>
      </c>
      <c r="G325" s="40"/>
      <c r="H325" s="40"/>
      <c r="I325" s="234"/>
      <c r="J325" s="40"/>
      <c r="K325" s="40"/>
      <c r="L325" s="44"/>
      <c r="M325" s="235"/>
      <c r="N325" s="236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187</v>
      </c>
      <c r="AU325" s="17" t="s">
        <v>88</v>
      </c>
    </row>
    <row r="326" s="14" customFormat="1">
      <c r="A326" s="14"/>
      <c r="B326" s="247"/>
      <c r="C326" s="248"/>
      <c r="D326" s="232" t="s">
        <v>189</v>
      </c>
      <c r="E326" s="249" t="s">
        <v>1</v>
      </c>
      <c r="F326" s="250" t="s">
        <v>132</v>
      </c>
      <c r="G326" s="248"/>
      <c r="H326" s="251">
        <v>70.644000000000005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189</v>
      </c>
      <c r="AU326" s="257" t="s">
        <v>88</v>
      </c>
      <c r="AV326" s="14" t="s">
        <v>88</v>
      </c>
      <c r="AW326" s="14" t="s">
        <v>34</v>
      </c>
      <c r="AX326" s="14" t="s">
        <v>78</v>
      </c>
      <c r="AY326" s="257" t="s">
        <v>178</v>
      </c>
    </row>
    <row r="327" s="14" customFormat="1">
      <c r="A327" s="14"/>
      <c r="B327" s="247"/>
      <c r="C327" s="248"/>
      <c r="D327" s="232" t="s">
        <v>189</v>
      </c>
      <c r="E327" s="249" t="s">
        <v>1</v>
      </c>
      <c r="F327" s="250" t="s">
        <v>135</v>
      </c>
      <c r="G327" s="248"/>
      <c r="H327" s="251">
        <v>69.799999999999997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7" t="s">
        <v>189</v>
      </c>
      <c r="AU327" s="257" t="s">
        <v>88</v>
      </c>
      <c r="AV327" s="14" t="s">
        <v>88</v>
      </c>
      <c r="AW327" s="14" t="s">
        <v>34</v>
      </c>
      <c r="AX327" s="14" t="s">
        <v>78</v>
      </c>
      <c r="AY327" s="257" t="s">
        <v>178</v>
      </c>
    </row>
    <row r="328" s="13" customFormat="1">
      <c r="A328" s="13"/>
      <c r="B328" s="237"/>
      <c r="C328" s="238"/>
      <c r="D328" s="232" t="s">
        <v>189</v>
      </c>
      <c r="E328" s="239" t="s">
        <v>1</v>
      </c>
      <c r="F328" s="240" t="s">
        <v>466</v>
      </c>
      <c r="G328" s="238"/>
      <c r="H328" s="239" t="s">
        <v>1</v>
      </c>
      <c r="I328" s="241"/>
      <c r="J328" s="238"/>
      <c r="K328" s="238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189</v>
      </c>
      <c r="AU328" s="246" t="s">
        <v>88</v>
      </c>
      <c r="AV328" s="13" t="s">
        <v>86</v>
      </c>
      <c r="AW328" s="13" t="s">
        <v>34</v>
      </c>
      <c r="AX328" s="13" t="s">
        <v>78</v>
      </c>
      <c r="AY328" s="246" t="s">
        <v>178</v>
      </c>
    </row>
    <row r="329" s="14" customFormat="1">
      <c r="A329" s="14"/>
      <c r="B329" s="247"/>
      <c r="C329" s="248"/>
      <c r="D329" s="232" t="s">
        <v>189</v>
      </c>
      <c r="E329" s="249" t="s">
        <v>1</v>
      </c>
      <c r="F329" s="250" t="s">
        <v>467</v>
      </c>
      <c r="G329" s="248"/>
      <c r="H329" s="251">
        <v>135.19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7" t="s">
        <v>189</v>
      </c>
      <c r="AU329" s="257" t="s">
        <v>88</v>
      </c>
      <c r="AV329" s="14" t="s">
        <v>88</v>
      </c>
      <c r="AW329" s="14" t="s">
        <v>34</v>
      </c>
      <c r="AX329" s="14" t="s">
        <v>78</v>
      </c>
      <c r="AY329" s="257" t="s">
        <v>178</v>
      </c>
    </row>
    <row r="330" s="15" customFormat="1">
      <c r="A330" s="15"/>
      <c r="B330" s="259"/>
      <c r="C330" s="260"/>
      <c r="D330" s="232" t="s">
        <v>189</v>
      </c>
      <c r="E330" s="261" t="s">
        <v>1</v>
      </c>
      <c r="F330" s="262" t="s">
        <v>231</v>
      </c>
      <c r="G330" s="260"/>
      <c r="H330" s="263">
        <v>275.63400000000001</v>
      </c>
      <c r="I330" s="264"/>
      <c r="J330" s="260"/>
      <c r="K330" s="260"/>
      <c r="L330" s="265"/>
      <c r="M330" s="266"/>
      <c r="N330" s="267"/>
      <c r="O330" s="267"/>
      <c r="P330" s="267"/>
      <c r="Q330" s="267"/>
      <c r="R330" s="267"/>
      <c r="S330" s="267"/>
      <c r="T330" s="268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9" t="s">
        <v>189</v>
      </c>
      <c r="AU330" s="269" t="s">
        <v>88</v>
      </c>
      <c r="AV330" s="15" t="s">
        <v>185</v>
      </c>
      <c r="AW330" s="15" t="s">
        <v>34</v>
      </c>
      <c r="AX330" s="15" t="s">
        <v>86</v>
      </c>
      <c r="AY330" s="269" t="s">
        <v>178</v>
      </c>
    </row>
    <row r="331" s="2" customFormat="1" ht="16.5" customHeight="1">
      <c r="A331" s="38"/>
      <c r="B331" s="39"/>
      <c r="C331" s="219" t="s">
        <v>468</v>
      </c>
      <c r="D331" s="219" t="s">
        <v>180</v>
      </c>
      <c r="E331" s="220" t="s">
        <v>469</v>
      </c>
      <c r="F331" s="221" t="s">
        <v>470</v>
      </c>
      <c r="G331" s="222" t="s">
        <v>471</v>
      </c>
      <c r="H331" s="223">
        <v>6</v>
      </c>
      <c r="I331" s="224"/>
      <c r="J331" s="225">
        <f>ROUND(I331*H331,2)</f>
        <v>0</v>
      </c>
      <c r="K331" s="221" t="s">
        <v>1</v>
      </c>
      <c r="L331" s="44"/>
      <c r="M331" s="226" t="s">
        <v>1</v>
      </c>
      <c r="N331" s="227" t="s">
        <v>43</v>
      </c>
      <c r="O331" s="91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185</v>
      </c>
      <c r="AT331" s="230" t="s">
        <v>180</v>
      </c>
      <c r="AU331" s="230" t="s">
        <v>88</v>
      </c>
      <c r="AY331" s="17" t="s">
        <v>178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86</v>
      </c>
      <c r="BK331" s="231">
        <f>ROUND(I331*H331,2)</f>
        <v>0</v>
      </c>
      <c r="BL331" s="17" t="s">
        <v>185</v>
      </c>
      <c r="BM331" s="230" t="s">
        <v>472</v>
      </c>
    </row>
    <row r="332" s="2" customFormat="1">
      <c r="A332" s="38"/>
      <c r="B332" s="39"/>
      <c r="C332" s="40"/>
      <c r="D332" s="232" t="s">
        <v>187</v>
      </c>
      <c r="E332" s="40"/>
      <c r="F332" s="233" t="s">
        <v>473</v>
      </c>
      <c r="G332" s="40"/>
      <c r="H332" s="40"/>
      <c r="I332" s="234"/>
      <c r="J332" s="40"/>
      <c r="K332" s="40"/>
      <c r="L332" s="44"/>
      <c r="M332" s="235"/>
      <c r="N332" s="236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187</v>
      </c>
      <c r="AU332" s="17" t="s">
        <v>88</v>
      </c>
    </row>
    <row r="333" s="13" customFormat="1">
      <c r="A333" s="13"/>
      <c r="B333" s="237"/>
      <c r="C333" s="238"/>
      <c r="D333" s="232" t="s">
        <v>189</v>
      </c>
      <c r="E333" s="239" t="s">
        <v>1</v>
      </c>
      <c r="F333" s="240" t="s">
        <v>215</v>
      </c>
      <c r="G333" s="238"/>
      <c r="H333" s="239" t="s">
        <v>1</v>
      </c>
      <c r="I333" s="241"/>
      <c r="J333" s="238"/>
      <c r="K333" s="238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189</v>
      </c>
      <c r="AU333" s="246" t="s">
        <v>88</v>
      </c>
      <c r="AV333" s="13" t="s">
        <v>86</v>
      </c>
      <c r="AW333" s="13" t="s">
        <v>34</v>
      </c>
      <c r="AX333" s="13" t="s">
        <v>78</v>
      </c>
      <c r="AY333" s="246" t="s">
        <v>178</v>
      </c>
    </row>
    <row r="334" s="14" customFormat="1">
      <c r="A334" s="14"/>
      <c r="B334" s="247"/>
      <c r="C334" s="248"/>
      <c r="D334" s="232" t="s">
        <v>189</v>
      </c>
      <c r="E334" s="249" t="s">
        <v>1</v>
      </c>
      <c r="F334" s="250" t="s">
        <v>216</v>
      </c>
      <c r="G334" s="248"/>
      <c r="H334" s="251">
        <v>6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189</v>
      </c>
      <c r="AU334" s="257" t="s">
        <v>88</v>
      </c>
      <c r="AV334" s="14" t="s">
        <v>88</v>
      </c>
      <c r="AW334" s="14" t="s">
        <v>34</v>
      </c>
      <c r="AX334" s="14" t="s">
        <v>86</v>
      </c>
      <c r="AY334" s="257" t="s">
        <v>178</v>
      </c>
    </row>
    <row r="335" s="2" customFormat="1" ht="16.5" customHeight="1">
      <c r="A335" s="38"/>
      <c r="B335" s="39"/>
      <c r="C335" s="219" t="s">
        <v>474</v>
      </c>
      <c r="D335" s="219" t="s">
        <v>180</v>
      </c>
      <c r="E335" s="220" t="s">
        <v>475</v>
      </c>
      <c r="F335" s="221" t="s">
        <v>476</v>
      </c>
      <c r="G335" s="222" t="s">
        <v>362</v>
      </c>
      <c r="H335" s="223">
        <v>22</v>
      </c>
      <c r="I335" s="224"/>
      <c r="J335" s="225">
        <f>ROUND(I335*H335,2)</f>
        <v>0</v>
      </c>
      <c r="K335" s="221" t="s">
        <v>1</v>
      </c>
      <c r="L335" s="44"/>
      <c r="M335" s="226" t="s">
        <v>1</v>
      </c>
      <c r="N335" s="227" t="s">
        <v>43</v>
      </c>
      <c r="O335" s="91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185</v>
      </c>
      <c r="AT335" s="230" t="s">
        <v>180</v>
      </c>
      <c r="AU335" s="230" t="s">
        <v>88</v>
      </c>
      <c r="AY335" s="17" t="s">
        <v>178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86</v>
      </c>
      <c r="BK335" s="231">
        <f>ROUND(I335*H335,2)</f>
        <v>0</v>
      </c>
      <c r="BL335" s="17" t="s">
        <v>185</v>
      </c>
      <c r="BM335" s="230" t="s">
        <v>477</v>
      </c>
    </row>
    <row r="336" s="2" customFormat="1">
      <c r="A336" s="38"/>
      <c r="B336" s="39"/>
      <c r="C336" s="40"/>
      <c r="D336" s="232" t="s">
        <v>187</v>
      </c>
      <c r="E336" s="40"/>
      <c r="F336" s="233" t="s">
        <v>478</v>
      </c>
      <c r="G336" s="40"/>
      <c r="H336" s="40"/>
      <c r="I336" s="234"/>
      <c r="J336" s="40"/>
      <c r="K336" s="40"/>
      <c r="L336" s="44"/>
      <c r="M336" s="235"/>
      <c r="N336" s="236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187</v>
      </c>
      <c r="AU336" s="17" t="s">
        <v>88</v>
      </c>
    </row>
    <row r="337" s="13" customFormat="1">
      <c r="A337" s="13"/>
      <c r="B337" s="237"/>
      <c r="C337" s="238"/>
      <c r="D337" s="232" t="s">
        <v>189</v>
      </c>
      <c r="E337" s="239" t="s">
        <v>1</v>
      </c>
      <c r="F337" s="240" t="s">
        <v>215</v>
      </c>
      <c r="G337" s="238"/>
      <c r="H337" s="239" t="s">
        <v>1</v>
      </c>
      <c r="I337" s="241"/>
      <c r="J337" s="238"/>
      <c r="K337" s="238"/>
      <c r="L337" s="242"/>
      <c r="M337" s="243"/>
      <c r="N337" s="244"/>
      <c r="O337" s="244"/>
      <c r="P337" s="244"/>
      <c r="Q337" s="244"/>
      <c r="R337" s="244"/>
      <c r="S337" s="244"/>
      <c r="T337" s="24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6" t="s">
        <v>189</v>
      </c>
      <c r="AU337" s="246" t="s">
        <v>88</v>
      </c>
      <c r="AV337" s="13" t="s">
        <v>86</v>
      </c>
      <c r="AW337" s="13" t="s">
        <v>34</v>
      </c>
      <c r="AX337" s="13" t="s">
        <v>78</v>
      </c>
      <c r="AY337" s="246" t="s">
        <v>178</v>
      </c>
    </row>
    <row r="338" s="14" customFormat="1">
      <c r="A338" s="14"/>
      <c r="B338" s="247"/>
      <c r="C338" s="248"/>
      <c r="D338" s="232" t="s">
        <v>189</v>
      </c>
      <c r="E338" s="249" t="s">
        <v>1</v>
      </c>
      <c r="F338" s="250" t="s">
        <v>316</v>
      </c>
      <c r="G338" s="248"/>
      <c r="H338" s="251">
        <v>22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7" t="s">
        <v>189</v>
      </c>
      <c r="AU338" s="257" t="s">
        <v>88</v>
      </c>
      <c r="AV338" s="14" t="s">
        <v>88</v>
      </c>
      <c r="AW338" s="14" t="s">
        <v>34</v>
      </c>
      <c r="AX338" s="14" t="s">
        <v>86</v>
      </c>
      <c r="AY338" s="257" t="s">
        <v>178</v>
      </c>
    </row>
    <row r="339" s="2" customFormat="1" ht="24.15" customHeight="1">
      <c r="A339" s="38"/>
      <c r="B339" s="39"/>
      <c r="C339" s="219" t="s">
        <v>479</v>
      </c>
      <c r="D339" s="219" t="s">
        <v>180</v>
      </c>
      <c r="E339" s="220" t="s">
        <v>480</v>
      </c>
      <c r="F339" s="221" t="s">
        <v>481</v>
      </c>
      <c r="G339" s="222" t="s">
        <v>303</v>
      </c>
      <c r="H339" s="223">
        <v>1</v>
      </c>
      <c r="I339" s="224"/>
      <c r="J339" s="225">
        <f>ROUND(I339*H339,2)</f>
        <v>0</v>
      </c>
      <c r="K339" s="221" t="s">
        <v>1</v>
      </c>
      <c r="L339" s="44"/>
      <c r="M339" s="226" t="s">
        <v>1</v>
      </c>
      <c r="N339" s="227" t="s">
        <v>43</v>
      </c>
      <c r="O339" s="91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0" t="s">
        <v>185</v>
      </c>
      <c r="AT339" s="230" t="s">
        <v>180</v>
      </c>
      <c r="AU339" s="230" t="s">
        <v>88</v>
      </c>
      <c r="AY339" s="17" t="s">
        <v>178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86</v>
      </c>
      <c r="BK339" s="231">
        <f>ROUND(I339*H339,2)</f>
        <v>0</v>
      </c>
      <c r="BL339" s="17" t="s">
        <v>185</v>
      </c>
      <c r="BM339" s="230" t="s">
        <v>482</v>
      </c>
    </row>
    <row r="340" s="2" customFormat="1">
      <c r="A340" s="38"/>
      <c r="B340" s="39"/>
      <c r="C340" s="40"/>
      <c r="D340" s="232" t="s">
        <v>187</v>
      </c>
      <c r="E340" s="40"/>
      <c r="F340" s="233" t="s">
        <v>483</v>
      </c>
      <c r="G340" s="40"/>
      <c r="H340" s="40"/>
      <c r="I340" s="234"/>
      <c r="J340" s="40"/>
      <c r="K340" s="40"/>
      <c r="L340" s="44"/>
      <c r="M340" s="235"/>
      <c r="N340" s="236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187</v>
      </c>
      <c r="AU340" s="17" t="s">
        <v>88</v>
      </c>
    </row>
    <row r="341" s="2" customFormat="1" ht="16.5" customHeight="1">
      <c r="A341" s="38"/>
      <c r="B341" s="39"/>
      <c r="C341" s="219" t="s">
        <v>484</v>
      </c>
      <c r="D341" s="219" t="s">
        <v>180</v>
      </c>
      <c r="E341" s="220" t="s">
        <v>485</v>
      </c>
      <c r="F341" s="221" t="s">
        <v>486</v>
      </c>
      <c r="G341" s="222" t="s">
        <v>471</v>
      </c>
      <c r="H341" s="223">
        <v>4</v>
      </c>
      <c r="I341" s="224"/>
      <c r="J341" s="225">
        <f>ROUND(I341*H341,2)</f>
        <v>0</v>
      </c>
      <c r="K341" s="221" t="s">
        <v>1</v>
      </c>
      <c r="L341" s="44"/>
      <c r="M341" s="226" t="s">
        <v>1</v>
      </c>
      <c r="N341" s="227" t="s">
        <v>43</v>
      </c>
      <c r="O341" s="91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0" t="s">
        <v>185</v>
      </c>
      <c r="AT341" s="230" t="s">
        <v>180</v>
      </c>
      <c r="AU341" s="230" t="s">
        <v>88</v>
      </c>
      <c r="AY341" s="17" t="s">
        <v>178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7" t="s">
        <v>86</v>
      </c>
      <c r="BK341" s="231">
        <f>ROUND(I341*H341,2)</f>
        <v>0</v>
      </c>
      <c r="BL341" s="17" t="s">
        <v>185</v>
      </c>
      <c r="BM341" s="230" t="s">
        <v>487</v>
      </c>
    </row>
    <row r="342" s="2" customFormat="1">
      <c r="A342" s="38"/>
      <c r="B342" s="39"/>
      <c r="C342" s="40"/>
      <c r="D342" s="232" t="s">
        <v>187</v>
      </c>
      <c r="E342" s="40"/>
      <c r="F342" s="233" t="s">
        <v>488</v>
      </c>
      <c r="G342" s="40"/>
      <c r="H342" s="40"/>
      <c r="I342" s="234"/>
      <c r="J342" s="40"/>
      <c r="K342" s="40"/>
      <c r="L342" s="44"/>
      <c r="M342" s="235"/>
      <c r="N342" s="236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187</v>
      </c>
      <c r="AU342" s="17" t="s">
        <v>88</v>
      </c>
    </row>
    <row r="343" s="13" customFormat="1">
      <c r="A343" s="13"/>
      <c r="B343" s="237"/>
      <c r="C343" s="238"/>
      <c r="D343" s="232" t="s">
        <v>189</v>
      </c>
      <c r="E343" s="239" t="s">
        <v>1</v>
      </c>
      <c r="F343" s="240" t="s">
        <v>215</v>
      </c>
      <c r="G343" s="238"/>
      <c r="H343" s="239" t="s">
        <v>1</v>
      </c>
      <c r="I343" s="241"/>
      <c r="J343" s="238"/>
      <c r="K343" s="238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189</v>
      </c>
      <c r="AU343" s="246" t="s">
        <v>88</v>
      </c>
      <c r="AV343" s="13" t="s">
        <v>86</v>
      </c>
      <c r="AW343" s="13" t="s">
        <v>34</v>
      </c>
      <c r="AX343" s="13" t="s">
        <v>78</v>
      </c>
      <c r="AY343" s="246" t="s">
        <v>178</v>
      </c>
    </row>
    <row r="344" s="14" customFormat="1">
      <c r="A344" s="14"/>
      <c r="B344" s="247"/>
      <c r="C344" s="248"/>
      <c r="D344" s="232" t="s">
        <v>189</v>
      </c>
      <c r="E344" s="249" t="s">
        <v>1</v>
      </c>
      <c r="F344" s="250" t="s">
        <v>185</v>
      </c>
      <c r="G344" s="248"/>
      <c r="H344" s="251">
        <v>4</v>
      </c>
      <c r="I344" s="252"/>
      <c r="J344" s="248"/>
      <c r="K344" s="248"/>
      <c r="L344" s="253"/>
      <c r="M344" s="254"/>
      <c r="N344" s="255"/>
      <c r="O344" s="255"/>
      <c r="P344" s="255"/>
      <c r="Q344" s="255"/>
      <c r="R344" s="255"/>
      <c r="S344" s="255"/>
      <c r="T344" s="25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7" t="s">
        <v>189</v>
      </c>
      <c r="AU344" s="257" t="s">
        <v>88</v>
      </c>
      <c r="AV344" s="14" t="s">
        <v>88</v>
      </c>
      <c r="AW344" s="14" t="s">
        <v>34</v>
      </c>
      <c r="AX344" s="14" t="s">
        <v>86</v>
      </c>
      <c r="AY344" s="257" t="s">
        <v>178</v>
      </c>
    </row>
    <row r="345" s="2" customFormat="1" ht="16.5" customHeight="1">
      <c r="A345" s="38"/>
      <c r="B345" s="39"/>
      <c r="C345" s="219" t="s">
        <v>489</v>
      </c>
      <c r="D345" s="219" t="s">
        <v>180</v>
      </c>
      <c r="E345" s="220" t="s">
        <v>490</v>
      </c>
      <c r="F345" s="221" t="s">
        <v>491</v>
      </c>
      <c r="G345" s="222" t="s">
        <v>471</v>
      </c>
      <c r="H345" s="223">
        <v>4</v>
      </c>
      <c r="I345" s="224"/>
      <c r="J345" s="225">
        <f>ROUND(I345*H345,2)</f>
        <v>0</v>
      </c>
      <c r="K345" s="221" t="s">
        <v>1</v>
      </c>
      <c r="L345" s="44"/>
      <c r="M345" s="226" t="s">
        <v>1</v>
      </c>
      <c r="N345" s="227" t="s">
        <v>43</v>
      </c>
      <c r="O345" s="91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185</v>
      </c>
      <c r="AT345" s="230" t="s">
        <v>180</v>
      </c>
      <c r="AU345" s="230" t="s">
        <v>88</v>
      </c>
      <c r="AY345" s="17" t="s">
        <v>178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86</v>
      </c>
      <c r="BK345" s="231">
        <f>ROUND(I345*H345,2)</f>
        <v>0</v>
      </c>
      <c r="BL345" s="17" t="s">
        <v>185</v>
      </c>
      <c r="BM345" s="230" t="s">
        <v>492</v>
      </c>
    </row>
    <row r="346" s="2" customFormat="1">
      <c r="A346" s="38"/>
      <c r="B346" s="39"/>
      <c r="C346" s="40"/>
      <c r="D346" s="232" t="s">
        <v>187</v>
      </c>
      <c r="E346" s="40"/>
      <c r="F346" s="233" t="s">
        <v>493</v>
      </c>
      <c r="G346" s="40"/>
      <c r="H346" s="40"/>
      <c r="I346" s="234"/>
      <c r="J346" s="40"/>
      <c r="K346" s="40"/>
      <c r="L346" s="44"/>
      <c r="M346" s="235"/>
      <c r="N346" s="236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187</v>
      </c>
      <c r="AU346" s="17" t="s">
        <v>88</v>
      </c>
    </row>
    <row r="347" s="13" customFormat="1">
      <c r="A347" s="13"/>
      <c r="B347" s="237"/>
      <c r="C347" s="238"/>
      <c r="D347" s="232" t="s">
        <v>189</v>
      </c>
      <c r="E347" s="239" t="s">
        <v>1</v>
      </c>
      <c r="F347" s="240" t="s">
        <v>215</v>
      </c>
      <c r="G347" s="238"/>
      <c r="H347" s="239" t="s">
        <v>1</v>
      </c>
      <c r="I347" s="241"/>
      <c r="J347" s="238"/>
      <c r="K347" s="238"/>
      <c r="L347" s="242"/>
      <c r="M347" s="243"/>
      <c r="N347" s="244"/>
      <c r="O347" s="244"/>
      <c r="P347" s="244"/>
      <c r="Q347" s="244"/>
      <c r="R347" s="244"/>
      <c r="S347" s="244"/>
      <c r="T347" s="24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6" t="s">
        <v>189</v>
      </c>
      <c r="AU347" s="246" t="s">
        <v>88</v>
      </c>
      <c r="AV347" s="13" t="s">
        <v>86</v>
      </c>
      <c r="AW347" s="13" t="s">
        <v>34</v>
      </c>
      <c r="AX347" s="13" t="s">
        <v>78</v>
      </c>
      <c r="AY347" s="246" t="s">
        <v>178</v>
      </c>
    </row>
    <row r="348" s="14" customFormat="1">
      <c r="A348" s="14"/>
      <c r="B348" s="247"/>
      <c r="C348" s="248"/>
      <c r="D348" s="232" t="s">
        <v>189</v>
      </c>
      <c r="E348" s="249" t="s">
        <v>1</v>
      </c>
      <c r="F348" s="250" t="s">
        <v>185</v>
      </c>
      <c r="G348" s="248"/>
      <c r="H348" s="251">
        <v>4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7" t="s">
        <v>189</v>
      </c>
      <c r="AU348" s="257" t="s">
        <v>88</v>
      </c>
      <c r="AV348" s="14" t="s">
        <v>88</v>
      </c>
      <c r="AW348" s="14" t="s">
        <v>34</v>
      </c>
      <c r="AX348" s="14" t="s">
        <v>86</v>
      </c>
      <c r="AY348" s="257" t="s">
        <v>178</v>
      </c>
    </row>
    <row r="349" s="2" customFormat="1" ht="16.5" customHeight="1">
      <c r="A349" s="38"/>
      <c r="B349" s="39"/>
      <c r="C349" s="219" t="s">
        <v>494</v>
      </c>
      <c r="D349" s="219" t="s">
        <v>180</v>
      </c>
      <c r="E349" s="220" t="s">
        <v>495</v>
      </c>
      <c r="F349" s="221" t="s">
        <v>496</v>
      </c>
      <c r="G349" s="222" t="s">
        <v>362</v>
      </c>
      <c r="H349" s="223">
        <v>40</v>
      </c>
      <c r="I349" s="224"/>
      <c r="J349" s="225">
        <f>ROUND(I349*H349,2)</f>
        <v>0</v>
      </c>
      <c r="K349" s="221" t="s">
        <v>1</v>
      </c>
      <c r="L349" s="44"/>
      <c r="M349" s="226" t="s">
        <v>1</v>
      </c>
      <c r="N349" s="227" t="s">
        <v>43</v>
      </c>
      <c r="O349" s="91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0" t="s">
        <v>185</v>
      </c>
      <c r="AT349" s="230" t="s">
        <v>180</v>
      </c>
      <c r="AU349" s="230" t="s">
        <v>88</v>
      </c>
      <c r="AY349" s="17" t="s">
        <v>178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86</v>
      </c>
      <c r="BK349" s="231">
        <f>ROUND(I349*H349,2)</f>
        <v>0</v>
      </c>
      <c r="BL349" s="17" t="s">
        <v>185</v>
      </c>
      <c r="BM349" s="230" t="s">
        <v>497</v>
      </c>
    </row>
    <row r="350" s="2" customFormat="1">
      <c r="A350" s="38"/>
      <c r="B350" s="39"/>
      <c r="C350" s="40"/>
      <c r="D350" s="232" t="s">
        <v>187</v>
      </c>
      <c r="E350" s="40"/>
      <c r="F350" s="233" t="s">
        <v>498</v>
      </c>
      <c r="G350" s="40"/>
      <c r="H350" s="40"/>
      <c r="I350" s="234"/>
      <c r="J350" s="40"/>
      <c r="K350" s="40"/>
      <c r="L350" s="44"/>
      <c r="M350" s="235"/>
      <c r="N350" s="236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187</v>
      </c>
      <c r="AU350" s="17" t="s">
        <v>88</v>
      </c>
    </row>
    <row r="351" s="13" customFormat="1">
      <c r="A351" s="13"/>
      <c r="B351" s="237"/>
      <c r="C351" s="238"/>
      <c r="D351" s="232" t="s">
        <v>189</v>
      </c>
      <c r="E351" s="239" t="s">
        <v>1</v>
      </c>
      <c r="F351" s="240" t="s">
        <v>215</v>
      </c>
      <c r="G351" s="238"/>
      <c r="H351" s="239" t="s">
        <v>1</v>
      </c>
      <c r="I351" s="241"/>
      <c r="J351" s="238"/>
      <c r="K351" s="238"/>
      <c r="L351" s="242"/>
      <c r="M351" s="243"/>
      <c r="N351" s="244"/>
      <c r="O351" s="244"/>
      <c r="P351" s="244"/>
      <c r="Q351" s="244"/>
      <c r="R351" s="244"/>
      <c r="S351" s="244"/>
      <c r="T351" s="24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6" t="s">
        <v>189</v>
      </c>
      <c r="AU351" s="246" t="s">
        <v>88</v>
      </c>
      <c r="AV351" s="13" t="s">
        <v>86</v>
      </c>
      <c r="AW351" s="13" t="s">
        <v>34</v>
      </c>
      <c r="AX351" s="13" t="s">
        <v>78</v>
      </c>
      <c r="AY351" s="246" t="s">
        <v>178</v>
      </c>
    </row>
    <row r="352" s="14" customFormat="1">
      <c r="A352" s="14"/>
      <c r="B352" s="247"/>
      <c r="C352" s="248"/>
      <c r="D352" s="232" t="s">
        <v>189</v>
      </c>
      <c r="E352" s="249" t="s">
        <v>1</v>
      </c>
      <c r="F352" s="250" t="s">
        <v>499</v>
      </c>
      <c r="G352" s="248"/>
      <c r="H352" s="251">
        <v>40</v>
      </c>
      <c r="I352" s="252"/>
      <c r="J352" s="248"/>
      <c r="K352" s="248"/>
      <c r="L352" s="253"/>
      <c r="M352" s="254"/>
      <c r="N352" s="255"/>
      <c r="O352" s="255"/>
      <c r="P352" s="255"/>
      <c r="Q352" s="255"/>
      <c r="R352" s="255"/>
      <c r="S352" s="255"/>
      <c r="T352" s="25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7" t="s">
        <v>189</v>
      </c>
      <c r="AU352" s="257" t="s">
        <v>88</v>
      </c>
      <c r="AV352" s="14" t="s">
        <v>88</v>
      </c>
      <c r="AW352" s="14" t="s">
        <v>34</v>
      </c>
      <c r="AX352" s="14" t="s">
        <v>86</v>
      </c>
      <c r="AY352" s="257" t="s">
        <v>178</v>
      </c>
    </row>
    <row r="353" s="2" customFormat="1" ht="16.5" customHeight="1">
      <c r="A353" s="38"/>
      <c r="B353" s="39"/>
      <c r="C353" s="219" t="s">
        <v>500</v>
      </c>
      <c r="D353" s="219" t="s">
        <v>180</v>
      </c>
      <c r="E353" s="220" t="s">
        <v>501</v>
      </c>
      <c r="F353" s="221" t="s">
        <v>502</v>
      </c>
      <c r="G353" s="222" t="s">
        <v>362</v>
      </c>
      <c r="H353" s="223">
        <v>22.899999999999999</v>
      </c>
      <c r="I353" s="224"/>
      <c r="J353" s="225">
        <f>ROUND(I353*H353,2)</f>
        <v>0</v>
      </c>
      <c r="K353" s="221" t="s">
        <v>1</v>
      </c>
      <c r="L353" s="44"/>
      <c r="M353" s="226" t="s">
        <v>1</v>
      </c>
      <c r="N353" s="227" t="s">
        <v>43</v>
      </c>
      <c r="O353" s="91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0" t="s">
        <v>185</v>
      </c>
      <c r="AT353" s="230" t="s">
        <v>180</v>
      </c>
      <c r="AU353" s="230" t="s">
        <v>88</v>
      </c>
      <c r="AY353" s="17" t="s">
        <v>178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86</v>
      </c>
      <c r="BK353" s="231">
        <f>ROUND(I353*H353,2)</f>
        <v>0</v>
      </c>
      <c r="BL353" s="17" t="s">
        <v>185</v>
      </c>
      <c r="BM353" s="230" t="s">
        <v>503</v>
      </c>
    </row>
    <row r="354" s="2" customFormat="1">
      <c r="A354" s="38"/>
      <c r="B354" s="39"/>
      <c r="C354" s="40"/>
      <c r="D354" s="232" t="s">
        <v>187</v>
      </c>
      <c r="E354" s="40"/>
      <c r="F354" s="233" t="s">
        <v>504</v>
      </c>
      <c r="G354" s="40"/>
      <c r="H354" s="40"/>
      <c r="I354" s="234"/>
      <c r="J354" s="40"/>
      <c r="K354" s="40"/>
      <c r="L354" s="44"/>
      <c r="M354" s="235"/>
      <c r="N354" s="236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187</v>
      </c>
      <c r="AU354" s="17" t="s">
        <v>88</v>
      </c>
    </row>
    <row r="355" s="13" customFormat="1">
      <c r="A355" s="13"/>
      <c r="B355" s="237"/>
      <c r="C355" s="238"/>
      <c r="D355" s="232" t="s">
        <v>189</v>
      </c>
      <c r="E355" s="239" t="s">
        <v>1</v>
      </c>
      <c r="F355" s="240" t="s">
        <v>215</v>
      </c>
      <c r="G355" s="238"/>
      <c r="H355" s="239" t="s">
        <v>1</v>
      </c>
      <c r="I355" s="241"/>
      <c r="J355" s="238"/>
      <c r="K355" s="238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189</v>
      </c>
      <c r="AU355" s="246" t="s">
        <v>88</v>
      </c>
      <c r="AV355" s="13" t="s">
        <v>86</v>
      </c>
      <c r="AW355" s="13" t="s">
        <v>34</v>
      </c>
      <c r="AX355" s="13" t="s">
        <v>78</v>
      </c>
      <c r="AY355" s="246" t="s">
        <v>178</v>
      </c>
    </row>
    <row r="356" s="14" customFormat="1">
      <c r="A356" s="14"/>
      <c r="B356" s="247"/>
      <c r="C356" s="248"/>
      <c r="D356" s="232" t="s">
        <v>189</v>
      </c>
      <c r="E356" s="249" t="s">
        <v>1</v>
      </c>
      <c r="F356" s="250" t="s">
        <v>505</v>
      </c>
      <c r="G356" s="248"/>
      <c r="H356" s="251">
        <v>22.899999999999999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7" t="s">
        <v>189</v>
      </c>
      <c r="AU356" s="257" t="s">
        <v>88</v>
      </c>
      <c r="AV356" s="14" t="s">
        <v>88</v>
      </c>
      <c r="AW356" s="14" t="s">
        <v>34</v>
      </c>
      <c r="AX356" s="14" t="s">
        <v>86</v>
      </c>
      <c r="AY356" s="257" t="s">
        <v>178</v>
      </c>
    </row>
    <row r="357" s="2" customFormat="1" ht="16.5" customHeight="1">
      <c r="A357" s="38"/>
      <c r="B357" s="39"/>
      <c r="C357" s="219" t="s">
        <v>506</v>
      </c>
      <c r="D357" s="219" t="s">
        <v>180</v>
      </c>
      <c r="E357" s="220" t="s">
        <v>507</v>
      </c>
      <c r="F357" s="221" t="s">
        <v>508</v>
      </c>
      <c r="G357" s="222" t="s">
        <v>362</v>
      </c>
      <c r="H357" s="223">
        <v>22.899999999999999</v>
      </c>
      <c r="I357" s="224"/>
      <c r="J357" s="225">
        <f>ROUND(I357*H357,2)</f>
        <v>0</v>
      </c>
      <c r="K357" s="221" t="s">
        <v>1</v>
      </c>
      <c r="L357" s="44"/>
      <c r="M357" s="226" t="s">
        <v>1</v>
      </c>
      <c r="N357" s="227" t="s">
        <v>43</v>
      </c>
      <c r="O357" s="91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0" t="s">
        <v>185</v>
      </c>
      <c r="AT357" s="230" t="s">
        <v>180</v>
      </c>
      <c r="AU357" s="230" t="s">
        <v>88</v>
      </c>
      <c r="AY357" s="17" t="s">
        <v>178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7" t="s">
        <v>86</v>
      </c>
      <c r="BK357" s="231">
        <f>ROUND(I357*H357,2)</f>
        <v>0</v>
      </c>
      <c r="BL357" s="17" t="s">
        <v>185</v>
      </c>
      <c r="BM357" s="230" t="s">
        <v>509</v>
      </c>
    </row>
    <row r="358" s="2" customFormat="1">
      <c r="A358" s="38"/>
      <c r="B358" s="39"/>
      <c r="C358" s="40"/>
      <c r="D358" s="232" t="s">
        <v>187</v>
      </c>
      <c r="E358" s="40"/>
      <c r="F358" s="233" t="s">
        <v>510</v>
      </c>
      <c r="G358" s="40"/>
      <c r="H358" s="40"/>
      <c r="I358" s="234"/>
      <c r="J358" s="40"/>
      <c r="K358" s="40"/>
      <c r="L358" s="44"/>
      <c r="M358" s="235"/>
      <c r="N358" s="236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187</v>
      </c>
      <c r="AU358" s="17" t="s">
        <v>88</v>
      </c>
    </row>
    <row r="359" s="13" customFormat="1">
      <c r="A359" s="13"/>
      <c r="B359" s="237"/>
      <c r="C359" s="238"/>
      <c r="D359" s="232" t="s">
        <v>189</v>
      </c>
      <c r="E359" s="239" t="s">
        <v>1</v>
      </c>
      <c r="F359" s="240" t="s">
        <v>511</v>
      </c>
      <c r="G359" s="238"/>
      <c r="H359" s="239" t="s">
        <v>1</v>
      </c>
      <c r="I359" s="241"/>
      <c r="J359" s="238"/>
      <c r="K359" s="238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189</v>
      </c>
      <c r="AU359" s="246" t="s">
        <v>88</v>
      </c>
      <c r="AV359" s="13" t="s">
        <v>86</v>
      </c>
      <c r="AW359" s="13" t="s">
        <v>34</v>
      </c>
      <c r="AX359" s="13" t="s">
        <v>78</v>
      </c>
      <c r="AY359" s="246" t="s">
        <v>178</v>
      </c>
    </row>
    <row r="360" s="14" customFormat="1">
      <c r="A360" s="14"/>
      <c r="B360" s="247"/>
      <c r="C360" s="248"/>
      <c r="D360" s="232" t="s">
        <v>189</v>
      </c>
      <c r="E360" s="249" t="s">
        <v>1</v>
      </c>
      <c r="F360" s="250" t="s">
        <v>505</v>
      </c>
      <c r="G360" s="248"/>
      <c r="H360" s="251">
        <v>22.899999999999999</v>
      </c>
      <c r="I360" s="252"/>
      <c r="J360" s="248"/>
      <c r="K360" s="248"/>
      <c r="L360" s="253"/>
      <c r="M360" s="254"/>
      <c r="N360" s="255"/>
      <c r="O360" s="255"/>
      <c r="P360" s="255"/>
      <c r="Q360" s="255"/>
      <c r="R360" s="255"/>
      <c r="S360" s="255"/>
      <c r="T360" s="25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7" t="s">
        <v>189</v>
      </c>
      <c r="AU360" s="257" t="s">
        <v>88</v>
      </c>
      <c r="AV360" s="14" t="s">
        <v>88</v>
      </c>
      <c r="AW360" s="14" t="s">
        <v>34</v>
      </c>
      <c r="AX360" s="14" t="s">
        <v>86</v>
      </c>
      <c r="AY360" s="257" t="s">
        <v>178</v>
      </c>
    </row>
    <row r="361" s="2" customFormat="1" ht="16.5" customHeight="1">
      <c r="A361" s="38"/>
      <c r="B361" s="39"/>
      <c r="C361" s="219" t="s">
        <v>512</v>
      </c>
      <c r="D361" s="219" t="s">
        <v>180</v>
      </c>
      <c r="E361" s="220" t="s">
        <v>513</v>
      </c>
      <c r="F361" s="221" t="s">
        <v>514</v>
      </c>
      <c r="G361" s="222" t="s">
        <v>303</v>
      </c>
      <c r="H361" s="223">
        <v>1</v>
      </c>
      <c r="I361" s="224"/>
      <c r="J361" s="225">
        <f>ROUND(I361*H361,2)</f>
        <v>0</v>
      </c>
      <c r="K361" s="221" t="s">
        <v>1</v>
      </c>
      <c r="L361" s="44"/>
      <c r="M361" s="226" t="s">
        <v>1</v>
      </c>
      <c r="N361" s="227" t="s">
        <v>43</v>
      </c>
      <c r="O361" s="91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0" t="s">
        <v>185</v>
      </c>
      <c r="AT361" s="230" t="s">
        <v>180</v>
      </c>
      <c r="AU361" s="230" t="s">
        <v>88</v>
      </c>
      <c r="AY361" s="17" t="s">
        <v>178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86</v>
      </c>
      <c r="BK361" s="231">
        <f>ROUND(I361*H361,2)</f>
        <v>0</v>
      </c>
      <c r="BL361" s="17" t="s">
        <v>185</v>
      </c>
      <c r="BM361" s="230" t="s">
        <v>515</v>
      </c>
    </row>
    <row r="362" s="2" customFormat="1">
      <c r="A362" s="38"/>
      <c r="B362" s="39"/>
      <c r="C362" s="40"/>
      <c r="D362" s="232" t="s">
        <v>187</v>
      </c>
      <c r="E362" s="40"/>
      <c r="F362" s="233" t="s">
        <v>516</v>
      </c>
      <c r="G362" s="40"/>
      <c r="H362" s="40"/>
      <c r="I362" s="234"/>
      <c r="J362" s="40"/>
      <c r="K362" s="40"/>
      <c r="L362" s="44"/>
      <c r="M362" s="235"/>
      <c r="N362" s="236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187</v>
      </c>
      <c r="AU362" s="17" t="s">
        <v>88</v>
      </c>
    </row>
    <row r="363" s="2" customFormat="1" ht="16.5" customHeight="1">
      <c r="A363" s="38"/>
      <c r="B363" s="39"/>
      <c r="C363" s="219" t="s">
        <v>517</v>
      </c>
      <c r="D363" s="219" t="s">
        <v>180</v>
      </c>
      <c r="E363" s="220" t="s">
        <v>518</v>
      </c>
      <c r="F363" s="221" t="s">
        <v>519</v>
      </c>
      <c r="G363" s="222" t="s">
        <v>309</v>
      </c>
      <c r="H363" s="223">
        <v>2</v>
      </c>
      <c r="I363" s="224"/>
      <c r="J363" s="225">
        <f>ROUND(I363*H363,2)</f>
        <v>0</v>
      </c>
      <c r="K363" s="221" t="s">
        <v>1</v>
      </c>
      <c r="L363" s="44"/>
      <c r="M363" s="226" t="s">
        <v>1</v>
      </c>
      <c r="N363" s="227" t="s">
        <v>43</v>
      </c>
      <c r="O363" s="91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0" t="s">
        <v>185</v>
      </c>
      <c r="AT363" s="230" t="s">
        <v>180</v>
      </c>
      <c r="AU363" s="230" t="s">
        <v>88</v>
      </c>
      <c r="AY363" s="17" t="s">
        <v>178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86</v>
      </c>
      <c r="BK363" s="231">
        <f>ROUND(I363*H363,2)</f>
        <v>0</v>
      </c>
      <c r="BL363" s="17" t="s">
        <v>185</v>
      </c>
      <c r="BM363" s="230" t="s">
        <v>520</v>
      </c>
    </row>
    <row r="364" s="2" customFormat="1">
      <c r="A364" s="38"/>
      <c r="B364" s="39"/>
      <c r="C364" s="40"/>
      <c r="D364" s="232" t="s">
        <v>187</v>
      </c>
      <c r="E364" s="40"/>
      <c r="F364" s="233" t="s">
        <v>521</v>
      </c>
      <c r="G364" s="40"/>
      <c r="H364" s="40"/>
      <c r="I364" s="234"/>
      <c r="J364" s="40"/>
      <c r="K364" s="40"/>
      <c r="L364" s="44"/>
      <c r="M364" s="235"/>
      <c r="N364" s="236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187</v>
      </c>
      <c r="AU364" s="17" t="s">
        <v>88</v>
      </c>
    </row>
    <row r="365" s="2" customFormat="1" ht="16.5" customHeight="1">
      <c r="A365" s="38"/>
      <c r="B365" s="39"/>
      <c r="C365" s="219" t="s">
        <v>522</v>
      </c>
      <c r="D365" s="219" t="s">
        <v>180</v>
      </c>
      <c r="E365" s="220" t="s">
        <v>523</v>
      </c>
      <c r="F365" s="221" t="s">
        <v>524</v>
      </c>
      <c r="G365" s="222" t="s">
        <v>362</v>
      </c>
      <c r="H365" s="223">
        <v>104</v>
      </c>
      <c r="I365" s="224"/>
      <c r="J365" s="225">
        <f>ROUND(I365*H365,2)</f>
        <v>0</v>
      </c>
      <c r="K365" s="221" t="s">
        <v>1</v>
      </c>
      <c r="L365" s="44"/>
      <c r="M365" s="226" t="s">
        <v>1</v>
      </c>
      <c r="N365" s="227" t="s">
        <v>43</v>
      </c>
      <c r="O365" s="91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0" t="s">
        <v>185</v>
      </c>
      <c r="AT365" s="230" t="s">
        <v>180</v>
      </c>
      <c r="AU365" s="230" t="s">
        <v>88</v>
      </c>
      <c r="AY365" s="17" t="s">
        <v>178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7" t="s">
        <v>86</v>
      </c>
      <c r="BK365" s="231">
        <f>ROUND(I365*H365,2)</f>
        <v>0</v>
      </c>
      <c r="BL365" s="17" t="s">
        <v>185</v>
      </c>
      <c r="BM365" s="230" t="s">
        <v>525</v>
      </c>
    </row>
    <row r="366" s="2" customFormat="1">
      <c r="A366" s="38"/>
      <c r="B366" s="39"/>
      <c r="C366" s="40"/>
      <c r="D366" s="232" t="s">
        <v>187</v>
      </c>
      <c r="E366" s="40"/>
      <c r="F366" s="233" t="s">
        <v>526</v>
      </c>
      <c r="G366" s="40"/>
      <c r="H366" s="40"/>
      <c r="I366" s="234"/>
      <c r="J366" s="40"/>
      <c r="K366" s="40"/>
      <c r="L366" s="44"/>
      <c r="M366" s="235"/>
      <c r="N366" s="236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187</v>
      </c>
      <c r="AU366" s="17" t="s">
        <v>88</v>
      </c>
    </row>
    <row r="367" s="13" customFormat="1">
      <c r="A367" s="13"/>
      <c r="B367" s="237"/>
      <c r="C367" s="238"/>
      <c r="D367" s="232" t="s">
        <v>189</v>
      </c>
      <c r="E367" s="239" t="s">
        <v>1</v>
      </c>
      <c r="F367" s="240" t="s">
        <v>215</v>
      </c>
      <c r="G367" s="238"/>
      <c r="H367" s="239" t="s">
        <v>1</v>
      </c>
      <c r="I367" s="241"/>
      <c r="J367" s="238"/>
      <c r="K367" s="238"/>
      <c r="L367" s="242"/>
      <c r="M367" s="243"/>
      <c r="N367" s="244"/>
      <c r="O367" s="244"/>
      <c r="P367" s="244"/>
      <c r="Q367" s="244"/>
      <c r="R367" s="244"/>
      <c r="S367" s="244"/>
      <c r="T367" s="24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6" t="s">
        <v>189</v>
      </c>
      <c r="AU367" s="246" t="s">
        <v>88</v>
      </c>
      <c r="AV367" s="13" t="s">
        <v>86</v>
      </c>
      <c r="AW367" s="13" t="s">
        <v>34</v>
      </c>
      <c r="AX367" s="13" t="s">
        <v>78</v>
      </c>
      <c r="AY367" s="246" t="s">
        <v>178</v>
      </c>
    </row>
    <row r="368" s="14" customFormat="1">
      <c r="A368" s="14"/>
      <c r="B368" s="247"/>
      <c r="C368" s="248"/>
      <c r="D368" s="232" t="s">
        <v>189</v>
      </c>
      <c r="E368" s="249" t="s">
        <v>1</v>
      </c>
      <c r="F368" s="250" t="s">
        <v>527</v>
      </c>
      <c r="G368" s="248"/>
      <c r="H368" s="251">
        <v>104</v>
      </c>
      <c r="I368" s="252"/>
      <c r="J368" s="248"/>
      <c r="K368" s="248"/>
      <c r="L368" s="253"/>
      <c r="M368" s="254"/>
      <c r="N368" s="255"/>
      <c r="O368" s="255"/>
      <c r="P368" s="255"/>
      <c r="Q368" s="255"/>
      <c r="R368" s="255"/>
      <c r="S368" s="255"/>
      <c r="T368" s="25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7" t="s">
        <v>189</v>
      </c>
      <c r="AU368" s="257" t="s">
        <v>88</v>
      </c>
      <c r="AV368" s="14" t="s">
        <v>88</v>
      </c>
      <c r="AW368" s="14" t="s">
        <v>34</v>
      </c>
      <c r="AX368" s="14" t="s">
        <v>86</v>
      </c>
      <c r="AY368" s="257" t="s">
        <v>178</v>
      </c>
    </row>
    <row r="369" s="2" customFormat="1" ht="16.5" customHeight="1">
      <c r="A369" s="38"/>
      <c r="B369" s="39"/>
      <c r="C369" s="219" t="s">
        <v>528</v>
      </c>
      <c r="D369" s="219" t="s">
        <v>180</v>
      </c>
      <c r="E369" s="220" t="s">
        <v>529</v>
      </c>
      <c r="F369" s="221" t="s">
        <v>530</v>
      </c>
      <c r="G369" s="222" t="s">
        <v>362</v>
      </c>
      <c r="H369" s="223">
        <v>104</v>
      </c>
      <c r="I369" s="224"/>
      <c r="J369" s="225">
        <f>ROUND(I369*H369,2)</f>
        <v>0</v>
      </c>
      <c r="K369" s="221" t="s">
        <v>1</v>
      </c>
      <c r="L369" s="44"/>
      <c r="M369" s="226" t="s">
        <v>1</v>
      </c>
      <c r="N369" s="227" t="s">
        <v>43</v>
      </c>
      <c r="O369" s="91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0" t="s">
        <v>185</v>
      </c>
      <c r="AT369" s="230" t="s">
        <v>180</v>
      </c>
      <c r="AU369" s="230" t="s">
        <v>88</v>
      </c>
      <c r="AY369" s="17" t="s">
        <v>178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7" t="s">
        <v>86</v>
      </c>
      <c r="BK369" s="231">
        <f>ROUND(I369*H369,2)</f>
        <v>0</v>
      </c>
      <c r="BL369" s="17" t="s">
        <v>185</v>
      </c>
      <c r="BM369" s="230" t="s">
        <v>531</v>
      </c>
    </row>
    <row r="370" s="2" customFormat="1">
      <c r="A370" s="38"/>
      <c r="B370" s="39"/>
      <c r="C370" s="40"/>
      <c r="D370" s="232" t="s">
        <v>187</v>
      </c>
      <c r="E370" s="40"/>
      <c r="F370" s="233" t="s">
        <v>532</v>
      </c>
      <c r="G370" s="40"/>
      <c r="H370" s="40"/>
      <c r="I370" s="234"/>
      <c r="J370" s="40"/>
      <c r="K370" s="40"/>
      <c r="L370" s="44"/>
      <c r="M370" s="235"/>
      <c r="N370" s="236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187</v>
      </c>
      <c r="AU370" s="17" t="s">
        <v>88</v>
      </c>
    </row>
    <row r="371" s="13" customFormat="1">
      <c r="A371" s="13"/>
      <c r="B371" s="237"/>
      <c r="C371" s="238"/>
      <c r="D371" s="232" t="s">
        <v>189</v>
      </c>
      <c r="E371" s="239" t="s">
        <v>1</v>
      </c>
      <c r="F371" s="240" t="s">
        <v>215</v>
      </c>
      <c r="G371" s="238"/>
      <c r="H371" s="239" t="s">
        <v>1</v>
      </c>
      <c r="I371" s="241"/>
      <c r="J371" s="238"/>
      <c r="K371" s="238"/>
      <c r="L371" s="242"/>
      <c r="M371" s="243"/>
      <c r="N371" s="244"/>
      <c r="O371" s="244"/>
      <c r="P371" s="244"/>
      <c r="Q371" s="244"/>
      <c r="R371" s="244"/>
      <c r="S371" s="244"/>
      <c r="T371" s="24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6" t="s">
        <v>189</v>
      </c>
      <c r="AU371" s="246" t="s">
        <v>88</v>
      </c>
      <c r="AV371" s="13" t="s">
        <v>86</v>
      </c>
      <c r="AW371" s="13" t="s">
        <v>34</v>
      </c>
      <c r="AX371" s="13" t="s">
        <v>78</v>
      </c>
      <c r="AY371" s="246" t="s">
        <v>178</v>
      </c>
    </row>
    <row r="372" s="14" customFormat="1">
      <c r="A372" s="14"/>
      <c r="B372" s="247"/>
      <c r="C372" s="248"/>
      <c r="D372" s="232" t="s">
        <v>189</v>
      </c>
      <c r="E372" s="249" t="s">
        <v>1</v>
      </c>
      <c r="F372" s="250" t="s">
        <v>527</v>
      </c>
      <c r="G372" s="248"/>
      <c r="H372" s="251">
        <v>104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7" t="s">
        <v>189</v>
      </c>
      <c r="AU372" s="257" t="s">
        <v>88</v>
      </c>
      <c r="AV372" s="14" t="s">
        <v>88</v>
      </c>
      <c r="AW372" s="14" t="s">
        <v>34</v>
      </c>
      <c r="AX372" s="14" t="s">
        <v>86</v>
      </c>
      <c r="AY372" s="257" t="s">
        <v>178</v>
      </c>
    </row>
    <row r="373" s="2" customFormat="1" ht="16.5" customHeight="1">
      <c r="A373" s="38"/>
      <c r="B373" s="39"/>
      <c r="C373" s="219" t="s">
        <v>533</v>
      </c>
      <c r="D373" s="219" t="s">
        <v>180</v>
      </c>
      <c r="E373" s="220" t="s">
        <v>534</v>
      </c>
      <c r="F373" s="221" t="s">
        <v>535</v>
      </c>
      <c r="G373" s="222" t="s">
        <v>303</v>
      </c>
      <c r="H373" s="223">
        <v>1</v>
      </c>
      <c r="I373" s="224"/>
      <c r="J373" s="225">
        <f>ROUND(I373*H373,2)</f>
        <v>0</v>
      </c>
      <c r="K373" s="221" t="s">
        <v>1</v>
      </c>
      <c r="L373" s="44"/>
      <c r="M373" s="226" t="s">
        <v>1</v>
      </c>
      <c r="N373" s="227" t="s">
        <v>43</v>
      </c>
      <c r="O373" s="91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0" t="s">
        <v>185</v>
      </c>
      <c r="AT373" s="230" t="s">
        <v>180</v>
      </c>
      <c r="AU373" s="230" t="s">
        <v>88</v>
      </c>
      <c r="AY373" s="17" t="s">
        <v>178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7" t="s">
        <v>86</v>
      </c>
      <c r="BK373" s="231">
        <f>ROUND(I373*H373,2)</f>
        <v>0</v>
      </c>
      <c r="BL373" s="17" t="s">
        <v>185</v>
      </c>
      <c r="BM373" s="230" t="s">
        <v>536</v>
      </c>
    </row>
    <row r="374" s="2" customFormat="1">
      <c r="A374" s="38"/>
      <c r="B374" s="39"/>
      <c r="C374" s="40"/>
      <c r="D374" s="232" t="s">
        <v>187</v>
      </c>
      <c r="E374" s="40"/>
      <c r="F374" s="233" t="s">
        <v>537</v>
      </c>
      <c r="G374" s="40"/>
      <c r="H374" s="40"/>
      <c r="I374" s="234"/>
      <c r="J374" s="40"/>
      <c r="K374" s="40"/>
      <c r="L374" s="44"/>
      <c r="M374" s="235"/>
      <c r="N374" s="236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187</v>
      </c>
      <c r="AU374" s="17" t="s">
        <v>88</v>
      </c>
    </row>
    <row r="375" s="2" customFormat="1" ht="16.5" customHeight="1">
      <c r="A375" s="38"/>
      <c r="B375" s="39"/>
      <c r="C375" s="219" t="s">
        <v>538</v>
      </c>
      <c r="D375" s="219" t="s">
        <v>180</v>
      </c>
      <c r="E375" s="220" t="s">
        <v>539</v>
      </c>
      <c r="F375" s="221" t="s">
        <v>540</v>
      </c>
      <c r="G375" s="222" t="s">
        <v>303</v>
      </c>
      <c r="H375" s="223">
        <v>1</v>
      </c>
      <c r="I375" s="224"/>
      <c r="J375" s="225">
        <f>ROUND(I375*H375,2)</f>
        <v>0</v>
      </c>
      <c r="K375" s="221" t="s">
        <v>1</v>
      </c>
      <c r="L375" s="44"/>
      <c r="M375" s="226" t="s">
        <v>1</v>
      </c>
      <c r="N375" s="227" t="s">
        <v>43</v>
      </c>
      <c r="O375" s="91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0" t="s">
        <v>185</v>
      </c>
      <c r="AT375" s="230" t="s">
        <v>180</v>
      </c>
      <c r="AU375" s="230" t="s">
        <v>88</v>
      </c>
      <c r="AY375" s="17" t="s">
        <v>178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7" t="s">
        <v>86</v>
      </c>
      <c r="BK375" s="231">
        <f>ROUND(I375*H375,2)</f>
        <v>0</v>
      </c>
      <c r="BL375" s="17" t="s">
        <v>185</v>
      </c>
      <c r="BM375" s="230" t="s">
        <v>541</v>
      </c>
    </row>
    <row r="376" s="2" customFormat="1">
      <c r="A376" s="38"/>
      <c r="B376" s="39"/>
      <c r="C376" s="40"/>
      <c r="D376" s="232" t="s">
        <v>187</v>
      </c>
      <c r="E376" s="40"/>
      <c r="F376" s="233" t="s">
        <v>542</v>
      </c>
      <c r="G376" s="40"/>
      <c r="H376" s="40"/>
      <c r="I376" s="234"/>
      <c r="J376" s="40"/>
      <c r="K376" s="40"/>
      <c r="L376" s="44"/>
      <c r="M376" s="235"/>
      <c r="N376" s="236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187</v>
      </c>
      <c r="AU376" s="17" t="s">
        <v>88</v>
      </c>
    </row>
    <row r="377" s="13" customFormat="1">
      <c r="A377" s="13"/>
      <c r="B377" s="237"/>
      <c r="C377" s="238"/>
      <c r="D377" s="232" t="s">
        <v>189</v>
      </c>
      <c r="E377" s="239" t="s">
        <v>1</v>
      </c>
      <c r="F377" s="240" t="s">
        <v>543</v>
      </c>
      <c r="G377" s="238"/>
      <c r="H377" s="239" t="s">
        <v>1</v>
      </c>
      <c r="I377" s="241"/>
      <c r="J377" s="238"/>
      <c r="K377" s="238"/>
      <c r="L377" s="242"/>
      <c r="M377" s="243"/>
      <c r="N377" s="244"/>
      <c r="O377" s="244"/>
      <c r="P377" s="244"/>
      <c r="Q377" s="244"/>
      <c r="R377" s="244"/>
      <c r="S377" s="244"/>
      <c r="T377" s="24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6" t="s">
        <v>189</v>
      </c>
      <c r="AU377" s="246" t="s">
        <v>88</v>
      </c>
      <c r="AV377" s="13" t="s">
        <v>86</v>
      </c>
      <c r="AW377" s="13" t="s">
        <v>34</v>
      </c>
      <c r="AX377" s="13" t="s">
        <v>78</v>
      </c>
      <c r="AY377" s="246" t="s">
        <v>178</v>
      </c>
    </row>
    <row r="378" s="14" customFormat="1">
      <c r="A378" s="14"/>
      <c r="B378" s="247"/>
      <c r="C378" s="248"/>
      <c r="D378" s="232" t="s">
        <v>189</v>
      </c>
      <c r="E378" s="249" t="s">
        <v>1</v>
      </c>
      <c r="F378" s="250" t="s">
        <v>86</v>
      </c>
      <c r="G378" s="248"/>
      <c r="H378" s="251">
        <v>1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7" t="s">
        <v>189</v>
      </c>
      <c r="AU378" s="257" t="s">
        <v>88</v>
      </c>
      <c r="AV378" s="14" t="s">
        <v>88</v>
      </c>
      <c r="AW378" s="14" t="s">
        <v>34</v>
      </c>
      <c r="AX378" s="14" t="s">
        <v>86</v>
      </c>
      <c r="AY378" s="257" t="s">
        <v>178</v>
      </c>
    </row>
    <row r="379" s="12" customFormat="1" ht="22.8" customHeight="1">
      <c r="A379" s="12"/>
      <c r="B379" s="203"/>
      <c r="C379" s="204"/>
      <c r="D379" s="205" t="s">
        <v>77</v>
      </c>
      <c r="E379" s="217" t="s">
        <v>544</v>
      </c>
      <c r="F379" s="217" t="s">
        <v>545</v>
      </c>
      <c r="G379" s="204"/>
      <c r="H379" s="204"/>
      <c r="I379" s="207"/>
      <c r="J379" s="218">
        <f>BK379</f>
        <v>0</v>
      </c>
      <c r="K379" s="204"/>
      <c r="L379" s="209"/>
      <c r="M379" s="210"/>
      <c r="N379" s="211"/>
      <c r="O379" s="211"/>
      <c r="P379" s="212">
        <f>SUM(P380:P398)</f>
        <v>0</v>
      </c>
      <c r="Q379" s="211"/>
      <c r="R379" s="212">
        <f>SUM(R380:R398)</f>
        <v>0</v>
      </c>
      <c r="S379" s="211"/>
      <c r="T379" s="213">
        <f>SUM(T380:T398)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4" t="s">
        <v>86</v>
      </c>
      <c r="AT379" s="215" t="s">
        <v>77</v>
      </c>
      <c r="AU379" s="215" t="s">
        <v>86</v>
      </c>
      <c r="AY379" s="214" t="s">
        <v>178</v>
      </c>
      <c r="BK379" s="216">
        <f>SUM(BK380:BK398)</f>
        <v>0</v>
      </c>
    </row>
    <row r="380" s="2" customFormat="1" ht="37.8" customHeight="1">
      <c r="A380" s="38"/>
      <c r="B380" s="39"/>
      <c r="C380" s="219" t="s">
        <v>546</v>
      </c>
      <c r="D380" s="219" t="s">
        <v>180</v>
      </c>
      <c r="E380" s="220" t="s">
        <v>547</v>
      </c>
      <c r="F380" s="221" t="s">
        <v>548</v>
      </c>
      <c r="G380" s="222" t="s">
        <v>295</v>
      </c>
      <c r="H380" s="223">
        <v>479.892</v>
      </c>
      <c r="I380" s="224"/>
      <c r="J380" s="225">
        <f>ROUND(I380*H380,2)</f>
        <v>0</v>
      </c>
      <c r="K380" s="221" t="s">
        <v>184</v>
      </c>
      <c r="L380" s="44"/>
      <c r="M380" s="226" t="s">
        <v>1</v>
      </c>
      <c r="N380" s="227" t="s">
        <v>43</v>
      </c>
      <c r="O380" s="91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0" t="s">
        <v>185</v>
      </c>
      <c r="AT380" s="230" t="s">
        <v>180</v>
      </c>
      <c r="AU380" s="230" t="s">
        <v>88</v>
      </c>
      <c r="AY380" s="17" t="s">
        <v>178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7" t="s">
        <v>86</v>
      </c>
      <c r="BK380" s="231">
        <f>ROUND(I380*H380,2)</f>
        <v>0</v>
      </c>
      <c r="BL380" s="17" t="s">
        <v>185</v>
      </c>
      <c r="BM380" s="230" t="s">
        <v>549</v>
      </c>
    </row>
    <row r="381" s="2" customFormat="1">
      <c r="A381" s="38"/>
      <c r="B381" s="39"/>
      <c r="C381" s="40"/>
      <c r="D381" s="232" t="s">
        <v>187</v>
      </c>
      <c r="E381" s="40"/>
      <c r="F381" s="233" t="s">
        <v>550</v>
      </c>
      <c r="G381" s="40"/>
      <c r="H381" s="40"/>
      <c r="I381" s="234"/>
      <c r="J381" s="40"/>
      <c r="K381" s="40"/>
      <c r="L381" s="44"/>
      <c r="M381" s="235"/>
      <c r="N381" s="236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187</v>
      </c>
      <c r="AU381" s="17" t="s">
        <v>88</v>
      </c>
    </row>
    <row r="382" s="2" customFormat="1" ht="44.25" customHeight="1">
      <c r="A382" s="38"/>
      <c r="B382" s="39"/>
      <c r="C382" s="219" t="s">
        <v>551</v>
      </c>
      <c r="D382" s="219" t="s">
        <v>180</v>
      </c>
      <c r="E382" s="220" t="s">
        <v>552</v>
      </c>
      <c r="F382" s="221" t="s">
        <v>553</v>
      </c>
      <c r="G382" s="222" t="s">
        <v>295</v>
      </c>
      <c r="H382" s="223">
        <v>193.721</v>
      </c>
      <c r="I382" s="224"/>
      <c r="J382" s="225">
        <f>ROUND(I382*H382,2)</f>
        <v>0</v>
      </c>
      <c r="K382" s="221" t="s">
        <v>184</v>
      </c>
      <c r="L382" s="44"/>
      <c r="M382" s="226" t="s">
        <v>1</v>
      </c>
      <c r="N382" s="227" t="s">
        <v>43</v>
      </c>
      <c r="O382" s="91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0" t="s">
        <v>185</v>
      </c>
      <c r="AT382" s="230" t="s">
        <v>180</v>
      </c>
      <c r="AU382" s="230" t="s">
        <v>88</v>
      </c>
      <c r="AY382" s="17" t="s">
        <v>178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7" t="s">
        <v>86</v>
      </c>
      <c r="BK382" s="231">
        <f>ROUND(I382*H382,2)</f>
        <v>0</v>
      </c>
      <c r="BL382" s="17" t="s">
        <v>185</v>
      </c>
      <c r="BM382" s="230" t="s">
        <v>554</v>
      </c>
    </row>
    <row r="383" s="2" customFormat="1">
      <c r="A383" s="38"/>
      <c r="B383" s="39"/>
      <c r="C383" s="40"/>
      <c r="D383" s="232" t="s">
        <v>187</v>
      </c>
      <c r="E383" s="40"/>
      <c r="F383" s="233" t="s">
        <v>553</v>
      </c>
      <c r="G383" s="40"/>
      <c r="H383" s="40"/>
      <c r="I383" s="234"/>
      <c r="J383" s="40"/>
      <c r="K383" s="40"/>
      <c r="L383" s="44"/>
      <c r="M383" s="235"/>
      <c r="N383" s="236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187</v>
      </c>
      <c r="AU383" s="17" t="s">
        <v>88</v>
      </c>
    </row>
    <row r="384" s="13" customFormat="1">
      <c r="A384" s="13"/>
      <c r="B384" s="237"/>
      <c r="C384" s="238"/>
      <c r="D384" s="232" t="s">
        <v>189</v>
      </c>
      <c r="E384" s="239" t="s">
        <v>1</v>
      </c>
      <c r="F384" s="240" t="s">
        <v>555</v>
      </c>
      <c r="G384" s="238"/>
      <c r="H384" s="239" t="s">
        <v>1</v>
      </c>
      <c r="I384" s="241"/>
      <c r="J384" s="238"/>
      <c r="K384" s="238"/>
      <c r="L384" s="242"/>
      <c r="M384" s="243"/>
      <c r="N384" s="244"/>
      <c r="O384" s="244"/>
      <c r="P384" s="244"/>
      <c r="Q384" s="244"/>
      <c r="R384" s="244"/>
      <c r="S384" s="244"/>
      <c r="T384" s="24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6" t="s">
        <v>189</v>
      </c>
      <c r="AU384" s="246" t="s">
        <v>88</v>
      </c>
      <c r="AV384" s="13" t="s">
        <v>86</v>
      </c>
      <c r="AW384" s="13" t="s">
        <v>34</v>
      </c>
      <c r="AX384" s="13" t="s">
        <v>78</v>
      </c>
      <c r="AY384" s="246" t="s">
        <v>178</v>
      </c>
    </row>
    <row r="385" s="14" customFormat="1">
      <c r="A385" s="14"/>
      <c r="B385" s="247"/>
      <c r="C385" s="248"/>
      <c r="D385" s="232" t="s">
        <v>189</v>
      </c>
      <c r="E385" s="249" t="s">
        <v>1</v>
      </c>
      <c r="F385" s="250" t="s">
        <v>556</v>
      </c>
      <c r="G385" s="248"/>
      <c r="H385" s="251">
        <v>108.18000000000001</v>
      </c>
      <c r="I385" s="252"/>
      <c r="J385" s="248"/>
      <c r="K385" s="248"/>
      <c r="L385" s="253"/>
      <c r="M385" s="254"/>
      <c r="N385" s="255"/>
      <c r="O385" s="255"/>
      <c r="P385" s="255"/>
      <c r="Q385" s="255"/>
      <c r="R385" s="255"/>
      <c r="S385" s="255"/>
      <c r="T385" s="25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7" t="s">
        <v>189</v>
      </c>
      <c r="AU385" s="257" t="s">
        <v>88</v>
      </c>
      <c r="AV385" s="14" t="s">
        <v>88</v>
      </c>
      <c r="AW385" s="14" t="s">
        <v>34</v>
      </c>
      <c r="AX385" s="14" t="s">
        <v>78</v>
      </c>
      <c r="AY385" s="257" t="s">
        <v>178</v>
      </c>
    </row>
    <row r="386" s="13" customFormat="1">
      <c r="A386" s="13"/>
      <c r="B386" s="237"/>
      <c r="C386" s="238"/>
      <c r="D386" s="232" t="s">
        <v>189</v>
      </c>
      <c r="E386" s="239" t="s">
        <v>1</v>
      </c>
      <c r="F386" s="240" t="s">
        <v>557</v>
      </c>
      <c r="G386" s="238"/>
      <c r="H386" s="239" t="s">
        <v>1</v>
      </c>
      <c r="I386" s="241"/>
      <c r="J386" s="238"/>
      <c r="K386" s="238"/>
      <c r="L386" s="242"/>
      <c r="M386" s="243"/>
      <c r="N386" s="244"/>
      <c r="O386" s="244"/>
      <c r="P386" s="244"/>
      <c r="Q386" s="244"/>
      <c r="R386" s="244"/>
      <c r="S386" s="244"/>
      <c r="T386" s="24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6" t="s">
        <v>189</v>
      </c>
      <c r="AU386" s="246" t="s">
        <v>88</v>
      </c>
      <c r="AV386" s="13" t="s">
        <v>86</v>
      </c>
      <c r="AW386" s="13" t="s">
        <v>34</v>
      </c>
      <c r="AX386" s="13" t="s">
        <v>78</v>
      </c>
      <c r="AY386" s="246" t="s">
        <v>178</v>
      </c>
    </row>
    <row r="387" s="14" customFormat="1">
      <c r="A387" s="14"/>
      <c r="B387" s="247"/>
      <c r="C387" s="248"/>
      <c r="D387" s="232" t="s">
        <v>189</v>
      </c>
      <c r="E387" s="249" t="s">
        <v>1</v>
      </c>
      <c r="F387" s="250" t="s">
        <v>558</v>
      </c>
      <c r="G387" s="248"/>
      <c r="H387" s="251">
        <v>85.540999999999997</v>
      </c>
      <c r="I387" s="252"/>
      <c r="J387" s="248"/>
      <c r="K387" s="248"/>
      <c r="L387" s="253"/>
      <c r="M387" s="254"/>
      <c r="N387" s="255"/>
      <c r="O387" s="255"/>
      <c r="P387" s="255"/>
      <c r="Q387" s="255"/>
      <c r="R387" s="255"/>
      <c r="S387" s="255"/>
      <c r="T387" s="25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7" t="s">
        <v>189</v>
      </c>
      <c r="AU387" s="257" t="s">
        <v>88</v>
      </c>
      <c r="AV387" s="14" t="s">
        <v>88</v>
      </c>
      <c r="AW387" s="14" t="s">
        <v>34</v>
      </c>
      <c r="AX387" s="14" t="s">
        <v>78</v>
      </c>
      <c r="AY387" s="257" t="s">
        <v>178</v>
      </c>
    </row>
    <row r="388" s="15" customFormat="1">
      <c r="A388" s="15"/>
      <c r="B388" s="259"/>
      <c r="C388" s="260"/>
      <c r="D388" s="232" t="s">
        <v>189</v>
      </c>
      <c r="E388" s="261" t="s">
        <v>1</v>
      </c>
      <c r="F388" s="262" t="s">
        <v>231</v>
      </c>
      <c r="G388" s="260"/>
      <c r="H388" s="263">
        <v>193.721</v>
      </c>
      <c r="I388" s="264"/>
      <c r="J388" s="260"/>
      <c r="K388" s="260"/>
      <c r="L388" s="265"/>
      <c r="M388" s="266"/>
      <c r="N388" s="267"/>
      <c r="O388" s="267"/>
      <c r="P388" s="267"/>
      <c r="Q388" s="267"/>
      <c r="R388" s="267"/>
      <c r="S388" s="267"/>
      <c r="T388" s="268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9" t="s">
        <v>189</v>
      </c>
      <c r="AU388" s="269" t="s">
        <v>88</v>
      </c>
      <c r="AV388" s="15" t="s">
        <v>185</v>
      </c>
      <c r="AW388" s="15" t="s">
        <v>34</v>
      </c>
      <c r="AX388" s="15" t="s">
        <v>86</v>
      </c>
      <c r="AY388" s="269" t="s">
        <v>178</v>
      </c>
    </row>
    <row r="389" s="2" customFormat="1" ht="16.5" customHeight="1">
      <c r="A389" s="38"/>
      <c r="B389" s="39"/>
      <c r="C389" s="219" t="s">
        <v>559</v>
      </c>
      <c r="D389" s="219" t="s">
        <v>180</v>
      </c>
      <c r="E389" s="220" t="s">
        <v>560</v>
      </c>
      <c r="F389" s="221" t="s">
        <v>561</v>
      </c>
      <c r="G389" s="222" t="s">
        <v>303</v>
      </c>
      <c r="H389" s="223">
        <v>1</v>
      </c>
      <c r="I389" s="224"/>
      <c r="J389" s="225">
        <f>ROUND(I389*H389,2)</f>
        <v>0</v>
      </c>
      <c r="K389" s="221" t="s">
        <v>1</v>
      </c>
      <c r="L389" s="44"/>
      <c r="M389" s="226" t="s">
        <v>1</v>
      </c>
      <c r="N389" s="227" t="s">
        <v>43</v>
      </c>
      <c r="O389" s="91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0" t="s">
        <v>185</v>
      </c>
      <c r="AT389" s="230" t="s">
        <v>180</v>
      </c>
      <c r="AU389" s="230" t="s">
        <v>88</v>
      </c>
      <c r="AY389" s="17" t="s">
        <v>178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7" t="s">
        <v>86</v>
      </c>
      <c r="BK389" s="231">
        <f>ROUND(I389*H389,2)</f>
        <v>0</v>
      </c>
      <c r="BL389" s="17" t="s">
        <v>185</v>
      </c>
      <c r="BM389" s="230" t="s">
        <v>562</v>
      </c>
    </row>
    <row r="390" s="2" customFormat="1">
      <c r="A390" s="38"/>
      <c r="B390" s="39"/>
      <c r="C390" s="40"/>
      <c r="D390" s="232" t="s">
        <v>187</v>
      </c>
      <c r="E390" s="40"/>
      <c r="F390" s="233" t="s">
        <v>563</v>
      </c>
      <c r="G390" s="40"/>
      <c r="H390" s="40"/>
      <c r="I390" s="234"/>
      <c r="J390" s="40"/>
      <c r="K390" s="40"/>
      <c r="L390" s="44"/>
      <c r="M390" s="235"/>
      <c r="N390" s="236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187</v>
      </c>
      <c r="AU390" s="17" t="s">
        <v>88</v>
      </c>
    </row>
    <row r="391" s="13" customFormat="1">
      <c r="A391" s="13"/>
      <c r="B391" s="237"/>
      <c r="C391" s="238"/>
      <c r="D391" s="232" t="s">
        <v>189</v>
      </c>
      <c r="E391" s="239" t="s">
        <v>1</v>
      </c>
      <c r="F391" s="240" t="s">
        <v>564</v>
      </c>
      <c r="G391" s="238"/>
      <c r="H391" s="239" t="s">
        <v>1</v>
      </c>
      <c r="I391" s="241"/>
      <c r="J391" s="238"/>
      <c r="K391" s="238"/>
      <c r="L391" s="242"/>
      <c r="M391" s="243"/>
      <c r="N391" s="244"/>
      <c r="O391" s="244"/>
      <c r="P391" s="244"/>
      <c r="Q391" s="244"/>
      <c r="R391" s="244"/>
      <c r="S391" s="244"/>
      <c r="T391" s="24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6" t="s">
        <v>189</v>
      </c>
      <c r="AU391" s="246" t="s">
        <v>88</v>
      </c>
      <c r="AV391" s="13" t="s">
        <v>86</v>
      </c>
      <c r="AW391" s="13" t="s">
        <v>34</v>
      </c>
      <c r="AX391" s="13" t="s">
        <v>78</v>
      </c>
      <c r="AY391" s="246" t="s">
        <v>178</v>
      </c>
    </row>
    <row r="392" s="14" customFormat="1">
      <c r="A392" s="14"/>
      <c r="B392" s="247"/>
      <c r="C392" s="248"/>
      <c r="D392" s="232" t="s">
        <v>189</v>
      </c>
      <c r="E392" s="249" t="s">
        <v>1</v>
      </c>
      <c r="F392" s="250" t="s">
        <v>86</v>
      </c>
      <c r="G392" s="248"/>
      <c r="H392" s="251">
        <v>1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7" t="s">
        <v>189</v>
      </c>
      <c r="AU392" s="257" t="s">
        <v>88</v>
      </c>
      <c r="AV392" s="14" t="s">
        <v>88</v>
      </c>
      <c r="AW392" s="14" t="s">
        <v>34</v>
      </c>
      <c r="AX392" s="14" t="s">
        <v>86</v>
      </c>
      <c r="AY392" s="257" t="s">
        <v>178</v>
      </c>
    </row>
    <row r="393" s="2" customFormat="1" ht="21.75" customHeight="1">
      <c r="A393" s="38"/>
      <c r="B393" s="39"/>
      <c r="C393" s="219" t="s">
        <v>565</v>
      </c>
      <c r="D393" s="219" t="s">
        <v>180</v>
      </c>
      <c r="E393" s="220" t="s">
        <v>566</v>
      </c>
      <c r="F393" s="221" t="s">
        <v>567</v>
      </c>
      <c r="G393" s="222" t="s">
        <v>295</v>
      </c>
      <c r="H393" s="223">
        <v>479.892</v>
      </c>
      <c r="I393" s="224"/>
      <c r="J393" s="225">
        <f>ROUND(I393*H393,2)</f>
        <v>0</v>
      </c>
      <c r="K393" s="221" t="s">
        <v>184</v>
      </c>
      <c r="L393" s="44"/>
      <c r="M393" s="226" t="s">
        <v>1</v>
      </c>
      <c r="N393" s="227" t="s">
        <v>43</v>
      </c>
      <c r="O393" s="91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0" t="s">
        <v>185</v>
      </c>
      <c r="AT393" s="230" t="s">
        <v>180</v>
      </c>
      <c r="AU393" s="230" t="s">
        <v>88</v>
      </c>
      <c r="AY393" s="17" t="s">
        <v>178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7" t="s">
        <v>86</v>
      </c>
      <c r="BK393" s="231">
        <f>ROUND(I393*H393,2)</f>
        <v>0</v>
      </c>
      <c r="BL393" s="17" t="s">
        <v>185</v>
      </c>
      <c r="BM393" s="230" t="s">
        <v>568</v>
      </c>
    </row>
    <row r="394" s="2" customFormat="1">
      <c r="A394" s="38"/>
      <c r="B394" s="39"/>
      <c r="C394" s="40"/>
      <c r="D394" s="232" t="s">
        <v>187</v>
      </c>
      <c r="E394" s="40"/>
      <c r="F394" s="233" t="s">
        <v>569</v>
      </c>
      <c r="G394" s="40"/>
      <c r="H394" s="40"/>
      <c r="I394" s="234"/>
      <c r="J394" s="40"/>
      <c r="K394" s="40"/>
      <c r="L394" s="44"/>
      <c r="M394" s="235"/>
      <c r="N394" s="236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187</v>
      </c>
      <c r="AU394" s="17" t="s">
        <v>88</v>
      </c>
    </row>
    <row r="395" s="2" customFormat="1" ht="24.15" customHeight="1">
      <c r="A395" s="38"/>
      <c r="B395" s="39"/>
      <c r="C395" s="219" t="s">
        <v>570</v>
      </c>
      <c r="D395" s="219" t="s">
        <v>180</v>
      </c>
      <c r="E395" s="220" t="s">
        <v>571</v>
      </c>
      <c r="F395" s="221" t="s">
        <v>572</v>
      </c>
      <c r="G395" s="222" t="s">
        <v>295</v>
      </c>
      <c r="H395" s="223">
        <v>479.892</v>
      </c>
      <c r="I395" s="224"/>
      <c r="J395" s="225">
        <f>ROUND(I395*H395,2)</f>
        <v>0</v>
      </c>
      <c r="K395" s="221" t="s">
        <v>184</v>
      </c>
      <c r="L395" s="44"/>
      <c r="M395" s="226" t="s">
        <v>1</v>
      </c>
      <c r="N395" s="227" t="s">
        <v>43</v>
      </c>
      <c r="O395" s="91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0" t="s">
        <v>185</v>
      </c>
      <c r="AT395" s="230" t="s">
        <v>180</v>
      </c>
      <c r="AU395" s="230" t="s">
        <v>88</v>
      </c>
      <c r="AY395" s="17" t="s">
        <v>178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7" t="s">
        <v>86</v>
      </c>
      <c r="BK395" s="231">
        <f>ROUND(I395*H395,2)</f>
        <v>0</v>
      </c>
      <c r="BL395" s="17" t="s">
        <v>185</v>
      </c>
      <c r="BM395" s="230" t="s">
        <v>573</v>
      </c>
    </row>
    <row r="396" s="2" customFormat="1">
      <c r="A396" s="38"/>
      <c r="B396" s="39"/>
      <c r="C396" s="40"/>
      <c r="D396" s="232" t="s">
        <v>187</v>
      </c>
      <c r="E396" s="40"/>
      <c r="F396" s="233" t="s">
        <v>574</v>
      </c>
      <c r="G396" s="40"/>
      <c r="H396" s="40"/>
      <c r="I396" s="234"/>
      <c r="J396" s="40"/>
      <c r="K396" s="40"/>
      <c r="L396" s="44"/>
      <c r="M396" s="235"/>
      <c r="N396" s="236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187</v>
      </c>
      <c r="AU396" s="17" t="s">
        <v>88</v>
      </c>
    </row>
    <row r="397" s="2" customFormat="1" ht="37.8" customHeight="1">
      <c r="A397" s="38"/>
      <c r="B397" s="39"/>
      <c r="C397" s="219" t="s">
        <v>575</v>
      </c>
      <c r="D397" s="219" t="s">
        <v>180</v>
      </c>
      <c r="E397" s="220" t="s">
        <v>576</v>
      </c>
      <c r="F397" s="221" t="s">
        <v>577</v>
      </c>
      <c r="G397" s="222" t="s">
        <v>295</v>
      </c>
      <c r="H397" s="223">
        <v>479.892</v>
      </c>
      <c r="I397" s="224"/>
      <c r="J397" s="225">
        <f>ROUND(I397*H397,2)</f>
        <v>0</v>
      </c>
      <c r="K397" s="221" t="s">
        <v>1</v>
      </c>
      <c r="L397" s="44"/>
      <c r="M397" s="226" t="s">
        <v>1</v>
      </c>
      <c r="N397" s="227" t="s">
        <v>43</v>
      </c>
      <c r="O397" s="91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0" t="s">
        <v>185</v>
      </c>
      <c r="AT397" s="230" t="s">
        <v>180</v>
      </c>
      <c r="AU397" s="230" t="s">
        <v>88</v>
      </c>
      <c r="AY397" s="17" t="s">
        <v>178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7" t="s">
        <v>86</v>
      </c>
      <c r="BK397" s="231">
        <f>ROUND(I397*H397,2)</f>
        <v>0</v>
      </c>
      <c r="BL397" s="17" t="s">
        <v>185</v>
      </c>
      <c r="BM397" s="230" t="s">
        <v>578</v>
      </c>
    </row>
    <row r="398" s="2" customFormat="1">
      <c r="A398" s="38"/>
      <c r="B398" s="39"/>
      <c r="C398" s="40"/>
      <c r="D398" s="232" t="s">
        <v>187</v>
      </c>
      <c r="E398" s="40"/>
      <c r="F398" s="233" t="s">
        <v>579</v>
      </c>
      <c r="G398" s="40"/>
      <c r="H398" s="40"/>
      <c r="I398" s="234"/>
      <c r="J398" s="40"/>
      <c r="K398" s="40"/>
      <c r="L398" s="44"/>
      <c r="M398" s="235"/>
      <c r="N398" s="236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187</v>
      </c>
      <c r="AU398" s="17" t="s">
        <v>88</v>
      </c>
    </row>
    <row r="399" s="12" customFormat="1" ht="22.8" customHeight="1">
      <c r="A399" s="12"/>
      <c r="B399" s="203"/>
      <c r="C399" s="204"/>
      <c r="D399" s="205" t="s">
        <v>77</v>
      </c>
      <c r="E399" s="217" t="s">
        <v>580</v>
      </c>
      <c r="F399" s="217" t="s">
        <v>581</v>
      </c>
      <c r="G399" s="204"/>
      <c r="H399" s="204"/>
      <c r="I399" s="207"/>
      <c r="J399" s="218">
        <f>BK399</f>
        <v>0</v>
      </c>
      <c r="K399" s="204"/>
      <c r="L399" s="209"/>
      <c r="M399" s="210"/>
      <c r="N399" s="211"/>
      <c r="O399" s="211"/>
      <c r="P399" s="212">
        <f>SUM(P400:P401)</f>
        <v>0</v>
      </c>
      <c r="Q399" s="211"/>
      <c r="R399" s="212">
        <f>SUM(R400:R401)</f>
        <v>0</v>
      </c>
      <c r="S399" s="211"/>
      <c r="T399" s="213">
        <f>SUM(T400:T401)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14" t="s">
        <v>86</v>
      </c>
      <c r="AT399" s="215" t="s">
        <v>77</v>
      </c>
      <c r="AU399" s="215" t="s">
        <v>86</v>
      </c>
      <c r="AY399" s="214" t="s">
        <v>178</v>
      </c>
      <c r="BK399" s="216">
        <f>SUM(BK400:BK401)</f>
        <v>0</v>
      </c>
    </row>
    <row r="400" s="2" customFormat="1" ht="16.5" customHeight="1">
      <c r="A400" s="38"/>
      <c r="B400" s="39"/>
      <c r="C400" s="219" t="s">
        <v>582</v>
      </c>
      <c r="D400" s="219" t="s">
        <v>180</v>
      </c>
      <c r="E400" s="220" t="s">
        <v>583</v>
      </c>
      <c r="F400" s="221" t="s">
        <v>584</v>
      </c>
      <c r="G400" s="222" t="s">
        <v>295</v>
      </c>
      <c r="H400" s="223">
        <v>612.5</v>
      </c>
      <c r="I400" s="224"/>
      <c r="J400" s="225">
        <f>ROUND(I400*H400,2)</f>
        <v>0</v>
      </c>
      <c r="K400" s="221" t="s">
        <v>184</v>
      </c>
      <c r="L400" s="44"/>
      <c r="M400" s="226" t="s">
        <v>1</v>
      </c>
      <c r="N400" s="227" t="s">
        <v>43</v>
      </c>
      <c r="O400" s="91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0" t="s">
        <v>185</v>
      </c>
      <c r="AT400" s="230" t="s">
        <v>180</v>
      </c>
      <c r="AU400" s="230" t="s">
        <v>88</v>
      </c>
      <c r="AY400" s="17" t="s">
        <v>178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7" t="s">
        <v>86</v>
      </c>
      <c r="BK400" s="231">
        <f>ROUND(I400*H400,2)</f>
        <v>0</v>
      </c>
      <c r="BL400" s="17" t="s">
        <v>185</v>
      </c>
      <c r="BM400" s="230" t="s">
        <v>585</v>
      </c>
    </row>
    <row r="401" s="2" customFormat="1">
      <c r="A401" s="38"/>
      <c r="B401" s="39"/>
      <c r="C401" s="40"/>
      <c r="D401" s="232" t="s">
        <v>187</v>
      </c>
      <c r="E401" s="40"/>
      <c r="F401" s="233" t="s">
        <v>586</v>
      </c>
      <c r="G401" s="40"/>
      <c r="H401" s="40"/>
      <c r="I401" s="234"/>
      <c r="J401" s="40"/>
      <c r="K401" s="40"/>
      <c r="L401" s="44"/>
      <c r="M401" s="235"/>
      <c r="N401" s="236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187</v>
      </c>
      <c r="AU401" s="17" t="s">
        <v>88</v>
      </c>
    </row>
    <row r="402" s="12" customFormat="1" ht="25.92" customHeight="1">
      <c r="A402" s="12"/>
      <c r="B402" s="203"/>
      <c r="C402" s="204"/>
      <c r="D402" s="205" t="s">
        <v>77</v>
      </c>
      <c r="E402" s="206" t="s">
        <v>587</v>
      </c>
      <c r="F402" s="206" t="s">
        <v>588</v>
      </c>
      <c r="G402" s="204"/>
      <c r="H402" s="204"/>
      <c r="I402" s="207"/>
      <c r="J402" s="208">
        <f>BK402</f>
        <v>0</v>
      </c>
      <c r="K402" s="204"/>
      <c r="L402" s="209"/>
      <c r="M402" s="210"/>
      <c r="N402" s="211"/>
      <c r="O402" s="211"/>
      <c r="P402" s="212">
        <f>P403+P417+P459</f>
        <v>0</v>
      </c>
      <c r="Q402" s="211"/>
      <c r="R402" s="212">
        <f>R403+R417+R459</f>
        <v>7.8111628000000008</v>
      </c>
      <c r="S402" s="211"/>
      <c r="T402" s="213">
        <f>T403+T417+T459</f>
        <v>12.83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4" t="s">
        <v>88</v>
      </c>
      <c r="AT402" s="215" t="s">
        <v>77</v>
      </c>
      <c r="AU402" s="215" t="s">
        <v>78</v>
      </c>
      <c r="AY402" s="214" t="s">
        <v>178</v>
      </c>
      <c r="BK402" s="216">
        <f>BK403+BK417+BK459</f>
        <v>0</v>
      </c>
    </row>
    <row r="403" s="12" customFormat="1" ht="22.8" customHeight="1">
      <c r="A403" s="12"/>
      <c r="B403" s="203"/>
      <c r="C403" s="204"/>
      <c r="D403" s="205" t="s">
        <v>77</v>
      </c>
      <c r="E403" s="217" t="s">
        <v>589</v>
      </c>
      <c r="F403" s="217" t="s">
        <v>590</v>
      </c>
      <c r="G403" s="204"/>
      <c r="H403" s="204"/>
      <c r="I403" s="207"/>
      <c r="J403" s="218">
        <f>BK403</f>
        <v>0</v>
      </c>
      <c r="K403" s="204"/>
      <c r="L403" s="209"/>
      <c r="M403" s="210"/>
      <c r="N403" s="211"/>
      <c r="O403" s="211"/>
      <c r="P403" s="212">
        <f>SUM(P404:P416)</f>
        <v>0</v>
      </c>
      <c r="Q403" s="211"/>
      <c r="R403" s="212">
        <f>SUM(R404:R416)</f>
        <v>0.02198</v>
      </c>
      <c r="S403" s="211"/>
      <c r="T403" s="213">
        <f>SUM(T404:T416)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4" t="s">
        <v>88</v>
      </c>
      <c r="AT403" s="215" t="s">
        <v>77</v>
      </c>
      <c r="AU403" s="215" t="s">
        <v>86</v>
      </c>
      <c r="AY403" s="214" t="s">
        <v>178</v>
      </c>
      <c r="BK403" s="216">
        <f>SUM(BK404:BK416)</f>
        <v>0</v>
      </c>
    </row>
    <row r="404" s="2" customFormat="1" ht="24.15" customHeight="1">
      <c r="A404" s="38"/>
      <c r="B404" s="39"/>
      <c r="C404" s="219" t="s">
        <v>591</v>
      </c>
      <c r="D404" s="219" t="s">
        <v>180</v>
      </c>
      <c r="E404" s="220" t="s">
        <v>592</v>
      </c>
      <c r="F404" s="221" t="s">
        <v>593</v>
      </c>
      <c r="G404" s="222" t="s">
        <v>131</v>
      </c>
      <c r="H404" s="223">
        <v>4.5</v>
      </c>
      <c r="I404" s="224"/>
      <c r="J404" s="225">
        <f>ROUND(I404*H404,2)</f>
        <v>0</v>
      </c>
      <c r="K404" s="221" t="s">
        <v>184</v>
      </c>
      <c r="L404" s="44"/>
      <c r="M404" s="226" t="s">
        <v>1</v>
      </c>
      <c r="N404" s="227" t="s">
        <v>43</v>
      </c>
      <c r="O404" s="91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0" t="s">
        <v>281</v>
      </c>
      <c r="AT404" s="230" t="s">
        <v>180</v>
      </c>
      <c r="AU404" s="230" t="s">
        <v>88</v>
      </c>
      <c r="AY404" s="17" t="s">
        <v>178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7" t="s">
        <v>86</v>
      </c>
      <c r="BK404" s="231">
        <f>ROUND(I404*H404,2)</f>
        <v>0</v>
      </c>
      <c r="BL404" s="17" t="s">
        <v>281</v>
      </c>
      <c r="BM404" s="230" t="s">
        <v>594</v>
      </c>
    </row>
    <row r="405" s="2" customFormat="1">
      <c r="A405" s="38"/>
      <c r="B405" s="39"/>
      <c r="C405" s="40"/>
      <c r="D405" s="232" t="s">
        <v>187</v>
      </c>
      <c r="E405" s="40"/>
      <c r="F405" s="233" t="s">
        <v>595</v>
      </c>
      <c r="G405" s="40"/>
      <c r="H405" s="40"/>
      <c r="I405" s="234"/>
      <c r="J405" s="40"/>
      <c r="K405" s="40"/>
      <c r="L405" s="44"/>
      <c r="M405" s="235"/>
      <c r="N405" s="236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187</v>
      </c>
      <c r="AU405" s="17" t="s">
        <v>88</v>
      </c>
    </row>
    <row r="406" s="13" customFormat="1">
      <c r="A406" s="13"/>
      <c r="B406" s="237"/>
      <c r="C406" s="238"/>
      <c r="D406" s="232" t="s">
        <v>189</v>
      </c>
      <c r="E406" s="239" t="s">
        <v>1</v>
      </c>
      <c r="F406" s="240" t="s">
        <v>596</v>
      </c>
      <c r="G406" s="238"/>
      <c r="H406" s="239" t="s">
        <v>1</v>
      </c>
      <c r="I406" s="241"/>
      <c r="J406" s="238"/>
      <c r="K406" s="238"/>
      <c r="L406" s="242"/>
      <c r="M406" s="243"/>
      <c r="N406" s="244"/>
      <c r="O406" s="244"/>
      <c r="P406" s="244"/>
      <c r="Q406" s="244"/>
      <c r="R406" s="244"/>
      <c r="S406" s="244"/>
      <c r="T406" s="24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6" t="s">
        <v>189</v>
      </c>
      <c r="AU406" s="246" t="s">
        <v>88</v>
      </c>
      <c r="AV406" s="13" t="s">
        <v>86</v>
      </c>
      <c r="AW406" s="13" t="s">
        <v>34</v>
      </c>
      <c r="AX406" s="13" t="s">
        <v>78</v>
      </c>
      <c r="AY406" s="246" t="s">
        <v>178</v>
      </c>
    </row>
    <row r="407" s="14" customFormat="1">
      <c r="A407" s="14"/>
      <c r="B407" s="247"/>
      <c r="C407" s="248"/>
      <c r="D407" s="232" t="s">
        <v>189</v>
      </c>
      <c r="E407" s="249" t="s">
        <v>1</v>
      </c>
      <c r="F407" s="250" t="s">
        <v>597</v>
      </c>
      <c r="G407" s="248"/>
      <c r="H407" s="251">
        <v>4.5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7" t="s">
        <v>189</v>
      </c>
      <c r="AU407" s="257" t="s">
        <v>88</v>
      </c>
      <c r="AV407" s="14" t="s">
        <v>88</v>
      </c>
      <c r="AW407" s="14" t="s">
        <v>34</v>
      </c>
      <c r="AX407" s="14" t="s">
        <v>86</v>
      </c>
      <c r="AY407" s="257" t="s">
        <v>178</v>
      </c>
    </row>
    <row r="408" s="2" customFormat="1" ht="49.05" customHeight="1">
      <c r="A408" s="38"/>
      <c r="B408" s="39"/>
      <c r="C408" s="270" t="s">
        <v>598</v>
      </c>
      <c r="D408" s="270" t="s">
        <v>267</v>
      </c>
      <c r="E408" s="271" t="s">
        <v>599</v>
      </c>
      <c r="F408" s="272" t="s">
        <v>600</v>
      </c>
      <c r="G408" s="273" t="s">
        <v>131</v>
      </c>
      <c r="H408" s="274">
        <v>5.4950000000000001</v>
      </c>
      <c r="I408" s="275"/>
      <c r="J408" s="276">
        <f>ROUND(I408*H408,2)</f>
        <v>0</v>
      </c>
      <c r="K408" s="272" t="s">
        <v>184</v>
      </c>
      <c r="L408" s="277"/>
      <c r="M408" s="278" t="s">
        <v>1</v>
      </c>
      <c r="N408" s="279" t="s">
        <v>43</v>
      </c>
      <c r="O408" s="91"/>
      <c r="P408" s="228">
        <f>O408*H408</f>
        <v>0</v>
      </c>
      <c r="Q408" s="228">
        <v>0.0040000000000000001</v>
      </c>
      <c r="R408" s="228">
        <f>Q408*H408</f>
        <v>0.02198</v>
      </c>
      <c r="S408" s="228">
        <v>0</v>
      </c>
      <c r="T408" s="22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0" t="s">
        <v>140</v>
      </c>
      <c r="AT408" s="230" t="s">
        <v>267</v>
      </c>
      <c r="AU408" s="230" t="s">
        <v>88</v>
      </c>
      <c r="AY408" s="17" t="s">
        <v>178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7" t="s">
        <v>86</v>
      </c>
      <c r="BK408" s="231">
        <f>ROUND(I408*H408,2)</f>
        <v>0</v>
      </c>
      <c r="BL408" s="17" t="s">
        <v>281</v>
      </c>
      <c r="BM408" s="230" t="s">
        <v>601</v>
      </c>
    </row>
    <row r="409" s="2" customFormat="1">
      <c r="A409" s="38"/>
      <c r="B409" s="39"/>
      <c r="C409" s="40"/>
      <c r="D409" s="232" t="s">
        <v>187</v>
      </c>
      <c r="E409" s="40"/>
      <c r="F409" s="233" t="s">
        <v>600</v>
      </c>
      <c r="G409" s="40"/>
      <c r="H409" s="40"/>
      <c r="I409" s="234"/>
      <c r="J409" s="40"/>
      <c r="K409" s="40"/>
      <c r="L409" s="44"/>
      <c r="M409" s="235"/>
      <c r="N409" s="236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187</v>
      </c>
      <c r="AU409" s="17" t="s">
        <v>88</v>
      </c>
    </row>
    <row r="410" s="14" customFormat="1">
      <c r="A410" s="14"/>
      <c r="B410" s="247"/>
      <c r="C410" s="248"/>
      <c r="D410" s="232" t="s">
        <v>189</v>
      </c>
      <c r="E410" s="248"/>
      <c r="F410" s="250" t="s">
        <v>602</v>
      </c>
      <c r="G410" s="248"/>
      <c r="H410" s="251">
        <v>5.4950000000000001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7" t="s">
        <v>189</v>
      </c>
      <c r="AU410" s="257" t="s">
        <v>88</v>
      </c>
      <c r="AV410" s="14" t="s">
        <v>88</v>
      </c>
      <c r="AW410" s="14" t="s">
        <v>4</v>
      </c>
      <c r="AX410" s="14" t="s">
        <v>86</v>
      </c>
      <c r="AY410" s="257" t="s">
        <v>178</v>
      </c>
    </row>
    <row r="411" s="2" customFormat="1" ht="16.5" customHeight="1">
      <c r="A411" s="38"/>
      <c r="B411" s="39"/>
      <c r="C411" s="219" t="s">
        <v>603</v>
      </c>
      <c r="D411" s="219" t="s">
        <v>180</v>
      </c>
      <c r="E411" s="220" t="s">
        <v>604</v>
      </c>
      <c r="F411" s="221" t="s">
        <v>605</v>
      </c>
      <c r="G411" s="222" t="s">
        <v>303</v>
      </c>
      <c r="H411" s="223">
        <v>1</v>
      </c>
      <c r="I411" s="224"/>
      <c r="J411" s="225">
        <f>ROUND(I411*H411,2)</f>
        <v>0</v>
      </c>
      <c r="K411" s="221" t="s">
        <v>1</v>
      </c>
      <c r="L411" s="44"/>
      <c r="M411" s="226" t="s">
        <v>1</v>
      </c>
      <c r="N411" s="227" t="s">
        <v>43</v>
      </c>
      <c r="O411" s="91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0" t="s">
        <v>281</v>
      </c>
      <c r="AT411" s="230" t="s">
        <v>180</v>
      </c>
      <c r="AU411" s="230" t="s">
        <v>88</v>
      </c>
      <c r="AY411" s="17" t="s">
        <v>178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7" t="s">
        <v>86</v>
      </c>
      <c r="BK411" s="231">
        <f>ROUND(I411*H411,2)</f>
        <v>0</v>
      </c>
      <c r="BL411" s="17" t="s">
        <v>281</v>
      </c>
      <c r="BM411" s="230" t="s">
        <v>606</v>
      </c>
    </row>
    <row r="412" s="2" customFormat="1">
      <c r="A412" s="38"/>
      <c r="B412" s="39"/>
      <c r="C412" s="40"/>
      <c r="D412" s="232" t="s">
        <v>187</v>
      </c>
      <c r="E412" s="40"/>
      <c r="F412" s="233" t="s">
        <v>607</v>
      </c>
      <c r="G412" s="40"/>
      <c r="H412" s="40"/>
      <c r="I412" s="234"/>
      <c r="J412" s="40"/>
      <c r="K412" s="40"/>
      <c r="L412" s="44"/>
      <c r="M412" s="235"/>
      <c r="N412" s="236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187</v>
      </c>
      <c r="AU412" s="17" t="s">
        <v>88</v>
      </c>
    </row>
    <row r="413" s="13" customFormat="1">
      <c r="A413" s="13"/>
      <c r="B413" s="237"/>
      <c r="C413" s="238"/>
      <c r="D413" s="232" t="s">
        <v>189</v>
      </c>
      <c r="E413" s="239" t="s">
        <v>1</v>
      </c>
      <c r="F413" s="240" t="s">
        <v>608</v>
      </c>
      <c r="G413" s="238"/>
      <c r="H413" s="239" t="s">
        <v>1</v>
      </c>
      <c r="I413" s="241"/>
      <c r="J413" s="238"/>
      <c r="K413" s="238"/>
      <c r="L413" s="242"/>
      <c r="M413" s="243"/>
      <c r="N413" s="244"/>
      <c r="O413" s="244"/>
      <c r="P413" s="244"/>
      <c r="Q413" s="244"/>
      <c r="R413" s="244"/>
      <c r="S413" s="244"/>
      <c r="T413" s="24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6" t="s">
        <v>189</v>
      </c>
      <c r="AU413" s="246" t="s">
        <v>88</v>
      </c>
      <c r="AV413" s="13" t="s">
        <v>86</v>
      </c>
      <c r="AW413" s="13" t="s">
        <v>34</v>
      </c>
      <c r="AX413" s="13" t="s">
        <v>78</v>
      </c>
      <c r="AY413" s="246" t="s">
        <v>178</v>
      </c>
    </row>
    <row r="414" s="14" customFormat="1">
      <c r="A414" s="14"/>
      <c r="B414" s="247"/>
      <c r="C414" s="248"/>
      <c r="D414" s="232" t="s">
        <v>189</v>
      </c>
      <c r="E414" s="249" t="s">
        <v>1</v>
      </c>
      <c r="F414" s="250" t="s">
        <v>86</v>
      </c>
      <c r="G414" s="248"/>
      <c r="H414" s="251">
        <v>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7" t="s">
        <v>189</v>
      </c>
      <c r="AU414" s="257" t="s">
        <v>88</v>
      </c>
      <c r="AV414" s="14" t="s">
        <v>88</v>
      </c>
      <c r="AW414" s="14" t="s">
        <v>34</v>
      </c>
      <c r="AX414" s="14" t="s">
        <v>86</v>
      </c>
      <c r="AY414" s="257" t="s">
        <v>178</v>
      </c>
    </row>
    <row r="415" s="2" customFormat="1" ht="24.15" customHeight="1">
      <c r="A415" s="38"/>
      <c r="B415" s="39"/>
      <c r="C415" s="219" t="s">
        <v>609</v>
      </c>
      <c r="D415" s="219" t="s">
        <v>180</v>
      </c>
      <c r="E415" s="220" t="s">
        <v>610</v>
      </c>
      <c r="F415" s="221" t="s">
        <v>611</v>
      </c>
      <c r="G415" s="222" t="s">
        <v>295</v>
      </c>
      <c r="H415" s="223">
        <v>0.021999999999999999</v>
      </c>
      <c r="I415" s="224"/>
      <c r="J415" s="225">
        <f>ROUND(I415*H415,2)</f>
        <v>0</v>
      </c>
      <c r="K415" s="221" t="s">
        <v>184</v>
      </c>
      <c r="L415" s="44"/>
      <c r="M415" s="226" t="s">
        <v>1</v>
      </c>
      <c r="N415" s="227" t="s">
        <v>43</v>
      </c>
      <c r="O415" s="91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0" t="s">
        <v>281</v>
      </c>
      <c r="AT415" s="230" t="s">
        <v>180</v>
      </c>
      <c r="AU415" s="230" t="s">
        <v>88</v>
      </c>
      <c r="AY415" s="17" t="s">
        <v>178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7" t="s">
        <v>86</v>
      </c>
      <c r="BK415" s="231">
        <f>ROUND(I415*H415,2)</f>
        <v>0</v>
      </c>
      <c r="BL415" s="17" t="s">
        <v>281</v>
      </c>
      <c r="BM415" s="230" t="s">
        <v>612</v>
      </c>
    </row>
    <row r="416" s="2" customFormat="1">
      <c r="A416" s="38"/>
      <c r="B416" s="39"/>
      <c r="C416" s="40"/>
      <c r="D416" s="232" t="s">
        <v>187</v>
      </c>
      <c r="E416" s="40"/>
      <c r="F416" s="233" t="s">
        <v>613</v>
      </c>
      <c r="G416" s="40"/>
      <c r="H416" s="40"/>
      <c r="I416" s="234"/>
      <c r="J416" s="40"/>
      <c r="K416" s="40"/>
      <c r="L416" s="44"/>
      <c r="M416" s="235"/>
      <c r="N416" s="236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187</v>
      </c>
      <c r="AU416" s="17" t="s">
        <v>88</v>
      </c>
    </row>
    <row r="417" s="12" customFormat="1" ht="22.8" customHeight="1">
      <c r="A417" s="12"/>
      <c r="B417" s="203"/>
      <c r="C417" s="204"/>
      <c r="D417" s="205" t="s">
        <v>77</v>
      </c>
      <c r="E417" s="217" t="s">
        <v>614</v>
      </c>
      <c r="F417" s="217" t="s">
        <v>615</v>
      </c>
      <c r="G417" s="204"/>
      <c r="H417" s="204"/>
      <c r="I417" s="207"/>
      <c r="J417" s="218">
        <f>BK417</f>
        <v>0</v>
      </c>
      <c r="K417" s="204"/>
      <c r="L417" s="209"/>
      <c r="M417" s="210"/>
      <c r="N417" s="211"/>
      <c r="O417" s="211"/>
      <c r="P417" s="212">
        <f>SUM(P418:P458)</f>
        <v>0</v>
      </c>
      <c r="Q417" s="211"/>
      <c r="R417" s="212">
        <f>SUM(R418:R458)</f>
        <v>7.7485828000000003</v>
      </c>
      <c r="S417" s="211"/>
      <c r="T417" s="213">
        <f>SUM(T418:T458)</f>
        <v>12.83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4" t="s">
        <v>88</v>
      </c>
      <c r="AT417" s="215" t="s">
        <v>77</v>
      </c>
      <c r="AU417" s="215" t="s">
        <v>86</v>
      </c>
      <c r="AY417" s="214" t="s">
        <v>178</v>
      </c>
      <c r="BK417" s="216">
        <f>SUM(BK418:BK458)</f>
        <v>0</v>
      </c>
    </row>
    <row r="418" s="2" customFormat="1" ht="16.5" customHeight="1">
      <c r="A418" s="38"/>
      <c r="B418" s="39"/>
      <c r="C418" s="219" t="s">
        <v>616</v>
      </c>
      <c r="D418" s="219" t="s">
        <v>180</v>
      </c>
      <c r="E418" s="220" t="s">
        <v>617</v>
      </c>
      <c r="F418" s="221" t="s">
        <v>618</v>
      </c>
      <c r="G418" s="222" t="s">
        <v>362</v>
      </c>
      <c r="H418" s="223">
        <v>156</v>
      </c>
      <c r="I418" s="224"/>
      <c r="J418" s="225">
        <f>ROUND(I418*H418,2)</f>
        <v>0</v>
      </c>
      <c r="K418" s="221" t="s">
        <v>1</v>
      </c>
      <c r="L418" s="44"/>
      <c r="M418" s="226" t="s">
        <v>1</v>
      </c>
      <c r="N418" s="227" t="s">
        <v>43</v>
      </c>
      <c r="O418" s="91"/>
      <c r="P418" s="228">
        <f>O418*H418</f>
        <v>0</v>
      </c>
      <c r="Q418" s="228">
        <v>6.0000000000000002E-05</v>
      </c>
      <c r="R418" s="228">
        <f>Q418*H418</f>
        <v>0.0093600000000000003</v>
      </c>
      <c r="S418" s="228">
        <v>0</v>
      </c>
      <c r="T418" s="229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0" t="s">
        <v>281</v>
      </c>
      <c r="AT418" s="230" t="s">
        <v>180</v>
      </c>
      <c r="AU418" s="230" t="s">
        <v>88</v>
      </c>
      <c r="AY418" s="17" t="s">
        <v>178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86</v>
      </c>
      <c r="BK418" s="231">
        <f>ROUND(I418*H418,2)</f>
        <v>0</v>
      </c>
      <c r="BL418" s="17" t="s">
        <v>281</v>
      </c>
      <c r="BM418" s="230" t="s">
        <v>619</v>
      </c>
    </row>
    <row r="419" s="2" customFormat="1">
      <c r="A419" s="38"/>
      <c r="B419" s="39"/>
      <c r="C419" s="40"/>
      <c r="D419" s="232" t="s">
        <v>187</v>
      </c>
      <c r="E419" s="40"/>
      <c r="F419" s="233" t="s">
        <v>620</v>
      </c>
      <c r="G419" s="40"/>
      <c r="H419" s="40"/>
      <c r="I419" s="234"/>
      <c r="J419" s="40"/>
      <c r="K419" s="40"/>
      <c r="L419" s="44"/>
      <c r="M419" s="235"/>
      <c r="N419" s="236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187</v>
      </c>
      <c r="AU419" s="17" t="s">
        <v>88</v>
      </c>
    </row>
    <row r="420" s="13" customFormat="1">
      <c r="A420" s="13"/>
      <c r="B420" s="237"/>
      <c r="C420" s="238"/>
      <c r="D420" s="232" t="s">
        <v>189</v>
      </c>
      <c r="E420" s="239" t="s">
        <v>1</v>
      </c>
      <c r="F420" s="240" t="s">
        <v>215</v>
      </c>
      <c r="G420" s="238"/>
      <c r="H420" s="239" t="s">
        <v>1</v>
      </c>
      <c r="I420" s="241"/>
      <c r="J420" s="238"/>
      <c r="K420" s="238"/>
      <c r="L420" s="242"/>
      <c r="M420" s="243"/>
      <c r="N420" s="244"/>
      <c r="O420" s="244"/>
      <c r="P420" s="244"/>
      <c r="Q420" s="244"/>
      <c r="R420" s="244"/>
      <c r="S420" s="244"/>
      <c r="T420" s="24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6" t="s">
        <v>189</v>
      </c>
      <c r="AU420" s="246" t="s">
        <v>88</v>
      </c>
      <c r="AV420" s="13" t="s">
        <v>86</v>
      </c>
      <c r="AW420" s="13" t="s">
        <v>34</v>
      </c>
      <c r="AX420" s="13" t="s">
        <v>78</v>
      </c>
      <c r="AY420" s="246" t="s">
        <v>178</v>
      </c>
    </row>
    <row r="421" s="14" customFormat="1">
      <c r="A421" s="14"/>
      <c r="B421" s="247"/>
      <c r="C421" s="248"/>
      <c r="D421" s="232" t="s">
        <v>189</v>
      </c>
      <c r="E421" s="249" t="s">
        <v>1</v>
      </c>
      <c r="F421" s="250" t="s">
        <v>621</v>
      </c>
      <c r="G421" s="248"/>
      <c r="H421" s="251">
        <v>156</v>
      </c>
      <c r="I421" s="252"/>
      <c r="J421" s="248"/>
      <c r="K421" s="248"/>
      <c r="L421" s="253"/>
      <c r="M421" s="254"/>
      <c r="N421" s="255"/>
      <c r="O421" s="255"/>
      <c r="P421" s="255"/>
      <c r="Q421" s="255"/>
      <c r="R421" s="255"/>
      <c r="S421" s="255"/>
      <c r="T421" s="25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7" t="s">
        <v>189</v>
      </c>
      <c r="AU421" s="257" t="s">
        <v>88</v>
      </c>
      <c r="AV421" s="14" t="s">
        <v>88</v>
      </c>
      <c r="AW421" s="14" t="s">
        <v>34</v>
      </c>
      <c r="AX421" s="14" t="s">
        <v>86</v>
      </c>
      <c r="AY421" s="257" t="s">
        <v>178</v>
      </c>
    </row>
    <row r="422" s="2" customFormat="1" ht="24.15" customHeight="1">
      <c r="A422" s="38"/>
      <c r="B422" s="39"/>
      <c r="C422" s="219" t="s">
        <v>622</v>
      </c>
      <c r="D422" s="219" t="s">
        <v>180</v>
      </c>
      <c r="E422" s="220" t="s">
        <v>623</v>
      </c>
      <c r="F422" s="221" t="s">
        <v>624</v>
      </c>
      <c r="G422" s="222" t="s">
        <v>362</v>
      </c>
      <c r="H422" s="223">
        <v>156</v>
      </c>
      <c r="I422" s="224"/>
      <c r="J422" s="225">
        <f>ROUND(I422*H422,2)</f>
        <v>0</v>
      </c>
      <c r="K422" s="221" t="s">
        <v>1</v>
      </c>
      <c r="L422" s="44"/>
      <c r="M422" s="226" t="s">
        <v>1</v>
      </c>
      <c r="N422" s="227" t="s">
        <v>43</v>
      </c>
      <c r="O422" s="91"/>
      <c r="P422" s="228">
        <f>O422*H422</f>
        <v>0</v>
      </c>
      <c r="Q422" s="228">
        <v>0.0032000000000000002</v>
      </c>
      <c r="R422" s="228">
        <f>Q422*H422</f>
        <v>0.49920000000000003</v>
      </c>
      <c r="S422" s="228">
        <v>0</v>
      </c>
      <c r="T422" s="229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0" t="s">
        <v>281</v>
      </c>
      <c r="AT422" s="230" t="s">
        <v>180</v>
      </c>
      <c r="AU422" s="230" t="s">
        <v>88</v>
      </c>
      <c r="AY422" s="17" t="s">
        <v>178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7" t="s">
        <v>86</v>
      </c>
      <c r="BK422" s="231">
        <f>ROUND(I422*H422,2)</f>
        <v>0</v>
      </c>
      <c r="BL422" s="17" t="s">
        <v>281</v>
      </c>
      <c r="BM422" s="230" t="s">
        <v>625</v>
      </c>
    </row>
    <row r="423" s="2" customFormat="1">
      <c r="A423" s="38"/>
      <c r="B423" s="39"/>
      <c r="C423" s="40"/>
      <c r="D423" s="232" t="s">
        <v>187</v>
      </c>
      <c r="E423" s="40"/>
      <c r="F423" s="233" t="s">
        <v>626</v>
      </c>
      <c r="G423" s="40"/>
      <c r="H423" s="40"/>
      <c r="I423" s="234"/>
      <c r="J423" s="40"/>
      <c r="K423" s="40"/>
      <c r="L423" s="44"/>
      <c r="M423" s="235"/>
      <c r="N423" s="236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187</v>
      </c>
      <c r="AU423" s="17" t="s">
        <v>88</v>
      </c>
    </row>
    <row r="424" s="13" customFormat="1">
      <c r="A424" s="13"/>
      <c r="B424" s="237"/>
      <c r="C424" s="238"/>
      <c r="D424" s="232" t="s">
        <v>189</v>
      </c>
      <c r="E424" s="239" t="s">
        <v>1</v>
      </c>
      <c r="F424" s="240" t="s">
        <v>215</v>
      </c>
      <c r="G424" s="238"/>
      <c r="H424" s="239" t="s">
        <v>1</v>
      </c>
      <c r="I424" s="241"/>
      <c r="J424" s="238"/>
      <c r="K424" s="238"/>
      <c r="L424" s="242"/>
      <c r="M424" s="243"/>
      <c r="N424" s="244"/>
      <c r="O424" s="244"/>
      <c r="P424" s="244"/>
      <c r="Q424" s="244"/>
      <c r="R424" s="244"/>
      <c r="S424" s="244"/>
      <c r="T424" s="24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6" t="s">
        <v>189</v>
      </c>
      <c r="AU424" s="246" t="s">
        <v>88</v>
      </c>
      <c r="AV424" s="13" t="s">
        <v>86</v>
      </c>
      <c r="AW424" s="13" t="s">
        <v>34</v>
      </c>
      <c r="AX424" s="13" t="s">
        <v>78</v>
      </c>
      <c r="AY424" s="246" t="s">
        <v>178</v>
      </c>
    </row>
    <row r="425" s="14" customFormat="1">
      <c r="A425" s="14"/>
      <c r="B425" s="247"/>
      <c r="C425" s="248"/>
      <c r="D425" s="232" t="s">
        <v>189</v>
      </c>
      <c r="E425" s="249" t="s">
        <v>1</v>
      </c>
      <c r="F425" s="250" t="s">
        <v>621</v>
      </c>
      <c r="G425" s="248"/>
      <c r="H425" s="251">
        <v>156</v>
      </c>
      <c r="I425" s="252"/>
      <c r="J425" s="248"/>
      <c r="K425" s="248"/>
      <c r="L425" s="253"/>
      <c r="M425" s="254"/>
      <c r="N425" s="255"/>
      <c r="O425" s="255"/>
      <c r="P425" s="255"/>
      <c r="Q425" s="255"/>
      <c r="R425" s="255"/>
      <c r="S425" s="255"/>
      <c r="T425" s="25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7" t="s">
        <v>189</v>
      </c>
      <c r="AU425" s="257" t="s">
        <v>88</v>
      </c>
      <c r="AV425" s="14" t="s">
        <v>88</v>
      </c>
      <c r="AW425" s="14" t="s">
        <v>34</v>
      </c>
      <c r="AX425" s="14" t="s">
        <v>86</v>
      </c>
      <c r="AY425" s="257" t="s">
        <v>178</v>
      </c>
    </row>
    <row r="426" s="2" customFormat="1" ht="16.5" customHeight="1">
      <c r="A426" s="38"/>
      <c r="B426" s="39"/>
      <c r="C426" s="219" t="s">
        <v>627</v>
      </c>
      <c r="D426" s="219" t="s">
        <v>180</v>
      </c>
      <c r="E426" s="220" t="s">
        <v>628</v>
      </c>
      <c r="F426" s="221" t="s">
        <v>629</v>
      </c>
      <c r="G426" s="222" t="s">
        <v>131</v>
      </c>
      <c r="H426" s="223">
        <v>20.16</v>
      </c>
      <c r="I426" s="224"/>
      <c r="J426" s="225">
        <f>ROUND(I426*H426,2)</f>
        <v>0</v>
      </c>
      <c r="K426" s="221" t="s">
        <v>1</v>
      </c>
      <c r="L426" s="44"/>
      <c r="M426" s="226" t="s">
        <v>1</v>
      </c>
      <c r="N426" s="227" t="s">
        <v>43</v>
      </c>
      <c r="O426" s="91"/>
      <c r="P426" s="228">
        <f>O426*H426</f>
        <v>0</v>
      </c>
      <c r="Q426" s="228">
        <v>0.00048999999999999998</v>
      </c>
      <c r="R426" s="228">
        <f>Q426*H426</f>
        <v>0.009878399999999999</v>
      </c>
      <c r="S426" s="228">
        <v>0</v>
      </c>
      <c r="T426" s="229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0" t="s">
        <v>281</v>
      </c>
      <c r="AT426" s="230" t="s">
        <v>180</v>
      </c>
      <c r="AU426" s="230" t="s">
        <v>88</v>
      </c>
      <c r="AY426" s="17" t="s">
        <v>178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7" t="s">
        <v>86</v>
      </c>
      <c r="BK426" s="231">
        <f>ROUND(I426*H426,2)</f>
        <v>0</v>
      </c>
      <c r="BL426" s="17" t="s">
        <v>281</v>
      </c>
      <c r="BM426" s="230" t="s">
        <v>630</v>
      </c>
    </row>
    <row r="427" s="2" customFormat="1">
      <c r="A427" s="38"/>
      <c r="B427" s="39"/>
      <c r="C427" s="40"/>
      <c r="D427" s="232" t="s">
        <v>187</v>
      </c>
      <c r="E427" s="40"/>
      <c r="F427" s="233" t="s">
        <v>631</v>
      </c>
      <c r="G427" s="40"/>
      <c r="H427" s="40"/>
      <c r="I427" s="234"/>
      <c r="J427" s="40"/>
      <c r="K427" s="40"/>
      <c r="L427" s="44"/>
      <c r="M427" s="235"/>
      <c r="N427" s="236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187</v>
      </c>
      <c r="AU427" s="17" t="s">
        <v>88</v>
      </c>
    </row>
    <row r="428" s="13" customFormat="1">
      <c r="A428" s="13"/>
      <c r="B428" s="237"/>
      <c r="C428" s="238"/>
      <c r="D428" s="232" t="s">
        <v>189</v>
      </c>
      <c r="E428" s="239" t="s">
        <v>1</v>
      </c>
      <c r="F428" s="240" t="s">
        <v>208</v>
      </c>
      <c r="G428" s="238"/>
      <c r="H428" s="239" t="s">
        <v>1</v>
      </c>
      <c r="I428" s="241"/>
      <c r="J428" s="238"/>
      <c r="K428" s="238"/>
      <c r="L428" s="242"/>
      <c r="M428" s="243"/>
      <c r="N428" s="244"/>
      <c r="O428" s="244"/>
      <c r="P428" s="244"/>
      <c r="Q428" s="244"/>
      <c r="R428" s="244"/>
      <c r="S428" s="244"/>
      <c r="T428" s="24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6" t="s">
        <v>189</v>
      </c>
      <c r="AU428" s="246" t="s">
        <v>88</v>
      </c>
      <c r="AV428" s="13" t="s">
        <v>86</v>
      </c>
      <c r="AW428" s="13" t="s">
        <v>34</v>
      </c>
      <c r="AX428" s="13" t="s">
        <v>78</v>
      </c>
      <c r="AY428" s="246" t="s">
        <v>178</v>
      </c>
    </row>
    <row r="429" s="13" customFormat="1">
      <c r="A429" s="13"/>
      <c r="B429" s="237"/>
      <c r="C429" s="238"/>
      <c r="D429" s="232" t="s">
        <v>189</v>
      </c>
      <c r="E429" s="239" t="s">
        <v>1</v>
      </c>
      <c r="F429" s="240" t="s">
        <v>632</v>
      </c>
      <c r="G429" s="238"/>
      <c r="H429" s="239" t="s">
        <v>1</v>
      </c>
      <c r="I429" s="241"/>
      <c r="J429" s="238"/>
      <c r="K429" s="238"/>
      <c r="L429" s="242"/>
      <c r="M429" s="243"/>
      <c r="N429" s="244"/>
      <c r="O429" s="244"/>
      <c r="P429" s="244"/>
      <c r="Q429" s="244"/>
      <c r="R429" s="244"/>
      <c r="S429" s="244"/>
      <c r="T429" s="24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6" t="s">
        <v>189</v>
      </c>
      <c r="AU429" s="246" t="s">
        <v>88</v>
      </c>
      <c r="AV429" s="13" t="s">
        <v>86</v>
      </c>
      <c r="AW429" s="13" t="s">
        <v>34</v>
      </c>
      <c r="AX429" s="13" t="s">
        <v>78</v>
      </c>
      <c r="AY429" s="246" t="s">
        <v>178</v>
      </c>
    </row>
    <row r="430" s="14" customFormat="1">
      <c r="A430" s="14"/>
      <c r="B430" s="247"/>
      <c r="C430" s="248"/>
      <c r="D430" s="232" t="s">
        <v>189</v>
      </c>
      <c r="E430" s="250" t="s">
        <v>1</v>
      </c>
      <c r="F430" s="258" t="s">
        <v>126</v>
      </c>
      <c r="G430" s="248"/>
      <c r="H430" s="251">
        <v>20.16</v>
      </c>
      <c r="I430" s="252"/>
      <c r="J430" s="248"/>
      <c r="K430" s="248"/>
      <c r="L430" s="253"/>
      <c r="M430" s="254"/>
      <c r="N430" s="255"/>
      <c r="O430" s="255"/>
      <c r="P430" s="255"/>
      <c r="Q430" s="255"/>
      <c r="R430" s="255"/>
      <c r="S430" s="255"/>
      <c r="T430" s="25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7" t="s">
        <v>189</v>
      </c>
      <c r="AU430" s="257" t="s">
        <v>88</v>
      </c>
      <c r="AV430" s="14" t="s">
        <v>88</v>
      </c>
      <c r="AW430" s="14" t="s">
        <v>34</v>
      </c>
      <c r="AX430" s="14" t="s">
        <v>86</v>
      </c>
      <c r="AY430" s="257" t="s">
        <v>178</v>
      </c>
    </row>
    <row r="431" s="2" customFormat="1" ht="37.8" customHeight="1">
      <c r="A431" s="38"/>
      <c r="B431" s="39"/>
      <c r="C431" s="219" t="s">
        <v>633</v>
      </c>
      <c r="D431" s="219" t="s">
        <v>180</v>
      </c>
      <c r="E431" s="220" t="s">
        <v>634</v>
      </c>
      <c r="F431" s="221" t="s">
        <v>635</v>
      </c>
      <c r="G431" s="222" t="s">
        <v>131</v>
      </c>
      <c r="H431" s="223">
        <v>20.16</v>
      </c>
      <c r="I431" s="224"/>
      <c r="J431" s="225">
        <f>ROUND(I431*H431,2)</f>
        <v>0</v>
      </c>
      <c r="K431" s="221" t="s">
        <v>184</v>
      </c>
      <c r="L431" s="44"/>
      <c r="M431" s="226" t="s">
        <v>1</v>
      </c>
      <c r="N431" s="227" t="s">
        <v>43</v>
      </c>
      <c r="O431" s="91"/>
      <c r="P431" s="228">
        <f>O431*H431</f>
        <v>0</v>
      </c>
      <c r="Q431" s="228">
        <v>0.00048999999999999998</v>
      </c>
      <c r="R431" s="228">
        <f>Q431*H431</f>
        <v>0.009878399999999999</v>
      </c>
      <c r="S431" s="228">
        <v>0</v>
      </c>
      <c r="T431" s="229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0" t="s">
        <v>281</v>
      </c>
      <c r="AT431" s="230" t="s">
        <v>180</v>
      </c>
      <c r="AU431" s="230" t="s">
        <v>88</v>
      </c>
      <c r="AY431" s="17" t="s">
        <v>178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7" t="s">
        <v>86</v>
      </c>
      <c r="BK431" s="231">
        <f>ROUND(I431*H431,2)</f>
        <v>0</v>
      </c>
      <c r="BL431" s="17" t="s">
        <v>281</v>
      </c>
      <c r="BM431" s="230" t="s">
        <v>636</v>
      </c>
    </row>
    <row r="432" s="2" customFormat="1">
      <c r="A432" s="38"/>
      <c r="B432" s="39"/>
      <c r="C432" s="40"/>
      <c r="D432" s="232" t="s">
        <v>187</v>
      </c>
      <c r="E432" s="40"/>
      <c r="F432" s="233" t="s">
        <v>637</v>
      </c>
      <c r="G432" s="40"/>
      <c r="H432" s="40"/>
      <c r="I432" s="234"/>
      <c r="J432" s="40"/>
      <c r="K432" s="40"/>
      <c r="L432" s="44"/>
      <c r="M432" s="235"/>
      <c r="N432" s="236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187</v>
      </c>
      <c r="AU432" s="17" t="s">
        <v>88</v>
      </c>
    </row>
    <row r="433" s="13" customFormat="1">
      <c r="A433" s="13"/>
      <c r="B433" s="237"/>
      <c r="C433" s="238"/>
      <c r="D433" s="232" t="s">
        <v>189</v>
      </c>
      <c r="E433" s="239" t="s">
        <v>1</v>
      </c>
      <c r="F433" s="240" t="s">
        <v>208</v>
      </c>
      <c r="G433" s="238"/>
      <c r="H433" s="239" t="s">
        <v>1</v>
      </c>
      <c r="I433" s="241"/>
      <c r="J433" s="238"/>
      <c r="K433" s="238"/>
      <c r="L433" s="242"/>
      <c r="M433" s="243"/>
      <c r="N433" s="244"/>
      <c r="O433" s="244"/>
      <c r="P433" s="244"/>
      <c r="Q433" s="244"/>
      <c r="R433" s="244"/>
      <c r="S433" s="244"/>
      <c r="T433" s="24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6" t="s">
        <v>189</v>
      </c>
      <c r="AU433" s="246" t="s">
        <v>88</v>
      </c>
      <c r="AV433" s="13" t="s">
        <v>86</v>
      </c>
      <c r="AW433" s="13" t="s">
        <v>34</v>
      </c>
      <c r="AX433" s="13" t="s">
        <v>78</v>
      </c>
      <c r="AY433" s="246" t="s">
        <v>178</v>
      </c>
    </row>
    <row r="434" s="13" customFormat="1">
      <c r="A434" s="13"/>
      <c r="B434" s="237"/>
      <c r="C434" s="238"/>
      <c r="D434" s="232" t="s">
        <v>189</v>
      </c>
      <c r="E434" s="239" t="s">
        <v>1</v>
      </c>
      <c r="F434" s="240" t="s">
        <v>632</v>
      </c>
      <c r="G434" s="238"/>
      <c r="H434" s="239" t="s">
        <v>1</v>
      </c>
      <c r="I434" s="241"/>
      <c r="J434" s="238"/>
      <c r="K434" s="238"/>
      <c r="L434" s="242"/>
      <c r="M434" s="243"/>
      <c r="N434" s="244"/>
      <c r="O434" s="244"/>
      <c r="P434" s="244"/>
      <c r="Q434" s="244"/>
      <c r="R434" s="244"/>
      <c r="S434" s="244"/>
      <c r="T434" s="24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6" t="s">
        <v>189</v>
      </c>
      <c r="AU434" s="246" t="s">
        <v>88</v>
      </c>
      <c r="AV434" s="13" t="s">
        <v>86</v>
      </c>
      <c r="AW434" s="13" t="s">
        <v>34</v>
      </c>
      <c r="AX434" s="13" t="s">
        <v>78</v>
      </c>
      <c r="AY434" s="246" t="s">
        <v>178</v>
      </c>
    </row>
    <row r="435" s="14" customFormat="1">
      <c r="A435" s="14"/>
      <c r="B435" s="247"/>
      <c r="C435" s="248"/>
      <c r="D435" s="232" t="s">
        <v>189</v>
      </c>
      <c r="E435" s="250" t="s">
        <v>1</v>
      </c>
      <c r="F435" s="258" t="s">
        <v>126</v>
      </c>
      <c r="G435" s="248"/>
      <c r="H435" s="251">
        <v>20.16</v>
      </c>
      <c r="I435" s="252"/>
      <c r="J435" s="248"/>
      <c r="K435" s="248"/>
      <c r="L435" s="253"/>
      <c r="M435" s="254"/>
      <c r="N435" s="255"/>
      <c r="O435" s="255"/>
      <c r="P435" s="255"/>
      <c r="Q435" s="255"/>
      <c r="R435" s="255"/>
      <c r="S435" s="255"/>
      <c r="T435" s="25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7" t="s">
        <v>189</v>
      </c>
      <c r="AU435" s="257" t="s">
        <v>88</v>
      </c>
      <c r="AV435" s="14" t="s">
        <v>88</v>
      </c>
      <c r="AW435" s="14" t="s">
        <v>34</v>
      </c>
      <c r="AX435" s="14" t="s">
        <v>86</v>
      </c>
      <c r="AY435" s="257" t="s">
        <v>178</v>
      </c>
    </row>
    <row r="436" s="2" customFormat="1" ht="21.75" customHeight="1">
      <c r="A436" s="38"/>
      <c r="B436" s="39"/>
      <c r="C436" s="270" t="s">
        <v>638</v>
      </c>
      <c r="D436" s="270" t="s">
        <v>267</v>
      </c>
      <c r="E436" s="271" t="s">
        <v>639</v>
      </c>
      <c r="F436" s="272" t="s">
        <v>640</v>
      </c>
      <c r="G436" s="273" t="s">
        <v>131</v>
      </c>
      <c r="H436" s="274">
        <v>20.16</v>
      </c>
      <c r="I436" s="275"/>
      <c r="J436" s="276">
        <f>ROUND(I436*H436,2)</f>
        <v>0</v>
      </c>
      <c r="K436" s="272" t="s">
        <v>184</v>
      </c>
      <c r="L436" s="277"/>
      <c r="M436" s="278" t="s">
        <v>1</v>
      </c>
      <c r="N436" s="279" t="s">
        <v>43</v>
      </c>
      <c r="O436" s="91"/>
      <c r="P436" s="228">
        <f>O436*H436</f>
        <v>0</v>
      </c>
      <c r="Q436" s="228">
        <v>0.015100000000000001</v>
      </c>
      <c r="R436" s="228">
        <f>Q436*H436</f>
        <v>0.30441600000000002</v>
      </c>
      <c r="S436" s="228">
        <v>0</v>
      </c>
      <c r="T436" s="229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0" t="s">
        <v>140</v>
      </c>
      <c r="AT436" s="230" t="s">
        <v>267</v>
      </c>
      <c r="AU436" s="230" t="s">
        <v>88</v>
      </c>
      <c r="AY436" s="17" t="s">
        <v>178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7" t="s">
        <v>86</v>
      </c>
      <c r="BK436" s="231">
        <f>ROUND(I436*H436,2)</f>
        <v>0</v>
      </c>
      <c r="BL436" s="17" t="s">
        <v>281</v>
      </c>
      <c r="BM436" s="230" t="s">
        <v>641</v>
      </c>
    </row>
    <row r="437" s="2" customFormat="1">
      <c r="A437" s="38"/>
      <c r="B437" s="39"/>
      <c r="C437" s="40"/>
      <c r="D437" s="232" t="s">
        <v>187</v>
      </c>
      <c r="E437" s="40"/>
      <c r="F437" s="233" t="s">
        <v>640</v>
      </c>
      <c r="G437" s="40"/>
      <c r="H437" s="40"/>
      <c r="I437" s="234"/>
      <c r="J437" s="40"/>
      <c r="K437" s="40"/>
      <c r="L437" s="44"/>
      <c r="M437" s="235"/>
      <c r="N437" s="236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187</v>
      </c>
      <c r="AU437" s="17" t="s">
        <v>88</v>
      </c>
    </row>
    <row r="438" s="2" customFormat="1" ht="16.5" customHeight="1">
      <c r="A438" s="38"/>
      <c r="B438" s="39"/>
      <c r="C438" s="219" t="s">
        <v>642</v>
      </c>
      <c r="D438" s="219" t="s">
        <v>180</v>
      </c>
      <c r="E438" s="220" t="s">
        <v>643</v>
      </c>
      <c r="F438" s="221" t="s">
        <v>644</v>
      </c>
      <c r="G438" s="222" t="s">
        <v>362</v>
      </c>
      <c r="H438" s="223">
        <v>5.4100000000000001</v>
      </c>
      <c r="I438" s="224"/>
      <c r="J438" s="225">
        <f>ROUND(I438*H438,2)</f>
        <v>0</v>
      </c>
      <c r="K438" s="221" t="s">
        <v>1</v>
      </c>
      <c r="L438" s="44"/>
      <c r="M438" s="226" t="s">
        <v>1</v>
      </c>
      <c r="N438" s="227" t="s">
        <v>43</v>
      </c>
      <c r="O438" s="91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0" t="s">
        <v>281</v>
      </c>
      <c r="AT438" s="230" t="s">
        <v>180</v>
      </c>
      <c r="AU438" s="230" t="s">
        <v>88</v>
      </c>
      <c r="AY438" s="17" t="s">
        <v>178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7" t="s">
        <v>86</v>
      </c>
      <c r="BK438" s="231">
        <f>ROUND(I438*H438,2)</f>
        <v>0</v>
      </c>
      <c r="BL438" s="17" t="s">
        <v>281</v>
      </c>
      <c r="BM438" s="230" t="s">
        <v>645</v>
      </c>
    </row>
    <row r="439" s="2" customFormat="1">
      <c r="A439" s="38"/>
      <c r="B439" s="39"/>
      <c r="C439" s="40"/>
      <c r="D439" s="232" t="s">
        <v>187</v>
      </c>
      <c r="E439" s="40"/>
      <c r="F439" s="233" t="s">
        <v>646</v>
      </c>
      <c r="G439" s="40"/>
      <c r="H439" s="40"/>
      <c r="I439" s="234"/>
      <c r="J439" s="40"/>
      <c r="K439" s="40"/>
      <c r="L439" s="44"/>
      <c r="M439" s="235"/>
      <c r="N439" s="236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187</v>
      </c>
      <c r="AU439" s="17" t="s">
        <v>88</v>
      </c>
    </row>
    <row r="440" s="2" customFormat="1" ht="16.5" customHeight="1">
      <c r="A440" s="38"/>
      <c r="B440" s="39"/>
      <c r="C440" s="219" t="s">
        <v>647</v>
      </c>
      <c r="D440" s="219" t="s">
        <v>180</v>
      </c>
      <c r="E440" s="220" t="s">
        <v>648</v>
      </c>
      <c r="F440" s="221" t="s">
        <v>649</v>
      </c>
      <c r="G440" s="222" t="s">
        <v>362</v>
      </c>
      <c r="H440" s="223">
        <v>5.4100000000000001</v>
      </c>
      <c r="I440" s="224"/>
      <c r="J440" s="225">
        <f>ROUND(I440*H440,2)</f>
        <v>0</v>
      </c>
      <c r="K440" s="221" t="s">
        <v>1</v>
      </c>
      <c r="L440" s="44"/>
      <c r="M440" s="226" t="s">
        <v>1</v>
      </c>
      <c r="N440" s="227" t="s">
        <v>43</v>
      </c>
      <c r="O440" s="91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0" t="s">
        <v>281</v>
      </c>
      <c r="AT440" s="230" t="s">
        <v>180</v>
      </c>
      <c r="AU440" s="230" t="s">
        <v>88</v>
      </c>
      <c r="AY440" s="17" t="s">
        <v>178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7" t="s">
        <v>86</v>
      </c>
      <c r="BK440" s="231">
        <f>ROUND(I440*H440,2)</f>
        <v>0</v>
      </c>
      <c r="BL440" s="17" t="s">
        <v>281</v>
      </c>
      <c r="BM440" s="230" t="s">
        <v>650</v>
      </c>
    </row>
    <row r="441" s="2" customFormat="1">
      <c r="A441" s="38"/>
      <c r="B441" s="39"/>
      <c r="C441" s="40"/>
      <c r="D441" s="232" t="s">
        <v>187</v>
      </c>
      <c r="E441" s="40"/>
      <c r="F441" s="233" t="s">
        <v>651</v>
      </c>
      <c r="G441" s="40"/>
      <c r="H441" s="40"/>
      <c r="I441" s="234"/>
      <c r="J441" s="40"/>
      <c r="K441" s="40"/>
      <c r="L441" s="44"/>
      <c r="M441" s="235"/>
      <c r="N441" s="236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187</v>
      </c>
      <c r="AU441" s="17" t="s">
        <v>88</v>
      </c>
    </row>
    <row r="442" s="13" customFormat="1">
      <c r="A442" s="13"/>
      <c r="B442" s="237"/>
      <c r="C442" s="238"/>
      <c r="D442" s="232" t="s">
        <v>189</v>
      </c>
      <c r="E442" s="239" t="s">
        <v>1</v>
      </c>
      <c r="F442" s="240" t="s">
        <v>652</v>
      </c>
      <c r="G442" s="238"/>
      <c r="H442" s="239" t="s">
        <v>1</v>
      </c>
      <c r="I442" s="241"/>
      <c r="J442" s="238"/>
      <c r="K442" s="238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189</v>
      </c>
      <c r="AU442" s="246" t="s">
        <v>88</v>
      </c>
      <c r="AV442" s="13" t="s">
        <v>86</v>
      </c>
      <c r="AW442" s="13" t="s">
        <v>34</v>
      </c>
      <c r="AX442" s="13" t="s">
        <v>78</v>
      </c>
      <c r="AY442" s="246" t="s">
        <v>178</v>
      </c>
    </row>
    <row r="443" s="14" customFormat="1">
      <c r="A443" s="14"/>
      <c r="B443" s="247"/>
      <c r="C443" s="248"/>
      <c r="D443" s="232" t="s">
        <v>189</v>
      </c>
      <c r="E443" s="249" t="s">
        <v>1</v>
      </c>
      <c r="F443" s="250" t="s">
        <v>653</v>
      </c>
      <c r="G443" s="248"/>
      <c r="H443" s="251">
        <v>5.4100000000000001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7" t="s">
        <v>189</v>
      </c>
      <c r="AU443" s="257" t="s">
        <v>88</v>
      </c>
      <c r="AV443" s="14" t="s">
        <v>88</v>
      </c>
      <c r="AW443" s="14" t="s">
        <v>34</v>
      </c>
      <c r="AX443" s="14" t="s">
        <v>86</v>
      </c>
      <c r="AY443" s="257" t="s">
        <v>178</v>
      </c>
    </row>
    <row r="444" s="2" customFormat="1" ht="16.5" customHeight="1">
      <c r="A444" s="38"/>
      <c r="B444" s="39"/>
      <c r="C444" s="219" t="s">
        <v>654</v>
      </c>
      <c r="D444" s="219" t="s">
        <v>180</v>
      </c>
      <c r="E444" s="220" t="s">
        <v>655</v>
      </c>
      <c r="F444" s="221" t="s">
        <v>656</v>
      </c>
      <c r="G444" s="222" t="s">
        <v>270</v>
      </c>
      <c r="H444" s="223">
        <v>800.70000000000005</v>
      </c>
      <c r="I444" s="224"/>
      <c r="J444" s="225">
        <f>ROUND(I444*H444,2)</f>
        <v>0</v>
      </c>
      <c r="K444" s="221" t="s">
        <v>1</v>
      </c>
      <c r="L444" s="44"/>
      <c r="M444" s="226" t="s">
        <v>1</v>
      </c>
      <c r="N444" s="227" t="s">
        <v>43</v>
      </c>
      <c r="O444" s="91"/>
      <c r="P444" s="228">
        <f>O444*H444</f>
        <v>0</v>
      </c>
      <c r="Q444" s="228">
        <v>0.001</v>
      </c>
      <c r="R444" s="228">
        <f>Q444*H444</f>
        <v>0.80070000000000008</v>
      </c>
      <c r="S444" s="228">
        <v>0</v>
      </c>
      <c r="T444" s="229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0" t="s">
        <v>281</v>
      </c>
      <c r="AT444" s="230" t="s">
        <v>180</v>
      </c>
      <c r="AU444" s="230" t="s">
        <v>88</v>
      </c>
      <c r="AY444" s="17" t="s">
        <v>178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7" t="s">
        <v>86</v>
      </c>
      <c r="BK444" s="231">
        <f>ROUND(I444*H444,2)</f>
        <v>0</v>
      </c>
      <c r="BL444" s="17" t="s">
        <v>281</v>
      </c>
      <c r="BM444" s="230" t="s">
        <v>657</v>
      </c>
    </row>
    <row r="445" s="2" customFormat="1">
      <c r="A445" s="38"/>
      <c r="B445" s="39"/>
      <c r="C445" s="40"/>
      <c r="D445" s="232" t="s">
        <v>187</v>
      </c>
      <c r="E445" s="40"/>
      <c r="F445" s="233" t="s">
        <v>658</v>
      </c>
      <c r="G445" s="40"/>
      <c r="H445" s="40"/>
      <c r="I445" s="234"/>
      <c r="J445" s="40"/>
      <c r="K445" s="40"/>
      <c r="L445" s="44"/>
      <c r="M445" s="235"/>
      <c r="N445" s="236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187</v>
      </c>
      <c r="AU445" s="17" t="s">
        <v>88</v>
      </c>
    </row>
    <row r="446" s="13" customFormat="1">
      <c r="A446" s="13"/>
      <c r="B446" s="237"/>
      <c r="C446" s="238"/>
      <c r="D446" s="232" t="s">
        <v>189</v>
      </c>
      <c r="E446" s="239" t="s">
        <v>1</v>
      </c>
      <c r="F446" s="240" t="s">
        <v>659</v>
      </c>
      <c r="G446" s="238"/>
      <c r="H446" s="239" t="s">
        <v>1</v>
      </c>
      <c r="I446" s="241"/>
      <c r="J446" s="238"/>
      <c r="K446" s="238"/>
      <c r="L446" s="242"/>
      <c r="M446" s="243"/>
      <c r="N446" s="244"/>
      <c r="O446" s="244"/>
      <c r="P446" s="244"/>
      <c r="Q446" s="244"/>
      <c r="R446" s="244"/>
      <c r="S446" s="244"/>
      <c r="T446" s="24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6" t="s">
        <v>189</v>
      </c>
      <c r="AU446" s="246" t="s">
        <v>88</v>
      </c>
      <c r="AV446" s="13" t="s">
        <v>86</v>
      </c>
      <c r="AW446" s="13" t="s">
        <v>34</v>
      </c>
      <c r="AX446" s="13" t="s">
        <v>78</v>
      </c>
      <c r="AY446" s="246" t="s">
        <v>178</v>
      </c>
    </row>
    <row r="447" s="14" customFormat="1">
      <c r="A447" s="14"/>
      <c r="B447" s="247"/>
      <c r="C447" s="248"/>
      <c r="D447" s="232" t="s">
        <v>189</v>
      </c>
      <c r="E447" s="249" t="s">
        <v>1</v>
      </c>
      <c r="F447" s="250" t="s">
        <v>660</v>
      </c>
      <c r="G447" s="248"/>
      <c r="H447" s="251">
        <v>800.70000000000005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7" t="s">
        <v>189</v>
      </c>
      <c r="AU447" s="257" t="s">
        <v>88</v>
      </c>
      <c r="AV447" s="14" t="s">
        <v>88</v>
      </c>
      <c r="AW447" s="14" t="s">
        <v>34</v>
      </c>
      <c r="AX447" s="14" t="s">
        <v>86</v>
      </c>
      <c r="AY447" s="257" t="s">
        <v>178</v>
      </c>
    </row>
    <row r="448" s="2" customFormat="1" ht="16.5" customHeight="1">
      <c r="A448" s="38"/>
      <c r="B448" s="39"/>
      <c r="C448" s="219" t="s">
        <v>661</v>
      </c>
      <c r="D448" s="219" t="s">
        <v>180</v>
      </c>
      <c r="E448" s="220" t="s">
        <v>662</v>
      </c>
      <c r="F448" s="221" t="s">
        <v>663</v>
      </c>
      <c r="G448" s="222" t="s">
        <v>270</v>
      </c>
      <c r="H448" s="223">
        <v>6115.1499999999996</v>
      </c>
      <c r="I448" s="224"/>
      <c r="J448" s="225">
        <f>ROUND(I448*H448,2)</f>
        <v>0</v>
      </c>
      <c r="K448" s="221" t="s">
        <v>1</v>
      </c>
      <c r="L448" s="44"/>
      <c r="M448" s="226" t="s">
        <v>1</v>
      </c>
      <c r="N448" s="227" t="s">
        <v>43</v>
      </c>
      <c r="O448" s="91"/>
      <c r="P448" s="228">
        <f>O448*H448</f>
        <v>0</v>
      </c>
      <c r="Q448" s="228">
        <v>0.001</v>
      </c>
      <c r="R448" s="228">
        <f>Q448*H448</f>
        <v>6.1151499999999999</v>
      </c>
      <c r="S448" s="228">
        <v>0</v>
      </c>
      <c r="T448" s="229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0" t="s">
        <v>281</v>
      </c>
      <c r="AT448" s="230" t="s">
        <v>180</v>
      </c>
      <c r="AU448" s="230" t="s">
        <v>88</v>
      </c>
      <c r="AY448" s="17" t="s">
        <v>178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7" t="s">
        <v>86</v>
      </c>
      <c r="BK448" s="231">
        <f>ROUND(I448*H448,2)</f>
        <v>0</v>
      </c>
      <c r="BL448" s="17" t="s">
        <v>281</v>
      </c>
      <c r="BM448" s="230" t="s">
        <v>664</v>
      </c>
    </row>
    <row r="449" s="2" customFormat="1">
      <c r="A449" s="38"/>
      <c r="B449" s="39"/>
      <c r="C449" s="40"/>
      <c r="D449" s="232" t="s">
        <v>187</v>
      </c>
      <c r="E449" s="40"/>
      <c r="F449" s="233" t="s">
        <v>665</v>
      </c>
      <c r="G449" s="40"/>
      <c r="H449" s="40"/>
      <c r="I449" s="234"/>
      <c r="J449" s="40"/>
      <c r="K449" s="40"/>
      <c r="L449" s="44"/>
      <c r="M449" s="235"/>
      <c r="N449" s="236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187</v>
      </c>
      <c r="AU449" s="17" t="s">
        <v>88</v>
      </c>
    </row>
    <row r="450" s="13" customFormat="1">
      <c r="A450" s="13"/>
      <c r="B450" s="237"/>
      <c r="C450" s="238"/>
      <c r="D450" s="232" t="s">
        <v>189</v>
      </c>
      <c r="E450" s="239" t="s">
        <v>1</v>
      </c>
      <c r="F450" s="240" t="s">
        <v>666</v>
      </c>
      <c r="G450" s="238"/>
      <c r="H450" s="239" t="s">
        <v>1</v>
      </c>
      <c r="I450" s="241"/>
      <c r="J450" s="238"/>
      <c r="K450" s="238"/>
      <c r="L450" s="242"/>
      <c r="M450" s="243"/>
      <c r="N450" s="244"/>
      <c r="O450" s="244"/>
      <c r="P450" s="244"/>
      <c r="Q450" s="244"/>
      <c r="R450" s="244"/>
      <c r="S450" s="244"/>
      <c r="T450" s="24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6" t="s">
        <v>189</v>
      </c>
      <c r="AU450" s="246" t="s">
        <v>88</v>
      </c>
      <c r="AV450" s="13" t="s">
        <v>86</v>
      </c>
      <c r="AW450" s="13" t="s">
        <v>34</v>
      </c>
      <c r="AX450" s="13" t="s">
        <v>78</v>
      </c>
      <c r="AY450" s="246" t="s">
        <v>178</v>
      </c>
    </row>
    <row r="451" s="14" customFormat="1">
      <c r="A451" s="14"/>
      <c r="B451" s="247"/>
      <c r="C451" s="248"/>
      <c r="D451" s="232" t="s">
        <v>189</v>
      </c>
      <c r="E451" s="249" t="s">
        <v>1</v>
      </c>
      <c r="F451" s="250" t="s">
        <v>667</v>
      </c>
      <c r="G451" s="248"/>
      <c r="H451" s="251">
        <v>1420.8499999999999</v>
      </c>
      <c r="I451" s="252"/>
      <c r="J451" s="248"/>
      <c r="K451" s="248"/>
      <c r="L451" s="253"/>
      <c r="M451" s="254"/>
      <c r="N451" s="255"/>
      <c r="O451" s="255"/>
      <c r="P451" s="255"/>
      <c r="Q451" s="255"/>
      <c r="R451" s="255"/>
      <c r="S451" s="255"/>
      <c r="T451" s="25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7" t="s">
        <v>189</v>
      </c>
      <c r="AU451" s="257" t="s">
        <v>88</v>
      </c>
      <c r="AV451" s="14" t="s">
        <v>88</v>
      </c>
      <c r="AW451" s="14" t="s">
        <v>34</v>
      </c>
      <c r="AX451" s="14" t="s">
        <v>78</v>
      </c>
      <c r="AY451" s="257" t="s">
        <v>178</v>
      </c>
    </row>
    <row r="452" s="13" customFormat="1">
      <c r="A452" s="13"/>
      <c r="B452" s="237"/>
      <c r="C452" s="238"/>
      <c r="D452" s="232" t="s">
        <v>189</v>
      </c>
      <c r="E452" s="239" t="s">
        <v>1</v>
      </c>
      <c r="F452" s="240" t="s">
        <v>668</v>
      </c>
      <c r="G452" s="238"/>
      <c r="H452" s="239" t="s">
        <v>1</v>
      </c>
      <c r="I452" s="241"/>
      <c r="J452" s="238"/>
      <c r="K452" s="238"/>
      <c r="L452" s="242"/>
      <c r="M452" s="243"/>
      <c r="N452" s="244"/>
      <c r="O452" s="244"/>
      <c r="P452" s="244"/>
      <c r="Q452" s="244"/>
      <c r="R452" s="244"/>
      <c r="S452" s="244"/>
      <c r="T452" s="24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6" t="s">
        <v>189</v>
      </c>
      <c r="AU452" s="246" t="s">
        <v>88</v>
      </c>
      <c r="AV452" s="13" t="s">
        <v>86</v>
      </c>
      <c r="AW452" s="13" t="s">
        <v>34</v>
      </c>
      <c r="AX452" s="13" t="s">
        <v>78</v>
      </c>
      <c r="AY452" s="246" t="s">
        <v>178</v>
      </c>
    </row>
    <row r="453" s="14" customFormat="1">
      <c r="A453" s="14"/>
      <c r="B453" s="247"/>
      <c r="C453" s="248"/>
      <c r="D453" s="232" t="s">
        <v>189</v>
      </c>
      <c r="E453" s="249" t="s">
        <v>1</v>
      </c>
      <c r="F453" s="250" t="s">
        <v>669</v>
      </c>
      <c r="G453" s="248"/>
      <c r="H453" s="251">
        <v>4694.3000000000002</v>
      </c>
      <c r="I453" s="252"/>
      <c r="J453" s="248"/>
      <c r="K453" s="248"/>
      <c r="L453" s="253"/>
      <c r="M453" s="254"/>
      <c r="N453" s="255"/>
      <c r="O453" s="255"/>
      <c r="P453" s="255"/>
      <c r="Q453" s="255"/>
      <c r="R453" s="255"/>
      <c r="S453" s="255"/>
      <c r="T453" s="25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7" t="s">
        <v>189</v>
      </c>
      <c r="AU453" s="257" t="s">
        <v>88</v>
      </c>
      <c r="AV453" s="14" t="s">
        <v>88</v>
      </c>
      <c r="AW453" s="14" t="s">
        <v>34</v>
      </c>
      <c r="AX453" s="14" t="s">
        <v>78</v>
      </c>
      <c r="AY453" s="257" t="s">
        <v>178</v>
      </c>
    </row>
    <row r="454" s="15" customFormat="1">
      <c r="A454" s="15"/>
      <c r="B454" s="259"/>
      <c r="C454" s="260"/>
      <c r="D454" s="232" t="s">
        <v>189</v>
      </c>
      <c r="E454" s="261" t="s">
        <v>1</v>
      </c>
      <c r="F454" s="262" t="s">
        <v>231</v>
      </c>
      <c r="G454" s="260"/>
      <c r="H454" s="263">
        <v>6115.1499999999996</v>
      </c>
      <c r="I454" s="264"/>
      <c r="J454" s="260"/>
      <c r="K454" s="260"/>
      <c r="L454" s="265"/>
      <c r="M454" s="266"/>
      <c r="N454" s="267"/>
      <c r="O454" s="267"/>
      <c r="P454" s="267"/>
      <c r="Q454" s="267"/>
      <c r="R454" s="267"/>
      <c r="S454" s="267"/>
      <c r="T454" s="26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9" t="s">
        <v>189</v>
      </c>
      <c r="AU454" s="269" t="s">
        <v>88</v>
      </c>
      <c r="AV454" s="15" t="s">
        <v>185</v>
      </c>
      <c r="AW454" s="15" t="s">
        <v>34</v>
      </c>
      <c r="AX454" s="15" t="s">
        <v>86</v>
      </c>
      <c r="AY454" s="269" t="s">
        <v>178</v>
      </c>
    </row>
    <row r="455" s="2" customFormat="1" ht="24.15" customHeight="1">
      <c r="A455" s="38"/>
      <c r="B455" s="39"/>
      <c r="C455" s="219" t="s">
        <v>670</v>
      </c>
      <c r="D455" s="219" t="s">
        <v>180</v>
      </c>
      <c r="E455" s="220" t="s">
        <v>671</v>
      </c>
      <c r="F455" s="221" t="s">
        <v>672</v>
      </c>
      <c r="G455" s="222" t="s">
        <v>270</v>
      </c>
      <c r="H455" s="223">
        <v>12830</v>
      </c>
      <c r="I455" s="224"/>
      <c r="J455" s="225">
        <f>ROUND(I455*H455,2)</f>
        <v>0</v>
      </c>
      <c r="K455" s="221" t="s">
        <v>1</v>
      </c>
      <c r="L455" s="44"/>
      <c r="M455" s="226" t="s">
        <v>1</v>
      </c>
      <c r="N455" s="227" t="s">
        <v>43</v>
      </c>
      <c r="O455" s="91"/>
      <c r="P455" s="228">
        <f>O455*H455</f>
        <v>0</v>
      </c>
      <c r="Q455" s="228">
        <v>0</v>
      </c>
      <c r="R455" s="228">
        <f>Q455*H455</f>
        <v>0</v>
      </c>
      <c r="S455" s="228">
        <v>0.001</v>
      </c>
      <c r="T455" s="229">
        <f>S455*H455</f>
        <v>12.83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0" t="s">
        <v>281</v>
      </c>
      <c r="AT455" s="230" t="s">
        <v>180</v>
      </c>
      <c r="AU455" s="230" t="s">
        <v>88</v>
      </c>
      <c r="AY455" s="17" t="s">
        <v>178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7" t="s">
        <v>86</v>
      </c>
      <c r="BK455" s="231">
        <f>ROUND(I455*H455,2)</f>
        <v>0</v>
      </c>
      <c r="BL455" s="17" t="s">
        <v>281</v>
      </c>
      <c r="BM455" s="230" t="s">
        <v>673</v>
      </c>
    </row>
    <row r="456" s="2" customFormat="1">
      <c r="A456" s="38"/>
      <c r="B456" s="39"/>
      <c r="C456" s="40"/>
      <c r="D456" s="232" t="s">
        <v>187</v>
      </c>
      <c r="E456" s="40"/>
      <c r="F456" s="233" t="s">
        <v>674</v>
      </c>
      <c r="G456" s="40"/>
      <c r="H456" s="40"/>
      <c r="I456" s="234"/>
      <c r="J456" s="40"/>
      <c r="K456" s="40"/>
      <c r="L456" s="44"/>
      <c r="M456" s="235"/>
      <c r="N456" s="236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187</v>
      </c>
      <c r="AU456" s="17" t="s">
        <v>88</v>
      </c>
    </row>
    <row r="457" s="2" customFormat="1" ht="24.15" customHeight="1">
      <c r="A457" s="38"/>
      <c r="B457" s="39"/>
      <c r="C457" s="219" t="s">
        <v>675</v>
      </c>
      <c r="D457" s="219" t="s">
        <v>180</v>
      </c>
      <c r="E457" s="220" t="s">
        <v>676</v>
      </c>
      <c r="F457" s="221" t="s">
        <v>677</v>
      </c>
      <c r="G457" s="222" t="s">
        <v>678</v>
      </c>
      <c r="H457" s="280"/>
      <c r="I457" s="224"/>
      <c r="J457" s="225">
        <f>ROUND(I457*H457,2)</f>
        <v>0</v>
      </c>
      <c r="K457" s="221" t="s">
        <v>184</v>
      </c>
      <c r="L457" s="44"/>
      <c r="M457" s="226" t="s">
        <v>1</v>
      </c>
      <c r="N457" s="227" t="s">
        <v>43</v>
      </c>
      <c r="O457" s="91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0" t="s">
        <v>281</v>
      </c>
      <c r="AT457" s="230" t="s">
        <v>180</v>
      </c>
      <c r="AU457" s="230" t="s">
        <v>88</v>
      </c>
      <c r="AY457" s="17" t="s">
        <v>178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7" t="s">
        <v>86</v>
      </c>
      <c r="BK457" s="231">
        <f>ROUND(I457*H457,2)</f>
        <v>0</v>
      </c>
      <c r="BL457" s="17" t="s">
        <v>281</v>
      </c>
      <c r="BM457" s="230" t="s">
        <v>679</v>
      </c>
    </row>
    <row r="458" s="2" customFormat="1">
      <c r="A458" s="38"/>
      <c r="B458" s="39"/>
      <c r="C458" s="40"/>
      <c r="D458" s="232" t="s">
        <v>187</v>
      </c>
      <c r="E458" s="40"/>
      <c r="F458" s="233" t="s">
        <v>680</v>
      </c>
      <c r="G458" s="40"/>
      <c r="H458" s="40"/>
      <c r="I458" s="234"/>
      <c r="J458" s="40"/>
      <c r="K458" s="40"/>
      <c r="L458" s="44"/>
      <c r="M458" s="235"/>
      <c r="N458" s="236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187</v>
      </c>
      <c r="AU458" s="17" t="s">
        <v>88</v>
      </c>
    </row>
    <row r="459" s="12" customFormat="1" ht="22.8" customHeight="1">
      <c r="A459" s="12"/>
      <c r="B459" s="203"/>
      <c r="C459" s="204"/>
      <c r="D459" s="205" t="s">
        <v>77</v>
      </c>
      <c r="E459" s="217" t="s">
        <v>681</v>
      </c>
      <c r="F459" s="217" t="s">
        <v>682</v>
      </c>
      <c r="G459" s="204"/>
      <c r="H459" s="204"/>
      <c r="I459" s="207"/>
      <c r="J459" s="218">
        <f>BK459</f>
        <v>0</v>
      </c>
      <c r="K459" s="204"/>
      <c r="L459" s="209"/>
      <c r="M459" s="210"/>
      <c r="N459" s="211"/>
      <c r="O459" s="211"/>
      <c r="P459" s="212">
        <f>SUM(P460:P485)</f>
        <v>0</v>
      </c>
      <c r="Q459" s="211"/>
      <c r="R459" s="212">
        <f>SUM(R460:R485)</f>
        <v>0.040599999999999997</v>
      </c>
      <c r="S459" s="211"/>
      <c r="T459" s="213">
        <f>SUM(T460:T485)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4" t="s">
        <v>88</v>
      </c>
      <c r="AT459" s="215" t="s">
        <v>77</v>
      </c>
      <c r="AU459" s="215" t="s">
        <v>86</v>
      </c>
      <c r="AY459" s="214" t="s">
        <v>178</v>
      </c>
      <c r="BK459" s="216">
        <f>SUM(BK460:BK485)</f>
        <v>0</v>
      </c>
    </row>
    <row r="460" s="2" customFormat="1" ht="16.5" customHeight="1">
      <c r="A460" s="38"/>
      <c r="B460" s="39"/>
      <c r="C460" s="219" t="s">
        <v>683</v>
      </c>
      <c r="D460" s="219" t="s">
        <v>180</v>
      </c>
      <c r="E460" s="220" t="s">
        <v>684</v>
      </c>
      <c r="F460" s="221" t="s">
        <v>685</v>
      </c>
      <c r="G460" s="222" t="s">
        <v>131</v>
      </c>
      <c r="H460" s="223">
        <v>58</v>
      </c>
      <c r="I460" s="224"/>
      <c r="J460" s="225">
        <f>ROUND(I460*H460,2)</f>
        <v>0</v>
      </c>
      <c r="K460" s="221" t="s">
        <v>184</v>
      </c>
      <c r="L460" s="44"/>
      <c r="M460" s="226" t="s">
        <v>1</v>
      </c>
      <c r="N460" s="227" t="s">
        <v>43</v>
      </c>
      <c r="O460" s="91"/>
      <c r="P460" s="228">
        <f>O460*H460</f>
        <v>0</v>
      </c>
      <c r="Q460" s="228">
        <v>6.9999999999999994E-05</v>
      </c>
      <c r="R460" s="228">
        <f>Q460*H460</f>
        <v>0.0040599999999999994</v>
      </c>
      <c r="S460" s="228">
        <v>0</v>
      </c>
      <c r="T460" s="229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0" t="s">
        <v>281</v>
      </c>
      <c r="AT460" s="230" t="s">
        <v>180</v>
      </c>
      <c r="AU460" s="230" t="s">
        <v>88</v>
      </c>
      <c r="AY460" s="17" t="s">
        <v>178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7" t="s">
        <v>86</v>
      </c>
      <c r="BK460" s="231">
        <f>ROUND(I460*H460,2)</f>
        <v>0</v>
      </c>
      <c r="BL460" s="17" t="s">
        <v>281</v>
      </c>
      <c r="BM460" s="230" t="s">
        <v>686</v>
      </c>
    </row>
    <row r="461" s="2" customFormat="1">
      <c r="A461" s="38"/>
      <c r="B461" s="39"/>
      <c r="C461" s="40"/>
      <c r="D461" s="232" t="s">
        <v>187</v>
      </c>
      <c r="E461" s="40"/>
      <c r="F461" s="233" t="s">
        <v>687</v>
      </c>
      <c r="G461" s="40"/>
      <c r="H461" s="40"/>
      <c r="I461" s="234"/>
      <c r="J461" s="40"/>
      <c r="K461" s="40"/>
      <c r="L461" s="44"/>
      <c r="M461" s="235"/>
      <c r="N461" s="236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187</v>
      </c>
      <c r="AU461" s="17" t="s">
        <v>88</v>
      </c>
    </row>
    <row r="462" s="13" customFormat="1">
      <c r="A462" s="13"/>
      <c r="B462" s="237"/>
      <c r="C462" s="238"/>
      <c r="D462" s="232" t="s">
        <v>189</v>
      </c>
      <c r="E462" s="239" t="s">
        <v>1</v>
      </c>
      <c r="F462" s="240" t="s">
        <v>688</v>
      </c>
      <c r="G462" s="238"/>
      <c r="H462" s="239" t="s">
        <v>1</v>
      </c>
      <c r="I462" s="241"/>
      <c r="J462" s="238"/>
      <c r="K462" s="238"/>
      <c r="L462" s="242"/>
      <c r="M462" s="243"/>
      <c r="N462" s="244"/>
      <c r="O462" s="244"/>
      <c r="P462" s="244"/>
      <c r="Q462" s="244"/>
      <c r="R462" s="244"/>
      <c r="S462" s="244"/>
      <c r="T462" s="24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6" t="s">
        <v>189</v>
      </c>
      <c r="AU462" s="246" t="s">
        <v>88</v>
      </c>
      <c r="AV462" s="13" t="s">
        <v>86</v>
      </c>
      <c r="AW462" s="13" t="s">
        <v>34</v>
      </c>
      <c r="AX462" s="13" t="s">
        <v>78</v>
      </c>
      <c r="AY462" s="246" t="s">
        <v>178</v>
      </c>
    </row>
    <row r="463" s="14" customFormat="1">
      <c r="A463" s="14"/>
      <c r="B463" s="247"/>
      <c r="C463" s="248"/>
      <c r="D463" s="232" t="s">
        <v>189</v>
      </c>
      <c r="E463" s="249" t="s">
        <v>129</v>
      </c>
      <c r="F463" s="250" t="s">
        <v>117</v>
      </c>
      <c r="G463" s="248"/>
      <c r="H463" s="251">
        <v>26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7" t="s">
        <v>189</v>
      </c>
      <c r="AU463" s="257" t="s">
        <v>88</v>
      </c>
      <c r="AV463" s="14" t="s">
        <v>88</v>
      </c>
      <c r="AW463" s="14" t="s">
        <v>34</v>
      </c>
      <c r="AX463" s="14" t="s">
        <v>78</v>
      </c>
      <c r="AY463" s="257" t="s">
        <v>178</v>
      </c>
    </row>
    <row r="464" s="14" customFormat="1">
      <c r="A464" s="14"/>
      <c r="B464" s="247"/>
      <c r="C464" s="248"/>
      <c r="D464" s="232" t="s">
        <v>189</v>
      </c>
      <c r="E464" s="249" t="s">
        <v>138</v>
      </c>
      <c r="F464" s="250" t="s">
        <v>140</v>
      </c>
      <c r="G464" s="248"/>
      <c r="H464" s="251">
        <v>32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7" t="s">
        <v>189</v>
      </c>
      <c r="AU464" s="257" t="s">
        <v>88</v>
      </c>
      <c r="AV464" s="14" t="s">
        <v>88</v>
      </c>
      <c r="AW464" s="14" t="s">
        <v>34</v>
      </c>
      <c r="AX464" s="14" t="s">
        <v>78</v>
      </c>
      <c r="AY464" s="257" t="s">
        <v>178</v>
      </c>
    </row>
    <row r="465" s="15" customFormat="1">
      <c r="A465" s="15"/>
      <c r="B465" s="259"/>
      <c r="C465" s="260"/>
      <c r="D465" s="232" t="s">
        <v>189</v>
      </c>
      <c r="E465" s="261" t="s">
        <v>1</v>
      </c>
      <c r="F465" s="262" t="s">
        <v>231</v>
      </c>
      <c r="G465" s="260"/>
      <c r="H465" s="263">
        <v>58</v>
      </c>
      <c r="I465" s="264"/>
      <c r="J465" s="260"/>
      <c r="K465" s="260"/>
      <c r="L465" s="265"/>
      <c r="M465" s="266"/>
      <c r="N465" s="267"/>
      <c r="O465" s="267"/>
      <c r="P465" s="267"/>
      <c r="Q465" s="267"/>
      <c r="R465" s="267"/>
      <c r="S465" s="267"/>
      <c r="T465" s="268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9" t="s">
        <v>189</v>
      </c>
      <c r="AU465" s="269" t="s">
        <v>88</v>
      </c>
      <c r="AV465" s="15" t="s">
        <v>185</v>
      </c>
      <c r="AW465" s="15" t="s">
        <v>34</v>
      </c>
      <c r="AX465" s="15" t="s">
        <v>86</v>
      </c>
      <c r="AY465" s="269" t="s">
        <v>178</v>
      </c>
    </row>
    <row r="466" s="2" customFormat="1" ht="24.15" customHeight="1">
      <c r="A466" s="38"/>
      <c r="B466" s="39"/>
      <c r="C466" s="219" t="s">
        <v>689</v>
      </c>
      <c r="D466" s="219" t="s">
        <v>180</v>
      </c>
      <c r="E466" s="220" t="s">
        <v>690</v>
      </c>
      <c r="F466" s="221" t="s">
        <v>691</v>
      </c>
      <c r="G466" s="222" t="s">
        <v>131</v>
      </c>
      <c r="H466" s="223">
        <v>58</v>
      </c>
      <c r="I466" s="224"/>
      <c r="J466" s="225">
        <f>ROUND(I466*H466,2)</f>
        <v>0</v>
      </c>
      <c r="K466" s="221" t="s">
        <v>184</v>
      </c>
      <c r="L466" s="44"/>
      <c r="M466" s="226" t="s">
        <v>1</v>
      </c>
      <c r="N466" s="227" t="s">
        <v>43</v>
      </c>
      <c r="O466" s="91"/>
      <c r="P466" s="228">
        <f>O466*H466</f>
        <v>0</v>
      </c>
      <c r="Q466" s="228">
        <v>8.0000000000000007E-05</v>
      </c>
      <c r="R466" s="228">
        <f>Q466*H466</f>
        <v>0.00464</v>
      </c>
      <c r="S466" s="228">
        <v>0</v>
      </c>
      <c r="T466" s="229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0" t="s">
        <v>281</v>
      </c>
      <c r="AT466" s="230" t="s">
        <v>180</v>
      </c>
      <c r="AU466" s="230" t="s">
        <v>88</v>
      </c>
      <c r="AY466" s="17" t="s">
        <v>178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7" t="s">
        <v>86</v>
      </c>
      <c r="BK466" s="231">
        <f>ROUND(I466*H466,2)</f>
        <v>0</v>
      </c>
      <c r="BL466" s="17" t="s">
        <v>281</v>
      </c>
      <c r="BM466" s="230" t="s">
        <v>692</v>
      </c>
    </row>
    <row r="467" s="2" customFormat="1">
      <c r="A467" s="38"/>
      <c r="B467" s="39"/>
      <c r="C467" s="40"/>
      <c r="D467" s="232" t="s">
        <v>187</v>
      </c>
      <c r="E467" s="40"/>
      <c r="F467" s="233" t="s">
        <v>693</v>
      </c>
      <c r="G467" s="40"/>
      <c r="H467" s="40"/>
      <c r="I467" s="234"/>
      <c r="J467" s="40"/>
      <c r="K467" s="40"/>
      <c r="L467" s="44"/>
      <c r="M467" s="235"/>
      <c r="N467" s="236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187</v>
      </c>
      <c r="AU467" s="17" t="s">
        <v>88</v>
      </c>
    </row>
    <row r="468" s="14" customFormat="1">
      <c r="A468" s="14"/>
      <c r="B468" s="247"/>
      <c r="C468" s="248"/>
      <c r="D468" s="232" t="s">
        <v>189</v>
      </c>
      <c r="E468" s="249" t="s">
        <v>1</v>
      </c>
      <c r="F468" s="250" t="s">
        <v>129</v>
      </c>
      <c r="G468" s="248"/>
      <c r="H468" s="251">
        <v>26</v>
      </c>
      <c r="I468" s="252"/>
      <c r="J468" s="248"/>
      <c r="K468" s="248"/>
      <c r="L468" s="253"/>
      <c r="M468" s="254"/>
      <c r="N468" s="255"/>
      <c r="O468" s="255"/>
      <c r="P468" s="255"/>
      <c r="Q468" s="255"/>
      <c r="R468" s="255"/>
      <c r="S468" s="255"/>
      <c r="T468" s="25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7" t="s">
        <v>189</v>
      </c>
      <c r="AU468" s="257" t="s">
        <v>88</v>
      </c>
      <c r="AV468" s="14" t="s">
        <v>88</v>
      </c>
      <c r="AW468" s="14" t="s">
        <v>34</v>
      </c>
      <c r="AX468" s="14" t="s">
        <v>78</v>
      </c>
      <c r="AY468" s="257" t="s">
        <v>178</v>
      </c>
    </row>
    <row r="469" s="14" customFormat="1">
      <c r="A469" s="14"/>
      <c r="B469" s="247"/>
      <c r="C469" s="248"/>
      <c r="D469" s="232" t="s">
        <v>189</v>
      </c>
      <c r="E469" s="249" t="s">
        <v>1</v>
      </c>
      <c r="F469" s="250" t="s">
        <v>138</v>
      </c>
      <c r="G469" s="248"/>
      <c r="H469" s="251">
        <v>32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7" t="s">
        <v>189</v>
      </c>
      <c r="AU469" s="257" t="s">
        <v>88</v>
      </c>
      <c r="AV469" s="14" t="s">
        <v>88</v>
      </c>
      <c r="AW469" s="14" t="s">
        <v>34</v>
      </c>
      <c r="AX469" s="14" t="s">
        <v>78</v>
      </c>
      <c r="AY469" s="257" t="s">
        <v>178</v>
      </c>
    </row>
    <row r="470" s="15" customFormat="1">
      <c r="A470" s="15"/>
      <c r="B470" s="259"/>
      <c r="C470" s="260"/>
      <c r="D470" s="232" t="s">
        <v>189</v>
      </c>
      <c r="E470" s="261" t="s">
        <v>1</v>
      </c>
      <c r="F470" s="262" t="s">
        <v>231</v>
      </c>
      <c r="G470" s="260"/>
      <c r="H470" s="263">
        <v>58</v>
      </c>
      <c r="I470" s="264"/>
      <c r="J470" s="260"/>
      <c r="K470" s="260"/>
      <c r="L470" s="265"/>
      <c r="M470" s="266"/>
      <c r="N470" s="267"/>
      <c r="O470" s="267"/>
      <c r="P470" s="267"/>
      <c r="Q470" s="267"/>
      <c r="R470" s="267"/>
      <c r="S470" s="267"/>
      <c r="T470" s="268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9" t="s">
        <v>189</v>
      </c>
      <c r="AU470" s="269" t="s">
        <v>88</v>
      </c>
      <c r="AV470" s="15" t="s">
        <v>185</v>
      </c>
      <c r="AW470" s="15" t="s">
        <v>34</v>
      </c>
      <c r="AX470" s="15" t="s">
        <v>86</v>
      </c>
      <c r="AY470" s="269" t="s">
        <v>178</v>
      </c>
    </row>
    <row r="471" s="2" customFormat="1" ht="24.15" customHeight="1">
      <c r="A471" s="38"/>
      <c r="B471" s="39"/>
      <c r="C471" s="219" t="s">
        <v>694</v>
      </c>
      <c r="D471" s="219" t="s">
        <v>180</v>
      </c>
      <c r="E471" s="220" t="s">
        <v>695</v>
      </c>
      <c r="F471" s="221" t="s">
        <v>696</v>
      </c>
      <c r="G471" s="222" t="s">
        <v>131</v>
      </c>
      <c r="H471" s="223">
        <v>58</v>
      </c>
      <c r="I471" s="224"/>
      <c r="J471" s="225">
        <f>ROUND(I471*H471,2)</f>
        <v>0</v>
      </c>
      <c r="K471" s="221" t="s">
        <v>184</v>
      </c>
      <c r="L471" s="44"/>
      <c r="M471" s="226" t="s">
        <v>1</v>
      </c>
      <c r="N471" s="227" t="s">
        <v>43</v>
      </c>
      <c r="O471" s="91"/>
      <c r="P471" s="228">
        <f>O471*H471</f>
        <v>0</v>
      </c>
      <c r="Q471" s="228">
        <v>0.00011</v>
      </c>
      <c r="R471" s="228">
        <f>Q471*H471</f>
        <v>0.0063800000000000003</v>
      </c>
      <c r="S471" s="228">
        <v>0</v>
      </c>
      <c r="T471" s="229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0" t="s">
        <v>281</v>
      </c>
      <c r="AT471" s="230" t="s">
        <v>180</v>
      </c>
      <c r="AU471" s="230" t="s">
        <v>88</v>
      </c>
      <c r="AY471" s="17" t="s">
        <v>178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7" t="s">
        <v>86</v>
      </c>
      <c r="BK471" s="231">
        <f>ROUND(I471*H471,2)</f>
        <v>0</v>
      </c>
      <c r="BL471" s="17" t="s">
        <v>281</v>
      </c>
      <c r="BM471" s="230" t="s">
        <v>697</v>
      </c>
    </row>
    <row r="472" s="2" customFormat="1">
      <c r="A472" s="38"/>
      <c r="B472" s="39"/>
      <c r="C472" s="40"/>
      <c r="D472" s="232" t="s">
        <v>187</v>
      </c>
      <c r="E472" s="40"/>
      <c r="F472" s="233" t="s">
        <v>698</v>
      </c>
      <c r="G472" s="40"/>
      <c r="H472" s="40"/>
      <c r="I472" s="234"/>
      <c r="J472" s="40"/>
      <c r="K472" s="40"/>
      <c r="L472" s="44"/>
      <c r="M472" s="235"/>
      <c r="N472" s="236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187</v>
      </c>
      <c r="AU472" s="17" t="s">
        <v>88</v>
      </c>
    </row>
    <row r="473" s="14" customFormat="1">
      <c r="A473" s="14"/>
      <c r="B473" s="247"/>
      <c r="C473" s="248"/>
      <c r="D473" s="232" t="s">
        <v>189</v>
      </c>
      <c r="E473" s="249" t="s">
        <v>1</v>
      </c>
      <c r="F473" s="250" t="s">
        <v>129</v>
      </c>
      <c r="G473" s="248"/>
      <c r="H473" s="251">
        <v>26</v>
      </c>
      <c r="I473" s="252"/>
      <c r="J473" s="248"/>
      <c r="K473" s="248"/>
      <c r="L473" s="253"/>
      <c r="M473" s="254"/>
      <c r="N473" s="255"/>
      <c r="O473" s="255"/>
      <c r="P473" s="255"/>
      <c r="Q473" s="255"/>
      <c r="R473" s="255"/>
      <c r="S473" s="255"/>
      <c r="T473" s="25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7" t="s">
        <v>189</v>
      </c>
      <c r="AU473" s="257" t="s">
        <v>88</v>
      </c>
      <c r="AV473" s="14" t="s">
        <v>88</v>
      </c>
      <c r="AW473" s="14" t="s">
        <v>34</v>
      </c>
      <c r="AX473" s="14" t="s">
        <v>78</v>
      </c>
      <c r="AY473" s="257" t="s">
        <v>178</v>
      </c>
    </row>
    <row r="474" s="14" customFormat="1">
      <c r="A474" s="14"/>
      <c r="B474" s="247"/>
      <c r="C474" s="248"/>
      <c r="D474" s="232" t="s">
        <v>189</v>
      </c>
      <c r="E474" s="249" t="s">
        <v>1</v>
      </c>
      <c r="F474" s="250" t="s">
        <v>138</v>
      </c>
      <c r="G474" s="248"/>
      <c r="H474" s="251">
        <v>32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7" t="s">
        <v>189</v>
      </c>
      <c r="AU474" s="257" t="s">
        <v>88</v>
      </c>
      <c r="AV474" s="14" t="s">
        <v>88</v>
      </c>
      <c r="AW474" s="14" t="s">
        <v>34</v>
      </c>
      <c r="AX474" s="14" t="s">
        <v>78</v>
      </c>
      <c r="AY474" s="257" t="s">
        <v>178</v>
      </c>
    </row>
    <row r="475" s="15" customFormat="1">
      <c r="A475" s="15"/>
      <c r="B475" s="259"/>
      <c r="C475" s="260"/>
      <c r="D475" s="232" t="s">
        <v>189</v>
      </c>
      <c r="E475" s="261" t="s">
        <v>1</v>
      </c>
      <c r="F475" s="262" t="s">
        <v>231</v>
      </c>
      <c r="G475" s="260"/>
      <c r="H475" s="263">
        <v>58</v>
      </c>
      <c r="I475" s="264"/>
      <c r="J475" s="260"/>
      <c r="K475" s="260"/>
      <c r="L475" s="265"/>
      <c r="M475" s="266"/>
      <c r="N475" s="267"/>
      <c r="O475" s="267"/>
      <c r="P475" s="267"/>
      <c r="Q475" s="267"/>
      <c r="R475" s="267"/>
      <c r="S475" s="267"/>
      <c r="T475" s="268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9" t="s">
        <v>189</v>
      </c>
      <c r="AU475" s="269" t="s">
        <v>88</v>
      </c>
      <c r="AV475" s="15" t="s">
        <v>185</v>
      </c>
      <c r="AW475" s="15" t="s">
        <v>34</v>
      </c>
      <c r="AX475" s="15" t="s">
        <v>86</v>
      </c>
      <c r="AY475" s="269" t="s">
        <v>178</v>
      </c>
    </row>
    <row r="476" s="2" customFormat="1" ht="24.15" customHeight="1">
      <c r="A476" s="38"/>
      <c r="B476" s="39"/>
      <c r="C476" s="219" t="s">
        <v>699</v>
      </c>
      <c r="D476" s="219" t="s">
        <v>180</v>
      </c>
      <c r="E476" s="220" t="s">
        <v>700</v>
      </c>
      <c r="F476" s="221" t="s">
        <v>701</v>
      </c>
      <c r="G476" s="222" t="s">
        <v>131</v>
      </c>
      <c r="H476" s="223">
        <v>116</v>
      </c>
      <c r="I476" s="224"/>
      <c r="J476" s="225">
        <f>ROUND(I476*H476,2)</f>
        <v>0</v>
      </c>
      <c r="K476" s="221" t="s">
        <v>184</v>
      </c>
      <c r="L476" s="44"/>
      <c r="M476" s="226" t="s">
        <v>1</v>
      </c>
      <c r="N476" s="227" t="s">
        <v>43</v>
      </c>
      <c r="O476" s="91"/>
      <c r="P476" s="228">
        <f>O476*H476</f>
        <v>0</v>
      </c>
      <c r="Q476" s="228">
        <v>0.00012999999999999999</v>
      </c>
      <c r="R476" s="228">
        <f>Q476*H476</f>
        <v>0.015079999999999998</v>
      </c>
      <c r="S476" s="228">
        <v>0</v>
      </c>
      <c r="T476" s="229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0" t="s">
        <v>281</v>
      </c>
      <c r="AT476" s="230" t="s">
        <v>180</v>
      </c>
      <c r="AU476" s="230" t="s">
        <v>88</v>
      </c>
      <c r="AY476" s="17" t="s">
        <v>178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7" t="s">
        <v>86</v>
      </c>
      <c r="BK476" s="231">
        <f>ROUND(I476*H476,2)</f>
        <v>0</v>
      </c>
      <c r="BL476" s="17" t="s">
        <v>281</v>
      </c>
      <c r="BM476" s="230" t="s">
        <v>702</v>
      </c>
    </row>
    <row r="477" s="2" customFormat="1">
      <c r="A477" s="38"/>
      <c r="B477" s="39"/>
      <c r="C477" s="40"/>
      <c r="D477" s="232" t="s">
        <v>187</v>
      </c>
      <c r="E477" s="40"/>
      <c r="F477" s="233" t="s">
        <v>703</v>
      </c>
      <c r="G477" s="40"/>
      <c r="H477" s="40"/>
      <c r="I477" s="234"/>
      <c r="J477" s="40"/>
      <c r="K477" s="40"/>
      <c r="L477" s="44"/>
      <c r="M477" s="235"/>
      <c r="N477" s="236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187</v>
      </c>
      <c r="AU477" s="17" t="s">
        <v>88</v>
      </c>
    </row>
    <row r="478" s="14" customFormat="1">
      <c r="A478" s="14"/>
      <c r="B478" s="247"/>
      <c r="C478" s="248"/>
      <c r="D478" s="232" t="s">
        <v>189</v>
      </c>
      <c r="E478" s="249" t="s">
        <v>1</v>
      </c>
      <c r="F478" s="250" t="s">
        <v>704</v>
      </c>
      <c r="G478" s="248"/>
      <c r="H478" s="251">
        <v>52</v>
      </c>
      <c r="I478" s="252"/>
      <c r="J478" s="248"/>
      <c r="K478" s="248"/>
      <c r="L478" s="253"/>
      <c r="M478" s="254"/>
      <c r="N478" s="255"/>
      <c r="O478" s="255"/>
      <c r="P478" s="255"/>
      <c r="Q478" s="255"/>
      <c r="R478" s="255"/>
      <c r="S478" s="255"/>
      <c r="T478" s="25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7" t="s">
        <v>189</v>
      </c>
      <c r="AU478" s="257" t="s">
        <v>88</v>
      </c>
      <c r="AV478" s="14" t="s">
        <v>88</v>
      </c>
      <c r="AW478" s="14" t="s">
        <v>34</v>
      </c>
      <c r="AX478" s="14" t="s">
        <v>78</v>
      </c>
      <c r="AY478" s="257" t="s">
        <v>178</v>
      </c>
    </row>
    <row r="479" s="14" customFormat="1">
      <c r="A479" s="14"/>
      <c r="B479" s="247"/>
      <c r="C479" s="248"/>
      <c r="D479" s="232" t="s">
        <v>189</v>
      </c>
      <c r="E479" s="249" t="s">
        <v>1</v>
      </c>
      <c r="F479" s="250" t="s">
        <v>705</v>
      </c>
      <c r="G479" s="248"/>
      <c r="H479" s="251">
        <v>64</v>
      </c>
      <c r="I479" s="252"/>
      <c r="J479" s="248"/>
      <c r="K479" s="248"/>
      <c r="L479" s="253"/>
      <c r="M479" s="254"/>
      <c r="N479" s="255"/>
      <c r="O479" s="255"/>
      <c r="P479" s="255"/>
      <c r="Q479" s="255"/>
      <c r="R479" s="255"/>
      <c r="S479" s="255"/>
      <c r="T479" s="25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7" t="s">
        <v>189</v>
      </c>
      <c r="AU479" s="257" t="s">
        <v>88</v>
      </c>
      <c r="AV479" s="14" t="s">
        <v>88</v>
      </c>
      <c r="AW479" s="14" t="s">
        <v>34</v>
      </c>
      <c r="AX479" s="14" t="s">
        <v>78</v>
      </c>
      <c r="AY479" s="257" t="s">
        <v>178</v>
      </c>
    </row>
    <row r="480" s="15" customFormat="1">
      <c r="A480" s="15"/>
      <c r="B480" s="259"/>
      <c r="C480" s="260"/>
      <c r="D480" s="232" t="s">
        <v>189</v>
      </c>
      <c r="E480" s="261" t="s">
        <v>1</v>
      </c>
      <c r="F480" s="262" t="s">
        <v>231</v>
      </c>
      <c r="G480" s="260"/>
      <c r="H480" s="263">
        <v>116</v>
      </c>
      <c r="I480" s="264"/>
      <c r="J480" s="260"/>
      <c r="K480" s="260"/>
      <c r="L480" s="265"/>
      <c r="M480" s="266"/>
      <c r="N480" s="267"/>
      <c r="O480" s="267"/>
      <c r="P480" s="267"/>
      <c r="Q480" s="267"/>
      <c r="R480" s="267"/>
      <c r="S480" s="267"/>
      <c r="T480" s="268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9" t="s">
        <v>189</v>
      </c>
      <c r="AU480" s="269" t="s">
        <v>88</v>
      </c>
      <c r="AV480" s="15" t="s">
        <v>185</v>
      </c>
      <c r="AW480" s="15" t="s">
        <v>34</v>
      </c>
      <c r="AX480" s="15" t="s">
        <v>86</v>
      </c>
      <c r="AY480" s="269" t="s">
        <v>178</v>
      </c>
    </row>
    <row r="481" s="2" customFormat="1" ht="24.15" customHeight="1">
      <c r="A481" s="38"/>
      <c r="B481" s="39"/>
      <c r="C481" s="219" t="s">
        <v>706</v>
      </c>
      <c r="D481" s="219" t="s">
        <v>180</v>
      </c>
      <c r="E481" s="220" t="s">
        <v>707</v>
      </c>
      <c r="F481" s="221" t="s">
        <v>708</v>
      </c>
      <c r="G481" s="222" t="s">
        <v>131</v>
      </c>
      <c r="H481" s="223">
        <v>116</v>
      </c>
      <c r="I481" s="224"/>
      <c r="J481" s="225">
        <f>ROUND(I481*H481,2)</f>
        <v>0</v>
      </c>
      <c r="K481" s="221" t="s">
        <v>184</v>
      </c>
      <c r="L481" s="44"/>
      <c r="M481" s="226" t="s">
        <v>1</v>
      </c>
      <c r="N481" s="227" t="s">
        <v>43</v>
      </c>
      <c r="O481" s="91"/>
      <c r="P481" s="228">
        <f>O481*H481</f>
        <v>0</v>
      </c>
      <c r="Q481" s="228">
        <v>9.0000000000000006E-05</v>
      </c>
      <c r="R481" s="228">
        <f>Q481*H481</f>
        <v>0.010440000000000001</v>
      </c>
      <c r="S481" s="228">
        <v>0</v>
      </c>
      <c r="T481" s="229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0" t="s">
        <v>281</v>
      </c>
      <c r="AT481" s="230" t="s">
        <v>180</v>
      </c>
      <c r="AU481" s="230" t="s">
        <v>88</v>
      </c>
      <c r="AY481" s="17" t="s">
        <v>178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7" t="s">
        <v>86</v>
      </c>
      <c r="BK481" s="231">
        <f>ROUND(I481*H481,2)</f>
        <v>0</v>
      </c>
      <c r="BL481" s="17" t="s">
        <v>281</v>
      </c>
      <c r="BM481" s="230" t="s">
        <v>709</v>
      </c>
    </row>
    <row r="482" s="2" customFormat="1">
      <c r="A482" s="38"/>
      <c r="B482" s="39"/>
      <c r="C482" s="40"/>
      <c r="D482" s="232" t="s">
        <v>187</v>
      </c>
      <c r="E482" s="40"/>
      <c r="F482" s="233" t="s">
        <v>710</v>
      </c>
      <c r="G482" s="40"/>
      <c r="H482" s="40"/>
      <c r="I482" s="234"/>
      <c r="J482" s="40"/>
      <c r="K482" s="40"/>
      <c r="L482" s="44"/>
      <c r="M482" s="235"/>
      <c r="N482" s="236"/>
      <c r="O482" s="91"/>
      <c r="P482" s="91"/>
      <c r="Q482" s="91"/>
      <c r="R482" s="91"/>
      <c r="S482" s="91"/>
      <c r="T482" s="92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187</v>
      </c>
      <c r="AU482" s="17" t="s">
        <v>88</v>
      </c>
    </row>
    <row r="483" s="14" customFormat="1">
      <c r="A483" s="14"/>
      <c r="B483" s="247"/>
      <c r="C483" s="248"/>
      <c r="D483" s="232" t="s">
        <v>189</v>
      </c>
      <c r="E483" s="249" t="s">
        <v>1</v>
      </c>
      <c r="F483" s="250" t="s">
        <v>704</v>
      </c>
      <c r="G483" s="248"/>
      <c r="H483" s="251">
        <v>52</v>
      </c>
      <c r="I483" s="252"/>
      <c r="J483" s="248"/>
      <c r="K483" s="248"/>
      <c r="L483" s="253"/>
      <c r="M483" s="254"/>
      <c r="N483" s="255"/>
      <c r="O483" s="255"/>
      <c r="P483" s="255"/>
      <c r="Q483" s="255"/>
      <c r="R483" s="255"/>
      <c r="S483" s="255"/>
      <c r="T483" s="25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7" t="s">
        <v>189</v>
      </c>
      <c r="AU483" s="257" t="s">
        <v>88</v>
      </c>
      <c r="AV483" s="14" t="s">
        <v>88</v>
      </c>
      <c r="AW483" s="14" t="s">
        <v>34</v>
      </c>
      <c r="AX483" s="14" t="s">
        <v>78</v>
      </c>
      <c r="AY483" s="257" t="s">
        <v>178</v>
      </c>
    </row>
    <row r="484" s="14" customFormat="1">
      <c r="A484" s="14"/>
      <c r="B484" s="247"/>
      <c r="C484" s="248"/>
      <c r="D484" s="232" t="s">
        <v>189</v>
      </c>
      <c r="E484" s="249" t="s">
        <v>1</v>
      </c>
      <c r="F484" s="250" t="s">
        <v>705</v>
      </c>
      <c r="G484" s="248"/>
      <c r="H484" s="251">
        <v>64</v>
      </c>
      <c r="I484" s="252"/>
      <c r="J484" s="248"/>
      <c r="K484" s="248"/>
      <c r="L484" s="253"/>
      <c r="M484" s="254"/>
      <c r="N484" s="255"/>
      <c r="O484" s="255"/>
      <c r="P484" s="255"/>
      <c r="Q484" s="255"/>
      <c r="R484" s="255"/>
      <c r="S484" s="255"/>
      <c r="T484" s="25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7" t="s">
        <v>189</v>
      </c>
      <c r="AU484" s="257" t="s">
        <v>88</v>
      </c>
      <c r="AV484" s="14" t="s">
        <v>88</v>
      </c>
      <c r="AW484" s="14" t="s">
        <v>34</v>
      </c>
      <c r="AX484" s="14" t="s">
        <v>78</v>
      </c>
      <c r="AY484" s="257" t="s">
        <v>178</v>
      </c>
    </row>
    <row r="485" s="15" customFormat="1">
      <c r="A485" s="15"/>
      <c r="B485" s="259"/>
      <c r="C485" s="260"/>
      <c r="D485" s="232" t="s">
        <v>189</v>
      </c>
      <c r="E485" s="261" t="s">
        <v>1</v>
      </c>
      <c r="F485" s="262" t="s">
        <v>231</v>
      </c>
      <c r="G485" s="260"/>
      <c r="H485" s="263">
        <v>116</v>
      </c>
      <c r="I485" s="264"/>
      <c r="J485" s="260"/>
      <c r="K485" s="260"/>
      <c r="L485" s="265"/>
      <c r="M485" s="266"/>
      <c r="N485" s="267"/>
      <c r="O485" s="267"/>
      <c r="P485" s="267"/>
      <c r="Q485" s="267"/>
      <c r="R485" s="267"/>
      <c r="S485" s="267"/>
      <c r="T485" s="268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9" t="s">
        <v>189</v>
      </c>
      <c r="AU485" s="269" t="s">
        <v>88</v>
      </c>
      <c r="AV485" s="15" t="s">
        <v>185</v>
      </c>
      <c r="AW485" s="15" t="s">
        <v>34</v>
      </c>
      <c r="AX485" s="15" t="s">
        <v>86</v>
      </c>
      <c r="AY485" s="269" t="s">
        <v>178</v>
      </c>
    </row>
    <row r="486" s="12" customFormat="1" ht="25.92" customHeight="1">
      <c r="A486" s="12"/>
      <c r="B486" s="203"/>
      <c r="C486" s="204"/>
      <c r="D486" s="205" t="s">
        <v>77</v>
      </c>
      <c r="E486" s="206" t="s">
        <v>267</v>
      </c>
      <c r="F486" s="206" t="s">
        <v>711</v>
      </c>
      <c r="G486" s="204"/>
      <c r="H486" s="204"/>
      <c r="I486" s="207"/>
      <c r="J486" s="208">
        <f>BK486</f>
        <v>0</v>
      </c>
      <c r="K486" s="204"/>
      <c r="L486" s="209"/>
      <c r="M486" s="210"/>
      <c r="N486" s="211"/>
      <c r="O486" s="211"/>
      <c r="P486" s="212">
        <f>P487+P496+P506</f>
        <v>0</v>
      </c>
      <c r="Q486" s="211"/>
      <c r="R486" s="212">
        <f>R487+R496+R506</f>
        <v>25.980519999999999</v>
      </c>
      <c r="S486" s="211"/>
      <c r="T486" s="213">
        <f>T487+T496+T506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4" t="s">
        <v>101</v>
      </c>
      <c r="AT486" s="215" t="s">
        <v>77</v>
      </c>
      <c r="AU486" s="215" t="s">
        <v>78</v>
      </c>
      <c r="AY486" s="214" t="s">
        <v>178</v>
      </c>
      <c r="BK486" s="216">
        <f>BK487+BK496+BK506</f>
        <v>0</v>
      </c>
    </row>
    <row r="487" s="12" customFormat="1" ht="22.8" customHeight="1">
      <c r="A487" s="12"/>
      <c r="B487" s="203"/>
      <c r="C487" s="204"/>
      <c r="D487" s="205" t="s">
        <v>77</v>
      </c>
      <c r="E487" s="217" t="s">
        <v>712</v>
      </c>
      <c r="F487" s="217" t="s">
        <v>713</v>
      </c>
      <c r="G487" s="204"/>
      <c r="H487" s="204"/>
      <c r="I487" s="207"/>
      <c r="J487" s="218">
        <f>BK487</f>
        <v>0</v>
      </c>
      <c r="K487" s="204"/>
      <c r="L487" s="209"/>
      <c r="M487" s="210"/>
      <c r="N487" s="211"/>
      <c r="O487" s="211"/>
      <c r="P487" s="212">
        <f>SUM(P488:P495)</f>
        <v>0</v>
      </c>
      <c r="Q487" s="211"/>
      <c r="R487" s="212">
        <f>SUM(R488:R495)</f>
        <v>0</v>
      </c>
      <c r="S487" s="211"/>
      <c r="T487" s="213">
        <f>SUM(T488:T495)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4" t="s">
        <v>101</v>
      </c>
      <c r="AT487" s="215" t="s">
        <v>77</v>
      </c>
      <c r="AU487" s="215" t="s">
        <v>86</v>
      </c>
      <c r="AY487" s="214" t="s">
        <v>178</v>
      </c>
      <c r="BK487" s="216">
        <f>SUM(BK488:BK495)</f>
        <v>0</v>
      </c>
    </row>
    <row r="488" s="2" customFormat="1" ht="16.5" customHeight="1">
      <c r="A488" s="38"/>
      <c r="B488" s="39"/>
      <c r="C488" s="219" t="s">
        <v>714</v>
      </c>
      <c r="D488" s="219" t="s">
        <v>180</v>
      </c>
      <c r="E488" s="220" t="s">
        <v>715</v>
      </c>
      <c r="F488" s="221" t="s">
        <v>716</v>
      </c>
      <c r="G488" s="222" t="s">
        <v>303</v>
      </c>
      <c r="H488" s="223">
        <v>1</v>
      </c>
      <c r="I488" s="224"/>
      <c r="J488" s="225">
        <f>ROUND(I488*H488,2)</f>
        <v>0</v>
      </c>
      <c r="K488" s="221" t="s">
        <v>1</v>
      </c>
      <c r="L488" s="44"/>
      <c r="M488" s="226" t="s">
        <v>1</v>
      </c>
      <c r="N488" s="227" t="s">
        <v>43</v>
      </c>
      <c r="O488" s="91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0" t="s">
        <v>575</v>
      </c>
      <c r="AT488" s="230" t="s">
        <v>180</v>
      </c>
      <c r="AU488" s="230" t="s">
        <v>88</v>
      </c>
      <c r="AY488" s="17" t="s">
        <v>178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7" t="s">
        <v>86</v>
      </c>
      <c r="BK488" s="231">
        <f>ROUND(I488*H488,2)</f>
        <v>0</v>
      </c>
      <c r="BL488" s="17" t="s">
        <v>575</v>
      </c>
      <c r="BM488" s="230" t="s">
        <v>717</v>
      </c>
    </row>
    <row r="489" s="2" customFormat="1">
      <c r="A489" s="38"/>
      <c r="B489" s="39"/>
      <c r="C489" s="40"/>
      <c r="D489" s="232" t="s">
        <v>187</v>
      </c>
      <c r="E489" s="40"/>
      <c r="F489" s="233" t="s">
        <v>716</v>
      </c>
      <c r="G489" s="40"/>
      <c r="H489" s="40"/>
      <c r="I489" s="234"/>
      <c r="J489" s="40"/>
      <c r="K489" s="40"/>
      <c r="L489" s="44"/>
      <c r="M489" s="235"/>
      <c r="N489" s="236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187</v>
      </c>
      <c r="AU489" s="17" t="s">
        <v>88</v>
      </c>
    </row>
    <row r="490" s="13" customFormat="1">
      <c r="A490" s="13"/>
      <c r="B490" s="237"/>
      <c r="C490" s="238"/>
      <c r="D490" s="232" t="s">
        <v>189</v>
      </c>
      <c r="E490" s="239" t="s">
        <v>1</v>
      </c>
      <c r="F490" s="240" t="s">
        <v>718</v>
      </c>
      <c r="G490" s="238"/>
      <c r="H490" s="239" t="s">
        <v>1</v>
      </c>
      <c r="I490" s="241"/>
      <c r="J490" s="238"/>
      <c r="K490" s="238"/>
      <c r="L490" s="242"/>
      <c r="M490" s="243"/>
      <c r="N490" s="244"/>
      <c r="O490" s="244"/>
      <c r="P490" s="244"/>
      <c r="Q490" s="244"/>
      <c r="R490" s="244"/>
      <c r="S490" s="244"/>
      <c r="T490" s="24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6" t="s">
        <v>189</v>
      </c>
      <c r="AU490" s="246" t="s">
        <v>88</v>
      </c>
      <c r="AV490" s="13" t="s">
        <v>86</v>
      </c>
      <c r="AW490" s="13" t="s">
        <v>34</v>
      </c>
      <c r="AX490" s="13" t="s">
        <v>78</v>
      </c>
      <c r="AY490" s="246" t="s">
        <v>178</v>
      </c>
    </row>
    <row r="491" s="14" customFormat="1">
      <c r="A491" s="14"/>
      <c r="B491" s="247"/>
      <c r="C491" s="248"/>
      <c r="D491" s="232" t="s">
        <v>189</v>
      </c>
      <c r="E491" s="249" t="s">
        <v>1</v>
      </c>
      <c r="F491" s="250" t="s">
        <v>86</v>
      </c>
      <c r="G491" s="248"/>
      <c r="H491" s="251">
        <v>1</v>
      </c>
      <c r="I491" s="252"/>
      <c r="J491" s="248"/>
      <c r="K491" s="248"/>
      <c r="L491" s="253"/>
      <c r="M491" s="254"/>
      <c r="N491" s="255"/>
      <c r="O491" s="255"/>
      <c r="P491" s="255"/>
      <c r="Q491" s="255"/>
      <c r="R491" s="255"/>
      <c r="S491" s="255"/>
      <c r="T491" s="25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7" t="s">
        <v>189</v>
      </c>
      <c r="AU491" s="257" t="s">
        <v>88</v>
      </c>
      <c r="AV491" s="14" t="s">
        <v>88</v>
      </c>
      <c r="AW491" s="14" t="s">
        <v>34</v>
      </c>
      <c r="AX491" s="14" t="s">
        <v>86</v>
      </c>
      <c r="AY491" s="257" t="s">
        <v>178</v>
      </c>
    </row>
    <row r="492" s="2" customFormat="1" ht="16.5" customHeight="1">
      <c r="A492" s="38"/>
      <c r="B492" s="39"/>
      <c r="C492" s="219" t="s">
        <v>719</v>
      </c>
      <c r="D492" s="219" t="s">
        <v>180</v>
      </c>
      <c r="E492" s="220" t="s">
        <v>720</v>
      </c>
      <c r="F492" s="221" t="s">
        <v>721</v>
      </c>
      <c r="G492" s="222" t="s">
        <v>303</v>
      </c>
      <c r="H492" s="223">
        <v>1</v>
      </c>
      <c r="I492" s="224"/>
      <c r="J492" s="225">
        <f>ROUND(I492*H492,2)</f>
        <v>0</v>
      </c>
      <c r="K492" s="221" t="s">
        <v>1</v>
      </c>
      <c r="L492" s="44"/>
      <c r="M492" s="226" t="s">
        <v>1</v>
      </c>
      <c r="N492" s="227" t="s">
        <v>43</v>
      </c>
      <c r="O492" s="91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0" t="s">
        <v>575</v>
      </c>
      <c r="AT492" s="230" t="s">
        <v>180</v>
      </c>
      <c r="AU492" s="230" t="s">
        <v>88</v>
      </c>
      <c r="AY492" s="17" t="s">
        <v>178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7" t="s">
        <v>86</v>
      </c>
      <c r="BK492" s="231">
        <f>ROUND(I492*H492,2)</f>
        <v>0</v>
      </c>
      <c r="BL492" s="17" t="s">
        <v>575</v>
      </c>
      <c r="BM492" s="230" t="s">
        <v>722</v>
      </c>
    </row>
    <row r="493" s="2" customFormat="1">
      <c r="A493" s="38"/>
      <c r="B493" s="39"/>
      <c r="C493" s="40"/>
      <c r="D493" s="232" t="s">
        <v>187</v>
      </c>
      <c r="E493" s="40"/>
      <c r="F493" s="233" t="s">
        <v>723</v>
      </c>
      <c r="G493" s="40"/>
      <c r="H493" s="40"/>
      <c r="I493" s="234"/>
      <c r="J493" s="40"/>
      <c r="K493" s="40"/>
      <c r="L493" s="44"/>
      <c r="M493" s="235"/>
      <c r="N493" s="236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187</v>
      </c>
      <c r="AU493" s="17" t="s">
        <v>88</v>
      </c>
    </row>
    <row r="494" s="13" customFormat="1">
      <c r="A494" s="13"/>
      <c r="B494" s="237"/>
      <c r="C494" s="238"/>
      <c r="D494" s="232" t="s">
        <v>189</v>
      </c>
      <c r="E494" s="239" t="s">
        <v>1</v>
      </c>
      <c r="F494" s="240" t="s">
        <v>718</v>
      </c>
      <c r="G494" s="238"/>
      <c r="H494" s="239" t="s">
        <v>1</v>
      </c>
      <c r="I494" s="241"/>
      <c r="J494" s="238"/>
      <c r="K494" s="238"/>
      <c r="L494" s="242"/>
      <c r="M494" s="243"/>
      <c r="N494" s="244"/>
      <c r="O494" s="244"/>
      <c r="P494" s="244"/>
      <c r="Q494" s="244"/>
      <c r="R494" s="244"/>
      <c r="S494" s="244"/>
      <c r="T494" s="24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6" t="s">
        <v>189</v>
      </c>
      <c r="AU494" s="246" t="s">
        <v>88</v>
      </c>
      <c r="AV494" s="13" t="s">
        <v>86</v>
      </c>
      <c r="AW494" s="13" t="s">
        <v>34</v>
      </c>
      <c r="AX494" s="13" t="s">
        <v>78</v>
      </c>
      <c r="AY494" s="246" t="s">
        <v>178</v>
      </c>
    </row>
    <row r="495" s="14" customFormat="1">
      <c r="A495" s="14"/>
      <c r="B495" s="247"/>
      <c r="C495" s="248"/>
      <c r="D495" s="232" t="s">
        <v>189</v>
      </c>
      <c r="E495" s="249" t="s">
        <v>1</v>
      </c>
      <c r="F495" s="250" t="s">
        <v>86</v>
      </c>
      <c r="G495" s="248"/>
      <c r="H495" s="251">
        <v>1</v>
      </c>
      <c r="I495" s="252"/>
      <c r="J495" s="248"/>
      <c r="K495" s="248"/>
      <c r="L495" s="253"/>
      <c r="M495" s="254"/>
      <c r="N495" s="255"/>
      <c r="O495" s="255"/>
      <c r="P495" s="255"/>
      <c r="Q495" s="255"/>
      <c r="R495" s="255"/>
      <c r="S495" s="255"/>
      <c r="T495" s="25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7" t="s">
        <v>189</v>
      </c>
      <c r="AU495" s="257" t="s">
        <v>88</v>
      </c>
      <c r="AV495" s="14" t="s">
        <v>88</v>
      </c>
      <c r="AW495" s="14" t="s">
        <v>34</v>
      </c>
      <c r="AX495" s="14" t="s">
        <v>86</v>
      </c>
      <c r="AY495" s="257" t="s">
        <v>178</v>
      </c>
    </row>
    <row r="496" s="12" customFormat="1" ht="22.8" customHeight="1">
      <c r="A496" s="12"/>
      <c r="B496" s="203"/>
      <c r="C496" s="204"/>
      <c r="D496" s="205" t="s">
        <v>77</v>
      </c>
      <c r="E496" s="217" t="s">
        <v>724</v>
      </c>
      <c r="F496" s="217" t="s">
        <v>725</v>
      </c>
      <c r="G496" s="204"/>
      <c r="H496" s="204"/>
      <c r="I496" s="207"/>
      <c r="J496" s="218">
        <f>BK496</f>
        <v>0</v>
      </c>
      <c r="K496" s="204"/>
      <c r="L496" s="209"/>
      <c r="M496" s="210"/>
      <c r="N496" s="211"/>
      <c r="O496" s="211"/>
      <c r="P496" s="212">
        <f>SUM(P497:P505)</f>
        <v>0</v>
      </c>
      <c r="Q496" s="211"/>
      <c r="R496" s="212">
        <f>SUM(R497:R505)</f>
        <v>0</v>
      </c>
      <c r="S496" s="211"/>
      <c r="T496" s="213">
        <f>SUM(T497:T505)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4" t="s">
        <v>101</v>
      </c>
      <c r="AT496" s="215" t="s">
        <v>77</v>
      </c>
      <c r="AU496" s="215" t="s">
        <v>86</v>
      </c>
      <c r="AY496" s="214" t="s">
        <v>178</v>
      </c>
      <c r="BK496" s="216">
        <f>SUM(BK497:BK505)</f>
        <v>0</v>
      </c>
    </row>
    <row r="497" s="2" customFormat="1" ht="16.5" customHeight="1">
      <c r="A497" s="38"/>
      <c r="B497" s="39"/>
      <c r="C497" s="219" t="s">
        <v>726</v>
      </c>
      <c r="D497" s="219" t="s">
        <v>180</v>
      </c>
      <c r="E497" s="220" t="s">
        <v>727</v>
      </c>
      <c r="F497" s="221" t="s">
        <v>728</v>
      </c>
      <c r="G497" s="222" t="s">
        <v>362</v>
      </c>
      <c r="H497" s="223">
        <v>966</v>
      </c>
      <c r="I497" s="224"/>
      <c r="J497" s="225">
        <f>ROUND(I497*H497,2)</f>
        <v>0</v>
      </c>
      <c r="K497" s="221" t="s">
        <v>1</v>
      </c>
      <c r="L497" s="44"/>
      <c r="M497" s="226" t="s">
        <v>1</v>
      </c>
      <c r="N497" s="227" t="s">
        <v>43</v>
      </c>
      <c r="O497" s="91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30" t="s">
        <v>575</v>
      </c>
      <c r="AT497" s="230" t="s">
        <v>180</v>
      </c>
      <c r="AU497" s="230" t="s">
        <v>88</v>
      </c>
      <c r="AY497" s="17" t="s">
        <v>178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7" t="s">
        <v>86</v>
      </c>
      <c r="BK497" s="231">
        <f>ROUND(I497*H497,2)</f>
        <v>0</v>
      </c>
      <c r="BL497" s="17" t="s">
        <v>575</v>
      </c>
      <c r="BM497" s="230" t="s">
        <v>729</v>
      </c>
    </row>
    <row r="498" s="13" customFormat="1">
      <c r="A498" s="13"/>
      <c r="B498" s="237"/>
      <c r="C498" s="238"/>
      <c r="D498" s="232" t="s">
        <v>189</v>
      </c>
      <c r="E498" s="239" t="s">
        <v>1</v>
      </c>
      <c r="F498" s="240" t="s">
        <v>208</v>
      </c>
      <c r="G498" s="238"/>
      <c r="H498" s="239" t="s">
        <v>1</v>
      </c>
      <c r="I498" s="241"/>
      <c r="J498" s="238"/>
      <c r="K498" s="238"/>
      <c r="L498" s="242"/>
      <c r="M498" s="243"/>
      <c r="N498" s="244"/>
      <c r="O498" s="244"/>
      <c r="P498" s="244"/>
      <c r="Q498" s="244"/>
      <c r="R498" s="244"/>
      <c r="S498" s="244"/>
      <c r="T498" s="24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6" t="s">
        <v>189</v>
      </c>
      <c r="AU498" s="246" t="s">
        <v>88</v>
      </c>
      <c r="AV498" s="13" t="s">
        <v>86</v>
      </c>
      <c r="AW498" s="13" t="s">
        <v>34</v>
      </c>
      <c r="AX498" s="13" t="s">
        <v>78</v>
      </c>
      <c r="AY498" s="246" t="s">
        <v>178</v>
      </c>
    </row>
    <row r="499" s="13" customFormat="1">
      <c r="A499" s="13"/>
      <c r="B499" s="237"/>
      <c r="C499" s="238"/>
      <c r="D499" s="232" t="s">
        <v>189</v>
      </c>
      <c r="E499" s="239" t="s">
        <v>1</v>
      </c>
      <c r="F499" s="240" t="s">
        <v>730</v>
      </c>
      <c r="G499" s="238"/>
      <c r="H499" s="239" t="s">
        <v>1</v>
      </c>
      <c r="I499" s="241"/>
      <c r="J499" s="238"/>
      <c r="K499" s="238"/>
      <c r="L499" s="242"/>
      <c r="M499" s="243"/>
      <c r="N499" s="244"/>
      <c r="O499" s="244"/>
      <c r="P499" s="244"/>
      <c r="Q499" s="244"/>
      <c r="R499" s="244"/>
      <c r="S499" s="244"/>
      <c r="T499" s="24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6" t="s">
        <v>189</v>
      </c>
      <c r="AU499" s="246" t="s">
        <v>88</v>
      </c>
      <c r="AV499" s="13" t="s">
        <v>86</v>
      </c>
      <c r="AW499" s="13" t="s">
        <v>34</v>
      </c>
      <c r="AX499" s="13" t="s">
        <v>78</v>
      </c>
      <c r="AY499" s="246" t="s">
        <v>178</v>
      </c>
    </row>
    <row r="500" s="13" customFormat="1">
      <c r="A500" s="13"/>
      <c r="B500" s="237"/>
      <c r="C500" s="238"/>
      <c r="D500" s="232" t="s">
        <v>189</v>
      </c>
      <c r="E500" s="239" t="s">
        <v>1</v>
      </c>
      <c r="F500" s="240" t="s">
        <v>731</v>
      </c>
      <c r="G500" s="238"/>
      <c r="H500" s="239" t="s">
        <v>1</v>
      </c>
      <c r="I500" s="241"/>
      <c r="J500" s="238"/>
      <c r="K500" s="238"/>
      <c r="L500" s="242"/>
      <c r="M500" s="243"/>
      <c r="N500" s="244"/>
      <c r="O500" s="244"/>
      <c r="P500" s="244"/>
      <c r="Q500" s="244"/>
      <c r="R500" s="244"/>
      <c r="S500" s="244"/>
      <c r="T500" s="24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6" t="s">
        <v>189</v>
      </c>
      <c r="AU500" s="246" t="s">
        <v>88</v>
      </c>
      <c r="AV500" s="13" t="s">
        <v>86</v>
      </c>
      <c r="AW500" s="13" t="s">
        <v>34</v>
      </c>
      <c r="AX500" s="13" t="s">
        <v>78</v>
      </c>
      <c r="AY500" s="246" t="s">
        <v>178</v>
      </c>
    </row>
    <row r="501" s="13" customFormat="1">
      <c r="A501" s="13"/>
      <c r="B501" s="237"/>
      <c r="C501" s="238"/>
      <c r="D501" s="232" t="s">
        <v>189</v>
      </c>
      <c r="E501" s="239" t="s">
        <v>1</v>
      </c>
      <c r="F501" s="240" t="s">
        <v>732</v>
      </c>
      <c r="G501" s="238"/>
      <c r="H501" s="239" t="s">
        <v>1</v>
      </c>
      <c r="I501" s="241"/>
      <c r="J501" s="238"/>
      <c r="K501" s="238"/>
      <c r="L501" s="242"/>
      <c r="M501" s="243"/>
      <c r="N501" s="244"/>
      <c r="O501" s="244"/>
      <c r="P501" s="244"/>
      <c r="Q501" s="244"/>
      <c r="R501" s="244"/>
      <c r="S501" s="244"/>
      <c r="T501" s="24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6" t="s">
        <v>189</v>
      </c>
      <c r="AU501" s="246" t="s">
        <v>88</v>
      </c>
      <c r="AV501" s="13" t="s">
        <v>86</v>
      </c>
      <c r="AW501" s="13" t="s">
        <v>34</v>
      </c>
      <c r="AX501" s="13" t="s">
        <v>78</v>
      </c>
      <c r="AY501" s="246" t="s">
        <v>178</v>
      </c>
    </row>
    <row r="502" s="13" customFormat="1">
      <c r="A502" s="13"/>
      <c r="B502" s="237"/>
      <c r="C502" s="238"/>
      <c r="D502" s="232" t="s">
        <v>189</v>
      </c>
      <c r="E502" s="239" t="s">
        <v>1</v>
      </c>
      <c r="F502" s="240" t="s">
        <v>733</v>
      </c>
      <c r="G502" s="238"/>
      <c r="H502" s="239" t="s">
        <v>1</v>
      </c>
      <c r="I502" s="241"/>
      <c r="J502" s="238"/>
      <c r="K502" s="238"/>
      <c r="L502" s="242"/>
      <c r="M502" s="243"/>
      <c r="N502" s="244"/>
      <c r="O502" s="244"/>
      <c r="P502" s="244"/>
      <c r="Q502" s="244"/>
      <c r="R502" s="244"/>
      <c r="S502" s="244"/>
      <c r="T502" s="24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6" t="s">
        <v>189</v>
      </c>
      <c r="AU502" s="246" t="s">
        <v>88</v>
      </c>
      <c r="AV502" s="13" t="s">
        <v>86</v>
      </c>
      <c r="AW502" s="13" t="s">
        <v>34</v>
      </c>
      <c r="AX502" s="13" t="s">
        <v>78</v>
      </c>
      <c r="AY502" s="246" t="s">
        <v>178</v>
      </c>
    </row>
    <row r="503" s="14" customFormat="1">
      <c r="A503" s="14"/>
      <c r="B503" s="247"/>
      <c r="C503" s="248"/>
      <c r="D503" s="232" t="s">
        <v>189</v>
      </c>
      <c r="E503" s="250" t="s">
        <v>1</v>
      </c>
      <c r="F503" s="258" t="s">
        <v>112</v>
      </c>
      <c r="G503" s="248"/>
      <c r="H503" s="251">
        <v>966</v>
      </c>
      <c r="I503" s="252"/>
      <c r="J503" s="248"/>
      <c r="K503" s="248"/>
      <c r="L503" s="253"/>
      <c r="M503" s="254"/>
      <c r="N503" s="255"/>
      <c r="O503" s="255"/>
      <c r="P503" s="255"/>
      <c r="Q503" s="255"/>
      <c r="R503" s="255"/>
      <c r="S503" s="255"/>
      <c r="T503" s="25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7" t="s">
        <v>189</v>
      </c>
      <c r="AU503" s="257" t="s">
        <v>88</v>
      </c>
      <c r="AV503" s="14" t="s">
        <v>88</v>
      </c>
      <c r="AW503" s="14" t="s">
        <v>34</v>
      </c>
      <c r="AX503" s="14" t="s">
        <v>86</v>
      </c>
      <c r="AY503" s="257" t="s">
        <v>178</v>
      </c>
    </row>
    <row r="504" s="2" customFormat="1" ht="16.5" customHeight="1">
      <c r="A504" s="38"/>
      <c r="B504" s="39"/>
      <c r="C504" s="270" t="s">
        <v>734</v>
      </c>
      <c r="D504" s="270" t="s">
        <v>267</v>
      </c>
      <c r="E504" s="271" t="s">
        <v>735</v>
      </c>
      <c r="F504" s="272" t="s">
        <v>736</v>
      </c>
      <c r="G504" s="273" t="s">
        <v>362</v>
      </c>
      <c r="H504" s="274">
        <v>1014.3</v>
      </c>
      <c r="I504" s="275"/>
      <c r="J504" s="276">
        <f>ROUND(I504*H504,2)</f>
        <v>0</v>
      </c>
      <c r="K504" s="272" t="s">
        <v>1</v>
      </c>
      <c r="L504" s="277"/>
      <c r="M504" s="278" t="s">
        <v>1</v>
      </c>
      <c r="N504" s="279" t="s">
        <v>43</v>
      </c>
      <c r="O504" s="91"/>
      <c r="P504" s="228">
        <f>O504*H504</f>
        <v>0</v>
      </c>
      <c r="Q504" s="228">
        <v>0</v>
      </c>
      <c r="R504" s="228">
        <f>Q504*H504</f>
        <v>0</v>
      </c>
      <c r="S504" s="228">
        <v>0</v>
      </c>
      <c r="T504" s="229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30" t="s">
        <v>737</v>
      </c>
      <c r="AT504" s="230" t="s">
        <v>267</v>
      </c>
      <c r="AU504" s="230" t="s">
        <v>88</v>
      </c>
      <c r="AY504" s="17" t="s">
        <v>178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7" t="s">
        <v>86</v>
      </c>
      <c r="BK504" s="231">
        <f>ROUND(I504*H504,2)</f>
        <v>0</v>
      </c>
      <c r="BL504" s="17" t="s">
        <v>575</v>
      </c>
      <c r="BM504" s="230" t="s">
        <v>738</v>
      </c>
    </row>
    <row r="505" s="14" customFormat="1">
      <c r="A505" s="14"/>
      <c r="B505" s="247"/>
      <c r="C505" s="248"/>
      <c r="D505" s="232" t="s">
        <v>189</v>
      </c>
      <c r="E505" s="248"/>
      <c r="F505" s="250" t="s">
        <v>739</v>
      </c>
      <c r="G505" s="248"/>
      <c r="H505" s="251">
        <v>1014.3</v>
      </c>
      <c r="I505" s="252"/>
      <c r="J505" s="248"/>
      <c r="K505" s="248"/>
      <c r="L505" s="253"/>
      <c r="M505" s="254"/>
      <c r="N505" s="255"/>
      <c r="O505" s="255"/>
      <c r="P505" s="255"/>
      <c r="Q505" s="255"/>
      <c r="R505" s="255"/>
      <c r="S505" s="255"/>
      <c r="T505" s="25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7" t="s">
        <v>189</v>
      </c>
      <c r="AU505" s="257" t="s">
        <v>88</v>
      </c>
      <c r="AV505" s="14" t="s">
        <v>88</v>
      </c>
      <c r="AW505" s="14" t="s">
        <v>4</v>
      </c>
      <c r="AX505" s="14" t="s">
        <v>86</v>
      </c>
      <c r="AY505" s="257" t="s">
        <v>178</v>
      </c>
    </row>
    <row r="506" s="12" customFormat="1" ht="22.8" customHeight="1">
      <c r="A506" s="12"/>
      <c r="B506" s="203"/>
      <c r="C506" s="204"/>
      <c r="D506" s="205" t="s">
        <v>77</v>
      </c>
      <c r="E506" s="217" t="s">
        <v>740</v>
      </c>
      <c r="F506" s="217" t="s">
        <v>741</v>
      </c>
      <c r="G506" s="204"/>
      <c r="H506" s="204"/>
      <c r="I506" s="207"/>
      <c r="J506" s="218">
        <f>BK506</f>
        <v>0</v>
      </c>
      <c r="K506" s="204"/>
      <c r="L506" s="209"/>
      <c r="M506" s="210"/>
      <c r="N506" s="211"/>
      <c r="O506" s="211"/>
      <c r="P506" s="212">
        <f>SUM(P507:P515)</f>
        <v>0</v>
      </c>
      <c r="Q506" s="211"/>
      <c r="R506" s="212">
        <f>SUM(R507:R515)</f>
        <v>25.980519999999999</v>
      </c>
      <c r="S506" s="211"/>
      <c r="T506" s="213">
        <f>SUM(T507:T515)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4" t="s">
        <v>101</v>
      </c>
      <c r="AT506" s="215" t="s">
        <v>77</v>
      </c>
      <c r="AU506" s="215" t="s">
        <v>86</v>
      </c>
      <c r="AY506" s="214" t="s">
        <v>178</v>
      </c>
      <c r="BK506" s="216">
        <f>SUM(BK507:BK515)</f>
        <v>0</v>
      </c>
    </row>
    <row r="507" s="2" customFormat="1" ht="24.15" customHeight="1">
      <c r="A507" s="38"/>
      <c r="B507" s="39"/>
      <c r="C507" s="219" t="s">
        <v>742</v>
      </c>
      <c r="D507" s="219" t="s">
        <v>180</v>
      </c>
      <c r="E507" s="220" t="s">
        <v>743</v>
      </c>
      <c r="F507" s="221" t="s">
        <v>744</v>
      </c>
      <c r="G507" s="222" t="s">
        <v>362</v>
      </c>
      <c r="H507" s="223">
        <v>129.863</v>
      </c>
      <c r="I507" s="224"/>
      <c r="J507" s="225">
        <f>ROUND(I507*H507,2)</f>
        <v>0</v>
      </c>
      <c r="K507" s="221" t="s">
        <v>184</v>
      </c>
      <c r="L507" s="44"/>
      <c r="M507" s="226" t="s">
        <v>1</v>
      </c>
      <c r="N507" s="227" t="s">
        <v>43</v>
      </c>
      <c r="O507" s="91"/>
      <c r="P507" s="228">
        <f>O507*H507</f>
        <v>0</v>
      </c>
      <c r="Q507" s="228">
        <v>0.20000000000000001</v>
      </c>
      <c r="R507" s="228">
        <f>Q507*H507</f>
        <v>25.9726</v>
      </c>
      <c r="S507" s="228">
        <v>0</v>
      </c>
      <c r="T507" s="229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0" t="s">
        <v>575</v>
      </c>
      <c r="AT507" s="230" t="s">
        <v>180</v>
      </c>
      <c r="AU507" s="230" t="s">
        <v>88</v>
      </c>
      <c r="AY507" s="17" t="s">
        <v>178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7" t="s">
        <v>86</v>
      </c>
      <c r="BK507" s="231">
        <f>ROUND(I507*H507,2)</f>
        <v>0</v>
      </c>
      <c r="BL507" s="17" t="s">
        <v>575</v>
      </c>
      <c r="BM507" s="230" t="s">
        <v>745</v>
      </c>
    </row>
    <row r="508" s="2" customFormat="1">
      <c r="A508" s="38"/>
      <c r="B508" s="39"/>
      <c r="C508" s="40"/>
      <c r="D508" s="232" t="s">
        <v>187</v>
      </c>
      <c r="E508" s="40"/>
      <c r="F508" s="233" t="s">
        <v>746</v>
      </c>
      <c r="G508" s="40"/>
      <c r="H508" s="40"/>
      <c r="I508" s="234"/>
      <c r="J508" s="40"/>
      <c r="K508" s="40"/>
      <c r="L508" s="44"/>
      <c r="M508" s="235"/>
      <c r="N508" s="236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187</v>
      </c>
      <c r="AU508" s="17" t="s">
        <v>88</v>
      </c>
    </row>
    <row r="509" s="13" customFormat="1">
      <c r="A509" s="13"/>
      <c r="B509" s="237"/>
      <c r="C509" s="238"/>
      <c r="D509" s="232" t="s">
        <v>189</v>
      </c>
      <c r="E509" s="239" t="s">
        <v>1</v>
      </c>
      <c r="F509" s="240" t="s">
        <v>208</v>
      </c>
      <c r="G509" s="238"/>
      <c r="H509" s="239" t="s">
        <v>1</v>
      </c>
      <c r="I509" s="241"/>
      <c r="J509" s="238"/>
      <c r="K509" s="238"/>
      <c r="L509" s="242"/>
      <c r="M509" s="243"/>
      <c r="N509" s="244"/>
      <c r="O509" s="244"/>
      <c r="P509" s="244"/>
      <c r="Q509" s="244"/>
      <c r="R509" s="244"/>
      <c r="S509" s="244"/>
      <c r="T509" s="24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6" t="s">
        <v>189</v>
      </c>
      <c r="AU509" s="246" t="s">
        <v>88</v>
      </c>
      <c r="AV509" s="13" t="s">
        <v>86</v>
      </c>
      <c r="AW509" s="13" t="s">
        <v>34</v>
      </c>
      <c r="AX509" s="13" t="s">
        <v>78</v>
      </c>
      <c r="AY509" s="246" t="s">
        <v>178</v>
      </c>
    </row>
    <row r="510" s="13" customFormat="1">
      <c r="A510" s="13"/>
      <c r="B510" s="237"/>
      <c r="C510" s="238"/>
      <c r="D510" s="232" t="s">
        <v>189</v>
      </c>
      <c r="E510" s="239" t="s">
        <v>1</v>
      </c>
      <c r="F510" s="240" t="s">
        <v>747</v>
      </c>
      <c r="G510" s="238"/>
      <c r="H510" s="239" t="s">
        <v>1</v>
      </c>
      <c r="I510" s="241"/>
      <c r="J510" s="238"/>
      <c r="K510" s="238"/>
      <c r="L510" s="242"/>
      <c r="M510" s="243"/>
      <c r="N510" s="244"/>
      <c r="O510" s="244"/>
      <c r="P510" s="244"/>
      <c r="Q510" s="244"/>
      <c r="R510" s="244"/>
      <c r="S510" s="244"/>
      <c r="T510" s="24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6" t="s">
        <v>189</v>
      </c>
      <c r="AU510" s="246" t="s">
        <v>88</v>
      </c>
      <c r="AV510" s="13" t="s">
        <v>86</v>
      </c>
      <c r="AW510" s="13" t="s">
        <v>34</v>
      </c>
      <c r="AX510" s="13" t="s">
        <v>78</v>
      </c>
      <c r="AY510" s="246" t="s">
        <v>178</v>
      </c>
    </row>
    <row r="511" s="14" customFormat="1">
      <c r="A511" s="14"/>
      <c r="B511" s="247"/>
      <c r="C511" s="248"/>
      <c r="D511" s="232" t="s">
        <v>189</v>
      </c>
      <c r="E511" s="250" t="s">
        <v>1</v>
      </c>
      <c r="F511" s="258" t="s">
        <v>109</v>
      </c>
      <c r="G511" s="248"/>
      <c r="H511" s="251">
        <v>129.863</v>
      </c>
      <c r="I511" s="252"/>
      <c r="J511" s="248"/>
      <c r="K511" s="248"/>
      <c r="L511" s="253"/>
      <c r="M511" s="254"/>
      <c r="N511" s="255"/>
      <c r="O511" s="255"/>
      <c r="P511" s="255"/>
      <c r="Q511" s="255"/>
      <c r="R511" s="255"/>
      <c r="S511" s="255"/>
      <c r="T511" s="25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7" t="s">
        <v>189</v>
      </c>
      <c r="AU511" s="257" t="s">
        <v>88</v>
      </c>
      <c r="AV511" s="14" t="s">
        <v>88</v>
      </c>
      <c r="AW511" s="14" t="s">
        <v>34</v>
      </c>
      <c r="AX511" s="14" t="s">
        <v>86</v>
      </c>
      <c r="AY511" s="257" t="s">
        <v>178</v>
      </c>
    </row>
    <row r="512" s="2" customFormat="1" ht="21.75" customHeight="1">
      <c r="A512" s="38"/>
      <c r="B512" s="39"/>
      <c r="C512" s="219" t="s">
        <v>748</v>
      </c>
      <c r="D512" s="219" t="s">
        <v>180</v>
      </c>
      <c r="E512" s="220" t="s">
        <v>749</v>
      </c>
      <c r="F512" s="221" t="s">
        <v>750</v>
      </c>
      <c r="G512" s="222" t="s">
        <v>362</v>
      </c>
      <c r="H512" s="223">
        <v>132</v>
      </c>
      <c r="I512" s="224"/>
      <c r="J512" s="225">
        <f>ROUND(I512*H512,2)</f>
        <v>0</v>
      </c>
      <c r="K512" s="221" t="s">
        <v>184</v>
      </c>
      <c r="L512" s="44"/>
      <c r="M512" s="226" t="s">
        <v>1</v>
      </c>
      <c r="N512" s="227" t="s">
        <v>43</v>
      </c>
      <c r="O512" s="91"/>
      <c r="P512" s="228">
        <f>O512*H512</f>
        <v>0</v>
      </c>
      <c r="Q512" s="228">
        <v>6.0000000000000002E-05</v>
      </c>
      <c r="R512" s="228">
        <f>Q512*H512</f>
        <v>0.00792</v>
      </c>
      <c r="S512" s="228">
        <v>0</v>
      </c>
      <c r="T512" s="229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0" t="s">
        <v>575</v>
      </c>
      <c r="AT512" s="230" t="s">
        <v>180</v>
      </c>
      <c r="AU512" s="230" t="s">
        <v>88</v>
      </c>
      <c r="AY512" s="17" t="s">
        <v>178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7" t="s">
        <v>86</v>
      </c>
      <c r="BK512" s="231">
        <f>ROUND(I512*H512,2)</f>
        <v>0</v>
      </c>
      <c r="BL512" s="17" t="s">
        <v>575</v>
      </c>
      <c r="BM512" s="230" t="s">
        <v>751</v>
      </c>
    </row>
    <row r="513" s="2" customFormat="1">
      <c r="A513" s="38"/>
      <c r="B513" s="39"/>
      <c r="C513" s="40"/>
      <c r="D513" s="232" t="s">
        <v>187</v>
      </c>
      <c r="E513" s="40"/>
      <c r="F513" s="233" t="s">
        <v>752</v>
      </c>
      <c r="G513" s="40"/>
      <c r="H513" s="40"/>
      <c r="I513" s="234"/>
      <c r="J513" s="40"/>
      <c r="K513" s="40"/>
      <c r="L513" s="44"/>
      <c r="M513" s="235"/>
      <c r="N513" s="236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187</v>
      </c>
      <c r="AU513" s="17" t="s">
        <v>88</v>
      </c>
    </row>
    <row r="514" s="2" customFormat="1" ht="24.15" customHeight="1">
      <c r="A514" s="38"/>
      <c r="B514" s="39"/>
      <c r="C514" s="219" t="s">
        <v>753</v>
      </c>
      <c r="D514" s="219" t="s">
        <v>180</v>
      </c>
      <c r="E514" s="220" t="s">
        <v>754</v>
      </c>
      <c r="F514" s="221" t="s">
        <v>755</v>
      </c>
      <c r="G514" s="222" t="s">
        <v>295</v>
      </c>
      <c r="H514" s="223">
        <v>25.981000000000002</v>
      </c>
      <c r="I514" s="224"/>
      <c r="J514" s="225">
        <f>ROUND(I514*H514,2)</f>
        <v>0</v>
      </c>
      <c r="K514" s="221" t="s">
        <v>184</v>
      </c>
      <c r="L514" s="44"/>
      <c r="M514" s="226" t="s">
        <v>1</v>
      </c>
      <c r="N514" s="227" t="s">
        <v>43</v>
      </c>
      <c r="O514" s="91"/>
      <c r="P514" s="228">
        <f>O514*H514</f>
        <v>0</v>
      </c>
      <c r="Q514" s="228">
        <v>0</v>
      </c>
      <c r="R514" s="228">
        <f>Q514*H514</f>
        <v>0</v>
      </c>
      <c r="S514" s="228">
        <v>0</v>
      </c>
      <c r="T514" s="229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0" t="s">
        <v>575</v>
      </c>
      <c r="AT514" s="230" t="s">
        <v>180</v>
      </c>
      <c r="AU514" s="230" t="s">
        <v>88</v>
      </c>
      <c r="AY514" s="17" t="s">
        <v>178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7" t="s">
        <v>86</v>
      </c>
      <c r="BK514" s="231">
        <f>ROUND(I514*H514,2)</f>
        <v>0</v>
      </c>
      <c r="BL514" s="17" t="s">
        <v>575</v>
      </c>
      <c r="BM514" s="230" t="s">
        <v>756</v>
      </c>
    </row>
    <row r="515" s="2" customFormat="1">
      <c r="A515" s="38"/>
      <c r="B515" s="39"/>
      <c r="C515" s="40"/>
      <c r="D515" s="232" t="s">
        <v>187</v>
      </c>
      <c r="E515" s="40"/>
      <c r="F515" s="233" t="s">
        <v>757</v>
      </c>
      <c r="G515" s="40"/>
      <c r="H515" s="40"/>
      <c r="I515" s="234"/>
      <c r="J515" s="40"/>
      <c r="K515" s="40"/>
      <c r="L515" s="44"/>
      <c r="M515" s="281"/>
      <c r="N515" s="282"/>
      <c r="O515" s="283"/>
      <c r="P515" s="283"/>
      <c r="Q515" s="283"/>
      <c r="R515" s="283"/>
      <c r="S515" s="283"/>
      <c r="T515" s="284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187</v>
      </c>
      <c r="AU515" s="17" t="s">
        <v>88</v>
      </c>
    </row>
    <row r="516" s="2" customFormat="1" ht="6.96" customHeight="1">
      <c r="A516" s="38"/>
      <c r="B516" s="66"/>
      <c r="C516" s="67"/>
      <c r="D516" s="67"/>
      <c r="E516" s="67"/>
      <c r="F516" s="67"/>
      <c r="G516" s="67"/>
      <c r="H516" s="67"/>
      <c r="I516" s="67"/>
      <c r="J516" s="67"/>
      <c r="K516" s="67"/>
      <c r="L516" s="44"/>
      <c r="M516" s="38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</row>
  </sheetData>
  <sheetProtection sheet="1" autoFilter="0" formatColumns="0" formatRows="0" objects="1" scenarios="1" spinCount="100000" saltValue="vgsebqOXaNFT66UwlxlQiN1n61srmWL8OtRsCPqLkqJLOKYqjka9wrNGfcnhvxx+QGEXWNncnZqTj7/TnQwuXg==" hashValue="BP3oacS7dJbDZOp0rY5a3jSdlBeEbZ9cF2Z4y8oMryM7vW4oWHi5WIb0hO93JPhfWAgq/rP5P/qZV3pSk2R5Uw==" algorithmName="SHA-512" password="CC35"/>
  <autoFilter ref="C130:K515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hyperlinks>
    <hyperlink ref="F150" r:id="rId1" display="VV0004"/>
    <hyperlink ref="F164" r:id="rId2" display="VV0004"/>
    <hyperlink ref="F282" r:id="rId3" display="VV0002"/>
    <hyperlink ref="F287" r:id="rId4" display="VV0003"/>
    <hyperlink ref="F430" r:id="rId5" display="VV0009"/>
    <hyperlink ref="F435" r:id="rId6" display="VV0009"/>
    <hyperlink ref="F503" r:id="rId7" display="VV0007"/>
    <hyperlink ref="F511" r:id="rId8" display="VV000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88</v>
      </c>
    </row>
    <row r="4" s="1" customFormat="1" ht="24.96" customHeight="1">
      <c r="B4" s="20"/>
      <c r="D4" s="139" t="s">
        <v>105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Baťův kanál, PK Nedakonice, PK Vnorovy I. – komplexní oprava (PK Nedakonice)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118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758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15. 3. 2024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27</v>
      </c>
      <c r="F15" s="38"/>
      <c r="G15" s="38"/>
      <c r="H15" s="38"/>
      <c r="I15" s="141" t="s">
        <v>28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29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31</v>
      </c>
      <c r="E20" s="38"/>
      <c r="F20" s="38"/>
      <c r="G20" s="38"/>
      <c r="H20" s="38"/>
      <c r="I20" s="141" t="s">
        <v>25</v>
      </c>
      <c r="J20" s="144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33</v>
      </c>
      <c r="F21" s="38"/>
      <c r="G21" s="38"/>
      <c r="H21" s="38"/>
      <c r="I21" s="141" t="s">
        <v>28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35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28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152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40</v>
      </c>
      <c r="G32" s="38"/>
      <c r="H32" s="38"/>
      <c r="I32" s="153" t="s">
        <v>39</v>
      </c>
      <c r="J32" s="153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42</v>
      </c>
      <c r="E33" s="141" t="s">
        <v>43</v>
      </c>
      <c r="F33" s="155">
        <f>ROUND((SUM(BE117:BE148)),  2)</f>
        <v>0</v>
      </c>
      <c r="G33" s="38"/>
      <c r="H33" s="38"/>
      <c r="I33" s="156">
        <v>0.20999999999999999</v>
      </c>
      <c r="J33" s="155">
        <f>ROUND(((SUM(BE117:BE148))*I33),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44</v>
      </c>
      <c r="F34" s="155">
        <f>ROUND((SUM(BF117:BF148)),  2)</f>
        <v>0</v>
      </c>
      <c r="G34" s="38"/>
      <c r="H34" s="38"/>
      <c r="I34" s="156">
        <v>0.12</v>
      </c>
      <c r="J34" s="155">
        <f>ROUND(((SUM(BF117:BF148))*I34),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45</v>
      </c>
      <c r="F35" s="155">
        <f>ROUND((SUM(BG117:BG148)),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46</v>
      </c>
      <c r="F36" s="155">
        <f>ROUND((SUM(BH117:BH148)),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47</v>
      </c>
      <c r="F37" s="155">
        <f>ROUND((SUM(BI117:BI148)),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Baťův kanál, PK Nedakonice, PK Vnorovy I. – komplexní oprava (PK Nedakonice)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PS 01.01 - Horní vrata a provizorní hrazení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Nedakonice</v>
      </c>
      <c r="G89" s="40"/>
      <c r="H89" s="40"/>
      <c r="I89" s="32" t="s">
        <v>22</v>
      </c>
      <c r="J89" s="79" t="str">
        <f>IF(J12="","",J12)</f>
        <v>15. 3. 2024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31</v>
      </c>
      <c r="J91" s="36" t="str">
        <f>E21</f>
        <v xml:space="preserve">Vodohospodářský rozvoj a výstavba, a.s.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144</v>
      </c>
      <c r="D94" s="177"/>
      <c r="E94" s="177"/>
      <c r="F94" s="177"/>
      <c r="G94" s="177"/>
      <c r="H94" s="177"/>
      <c r="I94" s="177"/>
      <c r="J94" s="178" t="s">
        <v>145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146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147</v>
      </c>
    </row>
    <row r="97" s="9" customFormat="1" ht="24.96" customHeight="1">
      <c r="A97" s="9"/>
      <c r="B97" s="180"/>
      <c r="C97" s="181"/>
      <c r="D97" s="182" t="s">
        <v>759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163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5" t="str">
        <f>E7</f>
        <v>Baťův kanál, PK Nedakonice, PK Vnorovy I. – komplexní oprava (PK Nedakonice)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PS 01.01 - Horní vrata a provizorní hrazení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Nedakonice</v>
      </c>
      <c r="G111" s="40"/>
      <c r="H111" s="40"/>
      <c r="I111" s="32" t="s">
        <v>22</v>
      </c>
      <c r="J111" s="79" t="str">
        <f>IF(J12="","",J12)</f>
        <v>15. 3. 2024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40.05" customHeight="1">
      <c r="A113" s="38"/>
      <c r="B113" s="39"/>
      <c r="C113" s="32" t="s">
        <v>24</v>
      </c>
      <c r="D113" s="40"/>
      <c r="E113" s="40"/>
      <c r="F113" s="27" t="str">
        <f>E15</f>
        <v xml:space="preserve">Povodí Moravy, s.p. </v>
      </c>
      <c r="G113" s="40"/>
      <c r="H113" s="40"/>
      <c r="I113" s="32" t="s">
        <v>31</v>
      </c>
      <c r="J113" s="36" t="str">
        <f>E21</f>
        <v xml:space="preserve">Vodohospodářský rozvoj a výstavba, a.s.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29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2"/>
      <c r="B116" s="193"/>
      <c r="C116" s="194" t="s">
        <v>164</v>
      </c>
      <c r="D116" s="195" t="s">
        <v>63</v>
      </c>
      <c r="E116" s="195" t="s">
        <v>59</v>
      </c>
      <c r="F116" s="195" t="s">
        <v>60</v>
      </c>
      <c r="G116" s="195" t="s">
        <v>165</v>
      </c>
      <c r="H116" s="195" t="s">
        <v>166</v>
      </c>
      <c r="I116" s="195" t="s">
        <v>167</v>
      </c>
      <c r="J116" s="195" t="s">
        <v>145</v>
      </c>
      <c r="K116" s="196" t="s">
        <v>168</v>
      </c>
      <c r="L116" s="197"/>
      <c r="M116" s="100" t="s">
        <v>1</v>
      </c>
      <c r="N116" s="101" t="s">
        <v>42</v>
      </c>
      <c r="O116" s="101" t="s">
        <v>169</v>
      </c>
      <c r="P116" s="101" t="s">
        <v>170</v>
      </c>
      <c r="Q116" s="101" t="s">
        <v>171</v>
      </c>
      <c r="R116" s="101" t="s">
        <v>172</v>
      </c>
      <c r="S116" s="101" t="s">
        <v>173</v>
      </c>
      <c r="T116" s="102" t="s">
        <v>174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8"/>
      <c r="B117" s="39"/>
      <c r="C117" s="107" t="s">
        <v>175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147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77</v>
      </c>
      <c r="E118" s="206" t="s">
        <v>89</v>
      </c>
      <c r="F118" s="206" t="s">
        <v>760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SUM(P119:P148)</f>
        <v>0</v>
      </c>
      <c r="Q118" s="211"/>
      <c r="R118" s="212">
        <f>SUM(R119:R148)</f>
        <v>0</v>
      </c>
      <c r="S118" s="211"/>
      <c r="T118" s="213">
        <f>SUM(T119:T148)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86</v>
      </c>
      <c r="AT118" s="215" t="s">
        <v>77</v>
      </c>
      <c r="AU118" s="215" t="s">
        <v>78</v>
      </c>
      <c r="AY118" s="214" t="s">
        <v>178</v>
      </c>
      <c r="BK118" s="216">
        <f>SUM(BK119:BK148)</f>
        <v>0</v>
      </c>
    </row>
    <row r="119" s="2" customFormat="1" ht="24.15" customHeight="1">
      <c r="A119" s="38"/>
      <c r="B119" s="39"/>
      <c r="C119" s="219" t="s">
        <v>86</v>
      </c>
      <c r="D119" s="219" t="s">
        <v>180</v>
      </c>
      <c r="E119" s="220" t="s">
        <v>761</v>
      </c>
      <c r="F119" s="221" t="s">
        <v>762</v>
      </c>
      <c r="G119" s="222" t="s">
        <v>270</v>
      </c>
      <c r="H119" s="223">
        <v>2310</v>
      </c>
      <c r="I119" s="224"/>
      <c r="J119" s="225">
        <f>ROUND(I119*H119,2)</f>
        <v>0</v>
      </c>
      <c r="K119" s="221" t="s">
        <v>1</v>
      </c>
      <c r="L119" s="44"/>
      <c r="M119" s="226" t="s">
        <v>1</v>
      </c>
      <c r="N119" s="227" t="s">
        <v>43</v>
      </c>
      <c r="O119" s="91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185</v>
      </c>
      <c r="AT119" s="230" t="s">
        <v>180</v>
      </c>
      <c r="AU119" s="230" t="s">
        <v>86</v>
      </c>
      <c r="AY119" s="17" t="s">
        <v>178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86</v>
      </c>
      <c r="BK119" s="231">
        <f>ROUND(I119*H119,2)</f>
        <v>0</v>
      </c>
      <c r="BL119" s="17" t="s">
        <v>185</v>
      </c>
      <c r="BM119" s="230" t="s">
        <v>763</v>
      </c>
    </row>
    <row r="120" s="2" customFormat="1">
      <c r="A120" s="38"/>
      <c r="B120" s="39"/>
      <c r="C120" s="40"/>
      <c r="D120" s="232" t="s">
        <v>187</v>
      </c>
      <c r="E120" s="40"/>
      <c r="F120" s="233" t="s">
        <v>762</v>
      </c>
      <c r="G120" s="40"/>
      <c r="H120" s="40"/>
      <c r="I120" s="234"/>
      <c r="J120" s="40"/>
      <c r="K120" s="40"/>
      <c r="L120" s="44"/>
      <c r="M120" s="235"/>
      <c r="N120" s="236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187</v>
      </c>
      <c r="AU120" s="17" t="s">
        <v>86</v>
      </c>
    </row>
    <row r="121" s="2" customFormat="1" ht="24.15" customHeight="1">
      <c r="A121" s="38"/>
      <c r="B121" s="39"/>
      <c r="C121" s="219" t="s">
        <v>88</v>
      </c>
      <c r="D121" s="219" t="s">
        <v>180</v>
      </c>
      <c r="E121" s="220" t="s">
        <v>764</v>
      </c>
      <c r="F121" s="221" t="s">
        <v>765</v>
      </c>
      <c r="G121" s="222" t="s">
        <v>270</v>
      </c>
      <c r="H121" s="223">
        <v>940</v>
      </c>
      <c r="I121" s="224"/>
      <c r="J121" s="225">
        <f>ROUND(I121*H121,2)</f>
        <v>0</v>
      </c>
      <c r="K121" s="221" t="s">
        <v>1</v>
      </c>
      <c r="L121" s="44"/>
      <c r="M121" s="226" t="s">
        <v>1</v>
      </c>
      <c r="N121" s="227" t="s">
        <v>43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185</v>
      </c>
      <c r="AT121" s="230" t="s">
        <v>180</v>
      </c>
      <c r="AU121" s="230" t="s">
        <v>86</v>
      </c>
      <c r="AY121" s="17" t="s">
        <v>178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86</v>
      </c>
      <c r="BK121" s="231">
        <f>ROUND(I121*H121,2)</f>
        <v>0</v>
      </c>
      <c r="BL121" s="17" t="s">
        <v>185</v>
      </c>
      <c r="BM121" s="230" t="s">
        <v>766</v>
      </c>
    </row>
    <row r="122" s="2" customFormat="1">
      <c r="A122" s="38"/>
      <c r="B122" s="39"/>
      <c r="C122" s="40"/>
      <c r="D122" s="232" t="s">
        <v>187</v>
      </c>
      <c r="E122" s="40"/>
      <c r="F122" s="233" t="s">
        <v>765</v>
      </c>
      <c r="G122" s="40"/>
      <c r="H122" s="40"/>
      <c r="I122" s="234"/>
      <c r="J122" s="40"/>
      <c r="K122" s="40"/>
      <c r="L122" s="44"/>
      <c r="M122" s="235"/>
      <c r="N122" s="236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187</v>
      </c>
      <c r="AU122" s="17" t="s">
        <v>86</v>
      </c>
    </row>
    <row r="123" s="2" customFormat="1" ht="16.5" customHeight="1">
      <c r="A123" s="38"/>
      <c r="B123" s="39"/>
      <c r="C123" s="219" t="s">
        <v>101</v>
      </c>
      <c r="D123" s="219" t="s">
        <v>180</v>
      </c>
      <c r="E123" s="220" t="s">
        <v>767</v>
      </c>
      <c r="F123" s="221" t="s">
        <v>768</v>
      </c>
      <c r="G123" s="222" t="s">
        <v>270</v>
      </c>
      <c r="H123" s="223">
        <v>260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43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185</v>
      </c>
      <c r="AT123" s="230" t="s">
        <v>180</v>
      </c>
      <c r="AU123" s="230" t="s">
        <v>86</v>
      </c>
      <c r="AY123" s="17" t="s">
        <v>178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86</v>
      </c>
      <c r="BK123" s="231">
        <f>ROUND(I123*H123,2)</f>
        <v>0</v>
      </c>
      <c r="BL123" s="17" t="s">
        <v>185</v>
      </c>
      <c r="BM123" s="230" t="s">
        <v>769</v>
      </c>
    </row>
    <row r="124" s="2" customFormat="1">
      <c r="A124" s="38"/>
      <c r="B124" s="39"/>
      <c r="C124" s="40"/>
      <c r="D124" s="232" t="s">
        <v>187</v>
      </c>
      <c r="E124" s="40"/>
      <c r="F124" s="233" t="s">
        <v>768</v>
      </c>
      <c r="G124" s="40"/>
      <c r="H124" s="40"/>
      <c r="I124" s="234"/>
      <c r="J124" s="40"/>
      <c r="K124" s="40"/>
      <c r="L124" s="44"/>
      <c r="M124" s="235"/>
      <c r="N124" s="23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187</v>
      </c>
      <c r="AU124" s="17" t="s">
        <v>86</v>
      </c>
    </row>
    <row r="125" s="2" customFormat="1" ht="21.75" customHeight="1">
      <c r="A125" s="38"/>
      <c r="B125" s="39"/>
      <c r="C125" s="219" t="s">
        <v>185</v>
      </c>
      <c r="D125" s="219" t="s">
        <v>180</v>
      </c>
      <c r="E125" s="220" t="s">
        <v>770</v>
      </c>
      <c r="F125" s="221" t="s">
        <v>771</v>
      </c>
      <c r="G125" s="222" t="s">
        <v>270</v>
      </c>
      <c r="H125" s="223">
        <v>520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43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185</v>
      </c>
      <c r="AT125" s="230" t="s">
        <v>180</v>
      </c>
      <c r="AU125" s="230" t="s">
        <v>86</v>
      </c>
      <c r="AY125" s="17" t="s">
        <v>178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86</v>
      </c>
      <c r="BK125" s="231">
        <f>ROUND(I125*H125,2)</f>
        <v>0</v>
      </c>
      <c r="BL125" s="17" t="s">
        <v>185</v>
      </c>
      <c r="BM125" s="230" t="s">
        <v>772</v>
      </c>
    </row>
    <row r="126" s="2" customFormat="1">
      <c r="A126" s="38"/>
      <c r="B126" s="39"/>
      <c r="C126" s="40"/>
      <c r="D126" s="232" t="s">
        <v>187</v>
      </c>
      <c r="E126" s="40"/>
      <c r="F126" s="233" t="s">
        <v>771</v>
      </c>
      <c r="G126" s="40"/>
      <c r="H126" s="40"/>
      <c r="I126" s="234"/>
      <c r="J126" s="40"/>
      <c r="K126" s="40"/>
      <c r="L126" s="44"/>
      <c r="M126" s="235"/>
      <c r="N126" s="23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187</v>
      </c>
      <c r="AU126" s="17" t="s">
        <v>86</v>
      </c>
    </row>
    <row r="127" s="2" customFormat="1" ht="16.5" customHeight="1">
      <c r="A127" s="38"/>
      <c r="B127" s="39"/>
      <c r="C127" s="219" t="s">
        <v>210</v>
      </c>
      <c r="D127" s="219" t="s">
        <v>180</v>
      </c>
      <c r="E127" s="220" t="s">
        <v>773</v>
      </c>
      <c r="F127" s="221" t="s">
        <v>774</v>
      </c>
      <c r="G127" s="222" t="s">
        <v>270</v>
      </c>
      <c r="H127" s="223">
        <v>940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43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185</v>
      </c>
      <c r="AT127" s="230" t="s">
        <v>180</v>
      </c>
      <c r="AU127" s="230" t="s">
        <v>86</v>
      </c>
      <c r="AY127" s="17" t="s">
        <v>178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86</v>
      </c>
      <c r="BK127" s="231">
        <f>ROUND(I127*H127,2)</f>
        <v>0</v>
      </c>
      <c r="BL127" s="17" t="s">
        <v>185</v>
      </c>
      <c r="BM127" s="230" t="s">
        <v>775</v>
      </c>
    </row>
    <row r="128" s="2" customFormat="1">
      <c r="A128" s="38"/>
      <c r="B128" s="39"/>
      <c r="C128" s="40"/>
      <c r="D128" s="232" t="s">
        <v>187</v>
      </c>
      <c r="E128" s="40"/>
      <c r="F128" s="233" t="s">
        <v>774</v>
      </c>
      <c r="G128" s="40"/>
      <c r="H128" s="40"/>
      <c r="I128" s="234"/>
      <c r="J128" s="40"/>
      <c r="K128" s="40"/>
      <c r="L128" s="44"/>
      <c r="M128" s="235"/>
      <c r="N128" s="23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187</v>
      </c>
      <c r="AU128" s="17" t="s">
        <v>86</v>
      </c>
    </row>
    <row r="129" s="2" customFormat="1" ht="21.75" customHeight="1">
      <c r="A129" s="38"/>
      <c r="B129" s="39"/>
      <c r="C129" s="219" t="s">
        <v>216</v>
      </c>
      <c r="D129" s="219" t="s">
        <v>180</v>
      </c>
      <c r="E129" s="220" t="s">
        <v>776</v>
      </c>
      <c r="F129" s="221" t="s">
        <v>777</v>
      </c>
      <c r="G129" s="222" t="s">
        <v>270</v>
      </c>
      <c r="H129" s="223">
        <v>4420</v>
      </c>
      <c r="I129" s="224"/>
      <c r="J129" s="225">
        <f>ROUND(I129*H129,2)</f>
        <v>0</v>
      </c>
      <c r="K129" s="221" t="s">
        <v>1</v>
      </c>
      <c r="L129" s="44"/>
      <c r="M129" s="226" t="s">
        <v>1</v>
      </c>
      <c r="N129" s="227" t="s">
        <v>43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185</v>
      </c>
      <c r="AT129" s="230" t="s">
        <v>180</v>
      </c>
      <c r="AU129" s="230" t="s">
        <v>86</v>
      </c>
      <c r="AY129" s="17" t="s">
        <v>178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86</v>
      </c>
      <c r="BK129" s="231">
        <f>ROUND(I129*H129,2)</f>
        <v>0</v>
      </c>
      <c r="BL129" s="17" t="s">
        <v>185</v>
      </c>
      <c r="BM129" s="230" t="s">
        <v>778</v>
      </c>
    </row>
    <row r="130" s="2" customFormat="1">
      <c r="A130" s="38"/>
      <c r="B130" s="39"/>
      <c r="C130" s="40"/>
      <c r="D130" s="232" t="s">
        <v>187</v>
      </c>
      <c r="E130" s="40"/>
      <c r="F130" s="233" t="s">
        <v>777</v>
      </c>
      <c r="G130" s="40"/>
      <c r="H130" s="40"/>
      <c r="I130" s="234"/>
      <c r="J130" s="40"/>
      <c r="K130" s="40"/>
      <c r="L130" s="44"/>
      <c r="M130" s="235"/>
      <c r="N130" s="23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187</v>
      </c>
      <c r="AU130" s="17" t="s">
        <v>86</v>
      </c>
    </row>
    <row r="131" s="2" customFormat="1" ht="16.5" customHeight="1">
      <c r="A131" s="38"/>
      <c r="B131" s="39"/>
      <c r="C131" s="219" t="s">
        <v>223</v>
      </c>
      <c r="D131" s="219" t="s">
        <v>180</v>
      </c>
      <c r="E131" s="220" t="s">
        <v>779</v>
      </c>
      <c r="F131" s="221" t="s">
        <v>780</v>
      </c>
      <c r="G131" s="222" t="s">
        <v>270</v>
      </c>
      <c r="H131" s="223">
        <v>465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43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185</v>
      </c>
      <c r="AT131" s="230" t="s">
        <v>180</v>
      </c>
      <c r="AU131" s="230" t="s">
        <v>86</v>
      </c>
      <c r="AY131" s="17" t="s">
        <v>178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86</v>
      </c>
      <c r="BK131" s="231">
        <f>ROUND(I131*H131,2)</f>
        <v>0</v>
      </c>
      <c r="BL131" s="17" t="s">
        <v>185</v>
      </c>
      <c r="BM131" s="230" t="s">
        <v>781</v>
      </c>
    </row>
    <row r="132" s="2" customFormat="1">
      <c r="A132" s="38"/>
      <c r="B132" s="39"/>
      <c r="C132" s="40"/>
      <c r="D132" s="232" t="s">
        <v>187</v>
      </c>
      <c r="E132" s="40"/>
      <c r="F132" s="233" t="s">
        <v>780</v>
      </c>
      <c r="G132" s="40"/>
      <c r="H132" s="40"/>
      <c r="I132" s="234"/>
      <c r="J132" s="40"/>
      <c r="K132" s="40"/>
      <c r="L132" s="44"/>
      <c r="M132" s="235"/>
      <c r="N132" s="23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187</v>
      </c>
      <c r="AU132" s="17" t="s">
        <v>86</v>
      </c>
    </row>
    <row r="133" s="2" customFormat="1" ht="24.15" customHeight="1">
      <c r="A133" s="38"/>
      <c r="B133" s="39"/>
      <c r="C133" s="219" t="s">
        <v>232</v>
      </c>
      <c r="D133" s="219" t="s">
        <v>180</v>
      </c>
      <c r="E133" s="220" t="s">
        <v>782</v>
      </c>
      <c r="F133" s="221" t="s">
        <v>783</v>
      </c>
      <c r="G133" s="222" t="s">
        <v>270</v>
      </c>
      <c r="H133" s="223">
        <v>600</v>
      </c>
      <c r="I133" s="224"/>
      <c r="J133" s="225">
        <f>ROUND(I133*H133,2)</f>
        <v>0</v>
      </c>
      <c r="K133" s="221" t="s">
        <v>1</v>
      </c>
      <c r="L133" s="44"/>
      <c r="M133" s="226" t="s">
        <v>1</v>
      </c>
      <c r="N133" s="227" t="s">
        <v>43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185</v>
      </c>
      <c r="AT133" s="230" t="s">
        <v>180</v>
      </c>
      <c r="AU133" s="230" t="s">
        <v>86</v>
      </c>
      <c r="AY133" s="17" t="s">
        <v>178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86</v>
      </c>
      <c r="BK133" s="231">
        <f>ROUND(I133*H133,2)</f>
        <v>0</v>
      </c>
      <c r="BL133" s="17" t="s">
        <v>185</v>
      </c>
      <c r="BM133" s="230" t="s">
        <v>784</v>
      </c>
    </row>
    <row r="134" s="2" customFormat="1">
      <c r="A134" s="38"/>
      <c r="B134" s="39"/>
      <c r="C134" s="40"/>
      <c r="D134" s="232" t="s">
        <v>187</v>
      </c>
      <c r="E134" s="40"/>
      <c r="F134" s="233" t="s">
        <v>783</v>
      </c>
      <c r="G134" s="40"/>
      <c r="H134" s="40"/>
      <c r="I134" s="234"/>
      <c r="J134" s="40"/>
      <c r="K134" s="40"/>
      <c r="L134" s="44"/>
      <c r="M134" s="235"/>
      <c r="N134" s="23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187</v>
      </c>
      <c r="AU134" s="17" t="s">
        <v>86</v>
      </c>
    </row>
    <row r="135" s="2" customFormat="1" ht="16.5" customHeight="1">
      <c r="A135" s="38"/>
      <c r="B135" s="39"/>
      <c r="C135" s="219" t="s">
        <v>237</v>
      </c>
      <c r="D135" s="219" t="s">
        <v>180</v>
      </c>
      <c r="E135" s="220" t="s">
        <v>785</v>
      </c>
      <c r="F135" s="221" t="s">
        <v>786</v>
      </c>
      <c r="G135" s="222" t="s">
        <v>270</v>
      </c>
      <c r="H135" s="223">
        <v>540</v>
      </c>
      <c r="I135" s="224"/>
      <c r="J135" s="225">
        <f>ROUND(I135*H135,2)</f>
        <v>0</v>
      </c>
      <c r="K135" s="221" t="s">
        <v>1</v>
      </c>
      <c r="L135" s="44"/>
      <c r="M135" s="226" t="s">
        <v>1</v>
      </c>
      <c r="N135" s="227" t="s">
        <v>43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185</v>
      </c>
      <c r="AT135" s="230" t="s">
        <v>180</v>
      </c>
      <c r="AU135" s="230" t="s">
        <v>86</v>
      </c>
      <c r="AY135" s="17" t="s">
        <v>178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86</v>
      </c>
      <c r="BK135" s="231">
        <f>ROUND(I135*H135,2)</f>
        <v>0</v>
      </c>
      <c r="BL135" s="17" t="s">
        <v>185</v>
      </c>
      <c r="BM135" s="230" t="s">
        <v>787</v>
      </c>
    </row>
    <row r="136" s="2" customFormat="1">
      <c r="A136" s="38"/>
      <c r="B136" s="39"/>
      <c r="C136" s="40"/>
      <c r="D136" s="232" t="s">
        <v>187</v>
      </c>
      <c r="E136" s="40"/>
      <c r="F136" s="233" t="s">
        <v>786</v>
      </c>
      <c r="G136" s="40"/>
      <c r="H136" s="40"/>
      <c r="I136" s="234"/>
      <c r="J136" s="40"/>
      <c r="K136" s="40"/>
      <c r="L136" s="44"/>
      <c r="M136" s="235"/>
      <c r="N136" s="23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187</v>
      </c>
      <c r="AU136" s="17" t="s">
        <v>86</v>
      </c>
    </row>
    <row r="137" s="2" customFormat="1" ht="21.75" customHeight="1">
      <c r="A137" s="38"/>
      <c r="B137" s="39"/>
      <c r="C137" s="219" t="s">
        <v>243</v>
      </c>
      <c r="D137" s="219" t="s">
        <v>180</v>
      </c>
      <c r="E137" s="220" t="s">
        <v>788</v>
      </c>
      <c r="F137" s="221" t="s">
        <v>789</v>
      </c>
      <c r="G137" s="222" t="s">
        <v>131</v>
      </c>
      <c r="H137" s="223">
        <v>6.4000000000000004</v>
      </c>
      <c r="I137" s="224"/>
      <c r="J137" s="225">
        <f>ROUND(I137*H137,2)</f>
        <v>0</v>
      </c>
      <c r="K137" s="221" t="s">
        <v>1</v>
      </c>
      <c r="L137" s="44"/>
      <c r="M137" s="226" t="s">
        <v>1</v>
      </c>
      <c r="N137" s="227" t="s">
        <v>43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185</v>
      </c>
      <c r="AT137" s="230" t="s">
        <v>180</v>
      </c>
      <c r="AU137" s="230" t="s">
        <v>86</v>
      </c>
      <c r="AY137" s="17" t="s">
        <v>178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86</v>
      </c>
      <c r="BK137" s="231">
        <f>ROUND(I137*H137,2)</f>
        <v>0</v>
      </c>
      <c r="BL137" s="17" t="s">
        <v>185</v>
      </c>
      <c r="BM137" s="230" t="s">
        <v>790</v>
      </c>
    </row>
    <row r="138" s="2" customFormat="1">
      <c r="A138" s="38"/>
      <c r="B138" s="39"/>
      <c r="C138" s="40"/>
      <c r="D138" s="232" t="s">
        <v>187</v>
      </c>
      <c r="E138" s="40"/>
      <c r="F138" s="233" t="s">
        <v>789</v>
      </c>
      <c r="G138" s="40"/>
      <c r="H138" s="40"/>
      <c r="I138" s="234"/>
      <c r="J138" s="40"/>
      <c r="K138" s="40"/>
      <c r="L138" s="44"/>
      <c r="M138" s="235"/>
      <c r="N138" s="23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187</v>
      </c>
      <c r="AU138" s="17" t="s">
        <v>86</v>
      </c>
    </row>
    <row r="139" s="2" customFormat="1" ht="21.75" customHeight="1">
      <c r="A139" s="38"/>
      <c r="B139" s="39"/>
      <c r="C139" s="219" t="s">
        <v>248</v>
      </c>
      <c r="D139" s="219" t="s">
        <v>180</v>
      </c>
      <c r="E139" s="220" t="s">
        <v>791</v>
      </c>
      <c r="F139" s="221" t="s">
        <v>792</v>
      </c>
      <c r="G139" s="222" t="s">
        <v>116</v>
      </c>
      <c r="H139" s="223">
        <v>1.2</v>
      </c>
      <c r="I139" s="224"/>
      <c r="J139" s="225">
        <f>ROUND(I139*H139,2)</f>
        <v>0</v>
      </c>
      <c r="K139" s="221" t="s">
        <v>1</v>
      </c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185</v>
      </c>
      <c r="AT139" s="230" t="s">
        <v>180</v>
      </c>
      <c r="AU139" s="230" t="s">
        <v>86</v>
      </c>
      <c r="AY139" s="17" t="s">
        <v>178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185</v>
      </c>
      <c r="BM139" s="230" t="s">
        <v>793</v>
      </c>
    </row>
    <row r="140" s="2" customFormat="1">
      <c r="A140" s="38"/>
      <c r="B140" s="39"/>
      <c r="C140" s="40"/>
      <c r="D140" s="232" t="s">
        <v>187</v>
      </c>
      <c r="E140" s="40"/>
      <c r="F140" s="233" t="s">
        <v>792</v>
      </c>
      <c r="G140" s="40"/>
      <c r="H140" s="40"/>
      <c r="I140" s="234"/>
      <c r="J140" s="40"/>
      <c r="K140" s="40"/>
      <c r="L140" s="44"/>
      <c r="M140" s="235"/>
      <c r="N140" s="23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187</v>
      </c>
      <c r="AU140" s="17" t="s">
        <v>86</v>
      </c>
    </row>
    <row r="141" s="2" customFormat="1" ht="24.15" customHeight="1">
      <c r="A141" s="38"/>
      <c r="B141" s="39"/>
      <c r="C141" s="219" t="s">
        <v>8</v>
      </c>
      <c r="D141" s="219" t="s">
        <v>180</v>
      </c>
      <c r="E141" s="220" t="s">
        <v>794</v>
      </c>
      <c r="F141" s="221" t="s">
        <v>795</v>
      </c>
      <c r="G141" s="222" t="s">
        <v>303</v>
      </c>
      <c r="H141" s="223">
        <v>2</v>
      </c>
      <c r="I141" s="224"/>
      <c r="J141" s="225">
        <f>ROUND(I141*H141,2)</f>
        <v>0</v>
      </c>
      <c r="K141" s="221" t="s">
        <v>1</v>
      </c>
      <c r="L141" s="44"/>
      <c r="M141" s="226" t="s">
        <v>1</v>
      </c>
      <c r="N141" s="227" t="s">
        <v>43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185</v>
      </c>
      <c r="AT141" s="230" t="s">
        <v>180</v>
      </c>
      <c r="AU141" s="230" t="s">
        <v>86</v>
      </c>
      <c r="AY141" s="17" t="s">
        <v>178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86</v>
      </c>
      <c r="BK141" s="231">
        <f>ROUND(I141*H141,2)</f>
        <v>0</v>
      </c>
      <c r="BL141" s="17" t="s">
        <v>185</v>
      </c>
      <c r="BM141" s="230" t="s">
        <v>796</v>
      </c>
    </row>
    <row r="142" s="2" customFormat="1">
      <c r="A142" s="38"/>
      <c r="B142" s="39"/>
      <c r="C142" s="40"/>
      <c r="D142" s="232" t="s">
        <v>187</v>
      </c>
      <c r="E142" s="40"/>
      <c r="F142" s="233" t="s">
        <v>795</v>
      </c>
      <c r="G142" s="40"/>
      <c r="H142" s="40"/>
      <c r="I142" s="234"/>
      <c r="J142" s="40"/>
      <c r="K142" s="40"/>
      <c r="L142" s="44"/>
      <c r="M142" s="235"/>
      <c r="N142" s="236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187</v>
      </c>
      <c r="AU142" s="17" t="s">
        <v>86</v>
      </c>
    </row>
    <row r="143" s="2" customFormat="1" ht="16.5" customHeight="1">
      <c r="A143" s="38"/>
      <c r="B143" s="39"/>
      <c r="C143" s="219" t="s">
        <v>261</v>
      </c>
      <c r="D143" s="219" t="s">
        <v>180</v>
      </c>
      <c r="E143" s="220" t="s">
        <v>797</v>
      </c>
      <c r="F143" s="221" t="s">
        <v>798</v>
      </c>
      <c r="G143" s="222" t="s">
        <v>303</v>
      </c>
      <c r="H143" s="223">
        <v>1</v>
      </c>
      <c r="I143" s="224"/>
      <c r="J143" s="225">
        <f>ROUND(I143*H143,2)</f>
        <v>0</v>
      </c>
      <c r="K143" s="221" t="s">
        <v>1</v>
      </c>
      <c r="L143" s="44"/>
      <c r="M143" s="226" t="s">
        <v>1</v>
      </c>
      <c r="N143" s="227" t="s">
        <v>43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185</v>
      </c>
      <c r="AT143" s="230" t="s">
        <v>180</v>
      </c>
      <c r="AU143" s="230" t="s">
        <v>86</v>
      </c>
      <c r="AY143" s="17" t="s">
        <v>178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185</v>
      </c>
      <c r="BM143" s="230" t="s">
        <v>799</v>
      </c>
    </row>
    <row r="144" s="2" customFormat="1">
      <c r="A144" s="38"/>
      <c r="B144" s="39"/>
      <c r="C144" s="40"/>
      <c r="D144" s="232" t="s">
        <v>187</v>
      </c>
      <c r="E144" s="40"/>
      <c r="F144" s="233" t="s">
        <v>798</v>
      </c>
      <c r="G144" s="40"/>
      <c r="H144" s="40"/>
      <c r="I144" s="234"/>
      <c r="J144" s="40"/>
      <c r="K144" s="40"/>
      <c r="L144" s="44"/>
      <c r="M144" s="235"/>
      <c r="N144" s="236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187</v>
      </c>
      <c r="AU144" s="17" t="s">
        <v>86</v>
      </c>
    </row>
    <row r="145" s="2" customFormat="1" ht="24.15" customHeight="1">
      <c r="A145" s="38"/>
      <c r="B145" s="39"/>
      <c r="C145" s="219" t="s">
        <v>266</v>
      </c>
      <c r="D145" s="219" t="s">
        <v>180</v>
      </c>
      <c r="E145" s="220" t="s">
        <v>800</v>
      </c>
      <c r="F145" s="221" t="s">
        <v>801</v>
      </c>
      <c r="G145" s="222" t="s">
        <v>270</v>
      </c>
      <c r="H145" s="223">
        <v>23.350000000000001</v>
      </c>
      <c r="I145" s="224"/>
      <c r="J145" s="225">
        <f>ROUND(I145*H145,2)</f>
        <v>0</v>
      </c>
      <c r="K145" s="221" t="s">
        <v>1</v>
      </c>
      <c r="L145" s="44"/>
      <c r="M145" s="226" t="s">
        <v>1</v>
      </c>
      <c r="N145" s="227" t="s">
        <v>43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185</v>
      </c>
      <c r="AT145" s="230" t="s">
        <v>180</v>
      </c>
      <c r="AU145" s="230" t="s">
        <v>86</v>
      </c>
      <c r="AY145" s="17" t="s">
        <v>178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185</v>
      </c>
      <c r="BM145" s="230" t="s">
        <v>802</v>
      </c>
    </row>
    <row r="146" s="13" customFormat="1">
      <c r="A146" s="13"/>
      <c r="B146" s="237"/>
      <c r="C146" s="238"/>
      <c r="D146" s="232" t="s">
        <v>189</v>
      </c>
      <c r="E146" s="239" t="s">
        <v>1</v>
      </c>
      <c r="F146" s="240" t="s">
        <v>367</v>
      </c>
      <c r="G146" s="238"/>
      <c r="H146" s="239" t="s">
        <v>1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189</v>
      </c>
      <c r="AU146" s="246" t="s">
        <v>86</v>
      </c>
      <c r="AV146" s="13" t="s">
        <v>86</v>
      </c>
      <c r="AW146" s="13" t="s">
        <v>34</v>
      </c>
      <c r="AX146" s="13" t="s">
        <v>78</v>
      </c>
      <c r="AY146" s="246" t="s">
        <v>178</v>
      </c>
    </row>
    <row r="147" s="14" customFormat="1">
      <c r="A147" s="14"/>
      <c r="B147" s="247"/>
      <c r="C147" s="248"/>
      <c r="D147" s="232" t="s">
        <v>189</v>
      </c>
      <c r="E147" s="249" t="s">
        <v>1</v>
      </c>
      <c r="F147" s="250" t="s">
        <v>803</v>
      </c>
      <c r="G147" s="248"/>
      <c r="H147" s="251">
        <v>23.350000000000001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189</v>
      </c>
      <c r="AU147" s="257" t="s">
        <v>86</v>
      </c>
      <c r="AV147" s="14" t="s">
        <v>88</v>
      </c>
      <c r="AW147" s="14" t="s">
        <v>34</v>
      </c>
      <c r="AX147" s="14" t="s">
        <v>86</v>
      </c>
      <c r="AY147" s="257" t="s">
        <v>178</v>
      </c>
    </row>
    <row r="148" s="2" customFormat="1" ht="24.15" customHeight="1">
      <c r="A148" s="38"/>
      <c r="B148" s="39"/>
      <c r="C148" s="219" t="s">
        <v>274</v>
      </c>
      <c r="D148" s="219" t="s">
        <v>180</v>
      </c>
      <c r="E148" s="220" t="s">
        <v>804</v>
      </c>
      <c r="F148" s="221" t="s">
        <v>805</v>
      </c>
      <c r="G148" s="222" t="s">
        <v>303</v>
      </c>
      <c r="H148" s="223">
        <v>1</v>
      </c>
      <c r="I148" s="224"/>
      <c r="J148" s="225">
        <f>ROUND(I148*H148,2)</f>
        <v>0</v>
      </c>
      <c r="K148" s="221" t="s">
        <v>1</v>
      </c>
      <c r="L148" s="44"/>
      <c r="M148" s="285" t="s">
        <v>1</v>
      </c>
      <c r="N148" s="286" t="s">
        <v>43</v>
      </c>
      <c r="O148" s="283"/>
      <c r="P148" s="287">
        <f>O148*H148</f>
        <v>0</v>
      </c>
      <c r="Q148" s="287">
        <v>0</v>
      </c>
      <c r="R148" s="287">
        <f>Q148*H148</f>
        <v>0</v>
      </c>
      <c r="S148" s="287">
        <v>0</v>
      </c>
      <c r="T148" s="28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185</v>
      </c>
      <c r="AT148" s="230" t="s">
        <v>180</v>
      </c>
      <c r="AU148" s="230" t="s">
        <v>86</v>
      </c>
      <c r="AY148" s="17" t="s">
        <v>178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86</v>
      </c>
      <c r="BK148" s="231">
        <f>ROUND(I148*H148,2)</f>
        <v>0</v>
      </c>
      <c r="BL148" s="17" t="s">
        <v>185</v>
      </c>
      <c r="BM148" s="230" t="s">
        <v>806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5Az0LlHlaN7s6zkbGgi1nLZ86gycoJMUMxyMDrVHtV8E6qnCbEkc6jyoeo1IPH4ZQpPd3C5XWiOUjXJtxy5Qwg==" hashValue="K9sx2ENZ2uR9CDy6NNsGcRD7HbItmCVa8vVQU9gAqBXni3Wmb/l8GexUO+N495g3p5dlevw0qWgkoTelhSgeQA==" algorithmName="SHA-512" password="CC35"/>
  <autoFilter ref="C116:K14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88</v>
      </c>
    </row>
    <row r="4" s="1" customFormat="1" ht="24.96" customHeight="1">
      <c r="B4" s="20"/>
      <c r="D4" s="139" t="s">
        <v>105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Baťův kanál, PK Nedakonice, PK Vnorovy I. – komplexní oprava (PK Nedakonice)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118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807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15. 3. 2024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27</v>
      </c>
      <c r="F15" s="38"/>
      <c r="G15" s="38"/>
      <c r="H15" s="38"/>
      <c r="I15" s="141" t="s">
        <v>28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29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31</v>
      </c>
      <c r="E20" s="38"/>
      <c r="F20" s="38"/>
      <c r="G20" s="38"/>
      <c r="H20" s="38"/>
      <c r="I20" s="141" t="s">
        <v>25</v>
      </c>
      <c r="J20" s="144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33</v>
      </c>
      <c r="F21" s="38"/>
      <c r="G21" s="38"/>
      <c r="H21" s="38"/>
      <c r="I21" s="141" t="s">
        <v>28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35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28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152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40</v>
      </c>
      <c r="G32" s="38"/>
      <c r="H32" s="38"/>
      <c r="I32" s="153" t="s">
        <v>39</v>
      </c>
      <c r="J32" s="153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42</v>
      </c>
      <c r="E33" s="141" t="s">
        <v>43</v>
      </c>
      <c r="F33" s="155">
        <f>ROUND((SUM(BE117:BE150)),  2)</f>
        <v>0</v>
      </c>
      <c r="G33" s="38"/>
      <c r="H33" s="38"/>
      <c r="I33" s="156">
        <v>0.20999999999999999</v>
      </c>
      <c r="J33" s="155">
        <f>ROUND(((SUM(BE117:BE150))*I33),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44</v>
      </c>
      <c r="F34" s="155">
        <f>ROUND((SUM(BF117:BF150)),  2)</f>
        <v>0</v>
      </c>
      <c r="G34" s="38"/>
      <c r="H34" s="38"/>
      <c r="I34" s="156">
        <v>0.12</v>
      </c>
      <c r="J34" s="155">
        <f>ROUND(((SUM(BF117:BF150))*I34),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45</v>
      </c>
      <c r="F35" s="155">
        <f>ROUND((SUM(BG117:BG150)),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46</v>
      </c>
      <c r="F36" s="155">
        <f>ROUND((SUM(BH117:BH150)),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47</v>
      </c>
      <c r="F37" s="155">
        <f>ROUND((SUM(BI117:BI150)),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Baťův kanál, PK Nedakonice, PK Vnorovy I. – komplexní oprava (PK Nedakonice)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PS 01.02 - Dolní vrata a provizorní hrazení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Nedakonice</v>
      </c>
      <c r="G89" s="40"/>
      <c r="H89" s="40"/>
      <c r="I89" s="32" t="s">
        <v>22</v>
      </c>
      <c r="J89" s="79" t="str">
        <f>IF(J12="","",J12)</f>
        <v>15. 3. 2024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31</v>
      </c>
      <c r="J91" s="36" t="str">
        <f>E21</f>
        <v xml:space="preserve">Vodohospodářský rozvoj a výstavba, a.s.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144</v>
      </c>
      <c r="D94" s="177"/>
      <c r="E94" s="177"/>
      <c r="F94" s="177"/>
      <c r="G94" s="177"/>
      <c r="H94" s="177"/>
      <c r="I94" s="177"/>
      <c r="J94" s="178" t="s">
        <v>145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146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147</v>
      </c>
    </row>
    <row r="97" s="9" customFormat="1" ht="24.96" customHeight="1">
      <c r="A97" s="9"/>
      <c r="B97" s="180"/>
      <c r="C97" s="181"/>
      <c r="D97" s="182" t="s">
        <v>808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163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5" t="str">
        <f>E7</f>
        <v>Baťův kanál, PK Nedakonice, PK Vnorovy I. – komplexní oprava (PK Nedakonice)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PS 01.02 - Dolní vrata a provizorní hrazení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Nedakonice</v>
      </c>
      <c r="G111" s="40"/>
      <c r="H111" s="40"/>
      <c r="I111" s="32" t="s">
        <v>22</v>
      </c>
      <c r="J111" s="79" t="str">
        <f>IF(J12="","",J12)</f>
        <v>15. 3. 2024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40.05" customHeight="1">
      <c r="A113" s="38"/>
      <c r="B113" s="39"/>
      <c r="C113" s="32" t="s">
        <v>24</v>
      </c>
      <c r="D113" s="40"/>
      <c r="E113" s="40"/>
      <c r="F113" s="27" t="str">
        <f>E15</f>
        <v xml:space="preserve">Povodí Moravy, s.p. </v>
      </c>
      <c r="G113" s="40"/>
      <c r="H113" s="40"/>
      <c r="I113" s="32" t="s">
        <v>31</v>
      </c>
      <c r="J113" s="36" t="str">
        <f>E21</f>
        <v xml:space="preserve">Vodohospodářský rozvoj a výstavba, a.s.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29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2"/>
      <c r="B116" s="193"/>
      <c r="C116" s="194" t="s">
        <v>164</v>
      </c>
      <c r="D116" s="195" t="s">
        <v>63</v>
      </c>
      <c r="E116" s="195" t="s">
        <v>59</v>
      </c>
      <c r="F116" s="195" t="s">
        <v>60</v>
      </c>
      <c r="G116" s="195" t="s">
        <v>165</v>
      </c>
      <c r="H116" s="195" t="s">
        <v>166</v>
      </c>
      <c r="I116" s="195" t="s">
        <v>167</v>
      </c>
      <c r="J116" s="195" t="s">
        <v>145</v>
      </c>
      <c r="K116" s="196" t="s">
        <v>168</v>
      </c>
      <c r="L116" s="197"/>
      <c r="M116" s="100" t="s">
        <v>1</v>
      </c>
      <c r="N116" s="101" t="s">
        <v>42</v>
      </c>
      <c r="O116" s="101" t="s">
        <v>169</v>
      </c>
      <c r="P116" s="101" t="s">
        <v>170</v>
      </c>
      <c r="Q116" s="101" t="s">
        <v>171</v>
      </c>
      <c r="R116" s="101" t="s">
        <v>172</v>
      </c>
      <c r="S116" s="101" t="s">
        <v>173</v>
      </c>
      <c r="T116" s="102" t="s">
        <v>174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8"/>
      <c r="B117" s="39"/>
      <c r="C117" s="107" t="s">
        <v>175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147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77</v>
      </c>
      <c r="E118" s="206" t="s">
        <v>809</v>
      </c>
      <c r="F118" s="206" t="s">
        <v>810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SUM(P119:P150)</f>
        <v>0</v>
      </c>
      <c r="Q118" s="211"/>
      <c r="R118" s="212">
        <f>SUM(R119:R150)</f>
        <v>0</v>
      </c>
      <c r="S118" s="211"/>
      <c r="T118" s="213">
        <f>SUM(T119:T150)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86</v>
      </c>
      <c r="AT118" s="215" t="s">
        <v>77</v>
      </c>
      <c r="AU118" s="215" t="s">
        <v>78</v>
      </c>
      <c r="AY118" s="214" t="s">
        <v>178</v>
      </c>
      <c r="BK118" s="216">
        <f>SUM(BK119:BK150)</f>
        <v>0</v>
      </c>
    </row>
    <row r="119" s="2" customFormat="1" ht="24.15" customHeight="1">
      <c r="A119" s="38"/>
      <c r="B119" s="39"/>
      <c r="C119" s="219" t="s">
        <v>86</v>
      </c>
      <c r="D119" s="219" t="s">
        <v>180</v>
      </c>
      <c r="E119" s="220" t="s">
        <v>761</v>
      </c>
      <c r="F119" s="221" t="s">
        <v>762</v>
      </c>
      <c r="G119" s="222" t="s">
        <v>270</v>
      </c>
      <c r="H119" s="223">
        <v>2430</v>
      </c>
      <c r="I119" s="224"/>
      <c r="J119" s="225">
        <f>ROUND(I119*H119,2)</f>
        <v>0</v>
      </c>
      <c r="K119" s="221" t="s">
        <v>1</v>
      </c>
      <c r="L119" s="44"/>
      <c r="M119" s="226" t="s">
        <v>1</v>
      </c>
      <c r="N119" s="227" t="s">
        <v>43</v>
      </c>
      <c r="O119" s="91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185</v>
      </c>
      <c r="AT119" s="230" t="s">
        <v>180</v>
      </c>
      <c r="AU119" s="230" t="s">
        <v>86</v>
      </c>
      <c r="AY119" s="17" t="s">
        <v>178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86</v>
      </c>
      <c r="BK119" s="231">
        <f>ROUND(I119*H119,2)</f>
        <v>0</v>
      </c>
      <c r="BL119" s="17" t="s">
        <v>185</v>
      </c>
      <c r="BM119" s="230" t="s">
        <v>811</v>
      </c>
    </row>
    <row r="120" s="2" customFormat="1">
      <c r="A120" s="38"/>
      <c r="B120" s="39"/>
      <c r="C120" s="40"/>
      <c r="D120" s="232" t="s">
        <v>187</v>
      </c>
      <c r="E120" s="40"/>
      <c r="F120" s="233" t="s">
        <v>762</v>
      </c>
      <c r="G120" s="40"/>
      <c r="H120" s="40"/>
      <c r="I120" s="234"/>
      <c r="J120" s="40"/>
      <c r="K120" s="40"/>
      <c r="L120" s="44"/>
      <c r="M120" s="235"/>
      <c r="N120" s="236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187</v>
      </c>
      <c r="AU120" s="17" t="s">
        <v>86</v>
      </c>
    </row>
    <row r="121" s="2" customFormat="1" ht="24.15" customHeight="1">
      <c r="A121" s="38"/>
      <c r="B121" s="39"/>
      <c r="C121" s="219" t="s">
        <v>88</v>
      </c>
      <c r="D121" s="219" t="s">
        <v>180</v>
      </c>
      <c r="E121" s="220" t="s">
        <v>764</v>
      </c>
      <c r="F121" s="221" t="s">
        <v>765</v>
      </c>
      <c r="G121" s="222" t="s">
        <v>270</v>
      </c>
      <c r="H121" s="223">
        <v>940</v>
      </c>
      <c r="I121" s="224"/>
      <c r="J121" s="225">
        <f>ROUND(I121*H121,2)</f>
        <v>0</v>
      </c>
      <c r="K121" s="221" t="s">
        <v>1</v>
      </c>
      <c r="L121" s="44"/>
      <c r="M121" s="226" t="s">
        <v>1</v>
      </c>
      <c r="N121" s="227" t="s">
        <v>43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185</v>
      </c>
      <c r="AT121" s="230" t="s">
        <v>180</v>
      </c>
      <c r="AU121" s="230" t="s">
        <v>86</v>
      </c>
      <c r="AY121" s="17" t="s">
        <v>178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86</v>
      </c>
      <c r="BK121" s="231">
        <f>ROUND(I121*H121,2)</f>
        <v>0</v>
      </c>
      <c r="BL121" s="17" t="s">
        <v>185</v>
      </c>
      <c r="BM121" s="230" t="s">
        <v>812</v>
      </c>
    </row>
    <row r="122" s="2" customFormat="1">
      <c r="A122" s="38"/>
      <c r="B122" s="39"/>
      <c r="C122" s="40"/>
      <c r="D122" s="232" t="s">
        <v>187</v>
      </c>
      <c r="E122" s="40"/>
      <c r="F122" s="233" t="s">
        <v>765</v>
      </c>
      <c r="G122" s="40"/>
      <c r="H122" s="40"/>
      <c r="I122" s="234"/>
      <c r="J122" s="40"/>
      <c r="K122" s="40"/>
      <c r="L122" s="44"/>
      <c r="M122" s="235"/>
      <c r="N122" s="236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187</v>
      </c>
      <c r="AU122" s="17" t="s">
        <v>86</v>
      </c>
    </row>
    <row r="123" s="2" customFormat="1" ht="16.5" customHeight="1">
      <c r="A123" s="38"/>
      <c r="B123" s="39"/>
      <c r="C123" s="219" t="s">
        <v>101</v>
      </c>
      <c r="D123" s="219" t="s">
        <v>180</v>
      </c>
      <c r="E123" s="220" t="s">
        <v>767</v>
      </c>
      <c r="F123" s="221" t="s">
        <v>768</v>
      </c>
      <c r="G123" s="222" t="s">
        <v>270</v>
      </c>
      <c r="H123" s="223">
        <v>260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43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185</v>
      </c>
      <c r="AT123" s="230" t="s">
        <v>180</v>
      </c>
      <c r="AU123" s="230" t="s">
        <v>86</v>
      </c>
      <c r="AY123" s="17" t="s">
        <v>178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86</v>
      </c>
      <c r="BK123" s="231">
        <f>ROUND(I123*H123,2)</f>
        <v>0</v>
      </c>
      <c r="BL123" s="17" t="s">
        <v>185</v>
      </c>
      <c r="BM123" s="230" t="s">
        <v>813</v>
      </c>
    </row>
    <row r="124" s="2" customFormat="1">
      <c r="A124" s="38"/>
      <c r="B124" s="39"/>
      <c r="C124" s="40"/>
      <c r="D124" s="232" t="s">
        <v>187</v>
      </c>
      <c r="E124" s="40"/>
      <c r="F124" s="233" t="s">
        <v>768</v>
      </c>
      <c r="G124" s="40"/>
      <c r="H124" s="40"/>
      <c r="I124" s="234"/>
      <c r="J124" s="40"/>
      <c r="K124" s="40"/>
      <c r="L124" s="44"/>
      <c r="M124" s="235"/>
      <c r="N124" s="23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187</v>
      </c>
      <c r="AU124" s="17" t="s">
        <v>86</v>
      </c>
    </row>
    <row r="125" s="2" customFormat="1" ht="21.75" customHeight="1">
      <c r="A125" s="38"/>
      <c r="B125" s="39"/>
      <c r="C125" s="219" t="s">
        <v>185</v>
      </c>
      <c r="D125" s="219" t="s">
        <v>180</v>
      </c>
      <c r="E125" s="220" t="s">
        <v>770</v>
      </c>
      <c r="F125" s="221" t="s">
        <v>771</v>
      </c>
      <c r="G125" s="222" t="s">
        <v>270</v>
      </c>
      <c r="H125" s="223">
        <v>520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43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185</v>
      </c>
      <c r="AT125" s="230" t="s">
        <v>180</v>
      </c>
      <c r="AU125" s="230" t="s">
        <v>86</v>
      </c>
      <c r="AY125" s="17" t="s">
        <v>178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86</v>
      </c>
      <c r="BK125" s="231">
        <f>ROUND(I125*H125,2)</f>
        <v>0</v>
      </c>
      <c r="BL125" s="17" t="s">
        <v>185</v>
      </c>
      <c r="BM125" s="230" t="s">
        <v>814</v>
      </c>
    </row>
    <row r="126" s="2" customFormat="1">
      <c r="A126" s="38"/>
      <c r="B126" s="39"/>
      <c r="C126" s="40"/>
      <c r="D126" s="232" t="s">
        <v>187</v>
      </c>
      <c r="E126" s="40"/>
      <c r="F126" s="233" t="s">
        <v>771</v>
      </c>
      <c r="G126" s="40"/>
      <c r="H126" s="40"/>
      <c r="I126" s="234"/>
      <c r="J126" s="40"/>
      <c r="K126" s="40"/>
      <c r="L126" s="44"/>
      <c r="M126" s="235"/>
      <c r="N126" s="23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187</v>
      </c>
      <c r="AU126" s="17" t="s">
        <v>86</v>
      </c>
    </row>
    <row r="127" s="2" customFormat="1" ht="16.5" customHeight="1">
      <c r="A127" s="38"/>
      <c r="B127" s="39"/>
      <c r="C127" s="219" t="s">
        <v>210</v>
      </c>
      <c r="D127" s="219" t="s">
        <v>180</v>
      </c>
      <c r="E127" s="220" t="s">
        <v>773</v>
      </c>
      <c r="F127" s="221" t="s">
        <v>774</v>
      </c>
      <c r="G127" s="222" t="s">
        <v>270</v>
      </c>
      <c r="H127" s="223">
        <v>980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43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185</v>
      </c>
      <c r="AT127" s="230" t="s">
        <v>180</v>
      </c>
      <c r="AU127" s="230" t="s">
        <v>86</v>
      </c>
      <c r="AY127" s="17" t="s">
        <v>178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86</v>
      </c>
      <c r="BK127" s="231">
        <f>ROUND(I127*H127,2)</f>
        <v>0</v>
      </c>
      <c r="BL127" s="17" t="s">
        <v>185</v>
      </c>
      <c r="BM127" s="230" t="s">
        <v>815</v>
      </c>
    </row>
    <row r="128" s="2" customFormat="1">
      <c r="A128" s="38"/>
      <c r="B128" s="39"/>
      <c r="C128" s="40"/>
      <c r="D128" s="232" t="s">
        <v>187</v>
      </c>
      <c r="E128" s="40"/>
      <c r="F128" s="233" t="s">
        <v>774</v>
      </c>
      <c r="G128" s="40"/>
      <c r="H128" s="40"/>
      <c r="I128" s="234"/>
      <c r="J128" s="40"/>
      <c r="K128" s="40"/>
      <c r="L128" s="44"/>
      <c r="M128" s="235"/>
      <c r="N128" s="23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187</v>
      </c>
      <c r="AU128" s="17" t="s">
        <v>86</v>
      </c>
    </row>
    <row r="129" s="2" customFormat="1" ht="21.75" customHeight="1">
      <c r="A129" s="38"/>
      <c r="B129" s="39"/>
      <c r="C129" s="219" t="s">
        <v>216</v>
      </c>
      <c r="D129" s="219" t="s">
        <v>180</v>
      </c>
      <c r="E129" s="220" t="s">
        <v>776</v>
      </c>
      <c r="F129" s="221" t="s">
        <v>777</v>
      </c>
      <c r="G129" s="222" t="s">
        <v>270</v>
      </c>
      <c r="H129" s="223">
        <v>4920</v>
      </c>
      <c r="I129" s="224"/>
      <c r="J129" s="225">
        <f>ROUND(I129*H129,2)</f>
        <v>0</v>
      </c>
      <c r="K129" s="221" t="s">
        <v>1</v>
      </c>
      <c r="L129" s="44"/>
      <c r="M129" s="226" t="s">
        <v>1</v>
      </c>
      <c r="N129" s="227" t="s">
        <v>43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185</v>
      </c>
      <c r="AT129" s="230" t="s">
        <v>180</v>
      </c>
      <c r="AU129" s="230" t="s">
        <v>86</v>
      </c>
      <c r="AY129" s="17" t="s">
        <v>178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86</v>
      </c>
      <c r="BK129" s="231">
        <f>ROUND(I129*H129,2)</f>
        <v>0</v>
      </c>
      <c r="BL129" s="17" t="s">
        <v>185</v>
      </c>
      <c r="BM129" s="230" t="s">
        <v>816</v>
      </c>
    </row>
    <row r="130" s="2" customFormat="1">
      <c r="A130" s="38"/>
      <c r="B130" s="39"/>
      <c r="C130" s="40"/>
      <c r="D130" s="232" t="s">
        <v>187</v>
      </c>
      <c r="E130" s="40"/>
      <c r="F130" s="233" t="s">
        <v>777</v>
      </c>
      <c r="G130" s="40"/>
      <c r="H130" s="40"/>
      <c r="I130" s="234"/>
      <c r="J130" s="40"/>
      <c r="K130" s="40"/>
      <c r="L130" s="44"/>
      <c r="M130" s="235"/>
      <c r="N130" s="23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187</v>
      </c>
      <c r="AU130" s="17" t="s">
        <v>86</v>
      </c>
    </row>
    <row r="131" s="2" customFormat="1" ht="16.5" customHeight="1">
      <c r="A131" s="38"/>
      <c r="B131" s="39"/>
      <c r="C131" s="219" t="s">
        <v>223</v>
      </c>
      <c r="D131" s="219" t="s">
        <v>180</v>
      </c>
      <c r="E131" s="220" t="s">
        <v>779</v>
      </c>
      <c r="F131" s="221" t="s">
        <v>780</v>
      </c>
      <c r="G131" s="222" t="s">
        <v>270</v>
      </c>
      <c r="H131" s="223">
        <v>465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43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185</v>
      </c>
      <c r="AT131" s="230" t="s">
        <v>180</v>
      </c>
      <c r="AU131" s="230" t="s">
        <v>86</v>
      </c>
      <c r="AY131" s="17" t="s">
        <v>178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86</v>
      </c>
      <c r="BK131" s="231">
        <f>ROUND(I131*H131,2)</f>
        <v>0</v>
      </c>
      <c r="BL131" s="17" t="s">
        <v>185</v>
      </c>
      <c r="BM131" s="230" t="s">
        <v>817</v>
      </c>
    </row>
    <row r="132" s="2" customFormat="1">
      <c r="A132" s="38"/>
      <c r="B132" s="39"/>
      <c r="C132" s="40"/>
      <c r="D132" s="232" t="s">
        <v>187</v>
      </c>
      <c r="E132" s="40"/>
      <c r="F132" s="233" t="s">
        <v>780</v>
      </c>
      <c r="G132" s="40"/>
      <c r="H132" s="40"/>
      <c r="I132" s="234"/>
      <c r="J132" s="40"/>
      <c r="K132" s="40"/>
      <c r="L132" s="44"/>
      <c r="M132" s="235"/>
      <c r="N132" s="23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187</v>
      </c>
      <c r="AU132" s="17" t="s">
        <v>86</v>
      </c>
    </row>
    <row r="133" s="2" customFormat="1" ht="24.15" customHeight="1">
      <c r="A133" s="38"/>
      <c r="B133" s="39"/>
      <c r="C133" s="219" t="s">
        <v>232</v>
      </c>
      <c r="D133" s="219" t="s">
        <v>180</v>
      </c>
      <c r="E133" s="220" t="s">
        <v>782</v>
      </c>
      <c r="F133" s="221" t="s">
        <v>783</v>
      </c>
      <c r="G133" s="222" t="s">
        <v>270</v>
      </c>
      <c r="H133" s="223">
        <v>600</v>
      </c>
      <c r="I133" s="224"/>
      <c r="J133" s="225">
        <f>ROUND(I133*H133,2)</f>
        <v>0</v>
      </c>
      <c r="K133" s="221" t="s">
        <v>1</v>
      </c>
      <c r="L133" s="44"/>
      <c r="M133" s="226" t="s">
        <v>1</v>
      </c>
      <c r="N133" s="227" t="s">
        <v>43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185</v>
      </c>
      <c r="AT133" s="230" t="s">
        <v>180</v>
      </c>
      <c r="AU133" s="230" t="s">
        <v>86</v>
      </c>
      <c r="AY133" s="17" t="s">
        <v>178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86</v>
      </c>
      <c r="BK133" s="231">
        <f>ROUND(I133*H133,2)</f>
        <v>0</v>
      </c>
      <c r="BL133" s="17" t="s">
        <v>185</v>
      </c>
      <c r="BM133" s="230" t="s">
        <v>818</v>
      </c>
    </row>
    <row r="134" s="2" customFormat="1">
      <c r="A134" s="38"/>
      <c r="B134" s="39"/>
      <c r="C134" s="40"/>
      <c r="D134" s="232" t="s">
        <v>187</v>
      </c>
      <c r="E134" s="40"/>
      <c r="F134" s="233" t="s">
        <v>783</v>
      </c>
      <c r="G134" s="40"/>
      <c r="H134" s="40"/>
      <c r="I134" s="234"/>
      <c r="J134" s="40"/>
      <c r="K134" s="40"/>
      <c r="L134" s="44"/>
      <c r="M134" s="235"/>
      <c r="N134" s="23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187</v>
      </c>
      <c r="AU134" s="17" t="s">
        <v>86</v>
      </c>
    </row>
    <row r="135" s="2" customFormat="1" ht="16.5" customHeight="1">
      <c r="A135" s="38"/>
      <c r="B135" s="39"/>
      <c r="C135" s="219" t="s">
        <v>237</v>
      </c>
      <c r="D135" s="219" t="s">
        <v>180</v>
      </c>
      <c r="E135" s="220" t="s">
        <v>785</v>
      </c>
      <c r="F135" s="221" t="s">
        <v>786</v>
      </c>
      <c r="G135" s="222" t="s">
        <v>270</v>
      </c>
      <c r="H135" s="223">
        <v>540</v>
      </c>
      <c r="I135" s="224"/>
      <c r="J135" s="225">
        <f>ROUND(I135*H135,2)</f>
        <v>0</v>
      </c>
      <c r="K135" s="221" t="s">
        <v>1</v>
      </c>
      <c r="L135" s="44"/>
      <c r="M135" s="226" t="s">
        <v>1</v>
      </c>
      <c r="N135" s="227" t="s">
        <v>43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185</v>
      </c>
      <c r="AT135" s="230" t="s">
        <v>180</v>
      </c>
      <c r="AU135" s="230" t="s">
        <v>86</v>
      </c>
      <c r="AY135" s="17" t="s">
        <v>178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86</v>
      </c>
      <c r="BK135" s="231">
        <f>ROUND(I135*H135,2)</f>
        <v>0</v>
      </c>
      <c r="BL135" s="17" t="s">
        <v>185</v>
      </c>
      <c r="BM135" s="230" t="s">
        <v>819</v>
      </c>
    </row>
    <row r="136" s="2" customFormat="1">
      <c r="A136" s="38"/>
      <c r="B136" s="39"/>
      <c r="C136" s="40"/>
      <c r="D136" s="232" t="s">
        <v>187</v>
      </c>
      <c r="E136" s="40"/>
      <c r="F136" s="233" t="s">
        <v>786</v>
      </c>
      <c r="G136" s="40"/>
      <c r="H136" s="40"/>
      <c r="I136" s="234"/>
      <c r="J136" s="40"/>
      <c r="K136" s="40"/>
      <c r="L136" s="44"/>
      <c r="M136" s="235"/>
      <c r="N136" s="23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187</v>
      </c>
      <c r="AU136" s="17" t="s">
        <v>86</v>
      </c>
    </row>
    <row r="137" s="2" customFormat="1" ht="21.75" customHeight="1">
      <c r="A137" s="38"/>
      <c r="B137" s="39"/>
      <c r="C137" s="219" t="s">
        <v>243</v>
      </c>
      <c r="D137" s="219" t="s">
        <v>180</v>
      </c>
      <c r="E137" s="220" t="s">
        <v>788</v>
      </c>
      <c r="F137" s="221" t="s">
        <v>789</v>
      </c>
      <c r="G137" s="222" t="s">
        <v>131</v>
      </c>
      <c r="H137" s="223">
        <v>6.4000000000000004</v>
      </c>
      <c r="I137" s="224"/>
      <c r="J137" s="225">
        <f>ROUND(I137*H137,2)</f>
        <v>0</v>
      </c>
      <c r="K137" s="221" t="s">
        <v>1</v>
      </c>
      <c r="L137" s="44"/>
      <c r="M137" s="226" t="s">
        <v>1</v>
      </c>
      <c r="N137" s="227" t="s">
        <v>43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185</v>
      </c>
      <c r="AT137" s="230" t="s">
        <v>180</v>
      </c>
      <c r="AU137" s="230" t="s">
        <v>86</v>
      </c>
      <c r="AY137" s="17" t="s">
        <v>178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86</v>
      </c>
      <c r="BK137" s="231">
        <f>ROUND(I137*H137,2)</f>
        <v>0</v>
      </c>
      <c r="BL137" s="17" t="s">
        <v>185</v>
      </c>
      <c r="BM137" s="230" t="s">
        <v>820</v>
      </c>
    </row>
    <row r="138" s="2" customFormat="1">
      <c r="A138" s="38"/>
      <c r="B138" s="39"/>
      <c r="C138" s="40"/>
      <c r="D138" s="232" t="s">
        <v>187</v>
      </c>
      <c r="E138" s="40"/>
      <c r="F138" s="233" t="s">
        <v>789</v>
      </c>
      <c r="G138" s="40"/>
      <c r="H138" s="40"/>
      <c r="I138" s="234"/>
      <c r="J138" s="40"/>
      <c r="K138" s="40"/>
      <c r="L138" s="44"/>
      <c r="M138" s="235"/>
      <c r="N138" s="23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187</v>
      </c>
      <c r="AU138" s="17" t="s">
        <v>86</v>
      </c>
    </row>
    <row r="139" s="2" customFormat="1" ht="21.75" customHeight="1">
      <c r="A139" s="38"/>
      <c r="B139" s="39"/>
      <c r="C139" s="219" t="s">
        <v>248</v>
      </c>
      <c r="D139" s="219" t="s">
        <v>180</v>
      </c>
      <c r="E139" s="220" t="s">
        <v>791</v>
      </c>
      <c r="F139" s="221" t="s">
        <v>792</v>
      </c>
      <c r="G139" s="222" t="s">
        <v>116</v>
      </c>
      <c r="H139" s="223">
        <v>1.25</v>
      </c>
      <c r="I139" s="224"/>
      <c r="J139" s="225">
        <f>ROUND(I139*H139,2)</f>
        <v>0</v>
      </c>
      <c r="K139" s="221" t="s">
        <v>1</v>
      </c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185</v>
      </c>
      <c r="AT139" s="230" t="s">
        <v>180</v>
      </c>
      <c r="AU139" s="230" t="s">
        <v>86</v>
      </c>
      <c r="AY139" s="17" t="s">
        <v>178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185</v>
      </c>
      <c r="BM139" s="230" t="s">
        <v>821</v>
      </c>
    </row>
    <row r="140" s="2" customFormat="1">
      <c r="A140" s="38"/>
      <c r="B140" s="39"/>
      <c r="C140" s="40"/>
      <c r="D140" s="232" t="s">
        <v>187</v>
      </c>
      <c r="E140" s="40"/>
      <c r="F140" s="233" t="s">
        <v>792</v>
      </c>
      <c r="G140" s="40"/>
      <c r="H140" s="40"/>
      <c r="I140" s="234"/>
      <c r="J140" s="40"/>
      <c r="K140" s="40"/>
      <c r="L140" s="44"/>
      <c r="M140" s="235"/>
      <c r="N140" s="23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187</v>
      </c>
      <c r="AU140" s="17" t="s">
        <v>86</v>
      </c>
    </row>
    <row r="141" s="2" customFormat="1" ht="24.15" customHeight="1">
      <c r="A141" s="38"/>
      <c r="B141" s="39"/>
      <c r="C141" s="219" t="s">
        <v>8</v>
      </c>
      <c r="D141" s="219" t="s">
        <v>180</v>
      </c>
      <c r="E141" s="220" t="s">
        <v>794</v>
      </c>
      <c r="F141" s="221" t="s">
        <v>795</v>
      </c>
      <c r="G141" s="222" t="s">
        <v>303</v>
      </c>
      <c r="H141" s="223">
        <v>2</v>
      </c>
      <c r="I141" s="224"/>
      <c r="J141" s="225">
        <f>ROUND(I141*H141,2)</f>
        <v>0</v>
      </c>
      <c r="K141" s="221" t="s">
        <v>1</v>
      </c>
      <c r="L141" s="44"/>
      <c r="M141" s="226" t="s">
        <v>1</v>
      </c>
      <c r="N141" s="227" t="s">
        <v>43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185</v>
      </c>
      <c r="AT141" s="230" t="s">
        <v>180</v>
      </c>
      <c r="AU141" s="230" t="s">
        <v>86</v>
      </c>
      <c r="AY141" s="17" t="s">
        <v>178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86</v>
      </c>
      <c r="BK141" s="231">
        <f>ROUND(I141*H141,2)</f>
        <v>0</v>
      </c>
      <c r="BL141" s="17" t="s">
        <v>185</v>
      </c>
      <c r="BM141" s="230" t="s">
        <v>822</v>
      </c>
    </row>
    <row r="142" s="2" customFormat="1">
      <c r="A142" s="38"/>
      <c r="B142" s="39"/>
      <c r="C142" s="40"/>
      <c r="D142" s="232" t="s">
        <v>187</v>
      </c>
      <c r="E142" s="40"/>
      <c r="F142" s="233" t="s">
        <v>795</v>
      </c>
      <c r="G142" s="40"/>
      <c r="H142" s="40"/>
      <c r="I142" s="234"/>
      <c r="J142" s="40"/>
      <c r="K142" s="40"/>
      <c r="L142" s="44"/>
      <c r="M142" s="235"/>
      <c r="N142" s="236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187</v>
      </c>
      <c r="AU142" s="17" t="s">
        <v>86</v>
      </c>
    </row>
    <row r="143" s="2" customFormat="1" ht="16.5" customHeight="1">
      <c r="A143" s="38"/>
      <c r="B143" s="39"/>
      <c r="C143" s="219" t="s">
        <v>261</v>
      </c>
      <c r="D143" s="219" t="s">
        <v>180</v>
      </c>
      <c r="E143" s="220" t="s">
        <v>797</v>
      </c>
      <c r="F143" s="221" t="s">
        <v>798</v>
      </c>
      <c r="G143" s="222" t="s">
        <v>303</v>
      </c>
      <c r="H143" s="223">
        <v>1</v>
      </c>
      <c r="I143" s="224"/>
      <c r="J143" s="225">
        <f>ROUND(I143*H143,2)</f>
        <v>0</v>
      </c>
      <c r="K143" s="221" t="s">
        <v>1</v>
      </c>
      <c r="L143" s="44"/>
      <c r="M143" s="226" t="s">
        <v>1</v>
      </c>
      <c r="N143" s="227" t="s">
        <v>43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185</v>
      </c>
      <c r="AT143" s="230" t="s">
        <v>180</v>
      </c>
      <c r="AU143" s="230" t="s">
        <v>86</v>
      </c>
      <c r="AY143" s="17" t="s">
        <v>178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185</v>
      </c>
      <c r="BM143" s="230" t="s">
        <v>823</v>
      </c>
    </row>
    <row r="144" s="2" customFormat="1">
      <c r="A144" s="38"/>
      <c r="B144" s="39"/>
      <c r="C144" s="40"/>
      <c r="D144" s="232" t="s">
        <v>187</v>
      </c>
      <c r="E144" s="40"/>
      <c r="F144" s="233" t="s">
        <v>798</v>
      </c>
      <c r="G144" s="40"/>
      <c r="H144" s="40"/>
      <c r="I144" s="234"/>
      <c r="J144" s="40"/>
      <c r="K144" s="40"/>
      <c r="L144" s="44"/>
      <c r="M144" s="235"/>
      <c r="N144" s="236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187</v>
      </c>
      <c r="AU144" s="17" t="s">
        <v>86</v>
      </c>
    </row>
    <row r="145" s="2" customFormat="1" ht="21.75" customHeight="1">
      <c r="A145" s="38"/>
      <c r="B145" s="39"/>
      <c r="C145" s="219" t="s">
        <v>266</v>
      </c>
      <c r="D145" s="219" t="s">
        <v>180</v>
      </c>
      <c r="E145" s="220" t="s">
        <v>800</v>
      </c>
      <c r="F145" s="221" t="s">
        <v>824</v>
      </c>
      <c r="G145" s="222" t="s">
        <v>270</v>
      </c>
      <c r="H145" s="223">
        <v>390</v>
      </c>
      <c r="I145" s="224"/>
      <c r="J145" s="225">
        <f>ROUND(I145*H145,2)</f>
        <v>0</v>
      </c>
      <c r="K145" s="221" t="s">
        <v>1</v>
      </c>
      <c r="L145" s="44"/>
      <c r="M145" s="226" t="s">
        <v>1</v>
      </c>
      <c r="N145" s="227" t="s">
        <v>43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185</v>
      </c>
      <c r="AT145" s="230" t="s">
        <v>180</v>
      </c>
      <c r="AU145" s="230" t="s">
        <v>86</v>
      </c>
      <c r="AY145" s="17" t="s">
        <v>178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185</v>
      </c>
      <c r="BM145" s="230" t="s">
        <v>825</v>
      </c>
    </row>
    <row r="146" s="2" customFormat="1">
      <c r="A146" s="38"/>
      <c r="B146" s="39"/>
      <c r="C146" s="40"/>
      <c r="D146" s="232" t="s">
        <v>187</v>
      </c>
      <c r="E146" s="40"/>
      <c r="F146" s="233" t="s">
        <v>824</v>
      </c>
      <c r="G146" s="40"/>
      <c r="H146" s="40"/>
      <c r="I146" s="234"/>
      <c r="J146" s="40"/>
      <c r="K146" s="40"/>
      <c r="L146" s="44"/>
      <c r="M146" s="235"/>
      <c r="N146" s="236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187</v>
      </c>
      <c r="AU146" s="17" t="s">
        <v>86</v>
      </c>
    </row>
    <row r="147" s="2" customFormat="1" ht="16.5" customHeight="1">
      <c r="A147" s="38"/>
      <c r="B147" s="39"/>
      <c r="C147" s="219" t="s">
        <v>274</v>
      </c>
      <c r="D147" s="219" t="s">
        <v>180</v>
      </c>
      <c r="E147" s="220" t="s">
        <v>804</v>
      </c>
      <c r="F147" s="221" t="s">
        <v>826</v>
      </c>
      <c r="G147" s="222" t="s">
        <v>270</v>
      </c>
      <c r="H147" s="223">
        <v>215</v>
      </c>
      <c r="I147" s="224"/>
      <c r="J147" s="225">
        <f>ROUND(I147*H147,2)</f>
        <v>0</v>
      </c>
      <c r="K147" s="221" t="s">
        <v>1</v>
      </c>
      <c r="L147" s="44"/>
      <c r="M147" s="226" t="s">
        <v>1</v>
      </c>
      <c r="N147" s="227" t="s">
        <v>43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185</v>
      </c>
      <c r="AT147" s="230" t="s">
        <v>180</v>
      </c>
      <c r="AU147" s="230" t="s">
        <v>86</v>
      </c>
      <c r="AY147" s="17" t="s">
        <v>178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86</v>
      </c>
      <c r="BK147" s="231">
        <f>ROUND(I147*H147,2)</f>
        <v>0</v>
      </c>
      <c r="BL147" s="17" t="s">
        <v>185</v>
      </c>
      <c r="BM147" s="230" t="s">
        <v>827</v>
      </c>
    </row>
    <row r="148" s="2" customFormat="1">
      <c r="A148" s="38"/>
      <c r="B148" s="39"/>
      <c r="C148" s="40"/>
      <c r="D148" s="232" t="s">
        <v>187</v>
      </c>
      <c r="E148" s="40"/>
      <c r="F148" s="233" t="s">
        <v>826</v>
      </c>
      <c r="G148" s="40"/>
      <c r="H148" s="40"/>
      <c r="I148" s="234"/>
      <c r="J148" s="40"/>
      <c r="K148" s="40"/>
      <c r="L148" s="44"/>
      <c r="M148" s="235"/>
      <c r="N148" s="236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187</v>
      </c>
      <c r="AU148" s="17" t="s">
        <v>86</v>
      </c>
    </row>
    <row r="149" s="2" customFormat="1" ht="16.5" customHeight="1">
      <c r="A149" s="38"/>
      <c r="B149" s="39"/>
      <c r="C149" s="219" t="s">
        <v>281</v>
      </c>
      <c r="D149" s="219" t="s">
        <v>180</v>
      </c>
      <c r="E149" s="220" t="s">
        <v>828</v>
      </c>
      <c r="F149" s="221" t="s">
        <v>829</v>
      </c>
      <c r="G149" s="222" t="s">
        <v>303</v>
      </c>
      <c r="H149" s="223">
        <v>2</v>
      </c>
      <c r="I149" s="224"/>
      <c r="J149" s="225">
        <f>ROUND(I149*H149,2)</f>
        <v>0</v>
      </c>
      <c r="K149" s="221" t="s">
        <v>1</v>
      </c>
      <c r="L149" s="44"/>
      <c r="M149" s="226" t="s">
        <v>1</v>
      </c>
      <c r="N149" s="227" t="s">
        <v>43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185</v>
      </c>
      <c r="AT149" s="230" t="s">
        <v>180</v>
      </c>
      <c r="AU149" s="230" t="s">
        <v>86</v>
      </c>
      <c r="AY149" s="17" t="s">
        <v>178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86</v>
      </c>
      <c r="BK149" s="231">
        <f>ROUND(I149*H149,2)</f>
        <v>0</v>
      </c>
      <c r="BL149" s="17" t="s">
        <v>185</v>
      </c>
      <c r="BM149" s="230" t="s">
        <v>830</v>
      </c>
    </row>
    <row r="150" s="2" customFormat="1">
      <c r="A150" s="38"/>
      <c r="B150" s="39"/>
      <c r="C150" s="40"/>
      <c r="D150" s="232" t="s">
        <v>187</v>
      </c>
      <c r="E150" s="40"/>
      <c r="F150" s="233" t="s">
        <v>829</v>
      </c>
      <c r="G150" s="40"/>
      <c r="H150" s="40"/>
      <c r="I150" s="234"/>
      <c r="J150" s="40"/>
      <c r="K150" s="40"/>
      <c r="L150" s="44"/>
      <c r="M150" s="281"/>
      <c r="N150" s="282"/>
      <c r="O150" s="283"/>
      <c r="P150" s="283"/>
      <c r="Q150" s="283"/>
      <c r="R150" s="283"/>
      <c r="S150" s="283"/>
      <c r="T150" s="284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187</v>
      </c>
      <c r="AU150" s="17" t="s">
        <v>86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R+lmOGPgyV6txNbGzES3QhS/+Ynj81CPb9z4950X1slKsdxEtQ2bXDxn8B7bXUNE3Fvg+T3g3FXRjHWlocxaWA==" hashValue="T3UBjHyFMadqDv6MyUL8haRbGPYLjbeYt2DmzjCoOYz89frolWrhogdmV5EQKBVXy1vI/RJ3VwPHCa+XBxwF2w==" algorithmName="SHA-512" password="CC35"/>
  <autoFilter ref="C116:K15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88</v>
      </c>
    </row>
    <row r="4" s="1" customFormat="1" ht="24.96" customHeight="1">
      <c r="B4" s="20"/>
      <c r="D4" s="139" t="s">
        <v>105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Baťův kanál, PK Nedakonice, PK Vnorovy I. – komplexní oprava (PK Nedakonice)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118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831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15. 3. 2024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27</v>
      </c>
      <c r="F15" s="38"/>
      <c r="G15" s="38"/>
      <c r="H15" s="38"/>
      <c r="I15" s="141" t="s">
        <v>28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29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31</v>
      </c>
      <c r="E20" s="38"/>
      <c r="F20" s="38"/>
      <c r="G20" s="38"/>
      <c r="H20" s="38"/>
      <c r="I20" s="141" t="s">
        <v>25</v>
      </c>
      <c r="J20" s="144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33</v>
      </c>
      <c r="F21" s="38"/>
      <c r="G21" s="38"/>
      <c r="H21" s="38"/>
      <c r="I21" s="141" t="s">
        <v>28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35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28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152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40</v>
      </c>
      <c r="G32" s="38"/>
      <c r="H32" s="38"/>
      <c r="I32" s="153" t="s">
        <v>39</v>
      </c>
      <c r="J32" s="153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42</v>
      </c>
      <c r="E33" s="141" t="s">
        <v>43</v>
      </c>
      <c r="F33" s="155">
        <f>ROUND((SUM(BE122:BE168)),  2)</f>
        <v>0</v>
      </c>
      <c r="G33" s="38"/>
      <c r="H33" s="38"/>
      <c r="I33" s="156">
        <v>0.20999999999999999</v>
      </c>
      <c r="J33" s="155">
        <f>ROUND(((SUM(BE122:BE168))*I33),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44</v>
      </c>
      <c r="F34" s="155">
        <f>ROUND((SUM(BF122:BF168)),  2)</f>
        <v>0</v>
      </c>
      <c r="G34" s="38"/>
      <c r="H34" s="38"/>
      <c r="I34" s="156">
        <v>0.12</v>
      </c>
      <c r="J34" s="155">
        <f>ROUND(((SUM(BF122:BF168))*I34),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45</v>
      </c>
      <c r="F35" s="155">
        <f>ROUND((SUM(BG122:BG168)),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46</v>
      </c>
      <c r="F36" s="155">
        <f>ROUND((SUM(BH122:BH168)),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47</v>
      </c>
      <c r="F37" s="155">
        <f>ROUND((SUM(BI122:BI168)),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143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Baťův kanál, PK Nedakonice, PK Vnorovy I. – komplexní oprava (PK Nedakonice)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Nedakonice</v>
      </c>
      <c r="G89" s="40"/>
      <c r="H89" s="40"/>
      <c r="I89" s="32" t="s">
        <v>22</v>
      </c>
      <c r="J89" s="79" t="str">
        <f>IF(J12="","",J12)</f>
        <v>15. 3. 2024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31</v>
      </c>
      <c r="J91" s="36" t="str">
        <f>E21</f>
        <v xml:space="preserve">Vodohospodářský rozvoj a výstavba, a.s.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144</v>
      </c>
      <c r="D94" s="177"/>
      <c r="E94" s="177"/>
      <c r="F94" s="177"/>
      <c r="G94" s="177"/>
      <c r="H94" s="177"/>
      <c r="I94" s="177"/>
      <c r="J94" s="178" t="s">
        <v>145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146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147</v>
      </c>
    </row>
    <row r="97" s="9" customFormat="1" ht="24.96" customHeight="1">
      <c r="A97" s="9"/>
      <c r="B97" s="180"/>
      <c r="C97" s="181"/>
      <c r="D97" s="182" t="s">
        <v>831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832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833</v>
      </c>
      <c r="E99" s="189"/>
      <c r="F99" s="189"/>
      <c r="G99" s="189"/>
      <c r="H99" s="189"/>
      <c r="I99" s="189"/>
      <c r="J99" s="190">
        <f>J141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834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835</v>
      </c>
      <c r="E101" s="189"/>
      <c r="F101" s="189"/>
      <c r="G101" s="189"/>
      <c r="H101" s="189"/>
      <c r="I101" s="189"/>
      <c r="J101" s="190">
        <f>J155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836</v>
      </c>
      <c r="E102" s="189"/>
      <c r="F102" s="189"/>
      <c r="G102" s="189"/>
      <c r="H102" s="189"/>
      <c r="I102" s="189"/>
      <c r="J102" s="190">
        <f>J162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163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5" t="str">
        <f>E7</f>
        <v>Baťův kanál, PK Nedakonice, PK Vnorovy I. – komplexní oprava (PK Nedakonice)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Nedakonice</v>
      </c>
      <c r="G116" s="40"/>
      <c r="H116" s="40"/>
      <c r="I116" s="32" t="s">
        <v>22</v>
      </c>
      <c r="J116" s="79" t="str">
        <f>IF(J12="","",J12)</f>
        <v>15. 3. 2024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24</v>
      </c>
      <c r="D118" s="40"/>
      <c r="E118" s="40"/>
      <c r="F118" s="27" t="str">
        <f>E15</f>
        <v xml:space="preserve">Povodí Moravy, s.p. </v>
      </c>
      <c r="G118" s="40"/>
      <c r="H118" s="40"/>
      <c r="I118" s="32" t="s">
        <v>31</v>
      </c>
      <c r="J118" s="36" t="str">
        <f>E21</f>
        <v xml:space="preserve">Vodohospodářský rozvoj a výstavba, a.s.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164</v>
      </c>
      <c r="D121" s="195" t="s">
        <v>63</v>
      </c>
      <c r="E121" s="195" t="s">
        <v>59</v>
      </c>
      <c r="F121" s="195" t="s">
        <v>60</v>
      </c>
      <c r="G121" s="195" t="s">
        <v>165</v>
      </c>
      <c r="H121" s="195" t="s">
        <v>166</v>
      </c>
      <c r="I121" s="195" t="s">
        <v>167</v>
      </c>
      <c r="J121" s="195" t="s">
        <v>145</v>
      </c>
      <c r="K121" s="196" t="s">
        <v>168</v>
      </c>
      <c r="L121" s="197"/>
      <c r="M121" s="100" t="s">
        <v>1</v>
      </c>
      <c r="N121" s="101" t="s">
        <v>42</v>
      </c>
      <c r="O121" s="101" t="s">
        <v>169</v>
      </c>
      <c r="P121" s="101" t="s">
        <v>170</v>
      </c>
      <c r="Q121" s="101" t="s">
        <v>171</v>
      </c>
      <c r="R121" s="101" t="s">
        <v>172</v>
      </c>
      <c r="S121" s="101" t="s">
        <v>173</v>
      </c>
      <c r="T121" s="102" t="s">
        <v>174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175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147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95</v>
      </c>
      <c r="F123" s="206" t="s">
        <v>96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P124+P141+P152+P155+P162</f>
        <v>0</v>
      </c>
      <c r="Q123" s="211"/>
      <c r="R123" s="212">
        <f>R124+R141+R152+R155+R162</f>
        <v>0</v>
      </c>
      <c r="S123" s="211"/>
      <c r="T123" s="213">
        <f>T124+T141+T152+T155+T162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210</v>
      </c>
      <c r="AT123" s="215" t="s">
        <v>77</v>
      </c>
      <c r="AU123" s="215" t="s">
        <v>78</v>
      </c>
      <c r="AY123" s="214" t="s">
        <v>178</v>
      </c>
      <c r="BK123" s="216">
        <f>BK124+BK141+BK152+BK155+BK162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837</v>
      </c>
      <c r="F124" s="217" t="s">
        <v>838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SUM(P125:P140)</f>
        <v>0</v>
      </c>
      <c r="Q124" s="211"/>
      <c r="R124" s="212">
        <f>SUM(R125:R140)</f>
        <v>0</v>
      </c>
      <c r="S124" s="211"/>
      <c r="T124" s="213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210</v>
      </c>
      <c r="AT124" s="215" t="s">
        <v>77</v>
      </c>
      <c r="AU124" s="215" t="s">
        <v>86</v>
      </c>
      <c r="AY124" s="214" t="s">
        <v>178</v>
      </c>
      <c r="BK124" s="216">
        <f>SUM(BK125:BK140)</f>
        <v>0</v>
      </c>
    </row>
    <row r="125" s="2" customFormat="1" ht="16.5" customHeight="1">
      <c r="A125" s="38"/>
      <c r="B125" s="39"/>
      <c r="C125" s="219" t="s">
        <v>86</v>
      </c>
      <c r="D125" s="219" t="s">
        <v>180</v>
      </c>
      <c r="E125" s="220" t="s">
        <v>839</v>
      </c>
      <c r="F125" s="221" t="s">
        <v>840</v>
      </c>
      <c r="G125" s="222" t="s">
        <v>303</v>
      </c>
      <c r="H125" s="223">
        <v>1</v>
      </c>
      <c r="I125" s="224"/>
      <c r="J125" s="225">
        <f>ROUND(I125*H125,2)</f>
        <v>0</v>
      </c>
      <c r="K125" s="221" t="s">
        <v>184</v>
      </c>
      <c r="L125" s="44"/>
      <c r="M125" s="226" t="s">
        <v>1</v>
      </c>
      <c r="N125" s="227" t="s">
        <v>43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841</v>
      </c>
      <c r="AT125" s="230" t="s">
        <v>180</v>
      </c>
      <c r="AU125" s="230" t="s">
        <v>88</v>
      </c>
      <c r="AY125" s="17" t="s">
        <v>178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86</v>
      </c>
      <c r="BK125" s="231">
        <f>ROUND(I125*H125,2)</f>
        <v>0</v>
      </c>
      <c r="BL125" s="17" t="s">
        <v>841</v>
      </c>
      <c r="BM125" s="230" t="s">
        <v>842</v>
      </c>
    </row>
    <row r="126" s="2" customFormat="1">
      <c r="A126" s="38"/>
      <c r="B126" s="39"/>
      <c r="C126" s="40"/>
      <c r="D126" s="232" t="s">
        <v>187</v>
      </c>
      <c r="E126" s="40"/>
      <c r="F126" s="233" t="s">
        <v>843</v>
      </c>
      <c r="G126" s="40"/>
      <c r="H126" s="40"/>
      <c r="I126" s="234"/>
      <c r="J126" s="40"/>
      <c r="K126" s="40"/>
      <c r="L126" s="44"/>
      <c r="M126" s="235"/>
      <c r="N126" s="23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187</v>
      </c>
      <c r="AU126" s="17" t="s">
        <v>88</v>
      </c>
    </row>
    <row r="127" s="2" customFormat="1" ht="16.5" customHeight="1">
      <c r="A127" s="38"/>
      <c r="B127" s="39"/>
      <c r="C127" s="219" t="s">
        <v>88</v>
      </c>
      <c r="D127" s="219" t="s">
        <v>180</v>
      </c>
      <c r="E127" s="220" t="s">
        <v>844</v>
      </c>
      <c r="F127" s="221" t="s">
        <v>845</v>
      </c>
      <c r="G127" s="222" t="s">
        <v>303</v>
      </c>
      <c r="H127" s="223">
        <v>1</v>
      </c>
      <c r="I127" s="224"/>
      <c r="J127" s="225">
        <f>ROUND(I127*H127,2)</f>
        <v>0</v>
      </c>
      <c r="K127" s="221" t="s">
        <v>184</v>
      </c>
      <c r="L127" s="44"/>
      <c r="M127" s="226" t="s">
        <v>1</v>
      </c>
      <c r="N127" s="227" t="s">
        <v>43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841</v>
      </c>
      <c r="AT127" s="230" t="s">
        <v>180</v>
      </c>
      <c r="AU127" s="230" t="s">
        <v>88</v>
      </c>
      <c r="AY127" s="17" t="s">
        <v>178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86</v>
      </c>
      <c r="BK127" s="231">
        <f>ROUND(I127*H127,2)</f>
        <v>0</v>
      </c>
      <c r="BL127" s="17" t="s">
        <v>841</v>
      </c>
      <c r="BM127" s="230" t="s">
        <v>846</v>
      </c>
    </row>
    <row r="128" s="2" customFormat="1">
      <c r="A128" s="38"/>
      <c r="B128" s="39"/>
      <c r="C128" s="40"/>
      <c r="D128" s="232" t="s">
        <v>187</v>
      </c>
      <c r="E128" s="40"/>
      <c r="F128" s="233" t="s">
        <v>847</v>
      </c>
      <c r="G128" s="40"/>
      <c r="H128" s="40"/>
      <c r="I128" s="234"/>
      <c r="J128" s="40"/>
      <c r="K128" s="40"/>
      <c r="L128" s="44"/>
      <c r="M128" s="235"/>
      <c r="N128" s="23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187</v>
      </c>
      <c r="AU128" s="17" t="s">
        <v>88</v>
      </c>
    </row>
    <row r="129" s="2" customFormat="1" ht="21.75" customHeight="1">
      <c r="A129" s="38"/>
      <c r="B129" s="39"/>
      <c r="C129" s="219" t="s">
        <v>101</v>
      </c>
      <c r="D129" s="219" t="s">
        <v>180</v>
      </c>
      <c r="E129" s="220" t="s">
        <v>848</v>
      </c>
      <c r="F129" s="221" t="s">
        <v>849</v>
      </c>
      <c r="G129" s="222" t="s">
        <v>303</v>
      </c>
      <c r="H129" s="223">
        <v>1</v>
      </c>
      <c r="I129" s="224"/>
      <c r="J129" s="225">
        <f>ROUND(I129*H129,2)</f>
        <v>0</v>
      </c>
      <c r="K129" s="221" t="s">
        <v>184</v>
      </c>
      <c r="L129" s="44"/>
      <c r="M129" s="226" t="s">
        <v>1</v>
      </c>
      <c r="N129" s="227" t="s">
        <v>43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841</v>
      </c>
      <c r="AT129" s="230" t="s">
        <v>180</v>
      </c>
      <c r="AU129" s="230" t="s">
        <v>88</v>
      </c>
      <c r="AY129" s="17" t="s">
        <v>178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86</v>
      </c>
      <c r="BK129" s="231">
        <f>ROUND(I129*H129,2)</f>
        <v>0</v>
      </c>
      <c r="BL129" s="17" t="s">
        <v>841</v>
      </c>
      <c r="BM129" s="230" t="s">
        <v>850</v>
      </c>
    </row>
    <row r="130" s="2" customFormat="1" ht="21.75" customHeight="1">
      <c r="A130" s="38"/>
      <c r="B130" s="39"/>
      <c r="C130" s="219" t="s">
        <v>185</v>
      </c>
      <c r="D130" s="219" t="s">
        <v>180</v>
      </c>
      <c r="E130" s="220" t="s">
        <v>851</v>
      </c>
      <c r="F130" s="221" t="s">
        <v>852</v>
      </c>
      <c r="G130" s="222" t="s">
        <v>303</v>
      </c>
      <c r="H130" s="223">
        <v>1</v>
      </c>
      <c r="I130" s="224"/>
      <c r="J130" s="225">
        <f>ROUND(I130*H130,2)</f>
        <v>0</v>
      </c>
      <c r="K130" s="221" t="s">
        <v>1</v>
      </c>
      <c r="L130" s="44"/>
      <c r="M130" s="226" t="s">
        <v>1</v>
      </c>
      <c r="N130" s="227" t="s">
        <v>43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841</v>
      </c>
      <c r="AT130" s="230" t="s">
        <v>180</v>
      </c>
      <c r="AU130" s="230" t="s">
        <v>88</v>
      </c>
      <c r="AY130" s="17" t="s">
        <v>178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86</v>
      </c>
      <c r="BK130" s="231">
        <f>ROUND(I130*H130,2)</f>
        <v>0</v>
      </c>
      <c r="BL130" s="17" t="s">
        <v>841</v>
      </c>
      <c r="BM130" s="230" t="s">
        <v>853</v>
      </c>
    </row>
    <row r="131" s="2" customFormat="1" ht="24.15" customHeight="1">
      <c r="A131" s="38"/>
      <c r="B131" s="39"/>
      <c r="C131" s="219" t="s">
        <v>210</v>
      </c>
      <c r="D131" s="219" t="s">
        <v>180</v>
      </c>
      <c r="E131" s="220" t="s">
        <v>854</v>
      </c>
      <c r="F131" s="221" t="s">
        <v>855</v>
      </c>
      <c r="G131" s="222" t="s">
        <v>303</v>
      </c>
      <c r="H131" s="223">
        <v>1</v>
      </c>
      <c r="I131" s="224"/>
      <c r="J131" s="225">
        <f>ROUND(I131*H131,2)</f>
        <v>0</v>
      </c>
      <c r="K131" s="221" t="s">
        <v>184</v>
      </c>
      <c r="L131" s="44"/>
      <c r="M131" s="226" t="s">
        <v>1</v>
      </c>
      <c r="N131" s="227" t="s">
        <v>43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841</v>
      </c>
      <c r="AT131" s="230" t="s">
        <v>180</v>
      </c>
      <c r="AU131" s="230" t="s">
        <v>88</v>
      </c>
      <c r="AY131" s="17" t="s">
        <v>178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86</v>
      </c>
      <c r="BK131" s="231">
        <f>ROUND(I131*H131,2)</f>
        <v>0</v>
      </c>
      <c r="BL131" s="17" t="s">
        <v>841</v>
      </c>
      <c r="BM131" s="230" t="s">
        <v>856</v>
      </c>
    </row>
    <row r="132" s="2" customFormat="1">
      <c r="A132" s="38"/>
      <c r="B132" s="39"/>
      <c r="C132" s="40"/>
      <c r="D132" s="232" t="s">
        <v>187</v>
      </c>
      <c r="E132" s="40"/>
      <c r="F132" s="233" t="s">
        <v>857</v>
      </c>
      <c r="G132" s="40"/>
      <c r="H132" s="40"/>
      <c r="I132" s="234"/>
      <c r="J132" s="40"/>
      <c r="K132" s="40"/>
      <c r="L132" s="44"/>
      <c r="M132" s="235"/>
      <c r="N132" s="23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187</v>
      </c>
      <c r="AU132" s="17" t="s">
        <v>88</v>
      </c>
    </row>
    <row r="133" s="2" customFormat="1" ht="16.5" customHeight="1">
      <c r="A133" s="38"/>
      <c r="B133" s="39"/>
      <c r="C133" s="219" t="s">
        <v>216</v>
      </c>
      <c r="D133" s="219" t="s">
        <v>180</v>
      </c>
      <c r="E133" s="220" t="s">
        <v>858</v>
      </c>
      <c r="F133" s="221" t="s">
        <v>859</v>
      </c>
      <c r="G133" s="222" t="s">
        <v>303</v>
      </c>
      <c r="H133" s="223">
        <v>1</v>
      </c>
      <c r="I133" s="224"/>
      <c r="J133" s="225">
        <f>ROUND(I133*H133,2)</f>
        <v>0</v>
      </c>
      <c r="K133" s="221" t="s">
        <v>1</v>
      </c>
      <c r="L133" s="44"/>
      <c r="M133" s="226" t="s">
        <v>1</v>
      </c>
      <c r="N133" s="227" t="s">
        <v>43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841</v>
      </c>
      <c r="AT133" s="230" t="s">
        <v>180</v>
      </c>
      <c r="AU133" s="230" t="s">
        <v>88</v>
      </c>
      <c r="AY133" s="17" t="s">
        <v>178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86</v>
      </c>
      <c r="BK133" s="231">
        <f>ROUND(I133*H133,2)</f>
        <v>0</v>
      </c>
      <c r="BL133" s="17" t="s">
        <v>841</v>
      </c>
      <c r="BM133" s="230" t="s">
        <v>860</v>
      </c>
    </row>
    <row r="134" s="2" customFormat="1">
      <c r="A134" s="38"/>
      <c r="B134" s="39"/>
      <c r="C134" s="40"/>
      <c r="D134" s="232" t="s">
        <v>187</v>
      </c>
      <c r="E134" s="40"/>
      <c r="F134" s="233" t="s">
        <v>861</v>
      </c>
      <c r="G134" s="40"/>
      <c r="H134" s="40"/>
      <c r="I134" s="234"/>
      <c r="J134" s="40"/>
      <c r="K134" s="40"/>
      <c r="L134" s="44"/>
      <c r="M134" s="235"/>
      <c r="N134" s="23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187</v>
      </c>
      <c r="AU134" s="17" t="s">
        <v>88</v>
      </c>
    </row>
    <row r="135" s="13" customFormat="1">
      <c r="A135" s="13"/>
      <c r="B135" s="237"/>
      <c r="C135" s="238"/>
      <c r="D135" s="232" t="s">
        <v>189</v>
      </c>
      <c r="E135" s="239" t="s">
        <v>1</v>
      </c>
      <c r="F135" s="240" t="s">
        <v>862</v>
      </c>
      <c r="G135" s="238"/>
      <c r="H135" s="239" t="s">
        <v>1</v>
      </c>
      <c r="I135" s="241"/>
      <c r="J135" s="238"/>
      <c r="K135" s="238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189</v>
      </c>
      <c r="AU135" s="246" t="s">
        <v>88</v>
      </c>
      <c r="AV135" s="13" t="s">
        <v>86</v>
      </c>
      <c r="AW135" s="13" t="s">
        <v>34</v>
      </c>
      <c r="AX135" s="13" t="s">
        <v>78</v>
      </c>
      <c r="AY135" s="246" t="s">
        <v>178</v>
      </c>
    </row>
    <row r="136" s="14" customFormat="1">
      <c r="A136" s="14"/>
      <c r="B136" s="247"/>
      <c r="C136" s="248"/>
      <c r="D136" s="232" t="s">
        <v>189</v>
      </c>
      <c r="E136" s="249" t="s">
        <v>1</v>
      </c>
      <c r="F136" s="250" t="s">
        <v>86</v>
      </c>
      <c r="G136" s="248"/>
      <c r="H136" s="251">
        <v>1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189</v>
      </c>
      <c r="AU136" s="257" t="s">
        <v>88</v>
      </c>
      <c r="AV136" s="14" t="s">
        <v>88</v>
      </c>
      <c r="AW136" s="14" t="s">
        <v>34</v>
      </c>
      <c r="AX136" s="14" t="s">
        <v>86</v>
      </c>
      <c r="AY136" s="257" t="s">
        <v>178</v>
      </c>
    </row>
    <row r="137" s="2" customFormat="1" ht="16.5" customHeight="1">
      <c r="A137" s="38"/>
      <c r="B137" s="39"/>
      <c r="C137" s="219" t="s">
        <v>223</v>
      </c>
      <c r="D137" s="219" t="s">
        <v>180</v>
      </c>
      <c r="E137" s="220" t="s">
        <v>863</v>
      </c>
      <c r="F137" s="221" t="s">
        <v>864</v>
      </c>
      <c r="G137" s="222" t="s">
        <v>303</v>
      </c>
      <c r="H137" s="223">
        <v>1</v>
      </c>
      <c r="I137" s="224"/>
      <c r="J137" s="225">
        <f>ROUND(I137*H137,2)</f>
        <v>0</v>
      </c>
      <c r="K137" s="221" t="s">
        <v>184</v>
      </c>
      <c r="L137" s="44"/>
      <c r="M137" s="226" t="s">
        <v>1</v>
      </c>
      <c r="N137" s="227" t="s">
        <v>43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841</v>
      </c>
      <c r="AT137" s="230" t="s">
        <v>180</v>
      </c>
      <c r="AU137" s="230" t="s">
        <v>88</v>
      </c>
      <c r="AY137" s="17" t="s">
        <v>178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86</v>
      </c>
      <c r="BK137" s="231">
        <f>ROUND(I137*H137,2)</f>
        <v>0</v>
      </c>
      <c r="BL137" s="17" t="s">
        <v>841</v>
      </c>
      <c r="BM137" s="230" t="s">
        <v>865</v>
      </c>
    </row>
    <row r="138" s="2" customFormat="1">
      <c r="A138" s="38"/>
      <c r="B138" s="39"/>
      <c r="C138" s="40"/>
      <c r="D138" s="232" t="s">
        <v>187</v>
      </c>
      <c r="E138" s="40"/>
      <c r="F138" s="233" t="s">
        <v>866</v>
      </c>
      <c r="G138" s="40"/>
      <c r="H138" s="40"/>
      <c r="I138" s="234"/>
      <c r="J138" s="40"/>
      <c r="K138" s="40"/>
      <c r="L138" s="44"/>
      <c r="M138" s="235"/>
      <c r="N138" s="23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187</v>
      </c>
      <c r="AU138" s="17" t="s">
        <v>88</v>
      </c>
    </row>
    <row r="139" s="2" customFormat="1" ht="16.5" customHeight="1">
      <c r="A139" s="38"/>
      <c r="B139" s="39"/>
      <c r="C139" s="219" t="s">
        <v>232</v>
      </c>
      <c r="D139" s="219" t="s">
        <v>180</v>
      </c>
      <c r="E139" s="220" t="s">
        <v>867</v>
      </c>
      <c r="F139" s="221" t="s">
        <v>868</v>
      </c>
      <c r="G139" s="222" t="s">
        <v>303</v>
      </c>
      <c r="H139" s="223">
        <v>1</v>
      </c>
      <c r="I139" s="224"/>
      <c r="J139" s="225">
        <f>ROUND(I139*H139,2)</f>
        <v>0</v>
      </c>
      <c r="K139" s="221" t="s">
        <v>184</v>
      </c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841</v>
      </c>
      <c r="AT139" s="230" t="s">
        <v>180</v>
      </c>
      <c r="AU139" s="230" t="s">
        <v>88</v>
      </c>
      <c r="AY139" s="17" t="s">
        <v>178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841</v>
      </c>
      <c r="BM139" s="230" t="s">
        <v>869</v>
      </c>
    </row>
    <row r="140" s="2" customFormat="1">
      <c r="A140" s="38"/>
      <c r="B140" s="39"/>
      <c r="C140" s="40"/>
      <c r="D140" s="232" t="s">
        <v>187</v>
      </c>
      <c r="E140" s="40"/>
      <c r="F140" s="233" t="s">
        <v>870</v>
      </c>
      <c r="G140" s="40"/>
      <c r="H140" s="40"/>
      <c r="I140" s="234"/>
      <c r="J140" s="40"/>
      <c r="K140" s="40"/>
      <c r="L140" s="44"/>
      <c r="M140" s="235"/>
      <c r="N140" s="23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187</v>
      </c>
      <c r="AU140" s="17" t="s">
        <v>88</v>
      </c>
    </row>
    <row r="141" s="12" customFormat="1" ht="22.8" customHeight="1">
      <c r="A141" s="12"/>
      <c r="B141" s="203"/>
      <c r="C141" s="204"/>
      <c r="D141" s="205" t="s">
        <v>77</v>
      </c>
      <c r="E141" s="217" t="s">
        <v>871</v>
      </c>
      <c r="F141" s="217" t="s">
        <v>872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SUM(P142:P151)</f>
        <v>0</v>
      </c>
      <c r="Q141" s="211"/>
      <c r="R141" s="212">
        <f>SUM(R142:R151)</f>
        <v>0</v>
      </c>
      <c r="S141" s="211"/>
      <c r="T141" s="213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210</v>
      </c>
      <c r="AT141" s="215" t="s">
        <v>77</v>
      </c>
      <c r="AU141" s="215" t="s">
        <v>86</v>
      </c>
      <c r="AY141" s="214" t="s">
        <v>178</v>
      </c>
      <c r="BK141" s="216">
        <f>SUM(BK142:BK151)</f>
        <v>0</v>
      </c>
    </row>
    <row r="142" s="2" customFormat="1" ht="16.5" customHeight="1">
      <c r="A142" s="38"/>
      <c r="B142" s="39"/>
      <c r="C142" s="219" t="s">
        <v>237</v>
      </c>
      <c r="D142" s="219" t="s">
        <v>180</v>
      </c>
      <c r="E142" s="220" t="s">
        <v>873</v>
      </c>
      <c r="F142" s="221" t="s">
        <v>872</v>
      </c>
      <c r="G142" s="222" t="s">
        <v>303</v>
      </c>
      <c r="H142" s="223">
        <v>1</v>
      </c>
      <c r="I142" s="224"/>
      <c r="J142" s="225">
        <f>ROUND(I142*H142,2)</f>
        <v>0</v>
      </c>
      <c r="K142" s="221" t="s">
        <v>184</v>
      </c>
      <c r="L142" s="44"/>
      <c r="M142" s="226" t="s">
        <v>1</v>
      </c>
      <c r="N142" s="227" t="s">
        <v>43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841</v>
      </c>
      <c r="AT142" s="230" t="s">
        <v>180</v>
      </c>
      <c r="AU142" s="230" t="s">
        <v>88</v>
      </c>
      <c r="AY142" s="17" t="s">
        <v>178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86</v>
      </c>
      <c r="BK142" s="231">
        <f>ROUND(I142*H142,2)</f>
        <v>0</v>
      </c>
      <c r="BL142" s="17" t="s">
        <v>841</v>
      </c>
      <c r="BM142" s="230" t="s">
        <v>874</v>
      </c>
    </row>
    <row r="143" s="2" customFormat="1">
      <c r="A143" s="38"/>
      <c r="B143" s="39"/>
      <c r="C143" s="40"/>
      <c r="D143" s="232" t="s">
        <v>187</v>
      </c>
      <c r="E143" s="40"/>
      <c r="F143" s="233" t="s">
        <v>875</v>
      </c>
      <c r="G143" s="40"/>
      <c r="H143" s="40"/>
      <c r="I143" s="234"/>
      <c r="J143" s="40"/>
      <c r="K143" s="40"/>
      <c r="L143" s="44"/>
      <c r="M143" s="235"/>
      <c r="N143" s="23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187</v>
      </c>
      <c r="AU143" s="17" t="s">
        <v>88</v>
      </c>
    </row>
    <row r="144" s="2" customFormat="1" ht="37.8" customHeight="1">
      <c r="A144" s="38"/>
      <c r="B144" s="39"/>
      <c r="C144" s="219" t="s">
        <v>243</v>
      </c>
      <c r="D144" s="219" t="s">
        <v>180</v>
      </c>
      <c r="E144" s="220" t="s">
        <v>876</v>
      </c>
      <c r="F144" s="221" t="s">
        <v>877</v>
      </c>
      <c r="G144" s="222" t="s">
        <v>303</v>
      </c>
      <c r="H144" s="223">
        <v>1</v>
      </c>
      <c r="I144" s="224"/>
      <c r="J144" s="225">
        <f>ROUND(I144*H144,2)</f>
        <v>0</v>
      </c>
      <c r="K144" s="221" t="s">
        <v>184</v>
      </c>
      <c r="L144" s="44"/>
      <c r="M144" s="226" t="s">
        <v>1</v>
      </c>
      <c r="N144" s="227" t="s">
        <v>43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841</v>
      </c>
      <c r="AT144" s="230" t="s">
        <v>180</v>
      </c>
      <c r="AU144" s="230" t="s">
        <v>88</v>
      </c>
      <c r="AY144" s="17" t="s">
        <v>178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86</v>
      </c>
      <c r="BK144" s="231">
        <f>ROUND(I144*H144,2)</f>
        <v>0</v>
      </c>
      <c r="BL144" s="17" t="s">
        <v>841</v>
      </c>
      <c r="BM144" s="230" t="s">
        <v>878</v>
      </c>
    </row>
    <row r="145" s="2" customFormat="1">
      <c r="A145" s="38"/>
      <c r="B145" s="39"/>
      <c r="C145" s="40"/>
      <c r="D145" s="232" t="s">
        <v>187</v>
      </c>
      <c r="E145" s="40"/>
      <c r="F145" s="233" t="s">
        <v>879</v>
      </c>
      <c r="G145" s="40"/>
      <c r="H145" s="40"/>
      <c r="I145" s="234"/>
      <c r="J145" s="40"/>
      <c r="K145" s="40"/>
      <c r="L145" s="44"/>
      <c r="M145" s="235"/>
      <c r="N145" s="236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187</v>
      </c>
      <c r="AU145" s="17" t="s">
        <v>88</v>
      </c>
    </row>
    <row r="146" s="2" customFormat="1" ht="24.15" customHeight="1">
      <c r="A146" s="38"/>
      <c r="B146" s="39"/>
      <c r="C146" s="219" t="s">
        <v>248</v>
      </c>
      <c r="D146" s="219" t="s">
        <v>180</v>
      </c>
      <c r="E146" s="220" t="s">
        <v>880</v>
      </c>
      <c r="F146" s="221" t="s">
        <v>881</v>
      </c>
      <c r="G146" s="222" t="s">
        <v>303</v>
      </c>
      <c r="H146" s="223">
        <v>1</v>
      </c>
      <c r="I146" s="224"/>
      <c r="J146" s="225">
        <f>ROUND(I146*H146,2)</f>
        <v>0</v>
      </c>
      <c r="K146" s="221" t="s">
        <v>184</v>
      </c>
      <c r="L146" s="44"/>
      <c r="M146" s="226" t="s">
        <v>1</v>
      </c>
      <c r="N146" s="227" t="s">
        <v>43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841</v>
      </c>
      <c r="AT146" s="230" t="s">
        <v>180</v>
      </c>
      <c r="AU146" s="230" t="s">
        <v>88</v>
      </c>
      <c r="AY146" s="17" t="s">
        <v>178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86</v>
      </c>
      <c r="BK146" s="231">
        <f>ROUND(I146*H146,2)</f>
        <v>0</v>
      </c>
      <c r="BL146" s="17" t="s">
        <v>841</v>
      </c>
      <c r="BM146" s="230" t="s">
        <v>882</v>
      </c>
    </row>
    <row r="147" s="13" customFormat="1">
      <c r="A147" s="13"/>
      <c r="B147" s="237"/>
      <c r="C147" s="238"/>
      <c r="D147" s="232" t="s">
        <v>189</v>
      </c>
      <c r="E147" s="239" t="s">
        <v>1</v>
      </c>
      <c r="F147" s="240" t="s">
        <v>883</v>
      </c>
      <c r="G147" s="238"/>
      <c r="H147" s="239" t="s">
        <v>1</v>
      </c>
      <c r="I147" s="241"/>
      <c r="J147" s="238"/>
      <c r="K147" s="238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189</v>
      </c>
      <c r="AU147" s="246" t="s">
        <v>88</v>
      </c>
      <c r="AV147" s="13" t="s">
        <v>86</v>
      </c>
      <c r="AW147" s="13" t="s">
        <v>34</v>
      </c>
      <c r="AX147" s="13" t="s">
        <v>78</v>
      </c>
      <c r="AY147" s="246" t="s">
        <v>178</v>
      </c>
    </row>
    <row r="148" s="14" customFormat="1">
      <c r="A148" s="14"/>
      <c r="B148" s="247"/>
      <c r="C148" s="248"/>
      <c r="D148" s="232" t="s">
        <v>189</v>
      </c>
      <c r="E148" s="249" t="s">
        <v>1</v>
      </c>
      <c r="F148" s="250" t="s">
        <v>86</v>
      </c>
      <c r="G148" s="248"/>
      <c r="H148" s="251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189</v>
      </c>
      <c r="AU148" s="257" t="s">
        <v>88</v>
      </c>
      <c r="AV148" s="14" t="s">
        <v>88</v>
      </c>
      <c r="AW148" s="14" t="s">
        <v>34</v>
      </c>
      <c r="AX148" s="14" t="s">
        <v>86</v>
      </c>
      <c r="AY148" s="257" t="s">
        <v>178</v>
      </c>
    </row>
    <row r="149" s="2" customFormat="1" ht="24.15" customHeight="1">
      <c r="A149" s="38"/>
      <c r="B149" s="39"/>
      <c r="C149" s="219" t="s">
        <v>8</v>
      </c>
      <c r="D149" s="219" t="s">
        <v>180</v>
      </c>
      <c r="E149" s="220" t="s">
        <v>884</v>
      </c>
      <c r="F149" s="221" t="s">
        <v>885</v>
      </c>
      <c r="G149" s="222" t="s">
        <v>303</v>
      </c>
      <c r="H149" s="223">
        <v>1</v>
      </c>
      <c r="I149" s="224"/>
      <c r="J149" s="225">
        <f>ROUND(I149*H149,2)</f>
        <v>0</v>
      </c>
      <c r="K149" s="221" t="s">
        <v>184</v>
      </c>
      <c r="L149" s="44"/>
      <c r="M149" s="226" t="s">
        <v>1</v>
      </c>
      <c r="N149" s="227" t="s">
        <v>43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841</v>
      </c>
      <c r="AT149" s="230" t="s">
        <v>180</v>
      </c>
      <c r="AU149" s="230" t="s">
        <v>88</v>
      </c>
      <c r="AY149" s="17" t="s">
        <v>178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86</v>
      </c>
      <c r="BK149" s="231">
        <f>ROUND(I149*H149,2)</f>
        <v>0</v>
      </c>
      <c r="BL149" s="17" t="s">
        <v>841</v>
      </c>
      <c r="BM149" s="230" t="s">
        <v>886</v>
      </c>
    </row>
    <row r="150" s="2" customFormat="1">
      <c r="A150" s="38"/>
      <c r="B150" s="39"/>
      <c r="C150" s="40"/>
      <c r="D150" s="232" t="s">
        <v>187</v>
      </c>
      <c r="E150" s="40"/>
      <c r="F150" s="233" t="s">
        <v>885</v>
      </c>
      <c r="G150" s="40"/>
      <c r="H150" s="40"/>
      <c r="I150" s="234"/>
      <c r="J150" s="40"/>
      <c r="K150" s="40"/>
      <c r="L150" s="44"/>
      <c r="M150" s="235"/>
      <c r="N150" s="236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187</v>
      </c>
      <c r="AU150" s="17" t="s">
        <v>88</v>
      </c>
    </row>
    <row r="151" s="2" customFormat="1" ht="24.15" customHeight="1">
      <c r="A151" s="38"/>
      <c r="B151" s="39"/>
      <c r="C151" s="219" t="s">
        <v>261</v>
      </c>
      <c r="D151" s="219" t="s">
        <v>180</v>
      </c>
      <c r="E151" s="220" t="s">
        <v>887</v>
      </c>
      <c r="F151" s="221" t="s">
        <v>888</v>
      </c>
      <c r="G151" s="222" t="s">
        <v>303</v>
      </c>
      <c r="H151" s="223">
        <v>1</v>
      </c>
      <c r="I151" s="224"/>
      <c r="J151" s="225">
        <f>ROUND(I151*H151,2)</f>
        <v>0</v>
      </c>
      <c r="K151" s="221" t="s">
        <v>184</v>
      </c>
      <c r="L151" s="44"/>
      <c r="M151" s="226" t="s">
        <v>1</v>
      </c>
      <c r="N151" s="227" t="s">
        <v>43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841</v>
      </c>
      <c r="AT151" s="230" t="s">
        <v>180</v>
      </c>
      <c r="AU151" s="230" t="s">
        <v>88</v>
      </c>
      <c r="AY151" s="17" t="s">
        <v>178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86</v>
      </c>
      <c r="BK151" s="231">
        <f>ROUND(I151*H151,2)</f>
        <v>0</v>
      </c>
      <c r="BL151" s="17" t="s">
        <v>841</v>
      </c>
      <c r="BM151" s="230" t="s">
        <v>889</v>
      </c>
    </row>
    <row r="152" s="12" customFormat="1" ht="22.8" customHeight="1">
      <c r="A152" s="12"/>
      <c r="B152" s="203"/>
      <c r="C152" s="204"/>
      <c r="D152" s="205" t="s">
        <v>77</v>
      </c>
      <c r="E152" s="217" t="s">
        <v>890</v>
      </c>
      <c r="F152" s="217" t="s">
        <v>891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SUM(P153:P154)</f>
        <v>0</v>
      </c>
      <c r="Q152" s="211"/>
      <c r="R152" s="212">
        <f>SUM(R153:R154)</f>
        <v>0</v>
      </c>
      <c r="S152" s="211"/>
      <c r="T152" s="213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210</v>
      </c>
      <c r="AT152" s="215" t="s">
        <v>77</v>
      </c>
      <c r="AU152" s="215" t="s">
        <v>86</v>
      </c>
      <c r="AY152" s="214" t="s">
        <v>178</v>
      </c>
      <c r="BK152" s="216">
        <f>SUM(BK153:BK154)</f>
        <v>0</v>
      </c>
    </row>
    <row r="153" s="2" customFormat="1" ht="16.5" customHeight="1">
      <c r="A153" s="38"/>
      <c r="B153" s="39"/>
      <c r="C153" s="219" t="s">
        <v>266</v>
      </c>
      <c r="D153" s="219" t="s">
        <v>180</v>
      </c>
      <c r="E153" s="220" t="s">
        <v>892</v>
      </c>
      <c r="F153" s="221" t="s">
        <v>893</v>
      </c>
      <c r="G153" s="222" t="s">
        <v>303</v>
      </c>
      <c r="H153" s="223">
        <v>1</v>
      </c>
      <c r="I153" s="224"/>
      <c r="J153" s="225">
        <f>ROUND(I153*H153,2)</f>
        <v>0</v>
      </c>
      <c r="K153" s="221" t="s">
        <v>184</v>
      </c>
      <c r="L153" s="44"/>
      <c r="M153" s="226" t="s">
        <v>1</v>
      </c>
      <c r="N153" s="227" t="s">
        <v>43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841</v>
      </c>
      <c r="AT153" s="230" t="s">
        <v>180</v>
      </c>
      <c r="AU153" s="230" t="s">
        <v>88</v>
      </c>
      <c r="AY153" s="17" t="s">
        <v>178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86</v>
      </c>
      <c r="BK153" s="231">
        <f>ROUND(I153*H153,2)</f>
        <v>0</v>
      </c>
      <c r="BL153" s="17" t="s">
        <v>841</v>
      </c>
      <c r="BM153" s="230" t="s">
        <v>894</v>
      </c>
    </row>
    <row r="154" s="2" customFormat="1">
      <c r="A154" s="38"/>
      <c r="B154" s="39"/>
      <c r="C154" s="40"/>
      <c r="D154" s="232" t="s">
        <v>187</v>
      </c>
      <c r="E154" s="40"/>
      <c r="F154" s="233" t="s">
        <v>895</v>
      </c>
      <c r="G154" s="40"/>
      <c r="H154" s="40"/>
      <c r="I154" s="234"/>
      <c r="J154" s="40"/>
      <c r="K154" s="40"/>
      <c r="L154" s="44"/>
      <c r="M154" s="235"/>
      <c r="N154" s="236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187</v>
      </c>
      <c r="AU154" s="17" t="s">
        <v>88</v>
      </c>
    </row>
    <row r="155" s="12" customFormat="1" ht="22.8" customHeight="1">
      <c r="A155" s="12"/>
      <c r="B155" s="203"/>
      <c r="C155" s="204"/>
      <c r="D155" s="205" t="s">
        <v>77</v>
      </c>
      <c r="E155" s="217" t="s">
        <v>896</v>
      </c>
      <c r="F155" s="217" t="s">
        <v>897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SUM(P156:P161)</f>
        <v>0</v>
      </c>
      <c r="Q155" s="211"/>
      <c r="R155" s="212">
        <f>SUM(R156:R161)</f>
        <v>0</v>
      </c>
      <c r="S155" s="211"/>
      <c r="T155" s="213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210</v>
      </c>
      <c r="AT155" s="215" t="s">
        <v>77</v>
      </c>
      <c r="AU155" s="215" t="s">
        <v>86</v>
      </c>
      <c r="AY155" s="214" t="s">
        <v>178</v>
      </c>
      <c r="BK155" s="216">
        <f>SUM(BK156:BK161)</f>
        <v>0</v>
      </c>
    </row>
    <row r="156" s="2" customFormat="1" ht="16.5" customHeight="1">
      <c r="A156" s="38"/>
      <c r="B156" s="39"/>
      <c r="C156" s="219" t="s">
        <v>274</v>
      </c>
      <c r="D156" s="219" t="s">
        <v>180</v>
      </c>
      <c r="E156" s="220" t="s">
        <v>898</v>
      </c>
      <c r="F156" s="221" t="s">
        <v>899</v>
      </c>
      <c r="G156" s="222" t="s">
        <v>303</v>
      </c>
      <c r="H156" s="223">
        <v>1</v>
      </c>
      <c r="I156" s="224"/>
      <c r="J156" s="225">
        <f>ROUND(I156*H156,2)</f>
        <v>0</v>
      </c>
      <c r="K156" s="221" t="s">
        <v>184</v>
      </c>
      <c r="L156" s="44"/>
      <c r="M156" s="226" t="s">
        <v>1</v>
      </c>
      <c r="N156" s="227" t="s">
        <v>43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841</v>
      </c>
      <c r="AT156" s="230" t="s">
        <v>180</v>
      </c>
      <c r="AU156" s="230" t="s">
        <v>88</v>
      </c>
      <c r="AY156" s="17" t="s">
        <v>178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86</v>
      </c>
      <c r="BK156" s="231">
        <f>ROUND(I156*H156,2)</f>
        <v>0</v>
      </c>
      <c r="BL156" s="17" t="s">
        <v>841</v>
      </c>
      <c r="BM156" s="230" t="s">
        <v>900</v>
      </c>
    </row>
    <row r="157" s="2" customFormat="1">
      <c r="A157" s="38"/>
      <c r="B157" s="39"/>
      <c r="C157" s="40"/>
      <c r="D157" s="232" t="s">
        <v>187</v>
      </c>
      <c r="E157" s="40"/>
      <c r="F157" s="233" t="s">
        <v>899</v>
      </c>
      <c r="G157" s="40"/>
      <c r="H157" s="40"/>
      <c r="I157" s="234"/>
      <c r="J157" s="40"/>
      <c r="K157" s="40"/>
      <c r="L157" s="44"/>
      <c r="M157" s="235"/>
      <c r="N157" s="236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187</v>
      </c>
      <c r="AU157" s="17" t="s">
        <v>88</v>
      </c>
    </row>
    <row r="158" s="2" customFormat="1" ht="16.5" customHeight="1">
      <c r="A158" s="38"/>
      <c r="B158" s="39"/>
      <c r="C158" s="219" t="s">
        <v>281</v>
      </c>
      <c r="D158" s="219" t="s">
        <v>180</v>
      </c>
      <c r="E158" s="220" t="s">
        <v>901</v>
      </c>
      <c r="F158" s="221" t="s">
        <v>902</v>
      </c>
      <c r="G158" s="222" t="s">
        <v>303</v>
      </c>
      <c r="H158" s="223">
        <v>1</v>
      </c>
      <c r="I158" s="224"/>
      <c r="J158" s="225">
        <f>ROUND(I158*H158,2)</f>
        <v>0</v>
      </c>
      <c r="K158" s="221" t="s">
        <v>184</v>
      </c>
      <c r="L158" s="44"/>
      <c r="M158" s="226" t="s">
        <v>1</v>
      </c>
      <c r="N158" s="227" t="s">
        <v>43</v>
      </c>
      <c r="O158" s="91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841</v>
      </c>
      <c r="AT158" s="230" t="s">
        <v>180</v>
      </c>
      <c r="AU158" s="230" t="s">
        <v>88</v>
      </c>
      <c r="AY158" s="17" t="s">
        <v>178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86</v>
      </c>
      <c r="BK158" s="231">
        <f>ROUND(I158*H158,2)</f>
        <v>0</v>
      </c>
      <c r="BL158" s="17" t="s">
        <v>841</v>
      </c>
      <c r="BM158" s="230" t="s">
        <v>903</v>
      </c>
    </row>
    <row r="159" s="2" customFormat="1">
      <c r="A159" s="38"/>
      <c r="B159" s="39"/>
      <c r="C159" s="40"/>
      <c r="D159" s="232" t="s">
        <v>187</v>
      </c>
      <c r="E159" s="40"/>
      <c r="F159" s="233" t="s">
        <v>902</v>
      </c>
      <c r="G159" s="40"/>
      <c r="H159" s="40"/>
      <c r="I159" s="234"/>
      <c r="J159" s="40"/>
      <c r="K159" s="40"/>
      <c r="L159" s="44"/>
      <c r="M159" s="235"/>
      <c r="N159" s="236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187</v>
      </c>
      <c r="AU159" s="17" t="s">
        <v>88</v>
      </c>
    </row>
    <row r="160" s="2" customFormat="1" ht="16.5" customHeight="1">
      <c r="A160" s="38"/>
      <c r="B160" s="39"/>
      <c r="C160" s="219" t="s">
        <v>287</v>
      </c>
      <c r="D160" s="219" t="s">
        <v>180</v>
      </c>
      <c r="E160" s="220" t="s">
        <v>904</v>
      </c>
      <c r="F160" s="221" t="s">
        <v>905</v>
      </c>
      <c r="G160" s="222" t="s">
        <v>303</v>
      </c>
      <c r="H160" s="223">
        <v>1</v>
      </c>
      <c r="I160" s="224"/>
      <c r="J160" s="225">
        <f>ROUND(I160*H160,2)</f>
        <v>0</v>
      </c>
      <c r="K160" s="221" t="s">
        <v>184</v>
      </c>
      <c r="L160" s="44"/>
      <c r="M160" s="226" t="s">
        <v>1</v>
      </c>
      <c r="N160" s="227" t="s">
        <v>43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841</v>
      </c>
      <c r="AT160" s="230" t="s">
        <v>180</v>
      </c>
      <c r="AU160" s="230" t="s">
        <v>88</v>
      </c>
      <c r="AY160" s="17" t="s">
        <v>178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86</v>
      </c>
      <c r="BK160" s="231">
        <f>ROUND(I160*H160,2)</f>
        <v>0</v>
      </c>
      <c r="BL160" s="17" t="s">
        <v>841</v>
      </c>
      <c r="BM160" s="230" t="s">
        <v>906</v>
      </c>
    </row>
    <row r="161" s="2" customFormat="1">
      <c r="A161" s="38"/>
      <c r="B161" s="39"/>
      <c r="C161" s="40"/>
      <c r="D161" s="232" t="s">
        <v>187</v>
      </c>
      <c r="E161" s="40"/>
      <c r="F161" s="233" t="s">
        <v>907</v>
      </c>
      <c r="G161" s="40"/>
      <c r="H161" s="40"/>
      <c r="I161" s="234"/>
      <c r="J161" s="40"/>
      <c r="K161" s="40"/>
      <c r="L161" s="44"/>
      <c r="M161" s="235"/>
      <c r="N161" s="236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187</v>
      </c>
      <c r="AU161" s="17" t="s">
        <v>88</v>
      </c>
    </row>
    <row r="162" s="12" customFormat="1" ht="22.8" customHeight="1">
      <c r="A162" s="12"/>
      <c r="B162" s="203"/>
      <c r="C162" s="204"/>
      <c r="D162" s="205" t="s">
        <v>77</v>
      </c>
      <c r="E162" s="217" t="s">
        <v>908</v>
      </c>
      <c r="F162" s="217" t="s">
        <v>909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SUM(P163:P168)</f>
        <v>0</v>
      </c>
      <c r="Q162" s="211"/>
      <c r="R162" s="212">
        <f>SUM(R163:R168)</f>
        <v>0</v>
      </c>
      <c r="S162" s="211"/>
      <c r="T162" s="213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210</v>
      </c>
      <c r="AT162" s="215" t="s">
        <v>77</v>
      </c>
      <c r="AU162" s="215" t="s">
        <v>86</v>
      </c>
      <c r="AY162" s="214" t="s">
        <v>178</v>
      </c>
      <c r="BK162" s="216">
        <f>SUM(BK163:BK168)</f>
        <v>0</v>
      </c>
    </row>
    <row r="163" s="2" customFormat="1" ht="55.5" customHeight="1">
      <c r="A163" s="38"/>
      <c r="B163" s="39"/>
      <c r="C163" s="219" t="s">
        <v>292</v>
      </c>
      <c r="D163" s="219" t="s">
        <v>180</v>
      </c>
      <c r="E163" s="220" t="s">
        <v>910</v>
      </c>
      <c r="F163" s="221" t="s">
        <v>911</v>
      </c>
      <c r="G163" s="222" t="s">
        <v>303</v>
      </c>
      <c r="H163" s="223">
        <v>1</v>
      </c>
      <c r="I163" s="224"/>
      <c r="J163" s="225">
        <f>ROUND(I163*H163,2)</f>
        <v>0</v>
      </c>
      <c r="K163" s="221" t="s">
        <v>184</v>
      </c>
      <c r="L163" s="44"/>
      <c r="M163" s="226" t="s">
        <v>1</v>
      </c>
      <c r="N163" s="227" t="s">
        <v>43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841</v>
      </c>
      <c r="AT163" s="230" t="s">
        <v>180</v>
      </c>
      <c r="AU163" s="230" t="s">
        <v>88</v>
      </c>
      <c r="AY163" s="17" t="s">
        <v>178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86</v>
      </c>
      <c r="BK163" s="231">
        <f>ROUND(I163*H163,2)</f>
        <v>0</v>
      </c>
      <c r="BL163" s="17" t="s">
        <v>841</v>
      </c>
      <c r="BM163" s="230" t="s">
        <v>912</v>
      </c>
    </row>
    <row r="164" s="2" customFormat="1">
      <c r="A164" s="38"/>
      <c r="B164" s="39"/>
      <c r="C164" s="40"/>
      <c r="D164" s="232" t="s">
        <v>187</v>
      </c>
      <c r="E164" s="40"/>
      <c r="F164" s="233" t="s">
        <v>913</v>
      </c>
      <c r="G164" s="40"/>
      <c r="H164" s="40"/>
      <c r="I164" s="234"/>
      <c r="J164" s="40"/>
      <c r="K164" s="40"/>
      <c r="L164" s="44"/>
      <c r="M164" s="235"/>
      <c r="N164" s="236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187</v>
      </c>
      <c r="AU164" s="17" t="s">
        <v>88</v>
      </c>
    </row>
    <row r="165" s="2" customFormat="1" ht="24.15" customHeight="1">
      <c r="A165" s="38"/>
      <c r="B165" s="39"/>
      <c r="C165" s="219" t="s">
        <v>300</v>
      </c>
      <c r="D165" s="219" t="s">
        <v>180</v>
      </c>
      <c r="E165" s="220" t="s">
        <v>914</v>
      </c>
      <c r="F165" s="221" t="s">
        <v>915</v>
      </c>
      <c r="G165" s="222" t="s">
        <v>303</v>
      </c>
      <c r="H165" s="223">
        <v>1</v>
      </c>
      <c r="I165" s="224"/>
      <c r="J165" s="225">
        <f>ROUND(I165*H165,2)</f>
        <v>0</v>
      </c>
      <c r="K165" s="221" t="s">
        <v>1</v>
      </c>
      <c r="L165" s="44"/>
      <c r="M165" s="226" t="s">
        <v>1</v>
      </c>
      <c r="N165" s="227" t="s">
        <v>43</v>
      </c>
      <c r="O165" s="91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841</v>
      </c>
      <c r="AT165" s="230" t="s">
        <v>180</v>
      </c>
      <c r="AU165" s="230" t="s">
        <v>88</v>
      </c>
      <c r="AY165" s="17" t="s">
        <v>178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86</v>
      </c>
      <c r="BK165" s="231">
        <f>ROUND(I165*H165,2)</f>
        <v>0</v>
      </c>
      <c r="BL165" s="17" t="s">
        <v>841</v>
      </c>
      <c r="BM165" s="230" t="s">
        <v>916</v>
      </c>
    </row>
    <row r="166" s="2" customFormat="1">
      <c r="A166" s="38"/>
      <c r="B166" s="39"/>
      <c r="C166" s="40"/>
      <c r="D166" s="232" t="s">
        <v>187</v>
      </c>
      <c r="E166" s="40"/>
      <c r="F166" s="233" t="s">
        <v>917</v>
      </c>
      <c r="G166" s="40"/>
      <c r="H166" s="40"/>
      <c r="I166" s="234"/>
      <c r="J166" s="40"/>
      <c r="K166" s="40"/>
      <c r="L166" s="44"/>
      <c r="M166" s="235"/>
      <c r="N166" s="236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187</v>
      </c>
      <c r="AU166" s="17" t="s">
        <v>88</v>
      </c>
    </row>
    <row r="167" s="13" customFormat="1">
      <c r="A167" s="13"/>
      <c r="B167" s="237"/>
      <c r="C167" s="238"/>
      <c r="D167" s="232" t="s">
        <v>189</v>
      </c>
      <c r="E167" s="239" t="s">
        <v>1</v>
      </c>
      <c r="F167" s="240" t="s">
        <v>918</v>
      </c>
      <c r="G167" s="238"/>
      <c r="H167" s="239" t="s">
        <v>1</v>
      </c>
      <c r="I167" s="241"/>
      <c r="J167" s="238"/>
      <c r="K167" s="238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189</v>
      </c>
      <c r="AU167" s="246" t="s">
        <v>88</v>
      </c>
      <c r="AV167" s="13" t="s">
        <v>86</v>
      </c>
      <c r="AW167" s="13" t="s">
        <v>34</v>
      </c>
      <c r="AX167" s="13" t="s">
        <v>78</v>
      </c>
      <c r="AY167" s="246" t="s">
        <v>178</v>
      </c>
    </row>
    <row r="168" s="14" customFormat="1">
      <c r="A168" s="14"/>
      <c r="B168" s="247"/>
      <c r="C168" s="248"/>
      <c r="D168" s="232" t="s">
        <v>189</v>
      </c>
      <c r="E168" s="249" t="s">
        <v>1</v>
      </c>
      <c r="F168" s="250" t="s">
        <v>86</v>
      </c>
      <c r="G168" s="248"/>
      <c r="H168" s="251">
        <v>1</v>
      </c>
      <c r="I168" s="252"/>
      <c r="J168" s="248"/>
      <c r="K168" s="248"/>
      <c r="L168" s="253"/>
      <c r="M168" s="289"/>
      <c r="N168" s="290"/>
      <c r="O168" s="290"/>
      <c r="P168" s="290"/>
      <c r="Q168" s="290"/>
      <c r="R168" s="290"/>
      <c r="S168" s="290"/>
      <c r="T168" s="29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189</v>
      </c>
      <c r="AU168" s="257" t="s">
        <v>88</v>
      </c>
      <c r="AV168" s="14" t="s">
        <v>88</v>
      </c>
      <c r="AW168" s="14" t="s">
        <v>34</v>
      </c>
      <c r="AX168" s="14" t="s">
        <v>86</v>
      </c>
      <c r="AY168" s="257" t="s">
        <v>178</v>
      </c>
    </row>
    <row r="169" s="2" customFormat="1" ht="6.96" customHeight="1">
      <c r="A169" s="38"/>
      <c r="B169" s="66"/>
      <c r="C169" s="67"/>
      <c r="D169" s="67"/>
      <c r="E169" s="67"/>
      <c r="F169" s="67"/>
      <c r="G169" s="67"/>
      <c r="H169" s="67"/>
      <c r="I169" s="67"/>
      <c r="J169" s="67"/>
      <c r="K169" s="67"/>
      <c r="L169" s="44"/>
      <c r="M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</sheetData>
  <sheetProtection sheet="1" autoFilter="0" formatColumns="0" formatRows="0" objects="1" scenarios="1" spinCount="100000" saltValue="QYyslLjajFHhMz6xzr5cymBrpu0M7jkPjl/df01Tk7amjKpXtrcPDBGOrFR2rUT7thlCfzSgIR+5D0rcGT2x2Q==" hashValue="lWXoHx+I/D7anB46ErYOMoSWEbYPK8a+Xor/v8fLTxnjpm0cm8gOiGrKbZlqYLFiwibz3N+Bahyc8GtBn3ovEg==" algorithmName="SHA-512" password="CC35"/>
  <autoFilter ref="C121:K16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919</v>
      </c>
      <c r="H4" s="20"/>
    </row>
    <row r="5" s="1" customFormat="1" ht="12" customHeight="1">
      <c r="B5" s="20"/>
      <c r="C5" s="292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93" t="s">
        <v>16</v>
      </c>
      <c r="D6" s="294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15. 3. 2024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95"/>
      <c r="C9" s="296" t="s">
        <v>59</v>
      </c>
      <c r="D9" s="297" t="s">
        <v>60</v>
      </c>
      <c r="E9" s="297" t="s">
        <v>165</v>
      </c>
      <c r="F9" s="298" t="s">
        <v>920</v>
      </c>
      <c r="G9" s="192"/>
      <c r="H9" s="295"/>
    </row>
    <row r="10" s="2" customFormat="1" ht="26.4" customHeight="1">
      <c r="A10" s="38"/>
      <c r="B10" s="44"/>
      <c r="C10" s="299" t="s">
        <v>921</v>
      </c>
      <c r="D10" s="299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300" t="s">
        <v>123</v>
      </c>
      <c r="D11" s="301" t="s">
        <v>124</v>
      </c>
      <c r="E11" s="302" t="s">
        <v>116</v>
      </c>
      <c r="F11" s="303">
        <v>1850</v>
      </c>
      <c r="G11" s="38"/>
      <c r="H11" s="44"/>
    </row>
    <row r="12" s="2" customFormat="1">
      <c r="A12" s="38"/>
      <c r="B12" s="44"/>
      <c r="C12" s="304" t="s">
        <v>1</v>
      </c>
      <c r="D12" s="304" t="s">
        <v>242</v>
      </c>
      <c r="E12" s="17" t="s">
        <v>1</v>
      </c>
      <c r="F12" s="305">
        <v>0</v>
      </c>
      <c r="G12" s="38"/>
      <c r="H12" s="44"/>
    </row>
    <row r="13" s="2" customFormat="1" ht="16.8" customHeight="1">
      <c r="A13" s="38"/>
      <c r="B13" s="44"/>
      <c r="C13" s="304" t="s">
        <v>123</v>
      </c>
      <c r="D13" s="304" t="s">
        <v>125</v>
      </c>
      <c r="E13" s="17" t="s">
        <v>1</v>
      </c>
      <c r="F13" s="305">
        <v>1850</v>
      </c>
      <c r="G13" s="38"/>
      <c r="H13" s="44"/>
    </row>
    <row r="14" s="2" customFormat="1" ht="16.8" customHeight="1">
      <c r="A14" s="38"/>
      <c r="B14" s="44"/>
      <c r="C14" s="306" t="s">
        <v>922</v>
      </c>
      <c r="D14" s="38"/>
      <c r="E14" s="38"/>
      <c r="F14" s="38"/>
      <c r="G14" s="38"/>
      <c r="H14" s="44"/>
    </row>
    <row r="15" s="2" customFormat="1">
      <c r="A15" s="38"/>
      <c r="B15" s="44"/>
      <c r="C15" s="304" t="s">
        <v>238</v>
      </c>
      <c r="D15" s="304" t="s">
        <v>239</v>
      </c>
      <c r="E15" s="17" t="s">
        <v>116</v>
      </c>
      <c r="F15" s="305">
        <v>1850</v>
      </c>
      <c r="G15" s="38"/>
      <c r="H15" s="44"/>
    </row>
    <row r="16" s="2" customFormat="1" ht="16.8" customHeight="1">
      <c r="A16" s="38"/>
      <c r="B16" s="44"/>
      <c r="C16" s="304" t="s">
        <v>244</v>
      </c>
      <c r="D16" s="304" t="s">
        <v>245</v>
      </c>
      <c r="E16" s="17" t="s">
        <v>116</v>
      </c>
      <c r="F16" s="305">
        <v>1850</v>
      </c>
      <c r="G16" s="38"/>
      <c r="H16" s="44"/>
    </row>
    <row r="17" s="2" customFormat="1" ht="16.8" customHeight="1">
      <c r="A17" s="38"/>
      <c r="B17" s="44"/>
      <c r="C17" s="300" t="s">
        <v>129</v>
      </c>
      <c r="D17" s="301" t="s">
        <v>130</v>
      </c>
      <c r="E17" s="302" t="s">
        <v>131</v>
      </c>
      <c r="F17" s="303">
        <v>26</v>
      </c>
      <c r="G17" s="38"/>
      <c r="H17" s="44"/>
    </row>
    <row r="18" s="2" customFormat="1" ht="16.8" customHeight="1">
      <c r="A18" s="38"/>
      <c r="B18" s="44"/>
      <c r="C18" s="304" t="s">
        <v>1</v>
      </c>
      <c r="D18" s="304" t="s">
        <v>688</v>
      </c>
      <c r="E18" s="17" t="s">
        <v>1</v>
      </c>
      <c r="F18" s="305">
        <v>0</v>
      </c>
      <c r="G18" s="38"/>
      <c r="H18" s="44"/>
    </row>
    <row r="19" s="2" customFormat="1" ht="16.8" customHeight="1">
      <c r="A19" s="38"/>
      <c r="B19" s="44"/>
      <c r="C19" s="304" t="s">
        <v>129</v>
      </c>
      <c r="D19" s="304" t="s">
        <v>117</v>
      </c>
      <c r="E19" s="17" t="s">
        <v>1</v>
      </c>
      <c r="F19" s="305">
        <v>26</v>
      </c>
      <c r="G19" s="38"/>
      <c r="H19" s="44"/>
    </row>
    <row r="20" s="2" customFormat="1" ht="16.8" customHeight="1">
      <c r="A20" s="38"/>
      <c r="B20" s="44"/>
      <c r="C20" s="306" t="s">
        <v>922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304" t="s">
        <v>684</v>
      </c>
      <c r="D21" s="304" t="s">
        <v>685</v>
      </c>
      <c r="E21" s="17" t="s">
        <v>131</v>
      </c>
      <c r="F21" s="305">
        <v>58</v>
      </c>
      <c r="G21" s="38"/>
      <c r="H21" s="44"/>
    </row>
    <row r="22" s="2" customFormat="1" ht="16.8" customHeight="1">
      <c r="A22" s="38"/>
      <c r="B22" s="44"/>
      <c r="C22" s="304" t="s">
        <v>690</v>
      </c>
      <c r="D22" s="304" t="s">
        <v>691</v>
      </c>
      <c r="E22" s="17" t="s">
        <v>131</v>
      </c>
      <c r="F22" s="305">
        <v>58</v>
      </c>
      <c r="G22" s="38"/>
      <c r="H22" s="44"/>
    </row>
    <row r="23" s="2" customFormat="1" ht="16.8" customHeight="1">
      <c r="A23" s="38"/>
      <c r="B23" s="44"/>
      <c r="C23" s="304" t="s">
        <v>695</v>
      </c>
      <c r="D23" s="304" t="s">
        <v>696</v>
      </c>
      <c r="E23" s="17" t="s">
        <v>131</v>
      </c>
      <c r="F23" s="305">
        <v>58</v>
      </c>
      <c r="G23" s="38"/>
      <c r="H23" s="44"/>
    </row>
    <row r="24" s="2" customFormat="1" ht="16.8" customHeight="1">
      <c r="A24" s="38"/>
      <c r="B24" s="44"/>
      <c r="C24" s="304" t="s">
        <v>700</v>
      </c>
      <c r="D24" s="304" t="s">
        <v>701</v>
      </c>
      <c r="E24" s="17" t="s">
        <v>131</v>
      </c>
      <c r="F24" s="305">
        <v>116</v>
      </c>
      <c r="G24" s="38"/>
      <c r="H24" s="44"/>
    </row>
    <row r="25" s="2" customFormat="1" ht="16.8" customHeight="1">
      <c r="A25" s="38"/>
      <c r="B25" s="44"/>
      <c r="C25" s="304" t="s">
        <v>707</v>
      </c>
      <c r="D25" s="304" t="s">
        <v>708</v>
      </c>
      <c r="E25" s="17" t="s">
        <v>131</v>
      </c>
      <c r="F25" s="305">
        <v>116</v>
      </c>
      <c r="G25" s="38"/>
      <c r="H25" s="44"/>
    </row>
    <row r="26" s="2" customFormat="1" ht="16.8" customHeight="1">
      <c r="A26" s="38"/>
      <c r="B26" s="44"/>
      <c r="C26" s="300" t="s">
        <v>138</v>
      </c>
      <c r="D26" s="301" t="s">
        <v>139</v>
      </c>
      <c r="E26" s="302" t="s">
        <v>131</v>
      </c>
      <c r="F26" s="303">
        <v>32</v>
      </c>
      <c r="G26" s="38"/>
      <c r="H26" s="44"/>
    </row>
    <row r="27" s="2" customFormat="1" ht="16.8" customHeight="1">
      <c r="A27" s="38"/>
      <c r="B27" s="44"/>
      <c r="C27" s="304" t="s">
        <v>138</v>
      </c>
      <c r="D27" s="304" t="s">
        <v>140</v>
      </c>
      <c r="E27" s="17" t="s">
        <v>1</v>
      </c>
      <c r="F27" s="305">
        <v>32</v>
      </c>
      <c r="G27" s="38"/>
      <c r="H27" s="44"/>
    </row>
    <row r="28" s="2" customFormat="1" ht="16.8" customHeight="1">
      <c r="A28" s="38"/>
      <c r="B28" s="44"/>
      <c r="C28" s="306" t="s">
        <v>922</v>
      </c>
      <c r="D28" s="38"/>
      <c r="E28" s="38"/>
      <c r="F28" s="38"/>
      <c r="G28" s="38"/>
      <c r="H28" s="44"/>
    </row>
    <row r="29" s="2" customFormat="1" ht="16.8" customHeight="1">
      <c r="A29" s="38"/>
      <c r="B29" s="44"/>
      <c r="C29" s="304" t="s">
        <v>684</v>
      </c>
      <c r="D29" s="304" t="s">
        <v>685</v>
      </c>
      <c r="E29" s="17" t="s">
        <v>131</v>
      </c>
      <c r="F29" s="305">
        <v>58</v>
      </c>
      <c r="G29" s="38"/>
      <c r="H29" s="44"/>
    </row>
    <row r="30" s="2" customFormat="1" ht="16.8" customHeight="1">
      <c r="A30" s="38"/>
      <c r="B30" s="44"/>
      <c r="C30" s="304" t="s">
        <v>690</v>
      </c>
      <c r="D30" s="304" t="s">
        <v>691</v>
      </c>
      <c r="E30" s="17" t="s">
        <v>131</v>
      </c>
      <c r="F30" s="305">
        <v>58</v>
      </c>
      <c r="G30" s="38"/>
      <c r="H30" s="44"/>
    </row>
    <row r="31" s="2" customFormat="1" ht="16.8" customHeight="1">
      <c r="A31" s="38"/>
      <c r="B31" s="44"/>
      <c r="C31" s="304" t="s">
        <v>695</v>
      </c>
      <c r="D31" s="304" t="s">
        <v>696</v>
      </c>
      <c r="E31" s="17" t="s">
        <v>131</v>
      </c>
      <c r="F31" s="305">
        <v>58</v>
      </c>
      <c r="G31" s="38"/>
      <c r="H31" s="44"/>
    </row>
    <row r="32" s="2" customFormat="1" ht="16.8" customHeight="1">
      <c r="A32" s="38"/>
      <c r="B32" s="44"/>
      <c r="C32" s="304" t="s">
        <v>700</v>
      </c>
      <c r="D32" s="304" t="s">
        <v>701</v>
      </c>
      <c r="E32" s="17" t="s">
        <v>131</v>
      </c>
      <c r="F32" s="305">
        <v>116</v>
      </c>
      <c r="G32" s="38"/>
      <c r="H32" s="44"/>
    </row>
    <row r="33" s="2" customFormat="1" ht="16.8" customHeight="1">
      <c r="A33" s="38"/>
      <c r="B33" s="44"/>
      <c r="C33" s="304" t="s">
        <v>707</v>
      </c>
      <c r="D33" s="304" t="s">
        <v>708</v>
      </c>
      <c r="E33" s="17" t="s">
        <v>131</v>
      </c>
      <c r="F33" s="305">
        <v>116</v>
      </c>
      <c r="G33" s="38"/>
      <c r="H33" s="44"/>
    </row>
    <row r="34" s="2" customFormat="1" ht="16.8" customHeight="1">
      <c r="A34" s="38"/>
      <c r="B34" s="44"/>
      <c r="C34" s="300" t="s">
        <v>119</v>
      </c>
      <c r="D34" s="301" t="s">
        <v>120</v>
      </c>
      <c r="E34" s="302" t="s">
        <v>116</v>
      </c>
      <c r="F34" s="303">
        <v>19.5</v>
      </c>
      <c r="G34" s="38"/>
      <c r="H34" s="44"/>
    </row>
    <row r="35" s="2" customFormat="1" ht="16.8" customHeight="1">
      <c r="A35" s="38"/>
      <c r="B35" s="44"/>
      <c r="C35" s="304" t="s">
        <v>1</v>
      </c>
      <c r="D35" s="304" t="s">
        <v>203</v>
      </c>
      <c r="E35" s="17" t="s">
        <v>1</v>
      </c>
      <c r="F35" s="305">
        <v>0</v>
      </c>
      <c r="G35" s="38"/>
      <c r="H35" s="44"/>
    </row>
    <row r="36" s="2" customFormat="1" ht="16.8" customHeight="1">
      <c r="A36" s="38"/>
      <c r="B36" s="44"/>
      <c r="C36" s="304" t="s">
        <v>119</v>
      </c>
      <c r="D36" s="304" t="s">
        <v>121</v>
      </c>
      <c r="E36" s="17" t="s">
        <v>1</v>
      </c>
      <c r="F36" s="305">
        <v>19.5</v>
      </c>
      <c r="G36" s="38"/>
      <c r="H36" s="44"/>
    </row>
    <row r="37" s="2" customFormat="1" ht="16.8" customHeight="1">
      <c r="A37" s="38"/>
      <c r="B37" s="44"/>
      <c r="C37" s="306" t="s">
        <v>922</v>
      </c>
      <c r="D37" s="38"/>
      <c r="E37" s="38"/>
      <c r="F37" s="38"/>
      <c r="G37" s="38"/>
      <c r="H37" s="44"/>
    </row>
    <row r="38" s="2" customFormat="1" ht="16.8" customHeight="1">
      <c r="A38" s="38"/>
      <c r="B38" s="44"/>
      <c r="C38" s="304" t="s">
        <v>199</v>
      </c>
      <c r="D38" s="304" t="s">
        <v>200</v>
      </c>
      <c r="E38" s="17" t="s">
        <v>116</v>
      </c>
      <c r="F38" s="305">
        <v>19.5</v>
      </c>
      <c r="G38" s="38"/>
      <c r="H38" s="44"/>
    </row>
    <row r="39" s="2" customFormat="1" ht="16.8" customHeight="1">
      <c r="A39" s="38"/>
      <c r="B39" s="44"/>
      <c r="C39" s="304" t="s">
        <v>217</v>
      </c>
      <c r="D39" s="304" t="s">
        <v>218</v>
      </c>
      <c r="E39" s="17" t="s">
        <v>116</v>
      </c>
      <c r="F39" s="305">
        <v>39</v>
      </c>
      <c r="G39" s="38"/>
      <c r="H39" s="44"/>
    </row>
    <row r="40" s="2" customFormat="1" ht="16.8" customHeight="1">
      <c r="A40" s="38"/>
      <c r="B40" s="44"/>
      <c r="C40" s="304" t="s">
        <v>233</v>
      </c>
      <c r="D40" s="304" t="s">
        <v>234</v>
      </c>
      <c r="E40" s="17" t="s">
        <v>116</v>
      </c>
      <c r="F40" s="305">
        <v>19.5</v>
      </c>
      <c r="G40" s="38"/>
      <c r="H40" s="44"/>
    </row>
    <row r="41" s="2" customFormat="1" ht="16.8" customHeight="1">
      <c r="A41" s="38"/>
      <c r="B41" s="44"/>
      <c r="C41" s="304" t="s">
        <v>255</v>
      </c>
      <c r="D41" s="304" t="s">
        <v>256</v>
      </c>
      <c r="E41" s="17" t="s">
        <v>131</v>
      </c>
      <c r="F41" s="305">
        <v>195</v>
      </c>
      <c r="G41" s="38"/>
      <c r="H41" s="44"/>
    </row>
    <row r="42" s="2" customFormat="1" ht="16.8" customHeight="1">
      <c r="A42" s="38"/>
      <c r="B42" s="44"/>
      <c r="C42" s="304" t="s">
        <v>262</v>
      </c>
      <c r="D42" s="304" t="s">
        <v>263</v>
      </c>
      <c r="E42" s="17" t="s">
        <v>131</v>
      </c>
      <c r="F42" s="305">
        <v>195</v>
      </c>
      <c r="G42" s="38"/>
      <c r="H42" s="44"/>
    </row>
    <row r="43" s="2" customFormat="1" ht="16.8" customHeight="1">
      <c r="A43" s="38"/>
      <c r="B43" s="44"/>
      <c r="C43" s="300" t="s">
        <v>135</v>
      </c>
      <c r="D43" s="301" t="s">
        <v>136</v>
      </c>
      <c r="E43" s="302" t="s">
        <v>131</v>
      </c>
      <c r="F43" s="303">
        <v>69.799999999999997</v>
      </c>
      <c r="G43" s="38"/>
      <c r="H43" s="44"/>
    </row>
    <row r="44" s="2" customFormat="1" ht="16.8" customHeight="1">
      <c r="A44" s="38"/>
      <c r="B44" s="44"/>
      <c r="C44" s="304" t="s">
        <v>1</v>
      </c>
      <c r="D44" s="304" t="s">
        <v>321</v>
      </c>
      <c r="E44" s="17" t="s">
        <v>1</v>
      </c>
      <c r="F44" s="305">
        <v>0</v>
      </c>
      <c r="G44" s="38"/>
      <c r="H44" s="44"/>
    </row>
    <row r="45" s="2" customFormat="1" ht="16.8" customHeight="1">
      <c r="A45" s="38"/>
      <c r="B45" s="44"/>
      <c r="C45" s="304" t="s">
        <v>1</v>
      </c>
      <c r="D45" s="304" t="s">
        <v>459</v>
      </c>
      <c r="E45" s="17" t="s">
        <v>1</v>
      </c>
      <c r="F45" s="305">
        <v>0</v>
      </c>
      <c r="G45" s="38"/>
      <c r="H45" s="44"/>
    </row>
    <row r="46" s="2" customFormat="1" ht="16.8" customHeight="1">
      <c r="A46" s="38"/>
      <c r="B46" s="44"/>
      <c r="C46" s="304" t="s">
        <v>1</v>
      </c>
      <c r="D46" s="304" t="s">
        <v>460</v>
      </c>
      <c r="E46" s="17" t="s">
        <v>1</v>
      </c>
      <c r="F46" s="305">
        <v>69.799999999999997</v>
      </c>
      <c r="G46" s="38"/>
      <c r="H46" s="44"/>
    </row>
    <row r="47" s="2" customFormat="1" ht="16.8" customHeight="1">
      <c r="A47" s="38"/>
      <c r="B47" s="44"/>
      <c r="C47" s="304" t="s">
        <v>135</v>
      </c>
      <c r="D47" s="304" t="s">
        <v>231</v>
      </c>
      <c r="E47" s="17" t="s">
        <v>1</v>
      </c>
      <c r="F47" s="305">
        <v>69.799999999999997</v>
      </c>
      <c r="G47" s="38"/>
      <c r="H47" s="44"/>
    </row>
    <row r="48" s="2" customFormat="1" ht="16.8" customHeight="1">
      <c r="A48" s="38"/>
      <c r="B48" s="44"/>
      <c r="C48" s="306" t="s">
        <v>922</v>
      </c>
      <c r="D48" s="38"/>
      <c r="E48" s="38"/>
      <c r="F48" s="38"/>
      <c r="G48" s="38"/>
      <c r="H48" s="44"/>
    </row>
    <row r="49" s="2" customFormat="1" ht="16.8" customHeight="1">
      <c r="A49" s="38"/>
      <c r="B49" s="44"/>
      <c r="C49" s="304" t="s">
        <v>455</v>
      </c>
      <c r="D49" s="304" t="s">
        <v>456</v>
      </c>
      <c r="E49" s="17" t="s">
        <v>131</v>
      </c>
      <c r="F49" s="305">
        <v>69.799999999999997</v>
      </c>
      <c r="G49" s="38"/>
      <c r="H49" s="44"/>
    </row>
    <row r="50" s="2" customFormat="1" ht="16.8" customHeight="1">
      <c r="A50" s="38"/>
      <c r="B50" s="44"/>
      <c r="C50" s="304" t="s">
        <v>462</v>
      </c>
      <c r="D50" s="304" t="s">
        <v>463</v>
      </c>
      <c r="E50" s="17" t="s">
        <v>131</v>
      </c>
      <c r="F50" s="305">
        <v>275.63400000000001</v>
      </c>
      <c r="G50" s="38"/>
      <c r="H50" s="44"/>
    </row>
    <row r="51" s="2" customFormat="1" ht="16.8" customHeight="1">
      <c r="A51" s="38"/>
      <c r="B51" s="44"/>
      <c r="C51" s="300" t="s">
        <v>132</v>
      </c>
      <c r="D51" s="301" t="s">
        <v>133</v>
      </c>
      <c r="E51" s="302" t="s">
        <v>131</v>
      </c>
      <c r="F51" s="303">
        <v>70.644000000000005</v>
      </c>
      <c r="G51" s="38"/>
      <c r="H51" s="44"/>
    </row>
    <row r="52" s="2" customFormat="1" ht="16.8" customHeight="1">
      <c r="A52" s="38"/>
      <c r="B52" s="44"/>
      <c r="C52" s="304" t="s">
        <v>1</v>
      </c>
      <c r="D52" s="304" t="s">
        <v>321</v>
      </c>
      <c r="E52" s="17" t="s">
        <v>1</v>
      </c>
      <c r="F52" s="305">
        <v>0</v>
      </c>
      <c r="G52" s="38"/>
      <c r="H52" s="44"/>
    </row>
    <row r="53" s="2" customFormat="1" ht="16.8" customHeight="1">
      <c r="A53" s="38"/>
      <c r="B53" s="44"/>
      <c r="C53" s="304" t="s">
        <v>1</v>
      </c>
      <c r="D53" s="304" t="s">
        <v>448</v>
      </c>
      <c r="E53" s="17" t="s">
        <v>1</v>
      </c>
      <c r="F53" s="305">
        <v>0</v>
      </c>
      <c r="G53" s="38"/>
      <c r="H53" s="44"/>
    </row>
    <row r="54" s="2" customFormat="1" ht="16.8" customHeight="1">
      <c r="A54" s="38"/>
      <c r="B54" s="44"/>
      <c r="C54" s="304" t="s">
        <v>1</v>
      </c>
      <c r="D54" s="304" t="s">
        <v>449</v>
      </c>
      <c r="E54" s="17" t="s">
        <v>1</v>
      </c>
      <c r="F54" s="305">
        <v>45.600000000000001</v>
      </c>
      <c r="G54" s="38"/>
      <c r="H54" s="44"/>
    </row>
    <row r="55" s="2" customFormat="1" ht="16.8" customHeight="1">
      <c r="A55" s="38"/>
      <c r="B55" s="44"/>
      <c r="C55" s="304" t="s">
        <v>1</v>
      </c>
      <c r="D55" s="304" t="s">
        <v>450</v>
      </c>
      <c r="E55" s="17" t="s">
        <v>1</v>
      </c>
      <c r="F55" s="305">
        <v>0</v>
      </c>
      <c r="G55" s="38"/>
      <c r="H55" s="44"/>
    </row>
    <row r="56" s="2" customFormat="1" ht="16.8" customHeight="1">
      <c r="A56" s="38"/>
      <c r="B56" s="44"/>
      <c r="C56" s="304" t="s">
        <v>1</v>
      </c>
      <c r="D56" s="304" t="s">
        <v>451</v>
      </c>
      <c r="E56" s="17" t="s">
        <v>1</v>
      </c>
      <c r="F56" s="305">
        <v>22.344000000000001</v>
      </c>
      <c r="G56" s="38"/>
      <c r="H56" s="44"/>
    </row>
    <row r="57" s="2" customFormat="1" ht="16.8" customHeight="1">
      <c r="A57" s="38"/>
      <c r="B57" s="44"/>
      <c r="C57" s="304" t="s">
        <v>1</v>
      </c>
      <c r="D57" s="304" t="s">
        <v>452</v>
      </c>
      <c r="E57" s="17" t="s">
        <v>1</v>
      </c>
      <c r="F57" s="305">
        <v>0</v>
      </c>
      <c r="G57" s="38"/>
      <c r="H57" s="44"/>
    </row>
    <row r="58" s="2" customFormat="1" ht="16.8" customHeight="1">
      <c r="A58" s="38"/>
      <c r="B58" s="44"/>
      <c r="C58" s="304" t="s">
        <v>1</v>
      </c>
      <c r="D58" s="304" t="s">
        <v>453</v>
      </c>
      <c r="E58" s="17" t="s">
        <v>1</v>
      </c>
      <c r="F58" s="305">
        <v>2.7000000000000002</v>
      </c>
      <c r="G58" s="38"/>
      <c r="H58" s="44"/>
    </row>
    <row r="59" s="2" customFormat="1" ht="16.8" customHeight="1">
      <c r="A59" s="38"/>
      <c r="B59" s="44"/>
      <c r="C59" s="304" t="s">
        <v>132</v>
      </c>
      <c r="D59" s="304" t="s">
        <v>231</v>
      </c>
      <c r="E59" s="17" t="s">
        <v>1</v>
      </c>
      <c r="F59" s="305">
        <v>70.644000000000005</v>
      </c>
      <c r="G59" s="38"/>
      <c r="H59" s="44"/>
    </row>
    <row r="60" s="2" customFormat="1" ht="16.8" customHeight="1">
      <c r="A60" s="38"/>
      <c r="B60" s="44"/>
      <c r="C60" s="306" t="s">
        <v>922</v>
      </c>
      <c r="D60" s="38"/>
      <c r="E60" s="38"/>
      <c r="F60" s="38"/>
      <c r="G60" s="38"/>
      <c r="H60" s="44"/>
    </row>
    <row r="61" s="2" customFormat="1" ht="16.8" customHeight="1">
      <c r="A61" s="38"/>
      <c r="B61" s="44"/>
      <c r="C61" s="304" t="s">
        <v>444</v>
      </c>
      <c r="D61" s="304" t="s">
        <v>445</v>
      </c>
      <c r="E61" s="17" t="s">
        <v>131</v>
      </c>
      <c r="F61" s="305">
        <v>70.644000000000005</v>
      </c>
      <c r="G61" s="38"/>
      <c r="H61" s="44"/>
    </row>
    <row r="62" s="2" customFormat="1" ht="16.8" customHeight="1">
      <c r="A62" s="38"/>
      <c r="B62" s="44"/>
      <c r="C62" s="304" t="s">
        <v>462</v>
      </c>
      <c r="D62" s="304" t="s">
        <v>463</v>
      </c>
      <c r="E62" s="17" t="s">
        <v>131</v>
      </c>
      <c r="F62" s="305">
        <v>275.63400000000001</v>
      </c>
      <c r="G62" s="38"/>
      <c r="H62" s="44"/>
    </row>
    <row r="63" s="8" customFormat="1" ht="16.8" customHeight="1">
      <c r="A63" s="146"/>
      <c r="B63" s="147"/>
      <c r="C63" s="307" t="s">
        <v>923</v>
      </c>
      <c r="D63" s="301" t="s">
        <v>924</v>
      </c>
      <c r="E63" s="301" t="s">
        <v>1</v>
      </c>
      <c r="F63" s="308">
        <v>19.210999999999999</v>
      </c>
      <c r="G63" s="146"/>
      <c r="H63" s="147"/>
    </row>
    <row r="64" s="8" customFormat="1" ht="16.8" customHeight="1">
      <c r="A64" s="146"/>
      <c r="B64" s="147"/>
      <c r="C64" s="307" t="s">
        <v>98</v>
      </c>
      <c r="D64" s="301" t="s">
        <v>99</v>
      </c>
      <c r="E64" s="301" t="s">
        <v>1</v>
      </c>
      <c r="F64" s="308">
        <v>19.210999999999999</v>
      </c>
      <c r="G64" s="146"/>
      <c r="H64" s="147"/>
    </row>
    <row r="65" s="2" customFormat="1" ht="16.8" customHeight="1">
      <c r="A65" s="38"/>
      <c r="B65" s="44"/>
      <c r="C65" s="304" t="s">
        <v>1</v>
      </c>
      <c r="D65" s="304" t="s">
        <v>925</v>
      </c>
      <c r="E65" s="17" t="s">
        <v>1</v>
      </c>
      <c r="F65" s="305">
        <v>19.210999999999999</v>
      </c>
      <c r="G65" s="38"/>
      <c r="H65" s="44"/>
    </row>
    <row r="66" s="2" customFormat="1" ht="16.8" customHeight="1">
      <c r="A66" s="38"/>
      <c r="B66" s="44"/>
      <c r="C66" s="306" t="s">
        <v>922</v>
      </c>
      <c r="D66" s="38"/>
      <c r="E66" s="38"/>
      <c r="F66" s="38"/>
      <c r="G66" s="38"/>
      <c r="H66" s="44"/>
    </row>
    <row r="67" s="2" customFormat="1" ht="16.8" customHeight="1">
      <c r="A67" s="38"/>
      <c r="B67" s="44"/>
      <c r="C67" s="304" t="s">
        <v>404</v>
      </c>
      <c r="D67" s="304" t="s">
        <v>405</v>
      </c>
      <c r="E67" s="17" t="s">
        <v>362</v>
      </c>
      <c r="F67" s="305">
        <v>19.210999999999999</v>
      </c>
      <c r="G67" s="38"/>
      <c r="H67" s="44"/>
    </row>
    <row r="68" s="8" customFormat="1" ht="16.8" customHeight="1">
      <c r="A68" s="146"/>
      <c r="B68" s="147"/>
      <c r="C68" s="307" t="s">
        <v>102</v>
      </c>
      <c r="D68" s="301" t="s">
        <v>103</v>
      </c>
      <c r="E68" s="301" t="s">
        <v>1</v>
      </c>
      <c r="F68" s="308">
        <v>145.00800000000001</v>
      </c>
      <c r="G68" s="146"/>
      <c r="H68" s="147"/>
    </row>
    <row r="69" s="2" customFormat="1" ht="16.8" customHeight="1">
      <c r="A69" s="38"/>
      <c r="B69" s="44"/>
      <c r="C69" s="304" t="s">
        <v>1</v>
      </c>
      <c r="D69" s="304" t="s">
        <v>926</v>
      </c>
      <c r="E69" s="17" t="s">
        <v>1</v>
      </c>
      <c r="F69" s="305">
        <v>145.00800000000001</v>
      </c>
      <c r="G69" s="38"/>
      <c r="H69" s="44"/>
    </row>
    <row r="70" s="2" customFormat="1" ht="16.8" customHeight="1">
      <c r="A70" s="38"/>
      <c r="B70" s="44"/>
      <c r="C70" s="306" t="s">
        <v>922</v>
      </c>
      <c r="D70" s="38"/>
      <c r="E70" s="38"/>
      <c r="F70" s="38"/>
      <c r="G70" s="38"/>
      <c r="H70" s="44"/>
    </row>
    <row r="71" s="2" customFormat="1">
      <c r="A71" s="38"/>
      <c r="B71" s="44"/>
      <c r="C71" s="304" t="s">
        <v>410</v>
      </c>
      <c r="D71" s="304" t="s">
        <v>411</v>
      </c>
      <c r="E71" s="17" t="s">
        <v>362</v>
      </c>
      <c r="F71" s="305">
        <v>145.00800000000001</v>
      </c>
      <c r="G71" s="38"/>
      <c r="H71" s="44"/>
    </row>
    <row r="72" s="8" customFormat="1" ht="16.8" customHeight="1">
      <c r="A72" s="146"/>
      <c r="B72" s="147"/>
      <c r="C72" s="307" t="s">
        <v>106</v>
      </c>
      <c r="D72" s="301" t="s">
        <v>107</v>
      </c>
      <c r="E72" s="301" t="s">
        <v>1</v>
      </c>
      <c r="F72" s="308">
        <v>53.463000000000001</v>
      </c>
      <c r="G72" s="146"/>
      <c r="H72" s="147"/>
    </row>
    <row r="73" s="2" customFormat="1" ht="16.8" customHeight="1">
      <c r="A73" s="38"/>
      <c r="B73" s="44"/>
      <c r="C73" s="304" t="s">
        <v>1</v>
      </c>
      <c r="D73" s="304" t="s">
        <v>927</v>
      </c>
      <c r="E73" s="17" t="s">
        <v>1</v>
      </c>
      <c r="F73" s="305">
        <v>53.463000000000001</v>
      </c>
      <c r="G73" s="38"/>
      <c r="H73" s="44"/>
    </row>
    <row r="74" s="2" customFormat="1" ht="16.8" customHeight="1">
      <c r="A74" s="38"/>
      <c r="B74" s="44"/>
      <c r="C74" s="306" t="s">
        <v>922</v>
      </c>
      <c r="D74" s="38"/>
      <c r="E74" s="38"/>
      <c r="F74" s="38"/>
      <c r="G74" s="38"/>
      <c r="H74" s="44"/>
    </row>
    <row r="75" s="2" customFormat="1" ht="16.8" customHeight="1">
      <c r="A75" s="38"/>
      <c r="B75" s="44"/>
      <c r="C75" s="304" t="s">
        <v>204</v>
      </c>
      <c r="D75" s="304" t="s">
        <v>205</v>
      </c>
      <c r="E75" s="17" t="s">
        <v>116</v>
      </c>
      <c r="F75" s="305">
        <v>53.463000000000001</v>
      </c>
      <c r="G75" s="38"/>
      <c r="H75" s="44"/>
    </row>
    <row r="76" s="2" customFormat="1">
      <c r="A76" s="38"/>
      <c r="B76" s="44"/>
      <c r="C76" s="304" t="s">
        <v>224</v>
      </c>
      <c r="D76" s="304" t="s">
        <v>225</v>
      </c>
      <c r="E76" s="17" t="s">
        <v>116</v>
      </c>
      <c r="F76" s="305">
        <v>113.563</v>
      </c>
      <c r="G76" s="38"/>
      <c r="H76" s="44"/>
    </row>
    <row r="77" s="2" customFormat="1">
      <c r="A77" s="38"/>
      <c r="B77" s="44"/>
      <c r="C77" s="304" t="s">
        <v>552</v>
      </c>
      <c r="D77" s="304" t="s">
        <v>553</v>
      </c>
      <c r="E77" s="17" t="s">
        <v>295</v>
      </c>
      <c r="F77" s="305">
        <v>193.721</v>
      </c>
      <c r="G77" s="38"/>
      <c r="H77" s="44"/>
    </row>
    <row r="78" s="8" customFormat="1" ht="16.8" customHeight="1">
      <c r="A78" s="146"/>
      <c r="B78" s="147"/>
      <c r="C78" s="307" t="s">
        <v>928</v>
      </c>
      <c r="D78" s="301" t="s">
        <v>929</v>
      </c>
      <c r="E78" s="301" t="s">
        <v>1</v>
      </c>
      <c r="F78" s="308">
        <v>62.334000000000003</v>
      </c>
      <c r="G78" s="146"/>
      <c r="H78" s="147"/>
    </row>
    <row r="79" s="2" customFormat="1" ht="16.8" customHeight="1">
      <c r="A79" s="38"/>
      <c r="B79" s="44"/>
      <c r="C79" s="304" t="s">
        <v>1</v>
      </c>
      <c r="D79" s="304" t="s">
        <v>930</v>
      </c>
      <c r="E79" s="17" t="s">
        <v>1</v>
      </c>
      <c r="F79" s="305">
        <v>62.334000000000003</v>
      </c>
      <c r="G79" s="38"/>
      <c r="H79" s="44"/>
    </row>
    <row r="80" s="8" customFormat="1" ht="16.8" customHeight="1">
      <c r="A80" s="146"/>
      <c r="B80" s="147"/>
      <c r="C80" s="307" t="s">
        <v>109</v>
      </c>
      <c r="D80" s="301" t="s">
        <v>110</v>
      </c>
      <c r="E80" s="301" t="s">
        <v>1</v>
      </c>
      <c r="F80" s="308">
        <v>129.863</v>
      </c>
      <c r="G80" s="146"/>
      <c r="H80" s="147"/>
    </row>
    <row r="81" s="2" customFormat="1" ht="16.8" customHeight="1">
      <c r="A81" s="38"/>
      <c r="B81" s="44"/>
      <c r="C81" s="304" t="s">
        <v>1</v>
      </c>
      <c r="D81" s="304" t="s">
        <v>931</v>
      </c>
      <c r="E81" s="17" t="s">
        <v>1</v>
      </c>
      <c r="F81" s="305">
        <v>129.863</v>
      </c>
      <c r="G81" s="38"/>
      <c r="H81" s="44"/>
    </row>
    <row r="82" s="2" customFormat="1" ht="16.8" customHeight="1">
      <c r="A82" s="38"/>
      <c r="B82" s="44"/>
      <c r="C82" s="306" t="s">
        <v>922</v>
      </c>
      <c r="D82" s="38"/>
      <c r="E82" s="38"/>
      <c r="F82" s="38"/>
      <c r="G82" s="38"/>
      <c r="H82" s="44"/>
    </row>
    <row r="83" s="2" customFormat="1" ht="16.8" customHeight="1">
      <c r="A83" s="38"/>
      <c r="B83" s="44"/>
      <c r="C83" s="304" t="s">
        <v>743</v>
      </c>
      <c r="D83" s="304" t="s">
        <v>744</v>
      </c>
      <c r="E83" s="17" t="s">
        <v>362</v>
      </c>
      <c r="F83" s="305">
        <v>129.863</v>
      </c>
      <c r="G83" s="38"/>
      <c r="H83" s="44"/>
    </row>
    <row r="84" s="8" customFormat="1" ht="16.8" customHeight="1">
      <c r="A84" s="146"/>
      <c r="B84" s="147"/>
      <c r="C84" s="307" t="s">
        <v>112</v>
      </c>
      <c r="D84" s="301" t="s">
        <v>113</v>
      </c>
      <c r="E84" s="301" t="s">
        <v>1</v>
      </c>
      <c r="F84" s="308">
        <v>966</v>
      </c>
      <c r="G84" s="146"/>
      <c r="H84" s="147"/>
    </row>
    <row r="85" s="2" customFormat="1" ht="16.8" customHeight="1">
      <c r="A85" s="38"/>
      <c r="B85" s="44"/>
      <c r="C85" s="304" t="s">
        <v>1</v>
      </c>
      <c r="D85" s="304" t="s">
        <v>730</v>
      </c>
      <c r="E85" s="17" t="s">
        <v>1</v>
      </c>
      <c r="F85" s="305">
        <v>0</v>
      </c>
      <c r="G85" s="38"/>
      <c r="H85" s="44"/>
    </row>
    <row r="86" s="2" customFormat="1" ht="16.8" customHeight="1">
      <c r="A86" s="38"/>
      <c r="B86" s="44"/>
      <c r="C86" s="304" t="s">
        <v>1</v>
      </c>
      <c r="D86" s="304" t="s">
        <v>932</v>
      </c>
      <c r="E86" s="17" t="s">
        <v>1</v>
      </c>
      <c r="F86" s="305">
        <v>779.178</v>
      </c>
      <c r="G86" s="38"/>
      <c r="H86" s="44"/>
    </row>
    <row r="87" s="2" customFormat="1" ht="16.8" customHeight="1">
      <c r="A87" s="38"/>
      <c r="B87" s="44"/>
      <c r="C87" s="304" t="s">
        <v>1</v>
      </c>
      <c r="D87" s="304" t="s">
        <v>732</v>
      </c>
      <c r="E87" s="17" t="s">
        <v>1</v>
      </c>
      <c r="F87" s="305">
        <v>0</v>
      </c>
      <c r="G87" s="38"/>
      <c r="H87" s="44"/>
    </row>
    <row r="88" s="2" customFormat="1" ht="16.8" customHeight="1">
      <c r="A88" s="38"/>
      <c r="B88" s="44"/>
      <c r="C88" s="304" t="s">
        <v>1</v>
      </c>
      <c r="D88" s="304" t="s">
        <v>933</v>
      </c>
      <c r="E88" s="17" t="s">
        <v>1</v>
      </c>
      <c r="F88" s="305">
        <v>186.822</v>
      </c>
      <c r="G88" s="38"/>
      <c r="H88" s="44"/>
    </row>
    <row r="89" s="2" customFormat="1" ht="16.8" customHeight="1">
      <c r="A89" s="38"/>
      <c r="B89" s="44"/>
      <c r="C89" s="306" t="s">
        <v>922</v>
      </c>
      <c r="D89" s="38"/>
      <c r="E89" s="38"/>
      <c r="F89" s="38"/>
      <c r="G89" s="38"/>
      <c r="H89" s="44"/>
    </row>
    <row r="90" s="2" customFormat="1" ht="16.8" customHeight="1">
      <c r="A90" s="38"/>
      <c r="B90" s="44"/>
      <c r="C90" s="304" t="s">
        <v>727</v>
      </c>
      <c r="D90" s="304" t="s">
        <v>728</v>
      </c>
      <c r="E90" s="17" t="s">
        <v>362</v>
      </c>
      <c r="F90" s="305">
        <v>966</v>
      </c>
      <c r="G90" s="38"/>
      <c r="H90" s="44"/>
    </row>
    <row r="91" s="8" customFormat="1" ht="16.8" customHeight="1">
      <c r="A91" s="146"/>
      <c r="B91" s="147"/>
      <c r="C91" s="307" t="s">
        <v>934</v>
      </c>
      <c r="D91" s="301" t="s">
        <v>935</v>
      </c>
      <c r="E91" s="301" t="s">
        <v>1</v>
      </c>
      <c r="F91" s="308">
        <v>135.34999999999999</v>
      </c>
      <c r="G91" s="146"/>
      <c r="H91" s="147"/>
    </row>
    <row r="92" s="2" customFormat="1" ht="16.8" customHeight="1">
      <c r="A92" s="38"/>
      <c r="B92" s="44"/>
      <c r="C92" s="304" t="s">
        <v>1</v>
      </c>
      <c r="D92" s="304" t="s">
        <v>936</v>
      </c>
      <c r="E92" s="17" t="s">
        <v>1</v>
      </c>
      <c r="F92" s="305">
        <v>0</v>
      </c>
      <c r="G92" s="38"/>
      <c r="H92" s="44"/>
    </row>
    <row r="93" s="2" customFormat="1" ht="16.8" customHeight="1">
      <c r="A93" s="38"/>
      <c r="B93" s="44"/>
      <c r="C93" s="304" t="s">
        <v>1</v>
      </c>
      <c r="D93" s="304" t="s">
        <v>937</v>
      </c>
      <c r="E93" s="17" t="s">
        <v>1</v>
      </c>
      <c r="F93" s="305">
        <v>135.34999999999999</v>
      </c>
      <c r="G93" s="38"/>
      <c r="H93" s="44"/>
    </row>
    <row r="94" s="8" customFormat="1" ht="16.8" customHeight="1">
      <c r="A94" s="146"/>
      <c r="B94" s="147"/>
      <c r="C94" s="307" t="s">
        <v>126</v>
      </c>
      <c r="D94" s="301" t="s">
        <v>127</v>
      </c>
      <c r="E94" s="301" t="s">
        <v>1</v>
      </c>
      <c r="F94" s="308">
        <v>20.16</v>
      </c>
      <c r="G94" s="146"/>
      <c r="H94" s="147"/>
    </row>
    <row r="95" s="2" customFormat="1" ht="16.8" customHeight="1">
      <c r="A95" s="38"/>
      <c r="B95" s="44"/>
      <c r="C95" s="304" t="s">
        <v>1</v>
      </c>
      <c r="D95" s="304" t="s">
        <v>938</v>
      </c>
      <c r="E95" s="17" t="s">
        <v>1</v>
      </c>
      <c r="F95" s="305">
        <v>20.16</v>
      </c>
      <c r="G95" s="38"/>
      <c r="H95" s="44"/>
    </row>
    <row r="96" s="2" customFormat="1" ht="16.8" customHeight="1">
      <c r="A96" s="38"/>
      <c r="B96" s="44"/>
      <c r="C96" s="306" t="s">
        <v>922</v>
      </c>
      <c r="D96" s="38"/>
      <c r="E96" s="38"/>
      <c r="F96" s="38"/>
      <c r="G96" s="38"/>
      <c r="H96" s="44"/>
    </row>
    <row r="97" s="2" customFormat="1">
      <c r="A97" s="38"/>
      <c r="B97" s="44"/>
      <c r="C97" s="304" t="s">
        <v>634</v>
      </c>
      <c r="D97" s="304" t="s">
        <v>635</v>
      </c>
      <c r="E97" s="17" t="s">
        <v>131</v>
      </c>
      <c r="F97" s="305">
        <v>20.16</v>
      </c>
      <c r="G97" s="38"/>
      <c r="H97" s="44"/>
    </row>
    <row r="98" s="2" customFormat="1" ht="16.8" customHeight="1">
      <c r="A98" s="38"/>
      <c r="B98" s="44"/>
      <c r="C98" s="304" t="s">
        <v>628</v>
      </c>
      <c r="D98" s="304" t="s">
        <v>629</v>
      </c>
      <c r="E98" s="17" t="s">
        <v>131</v>
      </c>
      <c r="F98" s="305">
        <v>20.16</v>
      </c>
      <c r="G98" s="38"/>
      <c r="H98" s="44"/>
    </row>
    <row r="99" s="2" customFormat="1" ht="16.8" customHeight="1">
      <c r="A99" s="38"/>
      <c r="B99" s="44"/>
      <c r="C99" s="300" t="s">
        <v>141</v>
      </c>
      <c r="D99" s="301" t="s">
        <v>141</v>
      </c>
      <c r="E99" s="302" t="s">
        <v>116</v>
      </c>
      <c r="F99" s="303">
        <v>86.099999999999994</v>
      </c>
      <c r="G99" s="38"/>
      <c r="H99" s="44"/>
    </row>
    <row r="100" s="2" customFormat="1" ht="16.8" customHeight="1">
      <c r="A100" s="38"/>
      <c r="B100" s="44"/>
      <c r="C100" s="304" t="s">
        <v>1</v>
      </c>
      <c r="D100" s="304" t="s">
        <v>215</v>
      </c>
      <c r="E100" s="17" t="s">
        <v>1</v>
      </c>
      <c r="F100" s="305">
        <v>0</v>
      </c>
      <c r="G100" s="38"/>
      <c r="H100" s="44"/>
    </row>
    <row r="101" s="2" customFormat="1" ht="16.8" customHeight="1">
      <c r="A101" s="38"/>
      <c r="B101" s="44"/>
      <c r="C101" s="304" t="s">
        <v>141</v>
      </c>
      <c r="D101" s="304" t="s">
        <v>142</v>
      </c>
      <c r="E101" s="17" t="s">
        <v>1</v>
      </c>
      <c r="F101" s="305">
        <v>86.099999999999994</v>
      </c>
      <c r="G101" s="38"/>
      <c r="H101" s="44"/>
    </row>
    <row r="102" s="2" customFormat="1" ht="16.8" customHeight="1">
      <c r="A102" s="38"/>
      <c r="B102" s="44"/>
      <c r="C102" s="306" t="s">
        <v>922</v>
      </c>
      <c r="D102" s="38"/>
      <c r="E102" s="38"/>
      <c r="F102" s="38"/>
      <c r="G102" s="38"/>
      <c r="H102" s="44"/>
    </row>
    <row r="103" s="2" customFormat="1">
      <c r="A103" s="38"/>
      <c r="B103" s="44"/>
      <c r="C103" s="304" t="s">
        <v>211</v>
      </c>
      <c r="D103" s="304" t="s">
        <v>212</v>
      </c>
      <c r="E103" s="17" t="s">
        <v>116</v>
      </c>
      <c r="F103" s="305">
        <v>86.099999999999994</v>
      </c>
      <c r="G103" s="38"/>
      <c r="H103" s="44"/>
    </row>
    <row r="104" s="2" customFormat="1">
      <c r="A104" s="38"/>
      <c r="B104" s="44"/>
      <c r="C104" s="304" t="s">
        <v>224</v>
      </c>
      <c r="D104" s="304" t="s">
        <v>225</v>
      </c>
      <c r="E104" s="17" t="s">
        <v>116</v>
      </c>
      <c r="F104" s="305">
        <v>113.563</v>
      </c>
      <c r="G104" s="38"/>
      <c r="H104" s="44"/>
    </row>
    <row r="105" s="2" customFormat="1">
      <c r="A105" s="38"/>
      <c r="B105" s="44"/>
      <c r="C105" s="304" t="s">
        <v>552</v>
      </c>
      <c r="D105" s="304" t="s">
        <v>553</v>
      </c>
      <c r="E105" s="17" t="s">
        <v>295</v>
      </c>
      <c r="F105" s="305">
        <v>193.721</v>
      </c>
      <c r="G105" s="38"/>
      <c r="H105" s="44"/>
    </row>
    <row r="106" s="2" customFormat="1" ht="16.8" customHeight="1">
      <c r="A106" s="38"/>
      <c r="B106" s="44"/>
      <c r="C106" s="300" t="s">
        <v>115</v>
      </c>
      <c r="D106" s="301" t="s">
        <v>115</v>
      </c>
      <c r="E106" s="302" t="s">
        <v>116</v>
      </c>
      <c r="F106" s="303">
        <v>26</v>
      </c>
      <c r="G106" s="38"/>
      <c r="H106" s="44"/>
    </row>
    <row r="107" s="2" customFormat="1" ht="16.8" customHeight="1">
      <c r="A107" s="38"/>
      <c r="B107" s="44"/>
      <c r="C107" s="304" t="s">
        <v>1</v>
      </c>
      <c r="D107" s="304" t="s">
        <v>253</v>
      </c>
      <c r="E107" s="17" t="s">
        <v>1</v>
      </c>
      <c r="F107" s="305">
        <v>0</v>
      </c>
      <c r="G107" s="38"/>
      <c r="H107" s="44"/>
    </row>
    <row r="108" s="2" customFormat="1" ht="16.8" customHeight="1">
      <c r="A108" s="38"/>
      <c r="B108" s="44"/>
      <c r="C108" s="304" t="s">
        <v>115</v>
      </c>
      <c r="D108" s="304" t="s">
        <v>254</v>
      </c>
      <c r="E108" s="17" t="s">
        <v>1</v>
      </c>
      <c r="F108" s="305">
        <v>26</v>
      </c>
      <c r="G108" s="38"/>
      <c r="H108" s="44"/>
    </row>
    <row r="109" s="2" customFormat="1" ht="16.8" customHeight="1">
      <c r="A109" s="38"/>
      <c r="B109" s="44"/>
      <c r="C109" s="306" t="s">
        <v>922</v>
      </c>
      <c r="D109" s="38"/>
      <c r="E109" s="38"/>
      <c r="F109" s="38"/>
      <c r="G109" s="38"/>
      <c r="H109" s="44"/>
    </row>
    <row r="110" s="2" customFormat="1" ht="16.8" customHeight="1">
      <c r="A110" s="38"/>
      <c r="B110" s="44"/>
      <c r="C110" s="304" t="s">
        <v>249</v>
      </c>
      <c r="D110" s="304" t="s">
        <v>250</v>
      </c>
      <c r="E110" s="17" t="s">
        <v>116</v>
      </c>
      <c r="F110" s="305">
        <v>26</v>
      </c>
      <c r="G110" s="38"/>
      <c r="H110" s="44"/>
    </row>
    <row r="111" s="2" customFormat="1">
      <c r="A111" s="38"/>
      <c r="B111" s="44"/>
      <c r="C111" s="304" t="s">
        <v>224</v>
      </c>
      <c r="D111" s="304" t="s">
        <v>225</v>
      </c>
      <c r="E111" s="17" t="s">
        <v>116</v>
      </c>
      <c r="F111" s="305">
        <v>113.563</v>
      </c>
      <c r="G111" s="38"/>
      <c r="H111" s="44"/>
    </row>
    <row r="112" s="2" customFormat="1">
      <c r="A112" s="38"/>
      <c r="B112" s="44"/>
      <c r="C112" s="304" t="s">
        <v>552</v>
      </c>
      <c r="D112" s="304" t="s">
        <v>553</v>
      </c>
      <c r="E112" s="17" t="s">
        <v>295</v>
      </c>
      <c r="F112" s="305">
        <v>193.721</v>
      </c>
      <c r="G112" s="38"/>
      <c r="H112" s="44"/>
    </row>
    <row r="113" s="2" customFormat="1" ht="16.8" customHeight="1">
      <c r="A113" s="38"/>
      <c r="B113" s="44"/>
      <c r="C113" s="300" t="s">
        <v>1</v>
      </c>
      <c r="D113" s="301" t="s">
        <v>939</v>
      </c>
      <c r="E113" s="302" t="s">
        <v>1</v>
      </c>
      <c r="F113" s="303">
        <v>67.674999999999997</v>
      </c>
      <c r="G113" s="38"/>
      <c r="H113" s="44"/>
    </row>
    <row r="114" s="2" customFormat="1" ht="16.8" customHeight="1">
      <c r="A114" s="38"/>
      <c r="B114" s="44"/>
      <c r="C114" s="304" t="s">
        <v>1</v>
      </c>
      <c r="D114" s="304" t="s">
        <v>940</v>
      </c>
      <c r="E114" s="17" t="s">
        <v>1</v>
      </c>
      <c r="F114" s="305">
        <v>67.674999999999997</v>
      </c>
      <c r="G114" s="38"/>
      <c r="H114" s="44"/>
    </row>
    <row r="115" s="2" customFormat="1" ht="16.8" customHeight="1">
      <c r="A115" s="38"/>
      <c r="B115" s="44"/>
      <c r="C115" s="300" t="s">
        <v>1</v>
      </c>
      <c r="D115" s="301" t="s">
        <v>931</v>
      </c>
      <c r="E115" s="302" t="s">
        <v>1</v>
      </c>
      <c r="F115" s="303">
        <v>129.863</v>
      </c>
      <c r="G115" s="38"/>
      <c r="H115" s="44"/>
    </row>
    <row r="116" s="2" customFormat="1" ht="16.8" customHeight="1">
      <c r="A116" s="38"/>
      <c r="B116" s="44"/>
      <c r="C116" s="304" t="s">
        <v>1</v>
      </c>
      <c r="D116" s="304" t="s">
        <v>941</v>
      </c>
      <c r="E116" s="17" t="s">
        <v>1</v>
      </c>
      <c r="F116" s="305">
        <v>129.863</v>
      </c>
      <c r="G116" s="38"/>
      <c r="H116" s="44"/>
    </row>
    <row r="117" s="2" customFormat="1" ht="16.8" customHeight="1">
      <c r="A117" s="38"/>
      <c r="B117" s="44"/>
      <c r="C117" s="300" t="s">
        <v>1</v>
      </c>
      <c r="D117" s="301" t="s">
        <v>942</v>
      </c>
      <c r="E117" s="302" t="s">
        <v>1</v>
      </c>
      <c r="F117" s="303">
        <v>72.504000000000005</v>
      </c>
      <c r="G117" s="38"/>
      <c r="H117" s="44"/>
    </row>
    <row r="118" s="2" customFormat="1" ht="16.8" customHeight="1">
      <c r="A118" s="38"/>
      <c r="B118" s="44"/>
      <c r="C118" s="304" t="s">
        <v>1</v>
      </c>
      <c r="D118" s="304" t="s">
        <v>943</v>
      </c>
      <c r="E118" s="17" t="s">
        <v>1</v>
      </c>
      <c r="F118" s="305">
        <v>72.504000000000005</v>
      </c>
      <c r="G118" s="38"/>
      <c r="H118" s="44"/>
    </row>
    <row r="119" s="2" customFormat="1" ht="16.8" customHeight="1">
      <c r="A119" s="38"/>
      <c r="B119" s="44"/>
      <c r="C119" s="300" t="s">
        <v>1</v>
      </c>
      <c r="D119" s="301" t="s">
        <v>925</v>
      </c>
      <c r="E119" s="302" t="s">
        <v>1</v>
      </c>
      <c r="F119" s="303">
        <v>19.210999999999999</v>
      </c>
      <c r="G119" s="38"/>
      <c r="H119" s="44"/>
    </row>
    <row r="120" s="2" customFormat="1" ht="16.8" customHeight="1">
      <c r="A120" s="38"/>
      <c r="B120" s="44"/>
      <c r="C120" s="304" t="s">
        <v>1</v>
      </c>
      <c r="D120" s="304" t="s">
        <v>944</v>
      </c>
      <c r="E120" s="17" t="s">
        <v>1</v>
      </c>
      <c r="F120" s="305">
        <v>19.210999999999999</v>
      </c>
      <c r="G120" s="38"/>
      <c r="H120" s="44"/>
    </row>
    <row r="121" s="2" customFormat="1" ht="16.8" customHeight="1">
      <c r="A121" s="38"/>
      <c r="B121" s="44"/>
      <c r="C121" s="300" t="s">
        <v>1</v>
      </c>
      <c r="D121" s="301" t="s">
        <v>938</v>
      </c>
      <c r="E121" s="302" t="s">
        <v>1</v>
      </c>
      <c r="F121" s="303">
        <v>20.16</v>
      </c>
      <c r="G121" s="38"/>
      <c r="H121" s="44"/>
    </row>
    <row r="122" s="2" customFormat="1" ht="16.8" customHeight="1">
      <c r="A122" s="38"/>
      <c r="B122" s="44"/>
      <c r="C122" s="304" t="s">
        <v>1</v>
      </c>
      <c r="D122" s="304" t="s">
        <v>945</v>
      </c>
      <c r="E122" s="17" t="s">
        <v>1</v>
      </c>
      <c r="F122" s="305">
        <v>20.16</v>
      </c>
      <c r="G122" s="38"/>
      <c r="H122" s="44"/>
    </row>
    <row r="123" s="2" customFormat="1" ht="16.8" customHeight="1">
      <c r="A123" s="38"/>
      <c r="B123" s="44"/>
      <c r="C123" s="300" t="s">
        <v>1</v>
      </c>
      <c r="D123" s="301" t="s">
        <v>946</v>
      </c>
      <c r="E123" s="302" t="s">
        <v>1</v>
      </c>
      <c r="F123" s="303">
        <v>0.47999999999999998</v>
      </c>
      <c r="G123" s="38"/>
      <c r="H123" s="44"/>
    </row>
    <row r="124" s="2" customFormat="1" ht="16.8" customHeight="1">
      <c r="A124" s="38"/>
      <c r="B124" s="44"/>
      <c r="C124" s="304" t="s">
        <v>1</v>
      </c>
      <c r="D124" s="304" t="s">
        <v>947</v>
      </c>
      <c r="E124" s="17" t="s">
        <v>1</v>
      </c>
      <c r="F124" s="305">
        <v>0.47999999999999998</v>
      </c>
      <c r="G124" s="38"/>
      <c r="H124" s="44"/>
    </row>
    <row r="125" s="2" customFormat="1" ht="16.8" customHeight="1">
      <c r="A125" s="38"/>
      <c r="B125" s="44"/>
      <c r="C125" s="300" t="s">
        <v>1</v>
      </c>
      <c r="D125" s="301" t="s">
        <v>948</v>
      </c>
      <c r="E125" s="302" t="s">
        <v>1</v>
      </c>
      <c r="F125" s="303">
        <v>0.79000000000000004</v>
      </c>
      <c r="G125" s="38"/>
      <c r="H125" s="44"/>
    </row>
    <row r="126" s="2" customFormat="1" ht="16.8" customHeight="1">
      <c r="A126" s="38"/>
      <c r="B126" s="44"/>
      <c r="C126" s="304" t="s">
        <v>1</v>
      </c>
      <c r="D126" s="304" t="s">
        <v>949</v>
      </c>
      <c r="E126" s="17" t="s">
        <v>1</v>
      </c>
      <c r="F126" s="305">
        <v>0.79000000000000004</v>
      </c>
      <c r="G126" s="38"/>
      <c r="H126" s="44"/>
    </row>
    <row r="127" s="2" customFormat="1" ht="7.44" customHeight="1">
      <c r="A127" s="38"/>
      <c r="B127" s="171"/>
      <c r="C127" s="172"/>
      <c r="D127" s="172"/>
      <c r="E127" s="172"/>
      <c r="F127" s="172"/>
      <c r="G127" s="172"/>
      <c r="H127" s="44"/>
    </row>
    <row r="128" s="2" customFormat="1">
      <c r="A128" s="38"/>
      <c r="B128" s="38"/>
      <c r="C128" s="38"/>
      <c r="D128" s="38"/>
      <c r="E128" s="38"/>
      <c r="F128" s="38"/>
      <c r="G128" s="38"/>
      <c r="H128" s="38"/>
    </row>
  </sheetData>
  <sheetProtection sheet="1" formatColumns="0" formatRows="0" objects="1" scenarios="1" spinCount="100000" saltValue="lVOwrnFNNPqd952kIkU0gWPXAnIwnncQjWXCBL7ialzExEz2Q2Sag9ER0PK2kYxD4MLzFJ2Wd2ddCUU09mGDFg==" hashValue="PCICWEuTGrTQPkouXntTNOBepyajonAmZhYc5czbSp5wUUMTRIUP5qXiyZKBOzbXGr1Q2xVBTSu1/N9V5fxTCw==" algorithmName="SHA-512" password="CC35"/>
  <mergeCells count="2">
    <mergeCell ref="D5:F5"/>
    <mergeCell ref="D6:F6"/>
  </mergeCells>
  <hyperlinks>
    <hyperlink ref="C63" r:id="rId1" display="VV0001"/>
    <hyperlink ref="C64" r:id="rId2" display="VV0002"/>
    <hyperlink ref="C68" r:id="rId3" display="VV0003"/>
    <hyperlink ref="C72" r:id="rId4" display="VV0004"/>
    <hyperlink ref="C78" r:id="rId5" display="VV0005"/>
    <hyperlink ref="C80" r:id="rId6" display="VV0006"/>
    <hyperlink ref="C84" r:id="rId7" display="VV0007"/>
    <hyperlink ref="C91" r:id="rId8" display="VV0008"/>
    <hyperlink ref="C94" r:id="rId9" display="VV0009"/>
  </hyperlinks>
  <pageSetup paperSize="9" orientation="portrait" blackAndWhite="1" fitToHeight="100"/>
  <headerFooter>
    <oddFooter>&amp;CStrana &amp;P z &amp;N</oddFooter>
  </headerFooter>
  <drawing r:id="rId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Dalibor Basovník</dc:creator>
  <cp:lastModifiedBy>Dalibor Basovník</cp:lastModifiedBy>
  <dcterms:created xsi:type="dcterms:W3CDTF">2024-05-21T13:21:26Z</dcterms:created>
  <dcterms:modified xsi:type="dcterms:W3CDTF">2024-05-21T13:21:33Z</dcterms:modified>
</cp:coreProperties>
</file>