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ZAK\opakovaná VZMR II úklid Olomouc 2025\"/>
    </mc:Choice>
  </mc:AlternateContent>
  <xr:revisionPtr revIDLastSave="0" documentId="13_ncr:1_{797B9D2B-D2D3-496C-97B7-29958D1133EC}" xr6:coauthVersionLast="47" xr6:coauthVersionMax="47" xr10:uidLastSave="{00000000-0000-0000-0000-000000000000}"/>
  <bookViews>
    <workbookView xWindow="-120" yWindow="-120" windowWidth="29040" windowHeight="15720" tabRatio="666" xr2:uid="{FEC966D5-D4F8-45D8-82FF-4BF367170D71}"/>
  </bookViews>
  <sheets>
    <sheet name="Krycí list" sheetId="16" r:id="rId1"/>
    <sheet name="Prostor A" sheetId="2" r:id="rId2"/>
    <sheet name="Prostor B " sheetId="6" r:id="rId3"/>
    <sheet name="Prostor C" sheetId="5" r:id="rId4"/>
    <sheet name="Prostor D" sheetId="7" r:id="rId5"/>
    <sheet name="Prostor E" sheetId="8" r:id="rId6"/>
    <sheet name="Prostor H" sheetId="17" r:id="rId7"/>
    <sheet name="Speciální úklid" sheetId="9" r:id="rId8"/>
    <sheet name="Mimořádný úklid" sheetId="3" r:id="rId9"/>
    <sheet name="Spotřební materiál" sheetId="15" r:id="rId10"/>
  </sheets>
  <definedNames>
    <definedName name="_xlnm.Print_Area" localSheetId="8">'Mimořádný úklid'!$A$1:$E$3</definedName>
    <definedName name="_xlnm.Print_Area" localSheetId="5">'Prostor E'!$A$1:$H$9</definedName>
    <definedName name="_xlnm.Print_Area" localSheetId="9">'Spotřební materiál'!$A$1:$F$14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" l="1"/>
  <c r="G15" i="9"/>
  <c r="H14" i="9"/>
  <c r="H13" i="9"/>
  <c r="H12" i="9"/>
  <c r="H11" i="9"/>
  <c r="H10" i="9"/>
  <c r="H9" i="9"/>
  <c r="H8" i="9"/>
  <c r="H7" i="9"/>
  <c r="H6" i="9"/>
  <c r="H15" i="9" s="1"/>
  <c r="H5" i="9"/>
  <c r="H21" i="2"/>
  <c r="H7" i="2"/>
  <c r="H8" i="17"/>
  <c r="F13" i="15"/>
  <c r="F11" i="15"/>
  <c r="F12" i="15"/>
  <c r="F10" i="15"/>
  <c r="F9" i="15"/>
  <c r="E5" i="3"/>
  <c r="F4" i="3"/>
  <c r="F3" i="3"/>
  <c r="H18" i="2"/>
  <c r="H12" i="2"/>
  <c r="H6" i="17"/>
  <c r="G9" i="17"/>
  <c r="H7" i="17"/>
  <c r="H5" i="17"/>
  <c r="G7" i="8"/>
  <c r="H6" i="7"/>
  <c r="H15" i="7"/>
  <c r="H14" i="7"/>
  <c r="H13" i="7"/>
  <c r="H12" i="7"/>
  <c r="H11" i="7"/>
  <c r="H10" i="7"/>
  <c r="H9" i="7"/>
  <c r="H8" i="7"/>
  <c r="H7" i="7"/>
  <c r="H5" i="7"/>
  <c r="G15" i="5"/>
  <c r="H14" i="5"/>
  <c r="H13" i="5"/>
  <c r="H12" i="5"/>
  <c r="H11" i="5"/>
  <c r="H10" i="5"/>
  <c r="H9" i="5"/>
  <c r="H8" i="5"/>
  <c r="H7" i="5"/>
  <c r="H6" i="5"/>
  <c r="H5" i="5"/>
  <c r="G15" i="6"/>
  <c r="H13" i="6"/>
  <c r="H14" i="6"/>
  <c r="H12" i="6"/>
  <c r="H11" i="6"/>
  <c r="H10" i="6"/>
  <c r="H9" i="6"/>
  <c r="H8" i="6"/>
  <c r="H7" i="6"/>
  <c r="H6" i="6"/>
  <c r="H5" i="6"/>
  <c r="G26" i="2"/>
  <c r="H17" i="2"/>
  <c r="H11" i="2"/>
  <c r="H25" i="2"/>
  <c r="H24" i="2"/>
  <c r="H23" i="2"/>
  <c r="H22" i="2"/>
  <c r="H20" i="2"/>
  <c r="H19" i="2"/>
  <c r="H16" i="2"/>
  <c r="H15" i="2"/>
  <c r="H14" i="2"/>
  <c r="H13" i="2"/>
  <c r="H10" i="2"/>
  <c r="H9" i="2"/>
  <c r="H8" i="2"/>
  <c r="H6" i="2"/>
  <c r="F14" i="15"/>
  <c r="F8" i="15"/>
  <c r="F7" i="15"/>
  <c r="F6" i="15"/>
  <c r="F4" i="15"/>
  <c r="F3" i="15"/>
  <c r="H6" i="8"/>
  <c r="H5" i="8"/>
  <c r="H7" i="8" s="1"/>
  <c r="G16" i="7"/>
  <c r="B5" i="16" l="1"/>
  <c r="C5" i="16" s="1"/>
  <c r="H15" i="5"/>
  <c r="F15" i="15"/>
  <c r="C8" i="16" s="1"/>
  <c r="F5" i="3"/>
  <c r="C7" i="16" s="1"/>
  <c r="C6" i="16"/>
  <c r="H26" i="2"/>
  <c r="H9" i="17"/>
  <c r="H16" i="7"/>
  <c r="H15" i="6"/>
  <c r="C9" i="16" l="1"/>
</calcChain>
</file>

<file path=xl/sharedStrings.xml><?xml version="1.0" encoding="utf-8"?>
<sst xmlns="http://schemas.openxmlformats.org/spreadsheetml/2006/main" count="319" uniqueCount="164">
  <si>
    <t>Cena za 1 měsíc (Kč bez DPH)</t>
  </si>
  <si>
    <t>Cena za 12 měsíců (Kč bez DPH)</t>
  </si>
  <si>
    <t xml:space="preserve">Běžný úklid </t>
  </si>
  <si>
    <t>Speciální úklid</t>
  </si>
  <si>
    <t>nevyplňovat</t>
  </si>
  <si>
    <t>Mimořádný úklid</t>
  </si>
  <si>
    <t>Spotřební materiál</t>
  </si>
  <si>
    <t>Celková maximální cena za 12 měsíců</t>
  </si>
  <si>
    <t>CENOVÁ NABÍDKA - ÚKLIDOVÉ SLUŽBY - BĚŽNÝ ÚKLID - PROSTOR A</t>
  </si>
  <si>
    <t>Prostor A</t>
  </si>
  <si>
    <t>A1</t>
  </si>
  <si>
    <t>Prostor</t>
  </si>
  <si>
    <t>Typ úklidu</t>
  </si>
  <si>
    <t>Druh úklidu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</si>
  <si>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</t>
    </r>
  </si>
  <si>
    <t>Množství</t>
  </si>
  <si>
    <t>Počet úkonů za 1 měsíc</t>
  </si>
  <si>
    <t>Cena za 1 měsíc bez DPH</t>
  </si>
  <si>
    <t>Cena za 12 měsíců bez DPH</t>
  </si>
  <si>
    <t>ks</t>
  </si>
  <si>
    <r>
      <t>m</t>
    </r>
    <r>
      <rPr>
        <vertAlign val="superscript"/>
        <sz val="10"/>
        <rFont val="Arial"/>
        <family val="2"/>
        <charset val="238"/>
      </rPr>
      <t>2</t>
    </r>
  </si>
  <si>
    <t>komplet</t>
  </si>
  <si>
    <t>Cena celkem v Kč bez DPH</t>
  </si>
  <si>
    <t>CENOVÁ NABÍDKA - ÚKLIDOVÉ SLUŽBY - BĚŽNÝ ÚKLID -  PROSTOR B</t>
  </si>
  <si>
    <t>Prostor B</t>
  </si>
  <si>
    <t>B1</t>
  </si>
  <si>
    <t>chodby, haly, schodiště, recepce</t>
  </si>
  <si>
    <t>CENOVÁ NABÍDKA - ÚKLIDOVÉ SLUŽBY - BĚŽNÝ ÚKLID - PROSTOR C</t>
  </si>
  <si>
    <t>Prostor C</t>
  </si>
  <si>
    <t>kuchyňky</t>
  </si>
  <si>
    <t>Vlhké stírání a leštění obkladů a omyvatelných stěn</t>
  </si>
  <si>
    <t>CENOVÁ NABÍDKA - ÚKLIDOVÉ SLUŽBY - BĚŽNÝ ÚKLID - PROSTOR D</t>
  </si>
  <si>
    <t>Prostor D</t>
  </si>
  <si>
    <t>sociální zařízení (WC, umyvárny, sprchy)</t>
  </si>
  <si>
    <t>Omytí a vyleštění zrcadel</t>
  </si>
  <si>
    <t>CENOVÁ NABÍDKA - ÚKLIDOVÉ SLUŽBY - BĚŽNÝ ÚKLID - PROSTOR E</t>
  </si>
  <si>
    <t>Prostor E</t>
  </si>
  <si>
    <t>výtahy</t>
  </si>
  <si>
    <t xml:space="preserve">CENOVÁ NABÍDKA -  ÚKLIDOVÉ SLUŽBY - SPECIÁLNÍ ÚKLID </t>
  </si>
  <si>
    <t>H2</t>
  </si>
  <si>
    <t>technické místnosti, spisovny, sklady</t>
  </si>
  <si>
    <t>Objekt objednatele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</si>
  <si>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/ks/komplet</t>
    </r>
  </si>
  <si>
    <t>Předpokládaný počet úkonů za 1 rok</t>
  </si>
  <si>
    <t>Čtvrtletní úklid</t>
  </si>
  <si>
    <t>1x ročně</t>
  </si>
  <si>
    <t>Praní koberců mokrou cestou</t>
  </si>
  <si>
    <t>Čištění čalouněného nábytku suchou cestou (židle jednací, židle otočné, křesla, sedačky atd.)</t>
  </si>
  <si>
    <t>Mytí celé plochy vnitřních dveří a zárubní</t>
  </si>
  <si>
    <t>Mytí venkovních dveří ve fasádě</t>
  </si>
  <si>
    <t xml:space="preserve"> CENOVÁ NABÍDKA - MIMOŘÁDNÝ ÚKLID</t>
  </si>
  <si>
    <t>Předpokládané mnnožství</t>
  </si>
  <si>
    <t>Cena v Kč/hod. bez DPH</t>
  </si>
  <si>
    <t>hod</t>
  </si>
  <si>
    <t>CENOVÁ NABÍDKA - SPOTŘEBNÍ MATERIÁL</t>
  </si>
  <si>
    <t>Položka</t>
  </si>
  <si>
    <t>Měrná jednotka ks/bal.</t>
  </si>
  <si>
    <t>Cena za ks/bal. bez DPH</t>
  </si>
  <si>
    <t>Předpokládaná spotřeba ks za rok</t>
  </si>
  <si>
    <t xml:space="preserve">ks </t>
  </si>
  <si>
    <t>Tek. mýdlo desinfekční bílé 5L</t>
  </si>
  <si>
    <t>bal</t>
  </si>
  <si>
    <t>Vonné sítko do pisoáru</t>
  </si>
  <si>
    <t>WC štětka komplet</t>
  </si>
  <si>
    <t>WC závěs vonný</t>
  </si>
  <si>
    <t>Cena za 1 úkon bez DPH</t>
  </si>
  <si>
    <t>Pravidelný (denní) úklid</t>
  </si>
  <si>
    <t>Vyprázdnění nádob na odpad včetně doplnění a dodávky mikroténových sáčků do odpadkových nádob, utření nádob v případě potřeby, přesun odpadu na určené místo</t>
  </si>
  <si>
    <t>Běžné omytí z vypínačů, dveřních klik a míst s otlačky dezinfekčním prostředkem</t>
  </si>
  <si>
    <t>Úklid vnitřních prostor volně přístupných stolů a volných ploch</t>
  </si>
  <si>
    <t>Týdenní úklid (1x za týden)</t>
  </si>
  <si>
    <t>Lokální stírání prachu z vodorovných volně přístupných ploch nábytků do výše 1,6m</t>
  </si>
  <si>
    <t>Měsíční úklid (1x za měsíc)</t>
  </si>
  <si>
    <t>Umytí celé plochy dveří, zárubní</t>
  </si>
  <si>
    <t>Vlhké stírání vnějších ploch nábytku s využitím vhodného prostředku na daný materiál</t>
  </si>
  <si>
    <t>Cena za 1 měsíc v Kč bez DPH</t>
  </si>
  <si>
    <t>Cena za 12 měsíců v Kč bez DPH</t>
  </si>
  <si>
    <r>
      <rPr>
        <b/>
        <sz val="16"/>
        <rFont val="Arial"/>
        <family val="2"/>
        <charset val="238"/>
      </rPr>
      <t>A2</t>
    </r>
    <r>
      <rPr>
        <sz val="16"/>
        <rFont val="Arial"/>
        <family val="2"/>
        <charset val="238"/>
      </rPr>
      <t xml:space="preserve"> kanceláře</t>
    </r>
  </si>
  <si>
    <t>Vyprázdnění nádob na odpad včetně doplnění a dodávky mikroténových sáčkůdo odpadkových nádob, utření nádob v případě potřeby, přesun odpadu na určené místo</t>
  </si>
  <si>
    <t>Úklid vnitřních prostor volně přístupných stolů a volných ploch včetně židlí</t>
  </si>
  <si>
    <t>Vysání ploch koberců včetně odstranění případných skvrn nebo mokré stírání celé plochy včetně odstraňování skvrn, dle podlahové krytiny</t>
  </si>
  <si>
    <t>Umytí celé plochy dveří včetně zárubní a klik</t>
  </si>
  <si>
    <r>
      <rPr>
        <b/>
        <sz val="14"/>
        <rFont val="Arial"/>
        <family val="2"/>
        <charset val="238"/>
      </rPr>
      <t xml:space="preserve"> A1</t>
    </r>
    <r>
      <rPr>
        <sz val="14"/>
        <rFont val="Arial"/>
        <family val="2"/>
        <charset val="238"/>
      </rPr>
      <t xml:space="preserve"> kanceláře pod dozorem</t>
    </r>
  </si>
  <si>
    <t>Vysátí ploch koberců včetně odstraňování případných skvrn nebo mokré stírání celé plochy včetně odstraňování skvrn, dle podlahové krytiny</t>
  </si>
  <si>
    <t>B Chodby, haly vestibul, schodiště, vrátnice</t>
  </si>
  <si>
    <t>Mokré stírání celé plochy včetně odstraňování skvrn, dle podlahové krytiny, včetně podest, schodiště a zábradlí</t>
  </si>
  <si>
    <t>Čištění a leštění hlavních vstupních dveří do budovy</t>
  </si>
  <si>
    <t>Odstranění veškerých pavučin</t>
  </si>
  <si>
    <t>Vyleštění všech dostupných prosklených ploch včetně zárubní</t>
  </si>
  <si>
    <t>Umytí a ošetření přípravkem koženkových židlí, kožené pohovky</t>
  </si>
  <si>
    <t>Úklid rohoží včetně roštů na nečistoty</t>
  </si>
  <si>
    <t>Mytí a leštění úředních desek vně budovy</t>
  </si>
  <si>
    <t>Úklid hlavního schodiště do budovy a schodů vstupu ze dvora</t>
  </si>
  <si>
    <t>Vyprázdnění nádob na odpad a popelníků včetně doplnění a dodávky mikroténových sáčků do odpadkových nádob, utření nádob v případě potřeby, přesun odpadu na určené místo dle klasifikace zákona o odpadech</t>
  </si>
  <si>
    <t>Vyprázdnění skartátorů včetně doplnění a dodávky mikroténových sáčků a přesunu odpadu na určené místo v případě jejich naplnění do ¾</t>
  </si>
  <si>
    <t>C Kuchyňky</t>
  </si>
  <si>
    <t>Vyprázdnění nádob na odpad včetně doplnění a dodávky mikroténových sáčků do odpadkových nádob, utření nádob v případě potřeby, přesun odpadu na určené místo dle klasifikace zákona o odpadech</t>
  </si>
  <si>
    <t>Mokré stírání celé podlahové plochy dezinfekčním roztokem včetně odstraňování skvrn</t>
  </si>
  <si>
    <t>Běžné omytí baterií, umyvadel a dřezů včetně odkapávacích ploch dezinfekčním roztokem</t>
  </si>
  <si>
    <t>Dezinfekce rizikových ploch (kliky dveří, madla skříní, vnějších úchytů ledniček, mikrovlnných trub, myček na nádobí apod.)</t>
  </si>
  <si>
    <t>Celoplošné vyčištění baterií, umyvadel, dřezů vč. sifonů a přívodních armatur, odkapávacích ploch</t>
  </si>
  <si>
    <t>Vysání ploch koberce</t>
  </si>
  <si>
    <t>Ometení pavučin</t>
  </si>
  <si>
    <t>Vlhké stírání vnějších ploch nábytku</t>
  </si>
  <si>
    <t>Odstranění ohmatů a skvrn ze zrcadel, dveří, ploch nábytku, obkladů a omyvatelných stěn</t>
  </si>
  <si>
    <t>D Hygienické zázemí (WC, sprchy)</t>
  </si>
  <si>
    <t>Omytí umyvadla včetně baterie dezinfekčním prostředkem</t>
  </si>
  <si>
    <t>Omytí toaletních mís, pisoárů, výlevek dezinfekčním prostředkem, a to jak zevnitř, tak zvenčí</t>
  </si>
  <si>
    <t>Dezinfekce úchytových míst (baterie, zásobník na mýdla, zásobník na WC, splachovadel, klik apod.)</t>
  </si>
  <si>
    <t>Omytí sprchových koutů dezinfekčním prostředkem</t>
  </si>
  <si>
    <t>Odstranění ohmatů a skvrn z obkladů a omyvatelných stěn</t>
  </si>
  <si>
    <t>Dodání a doplnění hygienického standardu (mýdlo, toaletní papír, papírové ručníky)</t>
  </si>
  <si>
    <t>Umytí podlahové plochy dezinfekčním prostředkem včetně odstranění skvrn</t>
  </si>
  <si>
    <t>Vymývání odpadkových nádob dezinfekčním prostředkem</t>
  </si>
  <si>
    <t>Doplnění a dodávka mikroténových sáčků do odpadkových nádob na hygienické potřeby na dámských WC, přesun odpadu na určené místo dle jeho klasifikace odpadového zákona</t>
  </si>
  <si>
    <r>
      <rPr>
        <b/>
        <sz val="16"/>
        <rFont val="Arial"/>
        <family val="2"/>
        <charset val="238"/>
      </rPr>
      <t xml:space="preserve">E </t>
    </r>
    <r>
      <rPr>
        <sz val="16"/>
        <rFont val="Arial"/>
        <family val="2"/>
        <charset val="238"/>
      </rPr>
      <t>Výtah</t>
    </r>
  </si>
  <si>
    <t>Dezinfekce úchytových míst, odstranění ohmatů a skvrn ze skel, zrcadel, nerezových ploch celých kabin</t>
  </si>
  <si>
    <t>Vytírání celé plochy podlahy saponátem</t>
  </si>
  <si>
    <t>Vyprázdnění popelníku</t>
  </si>
  <si>
    <t>Mytí a leštění hlavních dveří do budovy i dveří ze dvora</t>
  </si>
  <si>
    <t>Týdenní úklid (2x za týden)</t>
  </si>
  <si>
    <t>Vytírání podlah chodeb suterén</t>
  </si>
  <si>
    <t xml:space="preserve">H2 Server, archivy, spisovny, sklady </t>
  </si>
  <si>
    <t>Vytírání podlah ve spisovně a ve skladu</t>
  </si>
  <si>
    <t xml:space="preserve">Vytírání podlah - server (místnost č. 141) pod dohledem </t>
  </si>
  <si>
    <r>
      <t xml:space="preserve">H2 </t>
    </r>
    <r>
      <rPr>
        <sz val="8"/>
        <rFont val="Arial"/>
        <family val="2"/>
        <charset val="238"/>
      </rPr>
      <t>technické místnosti, spisovny, sklady</t>
    </r>
  </si>
  <si>
    <t>Mytí oken vč. rámů, vč. venkovních a vnitřních parapetů, mytí vnitřních žaluzií, mytí luxferů (pro výpočet celkové plochy mytí oken se počítá 
výměra okenních otvorů; mytí skel u celkové výměry okenních otvorů předpokládá oboustranné mytí vč. rámů, zárubní a parapetů (vnitřní i vnější))</t>
  </si>
  <si>
    <t>Praní záclon včetně svěšení a pověšení</t>
  </si>
  <si>
    <t>Vysání čalouněných povrchů židlí</t>
  </si>
  <si>
    <t>Praní rohoží mokrou cestou</t>
  </si>
  <si>
    <t>Voskování tvrdým voskem na chodbách ( Marmoleum), 2 vrstvy,Taski Jontec Linobase F 21-prostředek na vyplňování pórů v linoleu, Time saver- vysoce lesklá disperze</t>
  </si>
  <si>
    <t>Úklid při havárii vody, topení, včetně součinnosti při povodni</t>
  </si>
  <si>
    <t>Úklid po stavebních pracích včetně malování a výměně podlahové krytiny</t>
  </si>
  <si>
    <t>WC papír bílý, dvouvrstvý,100% celulóza, šířka 19 cm, výška 9,5 cm (+/- 1 cm), návin 120 m, 6 ks v balení</t>
  </si>
  <si>
    <t>Hygienické sáčky papírové (bal.100ks)</t>
  </si>
  <si>
    <t>karton</t>
  </si>
  <si>
    <t>Odpadový pytel 70x110, 40 My25 ks na roli; 1/3ks rolí černý, 1/3ks rolí žlutý, 1/3ks rolí modrý; karton 10 rolí</t>
  </si>
  <si>
    <t>Papírové ručníky skládané, ZZ dvouvrstvý, bílý, 25x23 cm (+/- 1 cm), 75% celulóza</t>
  </si>
  <si>
    <t>Prostředek na mytí nádobí 1L</t>
  </si>
  <si>
    <t>Dezinfekční gel virucidní 85% alkoholu bez nutnosti oplachování 1L</t>
  </si>
  <si>
    <t>Posypová sůl 25 kg bal</t>
  </si>
  <si>
    <t>Prostor H</t>
  </si>
  <si>
    <t>CENOVÁ NABÍDKA - ÚKLIDOVÉ SLUŽBY - BĚŽNÝ ÚKLID - PROSTOR H</t>
  </si>
  <si>
    <t>H1 vstupy ve vnitřním dvoře a hlavní vstup</t>
  </si>
  <si>
    <t>Vytírání podlah skladů 003, 004, 005</t>
  </si>
  <si>
    <t>Mokré stírání celé plochy místnosti č. 124</t>
  </si>
  <si>
    <r>
      <rPr>
        <b/>
        <sz val="16"/>
        <rFont val="Arial"/>
        <family val="2"/>
        <charset val="238"/>
      </rPr>
      <t xml:space="preserve">A3 </t>
    </r>
    <r>
      <rPr>
        <sz val="16"/>
        <rFont val="Arial"/>
        <family val="2"/>
        <charset val="238"/>
      </rPr>
      <t>Zasedací místnost, inspekční místnost, kiosek</t>
    </r>
  </si>
  <si>
    <t>Mokré stírání celé plochy místnosti č. 142</t>
  </si>
  <si>
    <t>A2</t>
  </si>
  <si>
    <t>A3</t>
  </si>
  <si>
    <t>Zasedací místnost, inspekční místnost, kiosek</t>
  </si>
  <si>
    <t>kanceláře</t>
  </si>
  <si>
    <t>kanceláře pod dozorem</t>
  </si>
  <si>
    <t>Vyprázdnění nádob na odpad a na tříděný odpad včetně doplnění a dodávky mikroténových sáčků do odpadkových nádob, vymývání odpadkových nádob desinfekčním roztokem a vytření v případě potřeby, přesun odpadu na určené místo dle klasifikace zákona o odpadech</t>
  </si>
  <si>
    <t>Týdenní úklid (1x za týden</t>
  </si>
  <si>
    <t>H1</t>
  </si>
  <si>
    <t>vstupy ve vnitřním dvoře a hlavní vstup</t>
  </si>
  <si>
    <t>server, archivy, spisovny, sklady</t>
  </si>
  <si>
    <t>Příloha č. 1 ke smlouvě na zajištění úklidových prací 91-2025-11141</t>
  </si>
  <si>
    <r>
      <t>komplet</t>
    </r>
    <r>
      <rPr>
        <sz val="10"/>
        <color rgb="FFFF0000"/>
        <rFont val="Arial"/>
        <family val="2"/>
        <charset val="238"/>
      </rPr>
      <t>*</t>
    </r>
  </si>
  <si>
    <t>*dle přílohy č. 2 Specifikace předmětu plnění</t>
  </si>
  <si>
    <t>CENOVÁ NABÍDKA - KRYCÍ LIST NABÍDKY - Olomouc, Blanická 383/1</t>
  </si>
  <si>
    <r>
      <t>Měrná jednotka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/ks/hod</t>
    </r>
  </si>
  <si>
    <t>Jemně parfémované tekuté mýdlo 1000 ml,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</si>
</sst>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00\ &quot;Kč&quot;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36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ill="1"/>
    <xf numFmtId="0" fontId="2" fillId="0" borderId="10" xfId="0" applyFont="1" applyBorder="1" applyAlignment="1">
      <alignment horizontal="center" vertical="center" wrapText="1"/>
    </xf>
    <xf numFmtId="0" fontId="1" fillId="3" borderId="9" xfId="0" applyFont="1" applyFill="1" applyBorder="1"/>
    <xf numFmtId="0" fontId="0" fillId="0" borderId="11" xfId="0" applyBorder="1"/>
    <xf numFmtId="0" fontId="1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1" fillId="0" borderId="31" xfId="0" applyFont="1" applyBorder="1" applyAlignment="1">
      <alignment horizontal="left" wrapText="1"/>
    </xf>
    <xf numFmtId="0" fontId="8" fillId="4" borderId="7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wrapText="1"/>
    </xf>
    <xf numFmtId="4" fontId="0" fillId="0" borderId="35" xfId="0" applyNumberFormat="1" applyBorder="1" applyAlignment="1">
      <alignment horizontal="center" vertical="center"/>
    </xf>
    <xf numFmtId="4" fontId="0" fillId="4" borderId="23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/>
    </xf>
    <xf numFmtId="0" fontId="1" fillId="0" borderId="26" xfId="1" applyBorder="1" applyAlignment="1">
      <alignment vertical="center" wrapText="1"/>
    </xf>
    <xf numFmtId="0" fontId="1" fillId="0" borderId="2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64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justify" vertical="center" wrapText="1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1" fillId="0" borderId="6" xfId="1" applyBorder="1" applyAlignment="1">
      <alignment horizontal="left" vertical="center" wrapText="1"/>
    </xf>
    <xf numFmtId="164" fontId="1" fillId="2" borderId="6" xfId="1" applyNumberFormat="1" applyFill="1" applyBorder="1" applyAlignment="1">
      <alignment horizontal="center" vertical="center"/>
    </xf>
    <xf numFmtId="0" fontId="1" fillId="0" borderId="6" xfId="1" applyBorder="1" applyAlignment="1">
      <alignment horizontal="justify" vertical="center"/>
    </xf>
    <xf numFmtId="0" fontId="1" fillId="0" borderId="6" xfId="1" applyBorder="1" applyAlignment="1">
      <alignment wrapText="1"/>
    </xf>
    <xf numFmtId="164" fontId="1" fillId="0" borderId="4" xfId="1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164" fontId="1" fillId="2" borderId="26" xfId="1" applyNumberFormat="1" applyFill="1" applyBorder="1" applyAlignment="1">
      <alignment horizontal="center" vertical="center"/>
    </xf>
    <xf numFmtId="164" fontId="1" fillId="0" borderId="26" xfId="1" applyNumberForma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wrapText="1"/>
    </xf>
    <xf numFmtId="0" fontId="1" fillId="0" borderId="4" xfId="1" applyBorder="1" applyAlignment="1">
      <alignment horizontal="center" vertical="center"/>
    </xf>
    <xf numFmtId="164" fontId="1" fillId="2" borderId="4" xfId="1" applyNumberForma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64" fontId="1" fillId="2" borderId="7" xfId="1" applyNumberFormat="1" applyFill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" fillId="0" borderId="26" xfId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164" fontId="1" fillId="2" borderId="5" xfId="1" applyNumberFormat="1" applyFill="1" applyBorder="1" applyAlignment="1">
      <alignment horizontal="center" vertical="center"/>
    </xf>
    <xf numFmtId="0" fontId="1" fillId="0" borderId="7" xfId="1" applyBorder="1" applyAlignment="1">
      <alignment wrapText="1"/>
    </xf>
    <xf numFmtId="0" fontId="1" fillId="0" borderId="4" xfId="1" applyBorder="1" applyAlignment="1">
      <alignment horizontal="center" vertical="center" wrapText="1"/>
    </xf>
    <xf numFmtId="0" fontId="1" fillId="0" borderId="7" xfId="1" applyBorder="1" applyAlignment="1">
      <alignment horizontal="justify" vertical="center" wrapText="1"/>
    </xf>
    <xf numFmtId="0" fontId="1" fillId="0" borderId="4" xfId="1" applyBorder="1" applyAlignment="1">
      <alignment vertical="center" wrapText="1"/>
    </xf>
    <xf numFmtId="0" fontId="1" fillId="0" borderId="5" xfId="1" applyBorder="1" applyAlignment="1">
      <alignment horizontal="justify" vertical="center"/>
    </xf>
    <xf numFmtId="0" fontId="1" fillId="0" borderId="4" xfId="1" applyBorder="1" applyAlignment="1">
      <alignment horizontal="justify" vertical="center"/>
    </xf>
    <xf numFmtId="164" fontId="2" fillId="0" borderId="37" xfId="0" applyNumberFormat="1" applyFont="1" applyBorder="1" applyAlignment="1">
      <alignment horizontal="center" vertical="center"/>
    </xf>
    <xf numFmtId="0" fontId="1" fillId="0" borderId="26" xfId="1" applyBorder="1" applyAlignment="1">
      <alignment horizontal="justify" vertical="center"/>
    </xf>
    <xf numFmtId="0" fontId="1" fillId="0" borderId="4" xfId="1" applyBorder="1"/>
    <xf numFmtId="0" fontId="1" fillId="0" borderId="5" xfId="1" applyBorder="1" applyAlignment="1">
      <alignment horizontal="justify" vertical="center" wrapText="1"/>
    </xf>
    <xf numFmtId="164" fontId="1" fillId="2" borderId="26" xfId="0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164" fontId="1" fillId="2" borderId="6" xfId="1" applyNumberFormat="1" applyFill="1" applyBorder="1" applyAlignment="1">
      <alignment horizontal="center" vertical="center" wrapText="1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left" wrapText="1"/>
    </xf>
    <xf numFmtId="0" fontId="1" fillId="0" borderId="7" xfId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 vertical="center" wrapText="1"/>
    </xf>
    <xf numFmtId="164" fontId="1" fillId="2" borderId="4" xfId="1" applyNumberFormat="1" applyFill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1" fillId="0" borderId="15" xfId="0" applyFont="1" applyBorder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textRotation="90" wrapText="1"/>
    </xf>
    <xf numFmtId="0" fontId="1" fillId="0" borderId="4" xfId="1" applyBorder="1" applyAlignment="1">
      <alignment vertical="center"/>
    </xf>
    <xf numFmtId="0" fontId="14" fillId="0" borderId="0" xfId="0" applyFont="1"/>
    <xf numFmtId="4" fontId="0" fillId="0" borderId="3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46" xfId="0" applyNumberFormat="1" applyBorder="1" applyAlignment="1">
      <alignment horizontal="center" vertical="center"/>
    </xf>
    <xf numFmtId="4" fontId="2" fillId="5" borderId="21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26" xfId="1" applyNumberFormat="1" applyFill="1" applyBorder="1" applyAlignment="1">
      <alignment horizontal="center" vertical="center" wrapText="1"/>
    </xf>
    <xf numFmtId="0" fontId="1" fillId="0" borderId="7" xfId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33" xfId="0" applyFont="1" applyFill="1" applyBorder="1" applyAlignment="1">
      <alignment horizontal="left" vertical="center"/>
    </xf>
    <xf numFmtId="0" fontId="2" fillId="5" borderId="37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horizontal="center" vertical="center" textRotation="90" wrapText="1"/>
    </xf>
    <xf numFmtId="0" fontId="12" fillId="0" borderId="6" xfId="1" applyFont="1" applyBorder="1" applyAlignment="1">
      <alignment horizontal="center" vertical="center" textRotation="90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textRotation="90"/>
    </xf>
    <xf numFmtId="0" fontId="12" fillId="0" borderId="6" xfId="1" applyFont="1" applyBorder="1" applyAlignment="1">
      <alignment horizontal="center" vertical="center" textRotation="90"/>
    </xf>
    <xf numFmtId="0" fontId="12" fillId="0" borderId="7" xfId="1" applyFont="1" applyBorder="1" applyAlignment="1">
      <alignment horizontal="center" vertical="center" textRotation="90"/>
    </xf>
    <xf numFmtId="0" fontId="2" fillId="0" borderId="39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26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textRotation="90" wrapText="1"/>
    </xf>
    <xf numFmtId="0" fontId="15" fillId="0" borderId="5" xfId="1" applyFont="1" applyBorder="1" applyAlignment="1">
      <alignment horizontal="center" vertical="center" textRotation="90" wrapText="1"/>
    </xf>
    <xf numFmtId="0" fontId="15" fillId="0" borderId="6" xfId="1" applyFont="1" applyBorder="1" applyAlignment="1">
      <alignment horizontal="center" vertical="center" textRotation="90" wrapText="1"/>
    </xf>
    <xf numFmtId="0" fontId="15" fillId="0" borderId="7" xfId="1" applyFont="1" applyBorder="1" applyAlignment="1">
      <alignment horizontal="center" vertical="center" textRotation="90" wrapText="1"/>
    </xf>
    <xf numFmtId="0" fontId="15" fillId="0" borderId="4" xfId="1" applyFont="1" applyBorder="1" applyAlignment="1">
      <alignment horizontal="center" vertical="center" textRotation="90" wrapText="1"/>
    </xf>
    <xf numFmtId="0" fontId="2" fillId="0" borderId="4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9" fillId="0" borderId="39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29" xfId="1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16" fillId="0" borderId="29" xfId="1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17" fillId="0" borderId="6" xfId="1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center" vertical="center"/>
    </xf>
    <xf numFmtId="165" fontId="1" fillId="2" borderId="28" xfId="0" applyNumberFormat="1" applyFont="1" applyFill="1" applyBorder="1" applyAlignment="1">
      <alignment horizontal="center" vertical="center"/>
    </xf>
    <xf numFmtId="165" fontId="1" fillId="2" borderId="19" xfId="0" applyNumberFormat="1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7B3E1470-DFA1-4809-9E16-E8BE6CB78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9B7B-56CA-4C0E-BC1B-C9D7674C42EA}">
  <dimension ref="A1:C9"/>
  <sheetViews>
    <sheetView tabSelected="1" workbookViewId="0">
      <selection activeCell="F12" sqref="F12"/>
    </sheetView>
  </sheetViews>
  <sheetFormatPr defaultRowHeight="12.75" x14ac:dyDescent="0.2"/>
  <cols>
    <col min="1" max="1" width="24.7109375" customWidth="1"/>
    <col min="2" max="2" width="16.28515625" customWidth="1"/>
    <col min="3" max="3" width="17.42578125" customWidth="1"/>
  </cols>
  <sheetData>
    <row r="1" spans="1:3" x14ac:dyDescent="0.2">
      <c r="A1" s="22" t="s">
        <v>158</v>
      </c>
    </row>
    <row r="2" spans="1:3" ht="26.25" customHeight="1" x14ac:dyDescent="0.2">
      <c r="A2" s="133" t="s">
        <v>161</v>
      </c>
      <c r="B2" s="133"/>
      <c r="C2" s="133"/>
    </row>
    <row r="3" spans="1:3" ht="13.5" thickBot="1" x14ac:dyDescent="0.25">
      <c r="A3" s="22"/>
    </row>
    <row r="4" spans="1:3" ht="42" customHeight="1" thickBot="1" x14ac:dyDescent="0.25">
      <c r="A4" s="17"/>
      <c r="B4" s="15" t="s">
        <v>0</v>
      </c>
      <c r="C4" s="44" t="s">
        <v>1</v>
      </c>
    </row>
    <row r="5" spans="1:3" ht="19.5" customHeight="1" x14ac:dyDescent="0.2">
      <c r="A5" s="45" t="s">
        <v>2</v>
      </c>
      <c r="B5" s="46">
        <f>'Prostor A'!G26+'Prostor B '!G15+'Prostor C'!G15+'Prostor D'!G16+'Prostor E'!G7+'Prostor H'!G9</f>
        <v>0</v>
      </c>
      <c r="C5" s="125">
        <f>B5*12</f>
        <v>0</v>
      </c>
    </row>
    <row r="6" spans="1:3" ht="19.5" customHeight="1" x14ac:dyDescent="0.2">
      <c r="A6" s="41" t="s">
        <v>3</v>
      </c>
      <c r="B6" s="19" t="s">
        <v>4</v>
      </c>
      <c r="C6" s="126">
        <f>'Speciální úklid'!H15</f>
        <v>0</v>
      </c>
    </row>
    <row r="7" spans="1:3" ht="18.75" customHeight="1" x14ac:dyDescent="0.2">
      <c r="A7" s="41" t="s">
        <v>5</v>
      </c>
      <c r="B7" s="43"/>
      <c r="C7" s="126">
        <f>'Mimořádný úklid'!F5</f>
        <v>0</v>
      </c>
    </row>
    <row r="8" spans="1:3" ht="19.5" customHeight="1" thickBot="1" x14ac:dyDescent="0.25">
      <c r="A8" s="31" t="s">
        <v>6</v>
      </c>
      <c r="B8" s="47"/>
      <c r="C8" s="127">
        <f>'Spotřební materiál'!F15</f>
        <v>0</v>
      </c>
    </row>
    <row r="9" spans="1:3" ht="19.5" customHeight="1" thickBot="1" x14ac:dyDescent="0.25">
      <c r="A9" s="134" t="s">
        <v>7</v>
      </c>
      <c r="B9" s="135"/>
      <c r="C9" s="128">
        <f>SUM(C5:C8)</f>
        <v>0</v>
      </c>
    </row>
  </sheetData>
  <mergeCells count="2">
    <mergeCell ref="A2:C2"/>
    <mergeCell ref="A9:B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9D7A-1322-4DE4-91BD-E4E934C23C9D}">
  <sheetPr>
    <pageSetUpPr fitToPage="1"/>
  </sheetPr>
  <dimension ref="A1:F15"/>
  <sheetViews>
    <sheetView workbookViewId="0">
      <selection activeCell="H3" sqref="H3"/>
    </sheetView>
  </sheetViews>
  <sheetFormatPr defaultRowHeight="12.75" x14ac:dyDescent="0.2"/>
  <cols>
    <col min="1" max="1" width="7" customWidth="1"/>
    <col min="2" max="2" width="46.5703125" customWidth="1"/>
    <col min="4" max="4" width="11" customWidth="1"/>
    <col min="5" max="5" width="14.7109375" customWidth="1"/>
    <col min="6" max="6" width="17.28515625" customWidth="1"/>
  </cols>
  <sheetData>
    <row r="1" spans="1:6" ht="18.75" thickBot="1" x14ac:dyDescent="0.3">
      <c r="A1" s="187" t="s">
        <v>54</v>
      </c>
      <c r="B1" s="188"/>
      <c r="C1" s="188"/>
      <c r="D1" s="188"/>
      <c r="E1" s="188"/>
      <c r="F1" s="188"/>
    </row>
    <row r="2" spans="1:6" ht="39" thickBot="1" x14ac:dyDescent="0.25">
      <c r="A2" s="40" t="s">
        <v>55</v>
      </c>
      <c r="B2" s="35" t="s">
        <v>6</v>
      </c>
      <c r="C2" s="36" t="s">
        <v>56</v>
      </c>
      <c r="D2" s="37" t="s">
        <v>57</v>
      </c>
      <c r="E2" s="36" t="s">
        <v>58</v>
      </c>
      <c r="F2" s="26" t="s">
        <v>18</v>
      </c>
    </row>
    <row r="3" spans="1:6" ht="26.25" customHeight="1" thickTop="1" x14ac:dyDescent="0.2">
      <c r="A3" s="50">
        <v>1</v>
      </c>
      <c r="B3" s="42" t="s">
        <v>133</v>
      </c>
      <c r="C3" s="24" t="s">
        <v>61</v>
      </c>
      <c r="D3" s="191"/>
      <c r="E3" s="51">
        <v>250</v>
      </c>
      <c r="F3" s="52">
        <f t="shared" ref="F3:F14" si="0">D3*E3</f>
        <v>0</v>
      </c>
    </row>
    <row r="4" spans="1:6" s="14" customFormat="1" x14ac:dyDescent="0.2">
      <c r="A4" s="53">
        <v>2</v>
      </c>
      <c r="B4" s="16" t="s">
        <v>60</v>
      </c>
      <c r="C4" s="54" t="s">
        <v>61</v>
      </c>
      <c r="D4" s="192"/>
      <c r="E4" s="54">
        <v>30</v>
      </c>
      <c r="F4" s="49">
        <f t="shared" si="0"/>
        <v>0</v>
      </c>
    </row>
    <row r="5" spans="1:6" s="14" customFormat="1" x14ac:dyDescent="0.2">
      <c r="A5" s="53">
        <v>3</v>
      </c>
      <c r="B5" s="16" t="s">
        <v>163</v>
      </c>
      <c r="C5" s="27" t="s">
        <v>59</v>
      </c>
      <c r="D5" s="192"/>
      <c r="E5" s="54">
        <v>36</v>
      </c>
      <c r="F5" s="49">
        <f t="shared" ref="F5" si="1">D5*E5</f>
        <v>0</v>
      </c>
    </row>
    <row r="6" spans="1:6" ht="25.5" x14ac:dyDescent="0.2">
      <c r="A6" s="53">
        <v>4</v>
      </c>
      <c r="B6" s="39" t="s">
        <v>137</v>
      </c>
      <c r="C6" s="27" t="s">
        <v>59</v>
      </c>
      <c r="D6" s="192"/>
      <c r="E6" s="54">
        <v>600000</v>
      </c>
      <c r="F6" s="49">
        <f t="shared" si="0"/>
        <v>0</v>
      </c>
    </row>
    <row r="7" spans="1:6" x14ac:dyDescent="0.2">
      <c r="A7" s="53">
        <v>5</v>
      </c>
      <c r="B7" s="55" t="s">
        <v>62</v>
      </c>
      <c r="C7" s="27" t="s">
        <v>59</v>
      </c>
      <c r="D7" s="192"/>
      <c r="E7" s="54">
        <v>32</v>
      </c>
      <c r="F7" s="49">
        <f t="shared" si="0"/>
        <v>0</v>
      </c>
    </row>
    <row r="8" spans="1:6" x14ac:dyDescent="0.2">
      <c r="A8" s="53">
        <v>6</v>
      </c>
      <c r="B8" s="55" t="s">
        <v>63</v>
      </c>
      <c r="C8" s="27" t="s">
        <v>59</v>
      </c>
      <c r="D8" s="192"/>
      <c r="E8" s="54">
        <v>45</v>
      </c>
      <c r="F8" s="49">
        <f t="shared" si="0"/>
        <v>0</v>
      </c>
    </row>
    <row r="9" spans="1:6" x14ac:dyDescent="0.2">
      <c r="A9" s="53">
        <v>7</v>
      </c>
      <c r="B9" s="56" t="s">
        <v>134</v>
      </c>
      <c r="C9" s="48" t="s">
        <v>61</v>
      </c>
      <c r="D9" s="192"/>
      <c r="E9" s="29">
        <v>60</v>
      </c>
      <c r="F9" s="57">
        <f t="shared" si="0"/>
        <v>0</v>
      </c>
    </row>
    <row r="10" spans="1:6" ht="26.25" customHeight="1" x14ac:dyDescent="0.2">
      <c r="A10" s="53">
        <v>8</v>
      </c>
      <c r="B10" s="117" t="s">
        <v>136</v>
      </c>
      <c r="C10" s="48" t="s">
        <v>135</v>
      </c>
      <c r="D10" s="192"/>
      <c r="E10" s="29">
        <v>30</v>
      </c>
      <c r="F10" s="49">
        <f t="shared" si="0"/>
        <v>0</v>
      </c>
    </row>
    <row r="11" spans="1:6" ht="26.25" customHeight="1" x14ac:dyDescent="0.2">
      <c r="A11" s="53">
        <v>9</v>
      </c>
      <c r="B11" s="117" t="s">
        <v>139</v>
      </c>
      <c r="C11" s="48" t="s">
        <v>59</v>
      </c>
      <c r="D11" s="192"/>
      <c r="E11" s="29">
        <v>20</v>
      </c>
      <c r="F11" s="49">
        <f t="shared" ref="F11" si="2">D11*E11</f>
        <v>0</v>
      </c>
    </row>
    <row r="12" spans="1:6" x14ac:dyDescent="0.2">
      <c r="A12" s="53">
        <v>10</v>
      </c>
      <c r="B12" s="117" t="s">
        <v>138</v>
      </c>
      <c r="C12" s="48" t="s">
        <v>59</v>
      </c>
      <c r="D12" s="192"/>
      <c r="E12" s="29">
        <v>24</v>
      </c>
      <c r="F12" s="49">
        <f t="shared" ref="F12" si="3">D12*E12</f>
        <v>0</v>
      </c>
    </row>
    <row r="13" spans="1:6" x14ac:dyDescent="0.2">
      <c r="A13" s="53">
        <v>11</v>
      </c>
      <c r="B13" s="117" t="s">
        <v>140</v>
      </c>
      <c r="C13" s="48" t="s">
        <v>61</v>
      </c>
      <c r="D13" s="193"/>
      <c r="E13" s="29">
        <v>4</v>
      </c>
      <c r="F13" s="49">
        <f t="shared" ref="F13" si="4">D13*E13</f>
        <v>0</v>
      </c>
    </row>
    <row r="14" spans="1:6" ht="13.5" thickBot="1" x14ac:dyDescent="0.25">
      <c r="A14" s="53">
        <v>12</v>
      </c>
      <c r="B14" s="56" t="s">
        <v>64</v>
      </c>
      <c r="C14" s="48" t="s">
        <v>59</v>
      </c>
      <c r="D14" s="193"/>
      <c r="E14" s="29">
        <v>200</v>
      </c>
      <c r="F14" s="57">
        <f t="shared" si="0"/>
        <v>0</v>
      </c>
    </row>
    <row r="15" spans="1:6" ht="19.5" customHeight="1" thickBot="1" x14ac:dyDescent="0.25">
      <c r="A15" s="136" t="s">
        <v>22</v>
      </c>
      <c r="B15" s="137"/>
      <c r="C15" s="137"/>
      <c r="D15" s="137"/>
      <c r="E15" s="189"/>
      <c r="F15" s="21">
        <f>SUM(F3:F14)</f>
        <v>0</v>
      </c>
    </row>
  </sheetData>
  <mergeCells count="2">
    <mergeCell ref="A1:F1"/>
    <mergeCell ref="A15:E15"/>
  </mergeCells>
  <pageMargins left="0.25" right="0.25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4844-6758-40C3-9683-4D559FFC46E9}">
  <sheetPr>
    <pageSetUpPr fitToPage="1"/>
  </sheetPr>
  <dimension ref="A1:H2425"/>
  <sheetViews>
    <sheetView zoomScaleNormal="100" workbookViewId="0">
      <selection activeCell="G6" sqref="G6"/>
    </sheetView>
  </sheetViews>
  <sheetFormatPr defaultRowHeight="12.75" x14ac:dyDescent="0.2"/>
  <cols>
    <col min="1" max="1" width="10.710937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5.42578125" customWidth="1"/>
    <col min="8" max="8" width="16.85546875" customWidth="1"/>
  </cols>
  <sheetData>
    <row r="1" spans="1:8" ht="18" x14ac:dyDescent="0.25">
      <c r="A1" s="149" t="s">
        <v>8</v>
      </c>
      <c r="B1" s="149"/>
      <c r="C1" s="149"/>
      <c r="D1" s="149"/>
      <c r="E1" s="149"/>
      <c r="F1" s="149"/>
      <c r="G1" s="149"/>
      <c r="H1" s="149"/>
    </row>
    <row r="2" spans="1:8" ht="18" x14ac:dyDescent="0.25">
      <c r="A2" s="23" t="s">
        <v>9</v>
      </c>
      <c r="B2" s="23" t="s">
        <v>10</v>
      </c>
      <c r="C2" s="23" t="s">
        <v>152</v>
      </c>
      <c r="D2" s="4"/>
      <c r="E2" s="5"/>
      <c r="F2" s="5"/>
      <c r="G2" s="5"/>
      <c r="H2" s="5"/>
    </row>
    <row r="3" spans="1:8" ht="18" x14ac:dyDescent="0.25">
      <c r="A3" s="9"/>
      <c r="B3" s="23" t="s">
        <v>148</v>
      </c>
      <c r="C3" s="23" t="s">
        <v>151</v>
      </c>
      <c r="D3"/>
      <c r="E3"/>
      <c r="F3"/>
      <c r="G3" s="5"/>
      <c r="H3" s="5"/>
    </row>
    <row r="4" spans="1:8" ht="18" x14ac:dyDescent="0.25">
      <c r="A4" s="3"/>
      <c r="B4" s="23" t="s">
        <v>149</v>
      </c>
      <c r="C4" s="23" t="s">
        <v>150</v>
      </c>
      <c r="D4" s="3"/>
      <c r="E4" s="3"/>
      <c r="F4" s="3"/>
      <c r="G4" s="3"/>
      <c r="H4" s="3"/>
    </row>
    <row r="5" spans="1:8" ht="40.5" thickBot="1" x14ac:dyDescent="0.25">
      <c r="A5" s="83" t="s">
        <v>11</v>
      </c>
      <c r="B5" s="84" t="s">
        <v>12</v>
      </c>
      <c r="C5" s="64" t="s">
        <v>13</v>
      </c>
      <c r="D5" s="64" t="s">
        <v>14</v>
      </c>
      <c r="E5" s="64" t="s">
        <v>15</v>
      </c>
      <c r="F5" s="64" t="s">
        <v>16</v>
      </c>
      <c r="G5" s="85" t="s">
        <v>75</v>
      </c>
      <c r="H5" s="86" t="s">
        <v>76</v>
      </c>
    </row>
    <row r="6" spans="1:8" ht="39" customHeight="1" thickTop="1" x14ac:dyDescent="0.2">
      <c r="A6" s="151" t="s">
        <v>82</v>
      </c>
      <c r="B6" s="150" t="s">
        <v>66</v>
      </c>
      <c r="C6" s="58" t="s">
        <v>67</v>
      </c>
      <c r="D6" s="59" t="s">
        <v>19</v>
      </c>
      <c r="E6" s="59">
        <v>5</v>
      </c>
      <c r="F6" s="59">
        <v>21</v>
      </c>
      <c r="G6" s="72"/>
      <c r="H6" s="73">
        <f t="shared" ref="H6:H25" si="0">G6*12</f>
        <v>0</v>
      </c>
    </row>
    <row r="7" spans="1:8" ht="14.25" x14ac:dyDescent="0.2">
      <c r="A7" s="152"/>
      <c r="B7" s="144"/>
      <c r="C7" s="68" t="s">
        <v>145</v>
      </c>
      <c r="D7" s="63" t="s">
        <v>20</v>
      </c>
      <c r="E7" s="63">
        <v>15</v>
      </c>
      <c r="F7" s="63">
        <v>21</v>
      </c>
      <c r="G7" s="66"/>
      <c r="H7" s="61">
        <f t="shared" ref="H7" si="1">G7*12</f>
        <v>0</v>
      </c>
    </row>
    <row r="8" spans="1:8" x14ac:dyDescent="0.2">
      <c r="A8" s="153"/>
      <c r="B8" s="138"/>
      <c r="C8" s="62" t="s">
        <v>69</v>
      </c>
      <c r="D8" s="63" t="s">
        <v>19</v>
      </c>
      <c r="E8" s="63">
        <v>12</v>
      </c>
      <c r="F8" s="63">
        <v>21</v>
      </c>
      <c r="G8" s="66"/>
      <c r="H8" s="61">
        <f t="shared" si="0"/>
        <v>0</v>
      </c>
    </row>
    <row r="9" spans="1:8" ht="25.5" x14ac:dyDescent="0.2">
      <c r="A9" s="153"/>
      <c r="B9" s="138" t="s">
        <v>70</v>
      </c>
      <c r="C9" s="65" t="s">
        <v>83</v>
      </c>
      <c r="D9" s="63" t="s">
        <v>20</v>
      </c>
      <c r="E9" s="63">
        <v>85</v>
      </c>
      <c r="F9" s="63">
        <v>4</v>
      </c>
      <c r="G9" s="66"/>
      <c r="H9" s="61">
        <f t="shared" si="0"/>
        <v>0</v>
      </c>
    </row>
    <row r="10" spans="1:8" ht="24" customHeight="1" x14ac:dyDescent="0.2">
      <c r="A10" s="153"/>
      <c r="B10" s="138"/>
      <c r="C10" s="65" t="s">
        <v>71</v>
      </c>
      <c r="D10" s="63" t="s">
        <v>159</v>
      </c>
      <c r="E10" s="63">
        <v>1</v>
      </c>
      <c r="F10" s="63">
        <v>4</v>
      </c>
      <c r="G10" s="66"/>
      <c r="H10" s="61">
        <f t="shared" si="0"/>
        <v>0</v>
      </c>
    </row>
    <row r="11" spans="1:8" ht="25.5" x14ac:dyDescent="0.2">
      <c r="A11" s="154"/>
      <c r="B11" s="139" t="s">
        <v>72</v>
      </c>
      <c r="C11" s="94" t="s">
        <v>74</v>
      </c>
      <c r="D11" s="89" t="s">
        <v>159</v>
      </c>
      <c r="E11" s="89">
        <v>1</v>
      </c>
      <c r="F11" s="78">
        <v>1</v>
      </c>
      <c r="G11" s="79"/>
      <c r="H11" s="61">
        <f t="shared" si="0"/>
        <v>0</v>
      </c>
    </row>
    <row r="12" spans="1:8" x14ac:dyDescent="0.2">
      <c r="A12" s="154"/>
      <c r="B12" s="139"/>
      <c r="C12" s="94" t="s">
        <v>128</v>
      </c>
      <c r="D12" s="111" t="s">
        <v>19</v>
      </c>
      <c r="E12" s="111">
        <v>5</v>
      </c>
      <c r="F12" s="78">
        <v>1</v>
      </c>
      <c r="G12" s="79"/>
      <c r="H12" s="61">
        <f t="shared" ref="H12" si="2">G12*12</f>
        <v>0</v>
      </c>
    </row>
    <row r="13" spans="1:8" ht="13.5" thickBot="1" x14ac:dyDescent="0.25">
      <c r="A13" s="155"/>
      <c r="B13" s="156"/>
      <c r="C13" s="75" t="s">
        <v>73</v>
      </c>
      <c r="D13" s="76" t="s">
        <v>19</v>
      </c>
      <c r="E13" s="76">
        <v>5</v>
      </c>
      <c r="F13" s="76">
        <v>1</v>
      </c>
      <c r="G13" s="77"/>
      <c r="H13" s="69">
        <f t="shared" si="0"/>
        <v>0</v>
      </c>
    </row>
    <row r="14" spans="1:8" ht="39" thickTop="1" x14ac:dyDescent="0.2">
      <c r="A14" s="145" t="s">
        <v>77</v>
      </c>
      <c r="B14" s="120" t="s">
        <v>66</v>
      </c>
      <c r="C14" s="90" t="s">
        <v>67</v>
      </c>
      <c r="D14" s="60" t="s">
        <v>19</v>
      </c>
      <c r="E14" s="60">
        <v>94</v>
      </c>
      <c r="F14" s="60">
        <v>21</v>
      </c>
      <c r="G14" s="91"/>
      <c r="H14" s="82">
        <f t="shared" si="0"/>
        <v>0</v>
      </c>
    </row>
    <row r="15" spans="1:8" ht="25.5" x14ac:dyDescent="0.2">
      <c r="A15" s="146"/>
      <c r="B15" s="138" t="s">
        <v>70</v>
      </c>
      <c r="C15" s="65" t="s">
        <v>83</v>
      </c>
      <c r="D15" s="63" t="s">
        <v>20</v>
      </c>
      <c r="E15" s="63">
        <v>1340</v>
      </c>
      <c r="F15" s="63">
        <v>4</v>
      </c>
      <c r="G15" s="66"/>
      <c r="H15" s="61">
        <f t="shared" si="0"/>
        <v>0</v>
      </c>
    </row>
    <row r="16" spans="1:8" ht="25.5" x14ac:dyDescent="0.2">
      <c r="A16" s="146"/>
      <c r="B16" s="138"/>
      <c r="C16" s="65" t="s">
        <v>71</v>
      </c>
      <c r="D16" s="63" t="s">
        <v>159</v>
      </c>
      <c r="E16" s="63">
        <v>1</v>
      </c>
      <c r="F16" s="63">
        <v>4</v>
      </c>
      <c r="G16" s="66"/>
      <c r="H16" s="61">
        <f t="shared" si="0"/>
        <v>0</v>
      </c>
    </row>
    <row r="17" spans="1:8" ht="25.5" x14ac:dyDescent="0.2">
      <c r="A17" s="147"/>
      <c r="B17" s="139" t="s">
        <v>72</v>
      </c>
      <c r="C17" s="94" t="s">
        <v>74</v>
      </c>
      <c r="D17" s="89" t="s">
        <v>159</v>
      </c>
      <c r="E17" s="89">
        <v>1</v>
      </c>
      <c r="F17" s="78">
        <v>1</v>
      </c>
      <c r="G17" s="79"/>
      <c r="H17" s="61">
        <f t="shared" ref="H17:H18" si="3">G17*12</f>
        <v>0</v>
      </c>
    </row>
    <row r="18" spans="1:8" x14ac:dyDescent="0.2">
      <c r="A18" s="147"/>
      <c r="B18" s="139"/>
      <c r="C18" s="94" t="s">
        <v>128</v>
      </c>
      <c r="D18" s="111" t="s">
        <v>19</v>
      </c>
      <c r="E18" s="111">
        <v>170</v>
      </c>
      <c r="F18" s="78">
        <v>1</v>
      </c>
      <c r="G18" s="79"/>
      <c r="H18" s="61">
        <f t="shared" si="3"/>
        <v>0</v>
      </c>
    </row>
    <row r="19" spans="1:8" ht="13.5" thickBot="1" x14ac:dyDescent="0.25">
      <c r="A19" s="147"/>
      <c r="B19" s="139"/>
      <c r="C19" s="92" t="s">
        <v>73</v>
      </c>
      <c r="D19" s="78" t="s">
        <v>19</v>
      </c>
      <c r="E19" s="78">
        <v>116</v>
      </c>
      <c r="F19" s="78">
        <v>1</v>
      </c>
      <c r="G19" s="79"/>
      <c r="H19" s="80">
        <f t="shared" si="0"/>
        <v>0</v>
      </c>
    </row>
    <row r="20" spans="1:8" ht="39" thickTop="1" x14ac:dyDescent="0.2">
      <c r="A20" s="140" t="s">
        <v>146</v>
      </c>
      <c r="B20" s="148" t="s">
        <v>66</v>
      </c>
      <c r="C20" s="87" t="s">
        <v>78</v>
      </c>
      <c r="D20" s="88" t="s">
        <v>19</v>
      </c>
      <c r="E20" s="88">
        <v>4</v>
      </c>
      <c r="F20" s="88">
        <v>21</v>
      </c>
      <c r="G20" s="72"/>
      <c r="H20" s="73">
        <f t="shared" si="0"/>
        <v>0</v>
      </c>
    </row>
    <row r="21" spans="1:8" ht="14.25" x14ac:dyDescent="0.2">
      <c r="A21" s="141"/>
      <c r="B21" s="144"/>
      <c r="C21" s="68" t="s">
        <v>147</v>
      </c>
      <c r="D21" s="63" t="s">
        <v>20</v>
      </c>
      <c r="E21" s="89">
        <v>7.7</v>
      </c>
      <c r="F21" s="89">
        <v>21</v>
      </c>
      <c r="G21" s="66"/>
      <c r="H21" s="61">
        <f t="shared" ref="H21" si="4">G21*12</f>
        <v>0</v>
      </c>
    </row>
    <row r="22" spans="1:8" ht="16.5" customHeight="1" x14ac:dyDescent="0.2">
      <c r="A22" s="142"/>
      <c r="B22" s="139" t="s">
        <v>70</v>
      </c>
      <c r="C22" s="65" t="s">
        <v>79</v>
      </c>
      <c r="D22" s="89" t="s">
        <v>19</v>
      </c>
      <c r="E22" s="89">
        <v>35</v>
      </c>
      <c r="F22" s="89">
        <v>4</v>
      </c>
      <c r="G22" s="66"/>
      <c r="H22" s="61">
        <f t="shared" si="0"/>
        <v>0</v>
      </c>
    </row>
    <row r="23" spans="1:8" ht="25.5" customHeight="1" x14ac:dyDescent="0.2">
      <c r="A23" s="142"/>
      <c r="B23" s="143"/>
      <c r="C23" s="65" t="s">
        <v>68</v>
      </c>
      <c r="D23" s="89" t="s">
        <v>19</v>
      </c>
      <c r="E23" s="89">
        <v>12</v>
      </c>
      <c r="F23" s="89">
        <v>4</v>
      </c>
      <c r="G23" s="66"/>
      <c r="H23" s="61">
        <f t="shared" si="0"/>
        <v>0</v>
      </c>
    </row>
    <row r="24" spans="1:8" ht="25.5" x14ac:dyDescent="0.2">
      <c r="A24" s="142"/>
      <c r="B24" s="144"/>
      <c r="C24" s="68" t="s">
        <v>80</v>
      </c>
      <c r="D24" s="63" t="s">
        <v>20</v>
      </c>
      <c r="E24" s="89">
        <v>91</v>
      </c>
      <c r="F24" s="89">
        <v>4</v>
      </c>
      <c r="G24" s="66"/>
      <c r="H24" s="61">
        <f t="shared" si="0"/>
        <v>0</v>
      </c>
    </row>
    <row r="25" spans="1:8" ht="26.25" thickBot="1" x14ac:dyDescent="0.25">
      <c r="A25" s="142"/>
      <c r="B25" s="118" t="s">
        <v>72</v>
      </c>
      <c r="C25" s="68" t="s">
        <v>81</v>
      </c>
      <c r="D25" s="89" t="s">
        <v>19</v>
      </c>
      <c r="E25" s="89">
        <v>5</v>
      </c>
      <c r="F25" s="89">
        <v>1</v>
      </c>
      <c r="G25" s="66"/>
      <c r="H25" s="61">
        <f t="shared" si="0"/>
        <v>0</v>
      </c>
    </row>
    <row r="26" spans="1:8" ht="21" customHeight="1" thickBot="1" x14ac:dyDescent="0.25">
      <c r="A26" s="136" t="s">
        <v>22</v>
      </c>
      <c r="B26" s="137"/>
      <c r="C26" s="137"/>
      <c r="D26" s="137"/>
      <c r="E26" s="137"/>
      <c r="F26" s="137"/>
      <c r="G26" s="21">
        <f>SUM(G6:G25)</f>
        <v>0</v>
      </c>
      <c r="H26" s="20">
        <f>SUM(H6:H25)</f>
        <v>0</v>
      </c>
    </row>
    <row r="27" spans="1:8" x14ac:dyDescent="0.2">
      <c r="A27"/>
      <c r="B27"/>
      <c r="C27"/>
      <c r="D27"/>
      <c r="E27"/>
      <c r="F27"/>
    </row>
    <row r="28" spans="1:8" x14ac:dyDescent="0.2">
      <c r="A28" s="124" t="s">
        <v>160</v>
      </c>
      <c r="B28"/>
      <c r="C28"/>
      <c r="D28"/>
      <c r="E28"/>
      <c r="F28"/>
    </row>
    <row r="29" spans="1:8" x14ac:dyDescent="0.2">
      <c r="A29"/>
      <c r="B29"/>
      <c r="C29"/>
      <c r="D29"/>
      <c r="E29"/>
      <c r="F29"/>
    </row>
    <row r="30" spans="1:8" x14ac:dyDescent="0.2">
      <c r="A30"/>
      <c r="B30"/>
      <c r="C30"/>
      <c r="D30"/>
      <c r="E30"/>
      <c r="F30"/>
    </row>
    <row r="31" spans="1:8" x14ac:dyDescent="0.2">
      <c r="A31"/>
      <c r="B31"/>
      <c r="C31"/>
      <c r="D31"/>
      <c r="E31"/>
      <c r="F31"/>
    </row>
    <row r="32" spans="1:8" x14ac:dyDescent="0.2">
      <c r="A32"/>
      <c r="B32"/>
      <c r="C32"/>
      <c r="D32"/>
      <c r="E32"/>
      <c r="F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</sheetData>
  <mergeCells count="12">
    <mergeCell ref="A1:H1"/>
    <mergeCell ref="B6:B8"/>
    <mergeCell ref="A6:A13"/>
    <mergeCell ref="B9:B10"/>
    <mergeCell ref="B11:B13"/>
    <mergeCell ref="A26:F26"/>
    <mergeCell ref="B15:B16"/>
    <mergeCell ref="B17:B19"/>
    <mergeCell ref="A20:A25"/>
    <mergeCell ref="B22:B24"/>
    <mergeCell ref="A14:A19"/>
    <mergeCell ref="B20:B21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0ACD0-1D20-4D35-8E8C-338C0B87874F}">
  <dimension ref="A1:H1969"/>
  <sheetViews>
    <sheetView workbookViewId="0">
      <selection activeCell="G5" sqref="G5:G14"/>
    </sheetView>
  </sheetViews>
  <sheetFormatPr defaultRowHeight="12.75" x14ac:dyDescent="0.2"/>
  <cols>
    <col min="1" max="1" width="10.710937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5.140625" customWidth="1"/>
    <col min="8" max="8" width="14.5703125" customWidth="1"/>
  </cols>
  <sheetData>
    <row r="1" spans="1:8" ht="18" x14ac:dyDescent="0.25">
      <c r="A1" s="149" t="s">
        <v>23</v>
      </c>
      <c r="B1" s="149"/>
      <c r="C1" s="149"/>
      <c r="D1" s="149"/>
      <c r="E1" s="149"/>
      <c r="F1" s="149"/>
      <c r="G1" s="149"/>
      <c r="H1" s="149"/>
    </row>
    <row r="2" spans="1:8" ht="18" x14ac:dyDescent="0.25">
      <c r="A2" s="23" t="s">
        <v>24</v>
      </c>
      <c r="B2" s="22" t="s">
        <v>25</v>
      </c>
      <c r="C2" s="23" t="s">
        <v>26</v>
      </c>
      <c r="D2" s="5"/>
      <c r="E2" s="5"/>
      <c r="F2" s="5"/>
      <c r="G2" s="5"/>
      <c r="H2" s="5"/>
    </row>
    <row r="3" spans="1:8" ht="18" x14ac:dyDescent="0.25">
      <c r="A3" s="23"/>
      <c r="B3" s="22"/>
      <c r="C3" s="23"/>
      <c r="D3" s="5"/>
      <c r="E3" s="5"/>
      <c r="F3" s="5"/>
      <c r="G3" s="5"/>
      <c r="H3" s="5"/>
    </row>
    <row r="4" spans="1:8" ht="50.25" customHeight="1" thickBot="1" x14ac:dyDescent="0.25">
      <c r="A4" s="7" t="s">
        <v>11</v>
      </c>
      <c r="B4" s="7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11" t="s">
        <v>17</v>
      </c>
      <c r="H4" s="6" t="s">
        <v>18</v>
      </c>
    </row>
    <row r="5" spans="1:8" ht="51.75" thickTop="1" x14ac:dyDescent="0.2">
      <c r="A5" s="158" t="s">
        <v>84</v>
      </c>
      <c r="B5" s="143" t="s">
        <v>66</v>
      </c>
      <c r="C5" s="90" t="s">
        <v>93</v>
      </c>
      <c r="D5" s="60" t="s">
        <v>19</v>
      </c>
      <c r="E5" s="60">
        <v>6</v>
      </c>
      <c r="F5" s="60">
        <v>21</v>
      </c>
      <c r="G5" s="66"/>
      <c r="H5" s="82">
        <f>G5*12</f>
        <v>0</v>
      </c>
    </row>
    <row r="6" spans="1:8" ht="25.5" x14ac:dyDescent="0.2">
      <c r="A6" s="159"/>
      <c r="B6" s="143"/>
      <c r="C6" s="68" t="s">
        <v>85</v>
      </c>
      <c r="D6" s="63" t="s">
        <v>20</v>
      </c>
      <c r="E6" s="63">
        <v>576</v>
      </c>
      <c r="F6" s="60">
        <v>21</v>
      </c>
      <c r="G6" s="91"/>
      <c r="H6" s="82">
        <f t="shared" ref="H6:H14" si="0">G6*12</f>
        <v>0</v>
      </c>
    </row>
    <row r="7" spans="1:8" ht="25.5" x14ac:dyDescent="0.2">
      <c r="A7" s="159"/>
      <c r="B7" s="143"/>
      <c r="C7" s="68" t="s">
        <v>94</v>
      </c>
      <c r="D7" s="60" t="s">
        <v>19</v>
      </c>
      <c r="E7" s="63">
        <v>4</v>
      </c>
      <c r="F7" s="60">
        <v>21</v>
      </c>
      <c r="G7" s="66"/>
      <c r="H7" s="82">
        <f t="shared" si="0"/>
        <v>0</v>
      </c>
    </row>
    <row r="8" spans="1:8" ht="14.25" x14ac:dyDescent="0.2">
      <c r="A8" s="159"/>
      <c r="B8" s="143"/>
      <c r="C8" s="68" t="s">
        <v>92</v>
      </c>
      <c r="D8" s="63" t="s">
        <v>20</v>
      </c>
      <c r="E8" s="63">
        <v>15</v>
      </c>
      <c r="F8" s="60">
        <v>21</v>
      </c>
      <c r="G8" s="66"/>
      <c r="H8" s="82">
        <f t="shared" si="0"/>
        <v>0</v>
      </c>
    </row>
    <row r="9" spans="1:8" ht="14.25" x14ac:dyDescent="0.2">
      <c r="A9" s="159"/>
      <c r="B9" s="143"/>
      <c r="C9" s="68" t="s">
        <v>86</v>
      </c>
      <c r="D9" s="63" t="s">
        <v>20</v>
      </c>
      <c r="E9" s="63">
        <v>7</v>
      </c>
      <c r="F9" s="60">
        <v>21</v>
      </c>
      <c r="G9" s="66"/>
      <c r="H9" s="82">
        <f t="shared" si="0"/>
        <v>0</v>
      </c>
    </row>
    <row r="10" spans="1:8" ht="14.25" x14ac:dyDescent="0.2">
      <c r="A10" s="159"/>
      <c r="B10" s="138" t="s">
        <v>70</v>
      </c>
      <c r="C10" s="62" t="s">
        <v>88</v>
      </c>
      <c r="D10" s="63" t="s">
        <v>20</v>
      </c>
      <c r="E10" s="63">
        <v>12</v>
      </c>
      <c r="F10" s="63">
        <v>4</v>
      </c>
      <c r="G10" s="66"/>
      <c r="H10" s="82">
        <f t="shared" si="0"/>
        <v>0</v>
      </c>
    </row>
    <row r="11" spans="1:8" ht="14.25" x14ac:dyDescent="0.2">
      <c r="A11" s="159"/>
      <c r="B11" s="138"/>
      <c r="C11" s="62" t="s">
        <v>90</v>
      </c>
      <c r="D11" s="63" t="s">
        <v>20</v>
      </c>
      <c r="E11" s="78">
        <v>28</v>
      </c>
      <c r="F11" s="81">
        <v>4</v>
      </c>
      <c r="G11" s="66"/>
      <c r="H11" s="82">
        <f t="shared" si="0"/>
        <v>0</v>
      </c>
    </row>
    <row r="12" spans="1:8" ht="14.25" x14ac:dyDescent="0.2">
      <c r="A12" s="159"/>
      <c r="B12" s="138"/>
      <c r="C12" s="62" t="s">
        <v>91</v>
      </c>
      <c r="D12" s="63" t="s">
        <v>20</v>
      </c>
      <c r="E12" s="78">
        <v>4</v>
      </c>
      <c r="F12" s="63">
        <v>4</v>
      </c>
      <c r="G12" s="66"/>
      <c r="H12" s="82">
        <f t="shared" si="0"/>
        <v>0</v>
      </c>
    </row>
    <row r="13" spans="1:8" x14ac:dyDescent="0.2">
      <c r="A13" s="159"/>
      <c r="B13" s="139" t="s">
        <v>72</v>
      </c>
      <c r="C13" s="68" t="s">
        <v>87</v>
      </c>
      <c r="D13" s="63" t="s">
        <v>159</v>
      </c>
      <c r="E13" s="63">
        <v>1</v>
      </c>
      <c r="F13" s="63">
        <v>1</v>
      </c>
      <c r="G13" s="66"/>
      <c r="H13" s="82">
        <f t="shared" ref="H13" si="1">G13*12</f>
        <v>0</v>
      </c>
    </row>
    <row r="14" spans="1:8" s="22" customFormat="1" ht="13.5" thickBot="1" x14ac:dyDescent="0.25">
      <c r="A14" s="160"/>
      <c r="B14" s="157"/>
      <c r="C14" s="95" t="s">
        <v>89</v>
      </c>
      <c r="D14" s="76" t="s">
        <v>19</v>
      </c>
      <c r="E14" s="76">
        <v>16</v>
      </c>
      <c r="F14" s="76">
        <v>1</v>
      </c>
      <c r="G14" s="77"/>
      <c r="H14" s="69">
        <f t="shared" si="0"/>
        <v>0</v>
      </c>
    </row>
    <row r="15" spans="1:8" ht="13.5" thickBot="1" x14ac:dyDescent="0.25">
      <c r="A15" s="136" t="s">
        <v>22</v>
      </c>
      <c r="B15" s="137"/>
      <c r="C15" s="137"/>
      <c r="D15" s="137"/>
      <c r="E15" s="137"/>
      <c r="F15" s="137"/>
      <c r="G15" s="25">
        <f>SUM(G5:G14)</f>
        <v>0</v>
      </c>
      <c r="H15" s="20">
        <f>SUM(H5:H14)</f>
        <v>0</v>
      </c>
    </row>
    <row r="16" spans="1:8" x14ac:dyDescent="0.2">
      <c r="A16"/>
      <c r="B16"/>
      <c r="C16"/>
      <c r="D16"/>
      <c r="E16"/>
      <c r="F16"/>
    </row>
    <row r="17" spans="1:1" customFormat="1" x14ac:dyDescent="0.2">
      <c r="A17" s="124" t="s">
        <v>160</v>
      </c>
    </row>
    <row r="18" spans="1:1" customFormat="1" x14ac:dyDescent="0.2"/>
    <row r="19" spans="1:1" customFormat="1" x14ac:dyDescent="0.2"/>
    <row r="20" spans="1:1" customFormat="1" x14ac:dyDescent="0.2"/>
    <row r="21" spans="1:1" customFormat="1" x14ac:dyDescent="0.2"/>
    <row r="22" spans="1:1" customFormat="1" x14ac:dyDescent="0.2"/>
    <row r="23" spans="1:1" customFormat="1" x14ac:dyDescent="0.2"/>
    <row r="24" spans="1:1" customFormat="1" x14ac:dyDescent="0.2"/>
    <row r="25" spans="1:1" customFormat="1" x14ac:dyDescent="0.2"/>
    <row r="26" spans="1:1" customFormat="1" x14ac:dyDescent="0.2"/>
    <row r="27" spans="1:1" customFormat="1" x14ac:dyDescent="0.2"/>
    <row r="28" spans="1:1" customFormat="1" x14ac:dyDescent="0.2"/>
    <row r="29" spans="1:1" customFormat="1" x14ac:dyDescent="0.2"/>
    <row r="30" spans="1:1" customFormat="1" x14ac:dyDescent="0.2"/>
    <row r="31" spans="1:1" customFormat="1" x14ac:dyDescent="0.2"/>
    <row r="32" spans="1:1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</sheetData>
  <mergeCells count="6">
    <mergeCell ref="A15:F15"/>
    <mergeCell ref="B13:B14"/>
    <mergeCell ref="A1:H1"/>
    <mergeCell ref="B5:B9"/>
    <mergeCell ref="B10:B12"/>
    <mergeCell ref="A5:A1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E291-A8FD-475D-A39D-B9F7D0D08BF5}">
  <dimension ref="A1:H1979"/>
  <sheetViews>
    <sheetView workbookViewId="0">
      <selection activeCell="G5" sqref="G5:G14"/>
    </sheetView>
  </sheetViews>
  <sheetFormatPr defaultRowHeight="12.75" x14ac:dyDescent="0.2"/>
  <cols>
    <col min="1" max="1" width="10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4.5703125" customWidth="1"/>
    <col min="8" max="8" width="15.28515625" customWidth="1"/>
  </cols>
  <sheetData>
    <row r="1" spans="1:8" ht="18" x14ac:dyDescent="0.25">
      <c r="A1" s="149" t="s">
        <v>27</v>
      </c>
      <c r="B1" s="149"/>
      <c r="C1" s="149"/>
      <c r="D1" s="149"/>
      <c r="E1" s="149"/>
      <c r="F1" s="149"/>
      <c r="G1" s="149"/>
      <c r="H1" s="149"/>
    </row>
    <row r="2" spans="1:8" ht="18" x14ac:dyDescent="0.25">
      <c r="A2" s="23" t="s">
        <v>28</v>
      </c>
      <c r="B2" s="22"/>
      <c r="C2" s="23" t="s">
        <v>29</v>
      </c>
      <c r="D2" s="5"/>
      <c r="E2" s="5"/>
      <c r="F2" s="5"/>
      <c r="G2" s="5"/>
      <c r="H2" s="5"/>
    </row>
    <row r="3" spans="1:8" ht="18" x14ac:dyDescent="0.25">
      <c r="A3" s="5"/>
      <c r="B3" s="5"/>
      <c r="C3" s="5"/>
      <c r="D3" s="5"/>
      <c r="E3" s="5"/>
      <c r="F3" s="5"/>
      <c r="G3" s="5"/>
      <c r="H3" s="5"/>
    </row>
    <row r="4" spans="1:8" ht="40.5" thickBot="1" x14ac:dyDescent="0.25">
      <c r="A4" s="12" t="s">
        <v>11</v>
      </c>
      <c r="B4" s="12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70" t="s">
        <v>17</v>
      </c>
      <c r="H4" s="13" t="s">
        <v>18</v>
      </c>
    </row>
    <row r="5" spans="1:8" ht="51.75" thickTop="1" x14ac:dyDescent="0.2">
      <c r="A5" s="163" t="s">
        <v>95</v>
      </c>
      <c r="B5" s="148" t="s">
        <v>66</v>
      </c>
      <c r="C5" s="99" t="s">
        <v>153</v>
      </c>
      <c r="D5" s="59" t="s">
        <v>19</v>
      </c>
      <c r="E5" s="59">
        <v>14</v>
      </c>
      <c r="F5" s="59">
        <v>21</v>
      </c>
      <c r="G5" s="72"/>
      <c r="H5" s="73">
        <f>G5*12</f>
        <v>0</v>
      </c>
    </row>
    <row r="6" spans="1:8" ht="25.5" x14ac:dyDescent="0.2">
      <c r="A6" s="164"/>
      <c r="B6" s="143"/>
      <c r="C6" s="96" t="s">
        <v>104</v>
      </c>
      <c r="D6" s="63" t="s">
        <v>20</v>
      </c>
      <c r="E6" s="63">
        <v>20</v>
      </c>
      <c r="F6" s="63">
        <v>21</v>
      </c>
      <c r="G6" s="66"/>
      <c r="H6" s="61">
        <f>G6*12</f>
        <v>0</v>
      </c>
    </row>
    <row r="7" spans="1:8" ht="25.5" x14ac:dyDescent="0.2">
      <c r="A7" s="164"/>
      <c r="B7" s="143"/>
      <c r="C7" s="67" t="s">
        <v>97</v>
      </c>
      <c r="D7" s="63" t="s">
        <v>20</v>
      </c>
      <c r="E7" s="63">
        <v>50.6</v>
      </c>
      <c r="F7" s="63">
        <v>21</v>
      </c>
      <c r="G7" s="66"/>
      <c r="H7" s="61">
        <f t="shared" ref="H7:H14" si="0">G7*12</f>
        <v>0</v>
      </c>
    </row>
    <row r="8" spans="1:8" ht="25.5" x14ac:dyDescent="0.2">
      <c r="A8" s="164"/>
      <c r="B8" s="143"/>
      <c r="C8" s="67" t="s">
        <v>98</v>
      </c>
      <c r="D8" s="63" t="s">
        <v>19</v>
      </c>
      <c r="E8" s="63">
        <v>8</v>
      </c>
      <c r="F8" s="63">
        <v>21</v>
      </c>
      <c r="G8" s="66"/>
      <c r="H8" s="61">
        <f t="shared" si="0"/>
        <v>0</v>
      </c>
    </row>
    <row r="9" spans="1:8" ht="14.25" x14ac:dyDescent="0.2">
      <c r="A9" s="164"/>
      <c r="B9" s="138" t="s">
        <v>154</v>
      </c>
      <c r="C9" s="67" t="s">
        <v>30</v>
      </c>
      <c r="D9" s="63" t="s">
        <v>20</v>
      </c>
      <c r="E9" s="63">
        <v>8</v>
      </c>
      <c r="F9" s="63">
        <v>4</v>
      </c>
      <c r="G9" s="66"/>
      <c r="H9" s="61">
        <f t="shared" si="0"/>
        <v>0</v>
      </c>
    </row>
    <row r="10" spans="1:8" ht="25.5" x14ac:dyDescent="0.2">
      <c r="A10" s="164"/>
      <c r="B10" s="138"/>
      <c r="C10" s="67" t="s">
        <v>99</v>
      </c>
      <c r="D10" s="63" t="s">
        <v>21</v>
      </c>
      <c r="E10" s="63">
        <v>10</v>
      </c>
      <c r="F10" s="63">
        <v>4</v>
      </c>
      <c r="G10" s="66"/>
      <c r="H10" s="61">
        <f t="shared" si="0"/>
        <v>0</v>
      </c>
    </row>
    <row r="11" spans="1:8" ht="25.5" x14ac:dyDescent="0.2">
      <c r="A11" s="164"/>
      <c r="B11" s="138"/>
      <c r="C11" s="67" t="s">
        <v>100</v>
      </c>
      <c r="D11" s="63" t="s">
        <v>21</v>
      </c>
      <c r="E11" s="63">
        <v>7</v>
      </c>
      <c r="F11" s="63">
        <v>4</v>
      </c>
      <c r="G11" s="66"/>
      <c r="H11" s="61">
        <f t="shared" si="0"/>
        <v>0</v>
      </c>
    </row>
    <row r="12" spans="1:8" ht="14.25" x14ac:dyDescent="0.2">
      <c r="A12" s="164"/>
      <c r="B12" s="138"/>
      <c r="C12" s="65" t="s">
        <v>101</v>
      </c>
      <c r="D12" s="63" t="s">
        <v>20</v>
      </c>
      <c r="E12" s="63">
        <v>13.9</v>
      </c>
      <c r="F12" s="63">
        <v>4</v>
      </c>
      <c r="G12" s="66"/>
      <c r="H12" s="61">
        <f t="shared" si="0"/>
        <v>0</v>
      </c>
    </row>
    <row r="13" spans="1:8" ht="14.25" customHeight="1" x14ac:dyDescent="0.2">
      <c r="A13" s="164"/>
      <c r="B13" s="143" t="s">
        <v>72</v>
      </c>
      <c r="C13" s="62" t="s">
        <v>102</v>
      </c>
      <c r="D13" s="63" t="s">
        <v>21</v>
      </c>
      <c r="E13" s="63">
        <v>100</v>
      </c>
      <c r="F13" s="63">
        <v>1</v>
      </c>
      <c r="G13" s="66"/>
      <c r="H13" s="61">
        <f t="shared" si="0"/>
        <v>0</v>
      </c>
    </row>
    <row r="14" spans="1:8" ht="15" customHeight="1" thickBot="1" x14ac:dyDescent="0.25">
      <c r="A14" s="165"/>
      <c r="B14" s="157"/>
      <c r="C14" s="97" t="s">
        <v>103</v>
      </c>
      <c r="D14" s="76" t="s">
        <v>20</v>
      </c>
      <c r="E14" s="76">
        <v>18</v>
      </c>
      <c r="F14" s="76">
        <v>1</v>
      </c>
      <c r="G14" s="77"/>
      <c r="H14" s="69">
        <f t="shared" si="0"/>
        <v>0</v>
      </c>
    </row>
    <row r="15" spans="1:8" ht="14.25" thickTop="1" thickBot="1" x14ac:dyDescent="0.25">
      <c r="A15" s="161" t="s">
        <v>22</v>
      </c>
      <c r="B15" s="162"/>
      <c r="C15" s="162"/>
      <c r="D15" s="162"/>
      <c r="E15" s="162"/>
      <c r="F15" s="162"/>
      <c r="G15" s="25">
        <f>SUM(G5:G14)</f>
        <v>0</v>
      </c>
      <c r="H15" s="98">
        <f>SUM(H5:H14)</f>
        <v>0</v>
      </c>
    </row>
    <row r="16" spans="1:8" ht="14.25" customHeight="1" x14ac:dyDescent="0.2">
      <c r="A16"/>
      <c r="B16"/>
      <c r="C16"/>
      <c r="D16"/>
      <c r="E16"/>
      <c r="F16"/>
    </row>
    <row r="17" spans="1:1" customFormat="1" ht="14.25" customHeight="1" x14ac:dyDescent="0.2">
      <c r="A17" s="124"/>
    </row>
    <row r="18" spans="1:1" customFormat="1" ht="14.25" customHeight="1" x14ac:dyDescent="0.2"/>
    <row r="19" spans="1:1" customFormat="1" ht="14.25" customHeight="1" x14ac:dyDescent="0.2"/>
    <row r="20" spans="1:1" customFormat="1" ht="15" customHeight="1" x14ac:dyDescent="0.2"/>
    <row r="21" spans="1:1" customFormat="1" x14ac:dyDescent="0.2"/>
    <row r="22" spans="1:1" customFormat="1" x14ac:dyDescent="0.2"/>
    <row r="23" spans="1:1" customFormat="1" x14ac:dyDescent="0.2"/>
    <row r="24" spans="1:1" customFormat="1" x14ac:dyDescent="0.2"/>
    <row r="25" spans="1:1" customFormat="1" x14ac:dyDescent="0.2"/>
    <row r="26" spans="1:1" customFormat="1" x14ac:dyDescent="0.2"/>
    <row r="27" spans="1:1" customFormat="1" x14ac:dyDescent="0.2"/>
    <row r="28" spans="1:1" customFormat="1" x14ac:dyDescent="0.2"/>
    <row r="29" spans="1:1" customFormat="1" x14ac:dyDescent="0.2"/>
    <row r="30" spans="1:1" customFormat="1" x14ac:dyDescent="0.2"/>
    <row r="31" spans="1:1" customFormat="1" x14ac:dyDescent="0.2"/>
    <row r="32" spans="1:1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</sheetData>
  <mergeCells count="6">
    <mergeCell ref="A15:F15"/>
    <mergeCell ref="A1:H1"/>
    <mergeCell ref="A5:A14"/>
    <mergeCell ref="B5:B8"/>
    <mergeCell ref="B9:B12"/>
    <mergeCell ref="B13:B1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1688-A68C-4AF8-B329-85EBAA23E888}">
  <dimension ref="A1:H1976"/>
  <sheetViews>
    <sheetView topLeftCell="A3" workbookViewId="0">
      <selection activeCell="G5" sqref="G5:G15"/>
    </sheetView>
  </sheetViews>
  <sheetFormatPr defaultRowHeight="12.75" x14ac:dyDescent="0.2"/>
  <cols>
    <col min="1" max="1" width="11.140625" style="1" customWidth="1"/>
    <col min="2" max="2" width="13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5" customWidth="1"/>
    <col min="8" max="8" width="17" customWidth="1"/>
  </cols>
  <sheetData>
    <row r="1" spans="1:8" ht="18" x14ac:dyDescent="0.25">
      <c r="A1" s="149" t="s">
        <v>31</v>
      </c>
      <c r="B1" s="149"/>
      <c r="C1" s="149"/>
      <c r="D1" s="149"/>
      <c r="E1" s="149"/>
      <c r="F1" s="149"/>
      <c r="G1" s="149"/>
      <c r="H1" s="149"/>
    </row>
    <row r="2" spans="1:8" ht="18.75" thickBot="1" x14ac:dyDescent="0.3">
      <c r="A2" s="23" t="s">
        <v>32</v>
      </c>
      <c r="B2" s="23"/>
      <c r="C2" s="23" t="s">
        <v>33</v>
      </c>
      <c r="D2" s="5"/>
      <c r="E2" s="5"/>
      <c r="F2" s="5"/>
      <c r="G2" s="5"/>
      <c r="H2" s="5"/>
    </row>
    <row r="3" spans="1:8" ht="18.75" thickBot="1" x14ac:dyDescent="0.3">
      <c r="A3" s="5"/>
      <c r="B3" s="28"/>
      <c r="C3" s="28"/>
      <c r="D3" s="5"/>
      <c r="E3" s="5"/>
      <c r="F3" s="5"/>
      <c r="G3" s="5"/>
      <c r="H3" s="5"/>
    </row>
    <row r="4" spans="1:8" ht="40.5" thickBot="1" x14ac:dyDescent="0.25">
      <c r="A4" s="32" t="s">
        <v>11</v>
      </c>
      <c r="B4" s="33" t="s">
        <v>12</v>
      </c>
      <c r="C4" s="30" t="s">
        <v>13</v>
      </c>
      <c r="D4" s="30" t="s">
        <v>14</v>
      </c>
      <c r="E4" s="30" t="s">
        <v>15</v>
      </c>
      <c r="F4" s="30" t="s">
        <v>16</v>
      </c>
      <c r="G4" s="34" t="s">
        <v>17</v>
      </c>
      <c r="H4" s="26" t="s">
        <v>18</v>
      </c>
    </row>
    <row r="5" spans="1:8" ht="42.75" customHeight="1" thickTop="1" x14ac:dyDescent="0.2">
      <c r="A5" s="163" t="s">
        <v>105</v>
      </c>
      <c r="B5" s="150" t="s">
        <v>66</v>
      </c>
      <c r="C5" s="99" t="s">
        <v>96</v>
      </c>
      <c r="D5" s="63" t="s">
        <v>19</v>
      </c>
      <c r="E5" s="63">
        <v>16</v>
      </c>
      <c r="F5" s="63">
        <v>21</v>
      </c>
      <c r="G5" s="66"/>
      <c r="H5" s="61">
        <f>G5*12</f>
        <v>0</v>
      </c>
    </row>
    <row r="6" spans="1:8" ht="38.25" x14ac:dyDescent="0.2">
      <c r="A6" s="164"/>
      <c r="B6" s="144"/>
      <c r="C6" s="101" t="s">
        <v>114</v>
      </c>
      <c r="D6" s="63" t="s">
        <v>19</v>
      </c>
      <c r="E6" s="63">
        <v>8</v>
      </c>
      <c r="F6" s="63">
        <v>21</v>
      </c>
      <c r="G6" s="66"/>
      <c r="H6" s="61">
        <f t="shared" ref="H6" si="0">G6*12</f>
        <v>0</v>
      </c>
    </row>
    <row r="7" spans="1:8" ht="15.95" customHeight="1" x14ac:dyDescent="0.2">
      <c r="A7" s="164"/>
      <c r="B7" s="138"/>
      <c r="C7" s="67" t="s">
        <v>106</v>
      </c>
      <c r="D7" s="63" t="s">
        <v>19</v>
      </c>
      <c r="E7" s="63">
        <v>20</v>
      </c>
      <c r="F7" s="63">
        <v>21</v>
      </c>
      <c r="G7" s="66"/>
      <c r="H7" s="61">
        <f t="shared" ref="H7:H15" si="1">G7*12</f>
        <v>0</v>
      </c>
    </row>
    <row r="8" spans="1:8" ht="25.5" x14ac:dyDescent="0.2">
      <c r="A8" s="164"/>
      <c r="B8" s="138"/>
      <c r="C8" s="67" t="s">
        <v>107</v>
      </c>
      <c r="D8" s="63" t="s">
        <v>19</v>
      </c>
      <c r="E8" s="63">
        <v>26</v>
      </c>
      <c r="F8" s="63">
        <v>21</v>
      </c>
      <c r="G8" s="66"/>
      <c r="H8" s="61">
        <f t="shared" si="1"/>
        <v>0</v>
      </c>
    </row>
    <row r="9" spans="1:8" ht="15.95" customHeight="1" x14ac:dyDescent="0.2">
      <c r="A9" s="164"/>
      <c r="B9" s="138"/>
      <c r="C9" s="67" t="s">
        <v>34</v>
      </c>
      <c r="D9" s="63" t="s">
        <v>19</v>
      </c>
      <c r="E9" s="63">
        <v>12</v>
      </c>
      <c r="F9" s="63">
        <v>21</v>
      </c>
      <c r="G9" s="66"/>
      <c r="H9" s="61">
        <f t="shared" si="1"/>
        <v>0</v>
      </c>
    </row>
    <row r="10" spans="1:8" ht="28.5" customHeight="1" x14ac:dyDescent="0.2">
      <c r="A10" s="164"/>
      <c r="B10" s="138"/>
      <c r="C10" s="67" t="s">
        <v>108</v>
      </c>
      <c r="D10" s="63" t="s">
        <v>21</v>
      </c>
      <c r="E10" s="63">
        <v>16</v>
      </c>
      <c r="F10" s="63">
        <v>21</v>
      </c>
      <c r="G10" s="66"/>
      <c r="H10" s="61">
        <f t="shared" si="1"/>
        <v>0</v>
      </c>
    </row>
    <row r="11" spans="1:8" ht="14.25" customHeight="1" x14ac:dyDescent="0.2">
      <c r="A11" s="164"/>
      <c r="B11" s="138"/>
      <c r="C11" s="67" t="s">
        <v>109</v>
      </c>
      <c r="D11" s="63" t="s">
        <v>19</v>
      </c>
      <c r="E11" s="63">
        <v>2</v>
      </c>
      <c r="F11" s="63">
        <v>21</v>
      </c>
      <c r="G11" s="66"/>
      <c r="H11" s="61">
        <f t="shared" si="1"/>
        <v>0</v>
      </c>
    </row>
    <row r="12" spans="1:8" ht="14.25" x14ac:dyDescent="0.2">
      <c r="A12" s="164"/>
      <c r="B12" s="138"/>
      <c r="C12" s="67" t="s">
        <v>110</v>
      </c>
      <c r="D12" s="63" t="s">
        <v>20</v>
      </c>
      <c r="E12" s="63">
        <v>50</v>
      </c>
      <c r="F12" s="63">
        <v>21</v>
      </c>
      <c r="G12" s="66"/>
      <c r="H12" s="61">
        <f t="shared" si="1"/>
        <v>0</v>
      </c>
    </row>
    <row r="13" spans="1:8" ht="25.5" x14ac:dyDescent="0.2">
      <c r="A13" s="164"/>
      <c r="B13" s="138"/>
      <c r="C13" s="67" t="s">
        <v>111</v>
      </c>
      <c r="D13" s="63" t="s">
        <v>21</v>
      </c>
      <c r="E13" s="63">
        <v>45</v>
      </c>
      <c r="F13" s="63">
        <v>21</v>
      </c>
      <c r="G13" s="66"/>
      <c r="H13" s="61">
        <f t="shared" si="1"/>
        <v>0</v>
      </c>
    </row>
    <row r="14" spans="1:8" ht="17.25" customHeight="1" x14ac:dyDescent="0.2">
      <c r="A14" s="164"/>
      <c r="B14" s="138"/>
      <c r="C14" s="67" t="s">
        <v>112</v>
      </c>
      <c r="D14" s="63" t="s">
        <v>20</v>
      </c>
      <c r="E14" s="63">
        <v>117</v>
      </c>
      <c r="F14" s="63">
        <v>21</v>
      </c>
      <c r="G14" s="66"/>
      <c r="H14" s="61">
        <f t="shared" si="1"/>
        <v>0</v>
      </c>
    </row>
    <row r="15" spans="1:8" ht="39" thickBot="1" x14ac:dyDescent="0.25">
      <c r="A15" s="169"/>
      <c r="B15" s="74" t="s">
        <v>70</v>
      </c>
      <c r="C15" s="100" t="s">
        <v>113</v>
      </c>
      <c r="D15" s="76" t="s">
        <v>19</v>
      </c>
      <c r="E15" s="76">
        <v>9</v>
      </c>
      <c r="F15" s="76">
        <v>4</v>
      </c>
      <c r="G15" s="77"/>
      <c r="H15" s="69">
        <f t="shared" si="1"/>
        <v>0</v>
      </c>
    </row>
    <row r="16" spans="1:8" ht="25.5" customHeight="1" thickTop="1" thickBot="1" x14ac:dyDescent="0.25">
      <c r="A16" s="166" t="s">
        <v>22</v>
      </c>
      <c r="B16" s="167"/>
      <c r="C16" s="167"/>
      <c r="D16" s="167"/>
      <c r="E16" s="167"/>
      <c r="F16" s="168"/>
      <c r="G16" s="25">
        <f>SUM(G5:G15)</f>
        <v>0</v>
      </c>
      <c r="H16" s="21">
        <f>SUM(H5:H15)</f>
        <v>0</v>
      </c>
    </row>
    <row r="17" customFormat="1" ht="15" customHeigh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</sheetData>
  <mergeCells count="4">
    <mergeCell ref="A16:F16"/>
    <mergeCell ref="A1:H1"/>
    <mergeCell ref="A5:A15"/>
    <mergeCell ref="B5:B14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A841-2153-4A07-91AD-1DAE8A11A64F}">
  <dimension ref="A1:H1981"/>
  <sheetViews>
    <sheetView workbookViewId="0">
      <selection activeCell="G5" sqref="G5:G6"/>
    </sheetView>
  </sheetViews>
  <sheetFormatPr defaultRowHeight="12.75" x14ac:dyDescent="0.2"/>
  <cols>
    <col min="1" max="1" width="10.140625" style="1" customWidth="1"/>
    <col min="2" max="2" width="13.7109375" style="1" customWidth="1"/>
    <col min="3" max="3" width="62.85546875" style="2" customWidth="1"/>
    <col min="4" max="5" width="10.7109375" style="2" customWidth="1"/>
    <col min="6" max="6" width="11.7109375" style="1" customWidth="1"/>
    <col min="7" max="7" width="15.7109375" customWidth="1"/>
    <col min="8" max="8" width="16.42578125" customWidth="1"/>
  </cols>
  <sheetData>
    <row r="1" spans="1:8" ht="18" x14ac:dyDescent="0.25">
      <c r="A1" s="149" t="s">
        <v>35</v>
      </c>
      <c r="B1" s="149"/>
      <c r="C1" s="149"/>
      <c r="D1" s="149"/>
      <c r="E1" s="149"/>
      <c r="F1" s="149"/>
      <c r="G1" s="149"/>
      <c r="H1" s="149"/>
    </row>
    <row r="2" spans="1:8" ht="18" x14ac:dyDescent="0.25">
      <c r="A2" s="23" t="s">
        <v>36</v>
      </c>
      <c r="B2" s="22"/>
      <c r="C2" s="23" t="s">
        <v>37</v>
      </c>
      <c r="D2" s="5"/>
      <c r="E2" s="5"/>
      <c r="F2" s="5"/>
      <c r="G2" s="5"/>
      <c r="H2" s="5"/>
    </row>
    <row r="3" spans="1:8" ht="18" x14ac:dyDescent="0.25">
      <c r="A3" s="5"/>
      <c r="B3" s="5"/>
      <c r="C3" s="5"/>
      <c r="D3" s="5"/>
      <c r="E3" s="5"/>
      <c r="F3" s="5"/>
      <c r="G3" s="5"/>
      <c r="H3" s="5"/>
    </row>
    <row r="4" spans="1:8" ht="40.5" thickBot="1" x14ac:dyDescent="0.25">
      <c r="A4" s="7" t="s">
        <v>11</v>
      </c>
      <c r="B4" s="12" t="s">
        <v>12</v>
      </c>
      <c r="C4" s="6" t="s">
        <v>13</v>
      </c>
      <c r="D4" s="6" t="s">
        <v>14</v>
      </c>
      <c r="E4" s="6" t="s">
        <v>15</v>
      </c>
      <c r="F4" s="8" t="s">
        <v>16</v>
      </c>
      <c r="G4" s="11" t="s">
        <v>17</v>
      </c>
      <c r="H4" s="6" t="s">
        <v>18</v>
      </c>
    </row>
    <row r="5" spans="1:8" ht="24.75" customHeight="1" thickTop="1" x14ac:dyDescent="0.2">
      <c r="A5" s="140" t="s">
        <v>115</v>
      </c>
      <c r="B5" s="150" t="s">
        <v>66</v>
      </c>
      <c r="C5" s="58" t="s">
        <v>116</v>
      </c>
      <c r="D5" s="59" t="s">
        <v>21</v>
      </c>
      <c r="E5" s="59">
        <v>1</v>
      </c>
      <c r="F5" s="59">
        <v>21</v>
      </c>
      <c r="G5" s="102"/>
      <c r="H5" s="103">
        <f>G5*12</f>
        <v>0</v>
      </c>
    </row>
    <row r="6" spans="1:8" ht="15.95" customHeight="1" thickBot="1" x14ac:dyDescent="0.25">
      <c r="A6" s="142"/>
      <c r="B6" s="138"/>
      <c r="C6" s="67" t="s">
        <v>117</v>
      </c>
      <c r="D6" s="63" t="s">
        <v>20</v>
      </c>
      <c r="E6" s="89">
        <v>1.8</v>
      </c>
      <c r="F6" s="63">
        <v>21</v>
      </c>
      <c r="G6" s="121"/>
      <c r="H6" s="104">
        <f>G6*12</f>
        <v>0</v>
      </c>
    </row>
    <row r="7" spans="1:8" ht="14.25" customHeight="1" thickTop="1" thickBot="1" x14ac:dyDescent="0.25">
      <c r="A7" s="166" t="s">
        <v>22</v>
      </c>
      <c r="B7" s="167"/>
      <c r="C7" s="167"/>
      <c r="D7" s="167"/>
      <c r="E7" s="167"/>
      <c r="F7" s="168"/>
      <c r="G7" s="25">
        <f>SUM(G5:G6)</f>
        <v>0</v>
      </c>
      <c r="H7" s="21">
        <f>SUM(H5:H6)</f>
        <v>0</v>
      </c>
    </row>
    <row r="8" spans="1:8" ht="24.75" customHeight="1" x14ac:dyDescent="0.2">
      <c r="A8"/>
      <c r="B8"/>
      <c r="C8"/>
      <c r="D8"/>
      <c r="E8"/>
      <c r="F8"/>
    </row>
    <row r="9" spans="1:8" ht="33" customHeight="1" x14ac:dyDescent="0.2">
      <c r="A9"/>
      <c r="B9"/>
      <c r="C9"/>
      <c r="D9"/>
      <c r="E9"/>
      <c r="F9"/>
    </row>
    <row r="10" spans="1:8" ht="32.25" customHeight="1" x14ac:dyDescent="0.2">
      <c r="A10"/>
      <c r="B10"/>
      <c r="C10"/>
      <c r="D10"/>
      <c r="E10"/>
      <c r="F10"/>
    </row>
    <row r="11" spans="1:8" ht="41.25" customHeight="1" x14ac:dyDescent="0.2">
      <c r="A11"/>
      <c r="B11"/>
      <c r="C11"/>
      <c r="D11"/>
      <c r="E11"/>
      <c r="F11"/>
    </row>
    <row r="12" spans="1:8" ht="33.75" customHeight="1" x14ac:dyDescent="0.2">
      <c r="A12"/>
      <c r="B12"/>
      <c r="C12"/>
      <c r="D12"/>
      <c r="E12"/>
      <c r="F12"/>
    </row>
    <row r="13" spans="1:8" ht="14.25" customHeight="1" x14ac:dyDescent="0.2">
      <c r="A13"/>
      <c r="B13"/>
      <c r="C13"/>
      <c r="D13"/>
      <c r="E13"/>
      <c r="F13"/>
    </row>
    <row r="14" spans="1:8" ht="14.25" customHeight="1" x14ac:dyDescent="0.2">
      <c r="A14"/>
      <c r="B14"/>
      <c r="C14"/>
      <c r="D14"/>
      <c r="E14"/>
      <c r="F14"/>
    </row>
    <row r="15" spans="1:8" ht="14.25" customHeight="1" x14ac:dyDescent="0.2">
      <c r="A15"/>
      <c r="B15"/>
      <c r="C15"/>
      <c r="D15"/>
      <c r="E15"/>
      <c r="F15"/>
    </row>
    <row r="16" spans="1:8" ht="15" customHeight="1" x14ac:dyDescent="0.2">
      <c r="A16"/>
      <c r="B16"/>
      <c r="C16"/>
      <c r="D16"/>
      <c r="E16"/>
      <c r="F16"/>
    </row>
    <row r="17" customFormat="1" ht="15" customHeight="1" x14ac:dyDescent="0.2"/>
    <row r="18" customFormat="1" ht="14.25" customHeight="1" x14ac:dyDescent="0.2"/>
    <row r="19" customFormat="1" ht="14.25" customHeight="1" x14ac:dyDescent="0.2"/>
    <row r="20" customFormat="1" ht="14.25" customHeight="1" x14ac:dyDescent="0.2"/>
    <row r="21" customFormat="1" ht="14.25" customHeight="1" x14ac:dyDescent="0.2"/>
    <row r="22" customFormat="1" ht="15" customHeigh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</sheetData>
  <mergeCells count="4">
    <mergeCell ref="A7:F7"/>
    <mergeCell ref="A1:H1"/>
    <mergeCell ref="A5:A6"/>
    <mergeCell ref="B5:B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A0BE-005B-40A0-9F05-4F869D50D27F}">
  <dimension ref="A1:H9"/>
  <sheetViews>
    <sheetView workbookViewId="0">
      <selection activeCell="G5" sqref="G5:G8"/>
    </sheetView>
  </sheetViews>
  <sheetFormatPr defaultRowHeight="12.75" x14ac:dyDescent="0.2"/>
  <cols>
    <col min="1" max="1" width="10.140625" customWidth="1"/>
    <col min="2" max="2" width="13.7109375" customWidth="1"/>
    <col min="3" max="3" width="62.85546875" customWidth="1"/>
    <col min="4" max="5" width="10.7109375" customWidth="1"/>
    <col min="6" max="6" width="11.7109375" customWidth="1"/>
    <col min="7" max="7" width="15.7109375" customWidth="1"/>
    <col min="8" max="8" width="16.42578125" customWidth="1"/>
  </cols>
  <sheetData>
    <row r="1" spans="1:8" ht="18" x14ac:dyDescent="0.25">
      <c r="A1" s="149" t="s">
        <v>142</v>
      </c>
      <c r="B1" s="149"/>
      <c r="C1" s="149"/>
      <c r="D1" s="149"/>
      <c r="E1" s="149"/>
      <c r="F1" s="149"/>
      <c r="G1" s="149"/>
      <c r="H1" s="149"/>
    </row>
    <row r="2" spans="1:8" ht="18" x14ac:dyDescent="0.25">
      <c r="A2" s="23" t="s">
        <v>141</v>
      </c>
      <c r="B2" s="22" t="s">
        <v>155</v>
      </c>
      <c r="C2" s="23" t="s">
        <v>156</v>
      </c>
      <c r="D2" s="5"/>
      <c r="E2" s="5"/>
      <c r="F2" s="5"/>
      <c r="G2" s="5"/>
      <c r="H2" s="5"/>
    </row>
    <row r="3" spans="1:8" ht="18" x14ac:dyDescent="0.25">
      <c r="A3" s="5"/>
      <c r="B3" s="28" t="s">
        <v>39</v>
      </c>
      <c r="C3" s="28" t="s">
        <v>157</v>
      </c>
      <c r="D3" s="5"/>
      <c r="E3" s="5"/>
      <c r="F3" s="5"/>
      <c r="G3" s="5"/>
      <c r="H3" s="5"/>
    </row>
    <row r="4" spans="1:8" ht="40.5" thickBot="1" x14ac:dyDescent="0.25">
      <c r="A4" s="105" t="s">
        <v>11</v>
      </c>
      <c r="B4" s="105" t="s">
        <v>12</v>
      </c>
      <c r="C4" s="74" t="s">
        <v>13</v>
      </c>
      <c r="D4" s="74" t="s">
        <v>14</v>
      </c>
      <c r="E4" s="74" t="s">
        <v>15</v>
      </c>
      <c r="F4" s="74" t="s">
        <v>16</v>
      </c>
      <c r="G4" s="106" t="s">
        <v>75</v>
      </c>
      <c r="H4" s="107" t="s">
        <v>76</v>
      </c>
    </row>
    <row r="5" spans="1:8" ht="26.25" thickTop="1" x14ac:dyDescent="0.2">
      <c r="A5" s="173" t="s">
        <v>143</v>
      </c>
      <c r="B5" s="119" t="s">
        <v>66</v>
      </c>
      <c r="C5" s="110" t="s">
        <v>119</v>
      </c>
      <c r="D5" s="63" t="s">
        <v>20</v>
      </c>
      <c r="E5" s="63">
        <v>6</v>
      </c>
      <c r="F5" s="63">
        <v>21</v>
      </c>
      <c r="G5" s="66"/>
      <c r="H5" s="61">
        <f t="shared" ref="H5:H7" si="0">G5*12</f>
        <v>0</v>
      </c>
    </row>
    <row r="6" spans="1:8" x14ac:dyDescent="0.2">
      <c r="A6" s="173"/>
      <c r="B6" s="139" t="s">
        <v>120</v>
      </c>
      <c r="C6" s="67" t="s">
        <v>118</v>
      </c>
      <c r="D6" s="89" t="s">
        <v>19</v>
      </c>
      <c r="E6" s="63">
        <v>2</v>
      </c>
      <c r="F6" s="63">
        <v>8</v>
      </c>
      <c r="G6" s="66"/>
      <c r="H6" s="61">
        <f t="shared" ref="H6" si="1">G6*12</f>
        <v>0</v>
      </c>
    </row>
    <row r="7" spans="1:8" ht="33.75" customHeight="1" x14ac:dyDescent="0.2">
      <c r="A7" s="173"/>
      <c r="B7" s="144"/>
      <c r="C7" s="109" t="s">
        <v>121</v>
      </c>
      <c r="D7" s="89" t="s">
        <v>20</v>
      </c>
      <c r="E7" s="89">
        <v>94.4</v>
      </c>
      <c r="F7" s="89">
        <v>8</v>
      </c>
      <c r="G7" s="108"/>
      <c r="H7" s="61">
        <f t="shared" si="0"/>
        <v>0</v>
      </c>
    </row>
    <row r="8" spans="1:8" ht="60.75" customHeight="1" thickBot="1" x14ac:dyDescent="0.25">
      <c r="A8" s="122" t="s">
        <v>122</v>
      </c>
      <c r="B8" s="74" t="s">
        <v>70</v>
      </c>
      <c r="C8" s="123" t="s">
        <v>144</v>
      </c>
      <c r="D8" s="93" t="s">
        <v>20</v>
      </c>
      <c r="E8" s="93">
        <v>49</v>
      </c>
      <c r="F8" s="93">
        <v>4</v>
      </c>
      <c r="G8" s="113"/>
      <c r="H8" s="69">
        <f t="shared" ref="H8" si="2">G8*12</f>
        <v>0</v>
      </c>
    </row>
    <row r="9" spans="1:8" ht="14.25" thickTop="1" thickBot="1" x14ac:dyDescent="0.25">
      <c r="A9" s="170" t="s">
        <v>22</v>
      </c>
      <c r="B9" s="171"/>
      <c r="C9" s="171"/>
      <c r="D9" s="171"/>
      <c r="E9" s="171"/>
      <c r="F9" s="172"/>
      <c r="G9" s="25">
        <f>SUM(G5:G8)</f>
        <v>0</v>
      </c>
      <c r="H9" s="25">
        <f>SUM(H5:H8)</f>
        <v>0</v>
      </c>
    </row>
  </sheetData>
  <mergeCells count="4">
    <mergeCell ref="A9:F9"/>
    <mergeCell ref="B6:B7"/>
    <mergeCell ref="A1:H1"/>
    <mergeCell ref="A5:A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841E-A3E3-41B8-A5AC-612DA6A38BB2}">
  <dimension ref="A1:H2465"/>
  <sheetViews>
    <sheetView workbookViewId="0">
      <selection activeCell="H20" sqref="H20"/>
    </sheetView>
  </sheetViews>
  <sheetFormatPr defaultRowHeight="12.75" customHeight="1" x14ac:dyDescent="0.2"/>
  <cols>
    <col min="1" max="1" width="12.42578125" style="1" customWidth="1"/>
    <col min="2" max="2" width="13" style="1" customWidth="1"/>
    <col min="3" max="3" width="62.85546875" style="2" customWidth="1"/>
    <col min="4" max="5" width="10.7109375" style="2" customWidth="1"/>
    <col min="6" max="6" width="14.42578125" style="1" customWidth="1"/>
    <col min="7" max="7" width="11.7109375" customWidth="1"/>
    <col min="8" max="8" width="15.7109375" customWidth="1"/>
  </cols>
  <sheetData>
    <row r="1" spans="1:8" ht="18" x14ac:dyDescent="0.25">
      <c r="A1" s="149" t="s">
        <v>38</v>
      </c>
      <c r="B1" s="149"/>
      <c r="C1" s="149"/>
      <c r="D1" s="149"/>
      <c r="E1" s="149"/>
      <c r="F1" s="149"/>
      <c r="G1" s="149"/>
      <c r="H1" s="149"/>
    </row>
    <row r="2" spans="1:8" ht="14.25" customHeight="1" x14ac:dyDescent="0.25">
      <c r="A2" s="9"/>
      <c r="B2" s="23" t="s">
        <v>39</v>
      </c>
      <c r="C2" s="23" t="s">
        <v>40</v>
      </c>
      <c r="D2" s="5"/>
      <c r="E2" s="5"/>
      <c r="F2" s="5"/>
      <c r="G2" s="5"/>
      <c r="H2" s="5"/>
    </row>
    <row r="3" spans="1:8" ht="14.25" customHeight="1" x14ac:dyDescent="0.25">
      <c r="A3" s="22" t="s">
        <v>41</v>
      </c>
      <c r="B3" s="9"/>
      <c r="C3" s="22"/>
      <c r="D3" s="5"/>
      <c r="E3" s="5"/>
      <c r="F3" s="5"/>
      <c r="G3" s="5"/>
      <c r="H3" s="5"/>
    </row>
    <row r="4" spans="1:8" ht="53.25" thickBot="1" x14ac:dyDescent="0.25">
      <c r="A4" s="7" t="s">
        <v>11</v>
      </c>
      <c r="B4" s="7" t="s">
        <v>12</v>
      </c>
      <c r="C4" s="6" t="s">
        <v>13</v>
      </c>
      <c r="D4" s="6" t="s">
        <v>42</v>
      </c>
      <c r="E4" s="6" t="s">
        <v>15</v>
      </c>
      <c r="F4" s="6" t="s">
        <v>43</v>
      </c>
      <c r="G4" s="11" t="s">
        <v>65</v>
      </c>
      <c r="H4" s="6" t="s">
        <v>18</v>
      </c>
    </row>
    <row r="5" spans="1:8" ht="15.75" customHeight="1" thickTop="1" x14ac:dyDescent="0.2">
      <c r="A5" s="177" t="s">
        <v>125</v>
      </c>
      <c r="B5" s="179" t="s">
        <v>44</v>
      </c>
      <c r="C5" s="58" t="s">
        <v>123</v>
      </c>
      <c r="D5" s="59" t="s">
        <v>20</v>
      </c>
      <c r="E5" s="88">
        <v>279</v>
      </c>
      <c r="F5" s="59">
        <v>4</v>
      </c>
      <c r="G5" s="130"/>
      <c r="H5" s="73">
        <f>+G5*F5</f>
        <v>0</v>
      </c>
    </row>
    <row r="6" spans="1:8" ht="15.75" customHeight="1" x14ac:dyDescent="0.2">
      <c r="A6" s="178"/>
      <c r="B6" s="180"/>
      <c r="C6" s="68" t="s">
        <v>124</v>
      </c>
      <c r="D6" s="63" t="s">
        <v>20</v>
      </c>
      <c r="E6" s="89">
        <v>11</v>
      </c>
      <c r="F6" s="63">
        <v>4</v>
      </c>
      <c r="G6" s="108"/>
      <c r="H6" s="61">
        <f>+G6*F6</f>
        <v>0</v>
      </c>
    </row>
    <row r="7" spans="1:8" ht="56.25" customHeight="1" x14ac:dyDescent="0.2">
      <c r="A7" s="178"/>
      <c r="B7" s="180"/>
      <c r="C7" s="18" t="s">
        <v>48</v>
      </c>
      <c r="D7" s="10" t="s">
        <v>19</v>
      </c>
      <c r="E7" s="10">
        <v>25</v>
      </c>
      <c r="F7" s="10">
        <v>4</v>
      </c>
      <c r="G7" s="129"/>
      <c r="H7" s="61">
        <f t="shared" ref="H7:H14" si="0">+G7*F7</f>
        <v>0</v>
      </c>
    </row>
    <row r="8" spans="1:8" ht="58.5" customHeight="1" x14ac:dyDescent="0.2">
      <c r="A8" s="181" t="s">
        <v>41</v>
      </c>
      <c r="B8" s="180" t="s">
        <v>45</v>
      </c>
      <c r="C8" s="18" t="s">
        <v>126</v>
      </c>
      <c r="D8" s="27" t="s">
        <v>20</v>
      </c>
      <c r="E8" s="27">
        <v>450</v>
      </c>
      <c r="F8" s="27">
        <v>1</v>
      </c>
      <c r="G8" s="129"/>
      <c r="H8" s="61">
        <f t="shared" si="0"/>
        <v>0</v>
      </c>
    </row>
    <row r="9" spans="1:8" x14ac:dyDescent="0.2">
      <c r="A9" s="181"/>
      <c r="B9" s="180"/>
      <c r="C9" s="68" t="s">
        <v>127</v>
      </c>
      <c r="D9" s="63" t="s">
        <v>19</v>
      </c>
      <c r="E9" s="89">
        <v>32</v>
      </c>
      <c r="F9" s="63">
        <v>1</v>
      </c>
      <c r="G9" s="66"/>
      <c r="H9" s="61">
        <f t="shared" si="0"/>
        <v>0</v>
      </c>
    </row>
    <row r="10" spans="1:8" ht="14.25" x14ac:dyDescent="0.2">
      <c r="A10" s="181"/>
      <c r="B10" s="180"/>
      <c r="C10" s="18" t="s">
        <v>46</v>
      </c>
      <c r="D10" s="27" t="s">
        <v>20</v>
      </c>
      <c r="E10" s="38">
        <v>1352</v>
      </c>
      <c r="F10" s="27">
        <v>1</v>
      </c>
      <c r="G10" s="129"/>
      <c r="H10" s="61">
        <f t="shared" si="0"/>
        <v>0</v>
      </c>
    </row>
    <row r="11" spans="1:8" ht="25.5" x14ac:dyDescent="0.2">
      <c r="A11" s="181"/>
      <c r="B11" s="180"/>
      <c r="C11" s="18" t="s">
        <v>47</v>
      </c>
      <c r="D11" s="27" t="s">
        <v>19</v>
      </c>
      <c r="E11" s="38">
        <v>120</v>
      </c>
      <c r="F11" s="27">
        <v>1</v>
      </c>
      <c r="G11" s="129"/>
      <c r="H11" s="61">
        <f t="shared" si="0"/>
        <v>0</v>
      </c>
    </row>
    <row r="12" spans="1:8" ht="14.25" x14ac:dyDescent="0.2">
      <c r="A12" s="181"/>
      <c r="B12" s="180"/>
      <c r="C12" s="67" t="s">
        <v>49</v>
      </c>
      <c r="D12" s="63" t="s">
        <v>20</v>
      </c>
      <c r="E12" s="89">
        <v>17</v>
      </c>
      <c r="F12" s="63">
        <v>1</v>
      </c>
      <c r="G12" s="66"/>
      <c r="H12" s="61">
        <f t="shared" si="0"/>
        <v>0</v>
      </c>
    </row>
    <row r="13" spans="1:8" ht="14.25" x14ac:dyDescent="0.2">
      <c r="A13" s="181"/>
      <c r="B13" s="180"/>
      <c r="C13" s="67" t="s">
        <v>129</v>
      </c>
      <c r="D13" s="63" t="s">
        <v>20</v>
      </c>
      <c r="E13" s="89">
        <v>26</v>
      </c>
      <c r="F13" s="63">
        <v>1</v>
      </c>
      <c r="G13" s="66"/>
      <c r="H13" s="61">
        <f t="shared" si="0"/>
        <v>0</v>
      </c>
    </row>
    <row r="14" spans="1:8" ht="39" thickBot="1" x14ac:dyDescent="0.25">
      <c r="A14" s="182"/>
      <c r="B14" s="183"/>
      <c r="C14" s="131" t="s">
        <v>130</v>
      </c>
      <c r="D14" s="111" t="s">
        <v>20</v>
      </c>
      <c r="E14" s="111">
        <v>369</v>
      </c>
      <c r="F14" s="111">
        <v>1</v>
      </c>
      <c r="G14" s="132"/>
      <c r="H14" s="80">
        <f t="shared" si="0"/>
        <v>0</v>
      </c>
    </row>
    <row r="15" spans="1:8" ht="19.5" customHeight="1" thickBot="1" x14ac:dyDescent="0.25">
      <c r="A15" s="174" t="s">
        <v>22</v>
      </c>
      <c r="B15" s="175"/>
      <c r="C15" s="175"/>
      <c r="D15" s="175"/>
      <c r="E15" s="175"/>
      <c r="F15" s="176"/>
      <c r="G15" s="190">
        <f>SUM(G5:G14)</f>
        <v>0</v>
      </c>
      <c r="H15" s="21">
        <f>SUM(H5:H14)</f>
        <v>0</v>
      </c>
    </row>
    <row r="16" spans="1:8" ht="18" x14ac:dyDescent="0.25">
      <c r="A16" s="9"/>
      <c r="B16" s="23"/>
      <c r="C16" s="23"/>
      <c r="D16" s="5"/>
      <c r="E16" s="5"/>
      <c r="F16" s="5"/>
      <c r="G16" s="5"/>
      <c r="H16" s="5"/>
    </row>
    <row r="17" spans="1:8" ht="18" x14ac:dyDescent="0.25">
      <c r="A17" s="9"/>
      <c r="B17" s="23"/>
      <c r="C17" s="23"/>
      <c r="D17" s="5"/>
      <c r="E17" s="5"/>
      <c r="F17" s="5"/>
      <c r="G17" s="5"/>
      <c r="H17" s="5"/>
    </row>
    <row r="18" spans="1:8" ht="18" x14ac:dyDescent="0.25">
      <c r="A18" s="9"/>
      <c r="B18" s="23"/>
      <c r="C18" s="23"/>
      <c r="D18" s="5"/>
      <c r="E18" s="5"/>
      <c r="F18" s="5"/>
      <c r="G18" s="5"/>
      <c r="H18" s="5"/>
    </row>
    <row r="19" spans="1:8" ht="18.75" thickTop="1" x14ac:dyDescent="0.25">
      <c r="A19" s="9"/>
      <c r="B19" s="23"/>
      <c r="C19" s="23"/>
      <c r="D19" s="5"/>
      <c r="E19" s="5"/>
      <c r="F19" s="5"/>
      <c r="G19" s="5"/>
      <c r="H19" s="5"/>
    </row>
    <row r="20" spans="1:8" ht="18" x14ac:dyDescent="0.25">
      <c r="A20" s="9"/>
      <c r="B20" s="23"/>
      <c r="C20" s="23"/>
      <c r="D20" s="5"/>
      <c r="E20" s="5"/>
      <c r="F20" s="5"/>
      <c r="G20" s="5"/>
      <c r="H20" s="5"/>
    </row>
    <row r="21" spans="1:8" ht="18" x14ac:dyDescent="0.25">
      <c r="A21" s="9"/>
      <c r="B21" s="23"/>
      <c r="C21" s="23"/>
      <c r="D21" s="5"/>
      <c r="E21" s="5"/>
      <c r="F21" s="5"/>
      <c r="G21" s="5"/>
      <c r="H21" s="5"/>
    </row>
    <row r="22" spans="1:8" ht="18" x14ac:dyDescent="0.25">
      <c r="A22" s="9"/>
      <c r="B22" s="23"/>
      <c r="C22" s="23"/>
      <c r="D22" s="5"/>
      <c r="E22" s="5"/>
      <c r="F22" s="5"/>
      <c r="G22" s="5"/>
      <c r="H22" s="5"/>
    </row>
    <row r="23" spans="1:8" ht="18" x14ac:dyDescent="0.25">
      <c r="A23" s="9"/>
      <c r="B23" s="23"/>
      <c r="C23" s="23"/>
      <c r="D23" s="5"/>
      <c r="E23" s="5"/>
      <c r="F23" s="5"/>
      <c r="G23" s="5"/>
      <c r="H23" s="5"/>
    </row>
    <row r="24" spans="1:8" ht="18" x14ac:dyDescent="0.25">
      <c r="A24" s="9"/>
      <c r="B24" s="23"/>
      <c r="C24" s="23"/>
      <c r="D24" s="5"/>
      <c r="E24" s="5"/>
      <c r="F24" s="5"/>
      <c r="G24" s="5"/>
      <c r="H24" s="5"/>
    </row>
    <row r="25" spans="1:8" ht="14.25" customHeight="1" x14ac:dyDescent="0.2">
      <c r="A25"/>
      <c r="B25"/>
      <c r="C25"/>
      <c r="D25"/>
      <c r="E25"/>
      <c r="F25"/>
    </row>
    <row r="26" spans="1:8" ht="30" customHeight="1" x14ac:dyDescent="0.2">
      <c r="A26"/>
      <c r="B26"/>
      <c r="C26"/>
      <c r="D26"/>
      <c r="E26"/>
      <c r="F26"/>
    </row>
    <row r="27" spans="1:8" ht="28.5" customHeight="1" x14ac:dyDescent="0.2">
      <c r="A27"/>
      <c r="B27"/>
      <c r="C27"/>
      <c r="D27"/>
      <c r="E27"/>
      <c r="F27"/>
    </row>
    <row r="28" spans="1:8" ht="28.5" customHeight="1" x14ac:dyDescent="0.2">
      <c r="A28"/>
      <c r="B28"/>
      <c r="C28"/>
      <c r="D28"/>
      <c r="E28"/>
      <c r="F28"/>
    </row>
    <row r="29" spans="1:8" ht="32.25" customHeight="1" x14ac:dyDescent="0.2">
      <c r="A29"/>
      <c r="B29"/>
      <c r="C29"/>
      <c r="D29"/>
      <c r="E29"/>
      <c r="F29"/>
    </row>
    <row r="30" spans="1:8" ht="27" customHeight="1" x14ac:dyDescent="0.2">
      <c r="A30"/>
      <c r="B30"/>
      <c r="C30"/>
      <c r="D30"/>
      <c r="E30"/>
      <c r="F30"/>
    </row>
    <row r="31" spans="1:8" ht="45" customHeight="1" x14ac:dyDescent="0.2">
      <c r="A31"/>
      <c r="B31"/>
      <c r="C31"/>
      <c r="D31"/>
      <c r="E31"/>
      <c r="F31"/>
    </row>
    <row r="32" spans="1:8" ht="14.25" customHeight="1" x14ac:dyDescent="0.2">
      <c r="A32"/>
      <c r="B32"/>
      <c r="C32"/>
      <c r="D32"/>
      <c r="E32"/>
      <c r="F32"/>
    </row>
    <row r="33" customFormat="1" ht="47.25" customHeight="1" x14ac:dyDescent="0.2"/>
    <row r="34" customFormat="1" ht="42" customHeight="1" x14ac:dyDescent="0.2"/>
    <row r="35" customFormat="1" ht="27.75" customHeight="1" x14ac:dyDescent="0.2"/>
    <row r="36" customFormat="1" ht="14.25" customHeight="1" x14ac:dyDescent="0.2"/>
    <row r="37" customFormat="1" ht="60.75" customHeight="1" x14ac:dyDescent="0.2"/>
    <row r="38" customFormat="1" ht="14.25" customHeight="1" x14ac:dyDescent="0.2"/>
    <row r="39" customFormat="1" ht="14.25" customHeight="1" x14ac:dyDescent="0.2"/>
    <row r="40" customFormat="1" ht="14.25" customHeight="1" x14ac:dyDescent="0.2"/>
    <row r="41" customFormat="1" ht="14.25" customHeight="1" x14ac:dyDescent="0.2"/>
    <row r="42" customFormat="1" ht="14.25" customHeight="1" x14ac:dyDescent="0.2"/>
    <row r="43" customFormat="1" ht="14.25" customHeight="1" x14ac:dyDescent="0.2"/>
    <row r="44" customFormat="1" ht="14.25" customHeight="1" x14ac:dyDescent="0.2"/>
    <row r="45" customFormat="1" ht="15" customHeight="1" x14ac:dyDescent="0.2"/>
    <row r="46" customFormat="1" ht="51.75" customHeight="1" x14ac:dyDescent="0.2"/>
    <row r="47" customFormat="1" ht="14.25" customHeight="1" x14ac:dyDescent="0.2"/>
    <row r="48" customFormat="1" ht="29.25" customHeight="1" x14ac:dyDescent="0.2"/>
    <row r="49" customFormat="1" ht="30" customHeight="1" x14ac:dyDescent="0.2"/>
    <row r="50" customFormat="1" ht="25.5" customHeight="1" x14ac:dyDescent="0.2"/>
    <row r="51" customFormat="1" ht="15" customHeight="1" x14ac:dyDescent="0.2"/>
    <row r="52" customFormat="1" ht="15" customHeight="1" x14ac:dyDescent="0.2"/>
    <row r="53" customFormat="1" ht="14.25" customHeight="1" x14ac:dyDescent="0.2"/>
    <row r="54" customFormat="1" ht="14.25" customHeight="1" x14ac:dyDescent="0.2"/>
    <row r="55" customFormat="1" ht="14.25" customHeight="1" x14ac:dyDescent="0.2"/>
    <row r="56" customFormat="1" ht="15" customHeigh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</sheetData>
  <mergeCells count="6">
    <mergeCell ref="A1:H1"/>
    <mergeCell ref="A15:F15"/>
    <mergeCell ref="A5:A7"/>
    <mergeCell ref="B5:B7"/>
    <mergeCell ref="A8:A14"/>
    <mergeCell ref="B8:B1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B5E-852F-4BA8-90FD-BA0540B7D466}">
  <dimension ref="A1:F946"/>
  <sheetViews>
    <sheetView workbookViewId="0">
      <selection activeCell="E3" sqref="E3:E4"/>
    </sheetView>
  </sheetViews>
  <sheetFormatPr defaultRowHeight="12.75" x14ac:dyDescent="0.2"/>
  <cols>
    <col min="1" max="1" width="14" style="1" customWidth="1"/>
    <col min="2" max="2" width="62.85546875" style="2" customWidth="1"/>
    <col min="3" max="3" width="10.7109375" style="2" customWidth="1"/>
    <col min="4" max="4" width="14.85546875" style="2" customWidth="1"/>
    <col min="5" max="5" width="16.7109375" customWidth="1"/>
    <col min="6" max="6" width="14" customWidth="1"/>
  </cols>
  <sheetData>
    <row r="1" spans="1:6" ht="39.75" customHeight="1" x14ac:dyDescent="0.25">
      <c r="A1" s="184" t="s">
        <v>50</v>
      </c>
      <c r="B1" s="184"/>
      <c r="C1" s="184"/>
      <c r="D1" s="184"/>
      <c r="E1" s="184"/>
    </row>
    <row r="2" spans="1:6" ht="40.5" thickBot="1" x14ac:dyDescent="0.25">
      <c r="A2" s="12" t="s">
        <v>11</v>
      </c>
      <c r="B2" s="13" t="s">
        <v>13</v>
      </c>
      <c r="C2" s="13" t="s">
        <v>162</v>
      </c>
      <c r="D2" s="13" t="s">
        <v>51</v>
      </c>
      <c r="E2" s="70" t="s">
        <v>52</v>
      </c>
      <c r="F2" s="13" t="s">
        <v>18</v>
      </c>
    </row>
    <row r="3" spans="1:6" ht="27" customHeight="1" thickTop="1" x14ac:dyDescent="0.2">
      <c r="A3" s="185" t="s">
        <v>41</v>
      </c>
      <c r="B3" s="71" t="s">
        <v>131</v>
      </c>
      <c r="C3" s="89" t="s">
        <v>53</v>
      </c>
      <c r="D3" s="89">
        <v>50</v>
      </c>
      <c r="E3" s="108"/>
      <c r="F3" s="112">
        <f>D3*E3</f>
        <v>0</v>
      </c>
    </row>
    <row r="4" spans="1:6" ht="21" customHeight="1" thickBot="1" x14ac:dyDescent="0.25">
      <c r="A4" s="186"/>
      <c r="B4" s="95" t="s">
        <v>132</v>
      </c>
      <c r="C4" s="93" t="s">
        <v>53</v>
      </c>
      <c r="D4" s="93">
        <v>70</v>
      </c>
      <c r="E4" s="113"/>
      <c r="F4" s="114">
        <f>D4*E4</f>
        <v>0</v>
      </c>
    </row>
    <row r="5" spans="1:6" ht="25.5" customHeight="1" thickTop="1" thickBot="1" x14ac:dyDescent="0.25">
      <c r="A5" s="115" t="s">
        <v>22</v>
      </c>
      <c r="B5" s="116"/>
      <c r="C5" s="116"/>
      <c r="D5" s="116"/>
      <c r="E5" s="25">
        <f>SUM(E3:E4)</f>
        <v>0</v>
      </c>
      <c r="F5" s="21">
        <f>SUM(F3:F4)</f>
        <v>0</v>
      </c>
    </row>
    <row r="6" spans="1:6" x14ac:dyDescent="0.2">
      <c r="A6"/>
      <c r="B6"/>
      <c r="C6"/>
      <c r="D6"/>
    </row>
    <row r="7" spans="1:6" x14ac:dyDescent="0.2">
      <c r="A7"/>
      <c r="B7"/>
      <c r="C7"/>
      <c r="D7"/>
    </row>
    <row r="8" spans="1:6" x14ac:dyDescent="0.2">
      <c r="A8"/>
      <c r="B8"/>
      <c r="C8"/>
      <c r="D8"/>
    </row>
    <row r="9" spans="1:6" x14ac:dyDescent="0.2">
      <c r="A9"/>
      <c r="B9"/>
      <c r="C9"/>
      <c r="D9"/>
    </row>
    <row r="10" spans="1:6" x14ac:dyDescent="0.2">
      <c r="A10"/>
      <c r="B10"/>
      <c r="C10"/>
      <c r="D10"/>
    </row>
    <row r="11" spans="1:6" x14ac:dyDescent="0.2">
      <c r="A11"/>
      <c r="B11"/>
      <c r="C11"/>
      <c r="D11"/>
    </row>
    <row r="12" spans="1:6" x14ac:dyDescent="0.2">
      <c r="A12"/>
      <c r="B12"/>
      <c r="C12"/>
      <c r="D12"/>
    </row>
    <row r="13" spans="1:6" x14ac:dyDescent="0.2">
      <c r="A13"/>
      <c r="B13"/>
      <c r="C13"/>
      <c r="D13"/>
    </row>
    <row r="14" spans="1:6" x14ac:dyDescent="0.2">
      <c r="A14"/>
      <c r="B14"/>
      <c r="C14"/>
      <c r="D14"/>
    </row>
    <row r="15" spans="1:6" x14ac:dyDescent="0.2">
      <c r="A15"/>
      <c r="B15"/>
      <c r="C15"/>
      <c r="D15"/>
    </row>
    <row r="16" spans="1:6" x14ac:dyDescent="0.2">
      <c r="A16"/>
      <c r="B16"/>
      <c r="C16"/>
      <c r="D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</sheetData>
  <mergeCells count="2">
    <mergeCell ref="A1:E1"/>
    <mergeCell ref="A3:A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3" ma:contentTypeDescription="Vytvoří nový dokument" ma:contentTypeScope="" ma:versionID="dc9b73c36b7ab1a3bbe34e47faed7607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3a3bcad208a9ce1779a151c36f48e327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1cd18cf-024c-4c00-b5ae-735148c91c46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E353E-7C43-42D5-9847-FF3391E82C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E022C-017E-4046-8628-03F1BB6076E0}">
  <ds:schemaRefs>
    <ds:schemaRef ds:uri="http://purl.org/dc/elements/1.1/"/>
    <ds:schemaRef ds:uri="f330bf4c-7d0e-4728-ac38-8ec30312c61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99abc7f-d377-4404-be4d-881a1d984be2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847E5C0-332B-4343-80C8-2600DE0403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9B20C3B-B274-4383-8FBC-9061F74C0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Krycí list</vt:lpstr>
      <vt:lpstr>Prostor A</vt:lpstr>
      <vt:lpstr>Prostor B </vt:lpstr>
      <vt:lpstr>Prostor C</vt:lpstr>
      <vt:lpstr>Prostor D</vt:lpstr>
      <vt:lpstr>Prostor E</vt:lpstr>
      <vt:lpstr>Prostor H</vt:lpstr>
      <vt:lpstr>Speciální úklid</vt:lpstr>
      <vt:lpstr>Mimořádný úklid</vt:lpstr>
      <vt:lpstr>Spotřební materiál</vt:lpstr>
      <vt:lpstr>'Mimořádný úklid'!Oblast_tisku</vt:lpstr>
      <vt:lpstr>'Prostor E'!Oblast_tisku</vt:lpstr>
      <vt:lpstr>'Spotřební materiál'!Oblast_tisku</vt:lpstr>
    </vt:vector>
  </TitlesOfParts>
  <Manager/>
  <Company>MZe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Jelečková Petra</dc:creator>
  <cp:keywords/>
  <dc:description/>
  <cp:lastModifiedBy>Švihálek Milan</cp:lastModifiedBy>
  <cp:revision/>
  <dcterms:created xsi:type="dcterms:W3CDTF">2019-11-20T08:55:30Z</dcterms:created>
  <dcterms:modified xsi:type="dcterms:W3CDTF">2025-03-26T12:13:23Z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Eyemová Hana</vt:lpwstr>
  </property>
  <property fmtid="{D5CDD505-2E9C-101B-9397-08002B2CF9AE}" pid="3" name="Order">
    <vt:lpwstr>2000.00000000000</vt:lpwstr>
  </property>
  <property fmtid="{D5CDD505-2E9C-101B-9397-08002B2CF9AE}" pid="4" name="display_urn:schemas-microsoft-com:office:office#Author">
    <vt:lpwstr>Eyemová Hana</vt:lpwstr>
  </property>
  <property fmtid="{D5CDD505-2E9C-101B-9397-08002B2CF9AE}" pid="5" name="MSIP_Label_92824bee-5c67-426c-bc98-23ad86c9419e_Enabled">
    <vt:lpwstr>true</vt:lpwstr>
  </property>
  <property fmtid="{D5CDD505-2E9C-101B-9397-08002B2CF9AE}" pid="6" name="MSIP_Label_92824bee-5c67-426c-bc98-23ad86c9419e_SetDate">
    <vt:lpwstr>2025-01-16T08:29:47Z</vt:lpwstr>
  </property>
  <property fmtid="{D5CDD505-2E9C-101B-9397-08002B2CF9AE}" pid="7" name="MSIP_Label_92824bee-5c67-426c-bc98-23ad86c9419e_Method">
    <vt:lpwstr>Privileged</vt:lpwstr>
  </property>
  <property fmtid="{D5CDD505-2E9C-101B-9397-08002B2CF9AE}" pid="8" name="MSIP_Label_92824bee-5c67-426c-bc98-23ad86c9419e_Name">
    <vt:lpwstr>Informace MZe</vt:lpwstr>
  </property>
  <property fmtid="{D5CDD505-2E9C-101B-9397-08002B2CF9AE}" pid="9" name="MSIP_Label_92824bee-5c67-426c-bc98-23ad86c9419e_SiteId">
    <vt:lpwstr>e84ea0de-38e7-4864-b153-a909a7746ff0</vt:lpwstr>
  </property>
  <property fmtid="{D5CDD505-2E9C-101B-9397-08002B2CF9AE}" pid="10" name="MSIP_Label_92824bee-5c67-426c-bc98-23ad86c9419e_ActionId">
    <vt:lpwstr>040e8486-3320-4841-a6ab-0c58573e7e8e</vt:lpwstr>
  </property>
  <property fmtid="{D5CDD505-2E9C-101B-9397-08002B2CF9AE}" pid="11" name="MSIP_Label_92824bee-5c67-426c-bc98-23ad86c9419e_ContentBits">
    <vt:lpwstr>0</vt:lpwstr>
  </property>
  <property fmtid="{D5CDD505-2E9C-101B-9397-08002B2CF9AE}" pid="12" name="ContentTypeId">
    <vt:lpwstr>0x0101009E80F5F6C5CE5F4782D8DC573FB786A0</vt:lpwstr>
  </property>
  <property fmtid="{D5CDD505-2E9C-101B-9397-08002B2CF9AE}" pid="13" name="MediaServiceImageTags">
    <vt:lpwstr/>
  </property>
</Properties>
</file>