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▲ VEŘEJNÉ ZAKÁZKY 2025\15-2025 Spotřební materiál pro kancelářskou techniku (2025-2028)\02. Výzva\"/>
    </mc:Choice>
  </mc:AlternateContent>
  <xr:revisionPtr revIDLastSave="0" documentId="13_ncr:1_{1DEAA26E-0288-45BF-990D-8866ECAC97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otřební materiál" sheetId="2" r:id="rId1"/>
  </sheets>
  <definedNames>
    <definedName name="_xlnm.Print_Titles" localSheetId="0">'Spotřební materiál'!$12:$14</definedName>
  </definedNames>
  <calcPr calcId="191029"/>
</workbook>
</file>

<file path=xl/calcChain.xml><?xml version="1.0" encoding="utf-8"?>
<calcChain xmlns="http://schemas.openxmlformats.org/spreadsheetml/2006/main">
  <c r="J46" i="2" l="1"/>
  <c r="J32" i="2"/>
  <c r="K32" i="2" s="1"/>
  <c r="L32" i="2" s="1"/>
  <c r="J33" i="2"/>
  <c r="K33" i="2" s="1"/>
  <c r="L33" i="2" s="1"/>
  <c r="J31" i="2"/>
  <c r="K31" i="2" s="1"/>
  <c r="L31" i="2" s="1"/>
  <c r="J36" i="2"/>
  <c r="J30" i="2"/>
  <c r="J28" i="2"/>
  <c r="K28" i="2" s="1"/>
  <c r="L28" i="2" s="1"/>
  <c r="J20" i="2"/>
  <c r="K20" i="2" s="1"/>
  <c r="L20" i="2" s="1"/>
  <c r="J15" i="2"/>
  <c r="J16" i="2"/>
  <c r="K16" i="2" s="1"/>
  <c r="J17" i="2"/>
  <c r="K17" i="2" s="1"/>
  <c r="L17" i="2" s="1"/>
  <c r="J18" i="2"/>
  <c r="K18" i="2" s="1"/>
  <c r="L18" i="2" s="1"/>
  <c r="J19" i="2"/>
  <c r="K19" i="2" s="1"/>
  <c r="J21" i="2"/>
  <c r="J22" i="2"/>
  <c r="K22" i="2" s="1"/>
  <c r="J23" i="2"/>
  <c r="K23" i="2" s="1"/>
  <c r="J24" i="2"/>
  <c r="K24" i="2" s="1"/>
  <c r="L24" i="2" s="1"/>
  <c r="J25" i="2"/>
  <c r="K25" i="2" s="1"/>
  <c r="L25" i="2" s="1"/>
  <c r="J26" i="2"/>
  <c r="K26" i="2" s="1"/>
  <c r="J27" i="2"/>
  <c r="K27" i="2" s="1"/>
  <c r="L27" i="2" s="1"/>
  <c r="J29" i="2"/>
  <c r="K29" i="2" s="1"/>
  <c r="J34" i="2"/>
  <c r="K34" i="2" s="1"/>
  <c r="J35" i="2"/>
  <c r="K35" i="2" s="1"/>
  <c r="J37" i="2"/>
  <c r="K37" i="2" s="1"/>
  <c r="L37" i="2" s="1"/>
  <c r="J38" i="2"/>
  <c r="K38" i="2" s="1"/>
  <c r="L38" i="2" s="1"/>
  <c r="J39" i="2"/>
  <c r="J40" i="2"/>
  <c r="K40" i="2" s="1"/>
  <c r="J41" i="2"/>
  <c r="K41" i="2" s="1"/>
  <c r="J42" i="2"/>
  <c r="K42" i="2" s="1"/>
  <c r="J43" i="2"/>
  <c r="K43" i="2" s="1"/>
  <c r="L43" i="2" s="1"/>
  <c r="J44" i="2"/>
  <c r="K44" i="2" s="1"/>
  <c r="L44" i="2" s="1"/>
  <c r="J45" i="2"/>
  <c r="K45" i="2" s="1"/>
  <c r="L45" i="2" s="1"/>
  <c r="K46" i="2" l="1"/>
  <c r="L46" i="2" s="1"/>
  <c r="K36" i="2"/>
  <c r="L36" i="2" s="1"/>
  <c r="K30" i="2"/>
  <c r="L30" i="2" s="1"/>
  <c r="K15" i="2"/>
  <c r="L15" i="2" s="1"/>
  <c r="J47" i="2"/>
  <c r="K39" i="2"/>
  <c r="L39" i="2" s="1"/>
  <c r="L29" i="2"/>
  <c r="L42" i="2"/>
  <c r="L23" i="2"/>
  <c r="L35" i="2"/>
  <c r="K21" i="2"/>
  <c r="L21" i="2" s="1"/>
  <c r="L41" i="2"/>
  <c r="L34" i="2"/>
  <c r="L22" i="2"/>
  <c r="L16" i="2"/>
  <c r="L40" i="2"/>
  <c r="L26" i="2"/>
  <c r="L19" i="2"/>
  <c r="L47" i="2" l="1"/>
  <c r="K47" i="2"/>
</calcChain>
</file>

<file path=xl/sharedStrings.xml><?xml version="1.0" encoding="utf-8"?>
<sst xmlns="http://schemas.openxmlformats.org/spreadsheetml/2006/main" count="123" uniqueCount="64">
  <si>
    <t>Canon MF-4550d</t>
  </si>
  <si>
    <t>HP LJ3392</t>
  </si>
  <si>
    <t>Kyocera TaskALFA 181</t>
  </si>
  <si>
    <t>OKI B430d</t>
  </si>
  <si>
    <t>Samsung ML-1660</t>
  </si>
  <si>
    <t>Kyocera TaskALFA 180</t>
  </si>
  <si>
    <t>Canon MF-4870dn</t>
  </si>
  <si>
    <t>Canon MF-4890dw</t>
  </si>
  <si>
    <t>Epson LQ-2090</t>
  </si>
  <si>
    <t>Samsung SCX-4623F</t>
  </si>
  <si>
    <t>Počet</t>
  </si>
  <si>
    <t>Dodavatel:</t>
  </si>
  <si>
    <t>Telefon:</t>
  </si>
  <si>
    <t>Kontaktní osoba:</t>
  </si>
  <si>
    <t>-</t>
  </si>
  <si>
    <t>Pokyny pro vyplnění tabulky:</t>
  </si>
  <si>
    <t>8 mil. znaků</t>
  </si>
  <si>
    <t>černý toner</t>
  </si>
  <si>
    <t>Cena za 1 ks bez DPH</t>
  </si>
  <si>
    <t>OKI MC332 dn</t>
  </si>
  <si>
    <t>OKI MC851 cdtn</t>
  </si>
  <si>
    <t>OKI MC851 dn+</t>
  </si>
  <si>
    <t xml:space="preserve">V případě požadavku na barevný toner se za jeden kus toneru považuje kompletní sada všech barev tonerů k tiskárně vyjma černé. </t>
  </si>
  <si>
    <t>IČO:</t>
  </si>
  <si>
    <t>Cena celkem</t>
  </si>
  <si>
    <t>bez DPH</t>
  </si>
  <si>
    <t>vč. DPH</t>
  </si>
  <si>
    <t>Celkem</t>
  </si>
  <si>
    <t>E-mail:</t>
  </si>
  <si>
    <t>Sídlo:</t>
  </si>
  <si>
    <t>černý</t>
  </si>
  <si>
    <t>barevný</t>
  </si>
  <si>
    <t>21 % DPH</t>
  </si>
  <si>
    <t>č.</t>
  </si>
  <si>
    <t>Minimální kapacita toneru při 5 % pokrytí stránky musí odpovídat minimální kapacitě toneru běžně nabízeného výrobcem zařízení jako spotřební materiál.</t>
  </si>
  <si>
    <t>Název</t>
  </si>
  <si>
    <t>Brother DCP-9020CDW</t>
  </si>
  <si>
    <t>Brother QL-820</t>
  </si>
  <si>
    <t>800 ks štítků</t>
  </si>
  <si>
    <r>
      <t xml:space="preserve">Obchodní název výrobku
</t>
    </r>
    <r>
      <rPr>
        <sz val="10"/>
        <rFont val="Verdana"/>
        <family val="2"/>
        <charset val="238"/>
      </rPr>
      <t>(obj. číslo výrobku)</t>
    </r>
  </si>
  <si>
    <r>
      <t>OKI MC342dn</t>
    </r>
    <r>
      <rPr>
        <sz val="10"/>
        <color indexed="8"/>
        <rFont val="Verdana"/>
        <family val="2"/>
        <charset val="238"/>
      </rPr>
      <t xml:space="preserve"> </t>
    </r>
  </si>
  <si>
    <r>
      <t>OKI MC352dn</t>
    </r>
    <r>
      <rPr>
        <sz val="10"/>
        <color indexed="8"/>
        <rFont val="Verdana"/>
        <family val="2"/>
        <charset val="238"/>
      </rPr>
      <t xml:space="preserve"> </t>
    </r>
  </si>
  <si>
    <t>barevná sada</t>
  </si>
  <si>
    <t>barevná sada tonerů</t>
  </si>
  <si>
    <t>veřejné zakázky malého rozsahu pod názvem</t>
  </si>
  <si>
    <t>Podrobná specifikace předmětu koupě</t>
  </si>
  <si>
    <t>HP LJ Pro M225</t>
  </si>
  <si>
    <t>HP LJ Pro P3015</t>
  </si>
  <si>
    <t>HP LJ 1320</t>
  </si>
  <si>
    <t>HP LJ M507dn</t>
  </si>
  <si>
    <t>HP LJ MFP M775z</t>
  </si>
  <si>
    <t>HP LJ MFP M776z</t>
  </si>
  <si>
    <t>HP LJ MFP M681</t>
  </si>
  <si>
    <t xml:space="preserve">HP LJ Pro MFP M479fdn </t>
  </si>
  <si>
    <t>HP LJ Pro M521dn</t>
  </si>
  <si>
    <t>Kyocera EcoSYS M4125dn</t>
  </si>
  <si>
    <t>OKI C712dn</t>
  </si>
  <si>
    <t>HP LJ Pro MFP 4102fdn</t>
  </si>
  <si>
    <t>Canon ImagePROGRAF TM-300</t>
  </si>
  <si>
    <r>
      <t xml:space="preserve">Minimální kapacita
</t>
    </r>
    <r>
      <rPr>
        <sz val="10"/>
        <rFont val="Verdana"/>
        <family val="2"/>
        <charset val="238"/>
      </rPr>
      <t>(počet stran, není-li uvedeno jinak)</t>
    </r>
  </si>
  <si>
    <t>toner / inkoust</t>
  </si>
  <si>
    <t>Xerox Phaser 6180</t>
  </si>
  <si>
    <t>HP LJ 1015</t>
  </si>
  <si>
    <t>„Spotřební materiál pro kancelářskou techniku na rok 2025-2028“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</si>
</sst>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name val="Verdana"/>
      <family val="2"/>
      <charset val="238"/>
    </font>
    <font>
      <b/>
      <sz val="14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horizontal="center" vertical="center"/>
    </xf>
    <xf numFmtId="164" fontId="2" fillId="0" borderId="20" xfId="0" applyNumberFormat="1" applyFont="1" applyBorder="1" applyAlignment="1" applyProtection="1">
      <alignment horizontal="right" vertical="center" indent="1"/>
      <protection locked="0"/>
    </xf>
    <xf numFmtId="164" fontId="2" fillId="0" borderId="4" xfId="0" applyNumberFormat="1" applyFont="1" applyBorder="1" applyAlignment="1" applyProtection="1">
      <alignment horizontal="right" vertical="center" indent="1"/>
      <protection locked="0"/>
    </xf>
    <xf numFmtId="164" fontId="2" fillId="0" borderId="20" xfId="0" applyNumberFormat="1" applyFont="1" applyBorder="1" applyAlignment="1">
      <alignment horizontal="right" vertical="center" indent="1"/>
    </xf>
    <xf numFmtId="164" fontId="2" fillId="3" borderId="20" xfId="0" applyNumberFormat="1" applyFont="1" applyFill="1" applyBorder="1" applyAlignment="1">
      <alignment horizontal="right" vertical="center" indent="1"/>
    </xf>
    <xf numFmtId="164" fontId="2" fillId="3" borderId="21" xfId="0" applyNumberFormat="1" applyFont="1" applyFill="1" applyBorder="1" applyAlignment="1">
      <alignment horizontal="right" vertical="center" indent="1"/>
    </xf>
    <xf numFmtId="16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vertical="center" indent="1"/>
    </xf>
    <xf numFmtId="164" fontId="2" fillId="3" borderId="4" xfId="0" applyNumberFormat="1" applyFont="1" applyFill="1" applyBorder="1" applyAlignment="1">
      <alignment horizontal="right" vertical="center" indent="1"/>
    </xf>
    <xf numFmtId="164" fontId="2" fillId="3" borderId="22" xfId="0" applyNumberFormat="1" applyFont="1" applyFill="1" applyBorder="1" applyAlignment="1">
      <alignment horizontal="right" vertical="center" indent="1"/>
    </xf>
    <xf numFmtId="3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164" fontId="4" fillId="2" borderId="23" xfId="0" applyNumberFormat="1" applyFont="1" applyFill="1" applyBorder="1" applyAlignment="1">
      <alignment horizontal="right" vertical="center" indent="1"/>
    </xf>
    <xf numFmtId="164" fontId="4" fillId="2" borderId="24" xfId="0" applyNumberFormat="1" applyFont="1" applyFill="1" applyBorder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0" fontId="2" fillId="2" borderId="4" xfId="0" applyFont="1" applyFill="1" applyBorder="1" applyAlignment="1" applyProtection="1">
      <alignment horizontal="left" vertical="center" wrapText="1" indent="1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4" fillId="2" borderId="9" xfId="0" applyNumberFormat="1" applyFont="1" applyFill="1" applyBorder="1" applyAlignment="1">
      <alignment horizontal="center" vertical="center" wrapText="1"/>
    </xf>
    <xf numFmtId="4" fontId="4" fillId="2" borderId="13" xfId="0" applyNumberFormat="1" applyFont="1" applyFill="1" applyBorder="1" applyAlignment="1">
      <alignment horizontal="center" vertical="center" wrapText="1"/>
    </xf>
    <xf numFmtId="4" fontId="4" fillId="2" borderId="1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2" borderId="1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0" borderId="4" xfId="0" applyFont="1" applyBorder="1" applyAlignment="1" applyProtection="1">
      <alignment horizontal="left" vertical="center" indent="1"/>
      <protection locked="0"/>
    </xf>
    <xf numFmtId="0" fontId="2" fillId="2" borderId="5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left" vertical="center" indent="1"/>
    </xf>
    <xf numFmtId="0" fontId="2" fillId="0" borderId="6" xfId="0" applyFont="1" applyBorder="1" applyAlignment="1" applyProtection="1">
      <alignment horizontal="left" vertical="center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showGridLines="0" tabSelected="1" topLeftCell="A22" zoomScale="88" zoomScaleNormal="88" workbookViewId="0">
      <selection activeCell="J9" sqref="J9"/>
    </sheetView>
  </sheetViews>
  <sheetFormatPr defaultRowHeight="12.75" x14ac:dyDescent="0.2"/>
  <cols>
    <col min="1" max="1" width="3.7109375" style="26" customWidth="1"/>
    <col min="2" max="2" width="36.5703125" style="1" customWidth="1"/>
    <col min="3" max="4" width="16.7109375" style="1" customWidth="1"/>
    <col min="5" max="5" width="18.7109375" style="1" customWidth="1"/>
    <col min="6" max="7" width="10.7109375" style="26" customWidth="1"/>
    <col min="8" max="9" width="18.7109375" style="1" customWidth="1"/>
    <col min="10" max="12" width="25.7109375" style="3" customWidth="1"/>
    <col min="13" max="16384" width="9.140625" style="1"/>
  </cols>
  <sheetData>
    <row r="1" spans="1:12" ht="18" x14ac:dyDescent="0.2">
      <c r="A1" s="31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">
      <c r="A2" s="30" t="s">
        <v>44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x14ac:dyDescent="0.2">
      <c r="A3" s="29" t="s">
        <v>63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13.5" thickBot="1" x14ac:dyDescent="0.25">
      <c r="B4" s="26"/>
      <c r="C4" s="26"/>
      <c r="D4" s="26"/>
      <c r="E4" s="26"/>
      <c r="H4" s="26"/>
      <c r="I4" s="26"/>
      <c r="J4" s="26"/>
      <c r="K4" s="26"/>
      <c r="L4" s="26"/>
    </row>
    <row r="5" spans="1:12" ht="20.100000000000001" customHeight="1" x14ac:dyDescent="0.2">
      <c r="A5" s="60" t="s">
        <v>11</v>
      </c>
      <c r="B5" s="61"/>
      <c r="C5" s="59"/>
      <c r="D5" s="59"/>
      <c r="E5" s="59"/>
      <c r="F5" s="59"/>
      <c r="G5" s="59"/>
      <c r="H5" s="2"/>
      <c r="I5" s="2"/>
      <c r="J5" s="2"/>
      <c r="K5" s="2"/>
      <c r="L5" s="2"/>
    </row>
    <row r="6" spans="1:12" ht="20.100000000000001" customHeight="1" x14ac:dyDescent="0.2">
      <c r="A6" s="62" t="s">
        <v>29</v>
      </c>
      <c r="B6" s="63"/>
      <c r="C6" s="64"/>
      <c r="D6" s="64"/>
      <c r="E6" s="64"/>
      <c r="F6" s="64"/>
      <c r="G6" s="64"/>
      <c r="H6" s="2"/>
      <c r="I6" s="2"/>
      <c r="J6" s="2"/>
      <c r="K6" s="2"/>
      <c r="L6" s="2"/>
    </row>
    <row r="7" spans="1:12" ht="20.100000000000001" customHeight="1" x14ac:dyDescent="0.2">
      <c r="A7" s="62" t="s">
        <v>23</v>
      </c>
      <c r="B7" s="63"/>
      <c r="C7" s="64"/>
      <c r="D7" s="64"/>
      <c r="E7" s="64"/>
      <c r="F7" s="64"/>
      <c r="G7" s="64"/>
      <c r="H7" s="2"/>
      <c r="I7" s="2"/>
      <c r="J7" s="2"/>
      <c r="K7" s="2"/>
      <c r="L7" s="2"/>
    </row>
    <row r="8" spans="1:12" ht="20.100000000000001" customHeight="1" x14ac:dyDescent="0.2">
      <c r="A8" s="62" t="s">
        <v>13</v>
      </c>
      <c r="B8" s="63"/>
      <c r="C8" s="64"/>
      <c r="D8" s="64"/>
      <c r="E8" s="64"/>
      <c r="F8" s="64"/>
      <c r="G8" s="64"/>
      <c r="H8" s="2"/>
      <c r="I8" s="2"/>
      <c r="J8" s="2"/>
      <c r="K8" s="2"/>
      <c r="L8" s="2"/>
    </row>
    <row r="9" spans="1:12" ht="20.100000000000001" customHeight="1" x14ac:dyDescent="0.2">
      <c r="A9" s="62" t="s">
        <v>28</v>
      </c>
      <c r="B9" s="63"/>
      <c r="C9" s="64"/>
      <c r="D9" s="64"/>
      <c r="E9" s="64"/>
      <c r="F9" s="64"/>
      <c r="G9" s="64"/>
      <c r="H9" s="2"/>
      <c r="I9" s="2"/>
      <c r="J9" s="2"/>
      <c r="K9" s="2"/>
      <c r="L9" s="2"/>
    </row>
    <row r="10" spans="1:12" ht="20.100000000000001" customHeight="1" thickBot="1" x14ac:dyDescent="0.25">
      <c r="A10" s="65" t="s">
        <v>12</v>
      </c>
      <c r="B10" s="66"/>
      <c r="C10" s="67"/>
      <c r="D10" s="67"/>
      <c r="E10" s="67"/>
      <c r="F10" s="67"/>
      <c r="G10" s="67"/>
      <c r="H10" s="2"/>
      <c r="I10" s="2"/>
      <c r="J10" s="2"/>
      <c r="K10" s="2"/>
      <c r="L10" s="2"/>
    </row>
    <row r="11" spans="1:12" ht="15.75" customHeight="1" thickBot="1" x14ac:dyDescent="0.25"/>
    <row r="12" spans="1:12" ht="35.25" customHeight="1" x14ac:dyDescent="0.2">
      <c r="A12" s="47" t="s">
        <v>33</v>
      </c>
      <c r="B12" s="53" t="s">
        <v>35</v>
      </c>
      <c r="C12" s="41" t="s">
        <v>59</v>
      </c>
      <c r="D12" s="42"/>
      <c r="E12" s="34" t="s">
        <v>39</v>
      </c>
      <c r="F12" s="53" t="s">
        <v>10</v>
      </c>
      <c r="G12" s="53"/>
      <c r="H12" s="37" t="s">
        <v>18</v>
      </c>
      <c r="I12" s="37"/>
      <c r="J12" s="45" t="s">
        <v>24</v>
      </c>
      <c r="K12" s="45"/>
      <c r="L12" s="46"/>
    </row>
    <row r="13" spans="1:12" ht="18" customHeight="1" x14ac:dyDescent="0.2">
      <c r="A13" s="48"/>
      <c r="B13" s="54"/>
      <c r="C13" s="43"/>
      <c r="D13" s="44"/>
      <c r="E13" s="35"/>
      <c r="F13" s="56" t="s">
        <v>60</v>
      </c>
      <c r="G13" s="56"/>
      <c r="H13" s="38"/>
      <c r="I13" s="38"/>
      <c r="J13" s="39" t="s">
        <v>25</v>
      </c>
      <c r="K13" s="39" t="s">
        <v>32</v>
      </c>
      <c r="L13" s="57" t="s">
        <v>26</v>
      </c>
    </row>
    <row r="14" spans="1:12" ht="27.95" customHeight="1" thickBot="1" x14ac:dyDescent="0.25">
      <c r="A14" s="49"/>
      <c r="B14" s="55"/>
      <c r="C14" s="4" t="s">
        <v>30</v>
      </c>
      <c r="D14" s="5" t="s">
        <v>31</v>
      </c>
      <c r="E14" s="36"/>
      <c r="F14" s="5" t="s">
        <v>30</v>
      </c>
      <c r="G14" s="4" t="s">
        <v>42</v>
      </c>
      <c r="H14" s="5" t="s">
        <v>17</v>
      </c>
      <c r="I14" s="4" t="s">
        <v>43</v>
      </c>
      <c r="J14" s="40"/>
      <c r="K14" s="40"/>
      <c r="L14" s="58"/>
    </row>
    <row r="15" spans="1:12" ht="20.100000000000001" customHeight="1" thickTop="1" x14ac:dyDescent="0.2">
      <c r="A15" s="6">
        <v>1</v>
      </c>
      <c r="B15" s="27" t="s">
        <v>36</v>
      </c>
      <c r="C15" s="7">
        <v>2000</v>
      </c>
      <c r="D15" s="7">
        <v>2000</v>
      </c>
      <c r="E15" s="8"/>
      <c r="F15" s="9">
        <v>4</v>
      </c>
      <c r="G15" s="9">
        <v>4</v>
      </c>
      <c r="H15" s="10"/>
      <c r="I15" s="11"/>
      <c r="J15" s="12">
        <f>F15*H15+G15*I15</f>
        <v>0</v>
      </c>
      <c r="K15" s="13">
        <f>J15*0.21</f>
        <v>0</v>
      </c>
      <c r="L15" s="14">
        <f>J15+K15</f>
        <v>0</v>
      </c>
    </row>
    <row r="16" spans="1:12" ht="20.100000000000001" customHeight="1" x14ac:dyDescent="0.2">
      <c r="A16" s="6">
        <v>2</v>
      </c>
      <c r="B16" s="27" t="s">
        <v>37</v>
      </c>
      <c r="C16" s="7" t="s">
        <v>38</v>
      </c>
      <c r="D16" s="7" t="s">
        <v>14</v>
      </c>
      <c r="E16" s="8"/>
      <c r="F16" s="9">
        <v>8</v>
      </c>
      <c r="G16" s="9" t="s">
        <v>14</v>
      </c>
      <c r="H16" s="10"/>
      <c r="I16" s="15" t="s">
        <v>14</v>
      </c>
      <c r="J16" s="16">
        <f t="shared" ref="J16:J21" si="0">F16*H16</f>
        <v>0</v>
      </c>
      <c r="K16" s="17">
        <f t="shared" ref="K16:K45" si="1">J16*0.21</f>
        <v>0</v>
      </c>
      <c r="L16" s="18">
        <f>J16+K16</f>
        <v>0</v>
      </c>
    </row>
    <row r="17" spans="1:12" ht="20.100000000000001" customHeight="1" x14ac:dyDescent="0.2">
      <c r="A17" s="6">
        <v>3</v>
      </c>
      <c r="B17" s="28" t="s">
        <v>0</v>
      </c>
      <c r="C17" s="19">
        <v>2100</v>
      </c>
      <c r="D17" s="19" t="s">
        <v>14</v>
      </c>
      <c r="E17" s="20"/>
      <c r="F17" s="21">
        <v>2</v>
      </c>
      <c r="G17" s="21" t="s">
        <v>14</v>
      </c>
      <c r="H17" s="11"/>
      <c r="I17" s="15" t="s">
        <v>14</v>
      </c>
      <c r="J17" s="16">
        <f t="shared" si="0"/>
        <v>0</v>
      </c>
      <c r="K17" s="17">
        <f t="shared" si="1"/>
        <v>0</v>
      </c>
      <c r="L17" s="18">
        <f t="shared" ref="L17:L45" si="2">J17+K17</f>
        <v>0</v>
      </c>
    </row>
    <row r="18" spans="1:12" ht="20.100000000000001" customHeight="1" x14ac:dyDescent="0.2">
      <c r="A18" s="6">
        <v>4</v>
      </c>
      <c r="B18" s="28" t="s">
        <v>6</v>
      </c>
      <c r="C18" s="19">
        <v>2100</v>
      </c>
      <c r="D18" s="19" t="s">
        <v>14</v>
      </c>
      <c r="E18" s="20"/>
      <c r="F18" s="21">
        <v>2</v>
      </c>
      <c r="G18" s="21" t="s">
        <v>14</v>
      </c>
      <c r="H18" s="11"/>
      <c r="I18" s="15" t="s">
        <v>14</v>
      </c>
      <c r="J18" s="16">
        <f t="shared" si="0"/>
        <v>0</v>
      </c>
      <c r="K18" s="17">
        <f t="shared" si="1"/>
        <v>0</v>
      </c>
      <c r="L18" s="18">
        <f t="shared" si="2"/>
        <v>0</v>
      </c>
    </row>
    <row r="19" spans="1:12" ht="20.100000000000001" customHeight="1" x14ac:dyDescent="0.2">
      <c r="A19" s="6">
        <v>5</v>
      </c>
      <c r="B19" s="28" t="s">
        <v>7</v>
      </c>
      <c r="C19" s="19">
        <v>2100</v>
      </c>
      <c r="D19" s="19" t="s">
        <v>14</v>
      </c>
      <c r="E19" s="20"/>
      <c r="F19" s="21">
        <v>2</v>
      </c>
      <c r="G19" s="21" t="s">
        <v>14</v>
      </c>
      <c r="H19" s="11"/>
      <c r="I19" s="15" t="s">
        <v>14</v>
      </c>
      <c r="J19" s="16">
        <f t="shared" si="0"/>
        <v>0</v>
      </c>
      <c r="K19" s="17">
        <f t="shared" si="1"/>
        <v>0</v>
      </c>
      <c r="L19" s="18">
        <f t="shared" si="2"/>
        <v>0</v>
      </c>
    </row>
    <row r="20" spans="1:12" ht="20.100000000000001" customHeight="1" x14ac:dyDescent="0.2">
      <c r="A20" s="6">
        <v>6</v>
      </c>
      <c r="B20" s="28" t="s">
        <v>58</v>
      </c>
      <c r="C20" s="19" t="s">
        <v>14</v>
      </c>
      <c r="D20" s="19" t="s">
        <v>14</v>
      </c>
      <c r="E20" s="19"/>
      <c r="F20" s="21">
        <v>4</v>
      </c>
      <c r="G20" s="21">
        <v>4</v>
      </c>
      <c r="H20" s="11"/>
      <c r="I20" s="15"/>
      <c r="J20" s="16">
        <f t="shared" si="0"/>
        <v>0</v>
      </c>
      <c r="K20" s="17">
        <f t="shared" si="1"/>
        <v>0</v>
      </c>
      <c r="L20" s="18">
        <f t="shared" si="2"/>
        <v>0</v>
      </c>
    </row>
    <row r="21" spans="1:12" ht="20.100000000000001" customHeight="1" x14ac:dyDescent="0.2">
      <c r="A21" s="6">
        <v>7</v>
      </c>
      <c r="B21" s="28" t="s">
        <v>8</v>
      </c>
      <c r="C21" s="19" t="s">
        <v>16</v>
      </c>
      <c r="D21" s="19" t="s">
        <v>14</v>
      </c>
      <c r="E21" s="20"/>
      <c r="F21" s="21">
        <v>2</v>
      </c>
      <c r="G21" s="21" t="s">
        <v>14</v>
      </c>
      <c r="H21" s="11"/>
      <c r="I21" s="15" t="s">
        <v>14</v>
      </c>
      <c r="J21" s="16">
        <f t="shared" si="0"/>
        <v>0</v>
      </c>
      <c r="K21" s="17">
        <f t="shared" si="1"/>
        <v>0</v>
      </c>
      <c r="L21" s="18">
        <f t="shared" si="2"/>
        <v>0</v>
      </c>
    </row>
    <row r="22" spans="1:12" ht="20.100000000000001" customHeight="1" x14ac:dyDescent="0.2">
      <c r="A22" s="6">
        <v>8</v>
      </c>
      <c r="B22" s="28" t="s">
        <v>62</v>
      </c>
      <c r="C22" s="19">
        <v>2000</v>
      </c>
      <c r="D22" s="19" t="s">
        <v>14</v>
      </c>
      <c r="E22" s="20"/>
      <c r="F22" s="21">
        <v>4</v>
      </c>
      <c r="G22" s="21" t="s">
        <v>14</v>
      </c>
      <c r="H22" s="11"/>
      <c r="I22" s="15" t="s">
        <v>14</v>
      </c>
      <c r="J22" s="16">
        <f t="shared" ref="J22:J28" si="3">F22*H22</f>
        <v>0</v>
      </c>
      <c r="K22" s="17">
        <f t="shared" si="1"/>
        <v>0</v>
      </c>
      <c r="L22" s="18">
        <f t="shared" si="2"/>
        <v>0</v>
      </c>
    </row>
    <row r="23" spans="1:12" ht="20.100000000000001" customHeight="1" x14ac:dyDescent="0.2">
      <c r="A23" s="6">
        <v>9</v>
      </c>
      <c r="B23" s="28" t="s">
        <v>48</v>
      </c>
      <c r="C23" s="19">
        <v>2500</v>
      </c>
      <c r="D23" s="19" t="s">
        <v>14</v>
      </c>
      <c r="E23" s="20"/>
      <c r="F23" s="21">
        <v>4</v>
      </c>
      <c r="G23" s="21" t="s">
        <v>14</v>
      </c>
      <c r="H23" s="11"/>
      <c r="I23" s="15" t="s">
        <v>14</v>
      </c>
      <c r="J23" s="16">
        <f t="shared" si="3"/>
        <v>0</v>
      </c>
      <c r="K23" s="17">
        <f t="shared" si="1"/>
        <v>0</v>
      </c>
      <c r="L23" s="18">
        <f t="shared" si="2"/>
        <v>0</v>
      </c>
    </row>
    <row r="24" spans="1:12" ht="20.100000000000001" customHeight="1" x14ac:dyDescent="0.2">
      <c r="A24" s="6">
        <v>10</v>
      </c>
      <c r="B24" s="28" t="s">
        <v>47</v>
      </c>
      <c r="C24" s="19">
        <v>6000</v>
      </c>
      <c r="D24" s="19" t="s">
        <v>14</v>
      </c>
      <c r="E24" s="20"/>
      <c r="F24" s="21">
        <v>4</v>
      </c>
      <c r="G24" s="21" t="s">
        <v>14</v>
      </c>
      <c r="H24" s="11"/>
      <c r="I24" s="15" t="s">
        <v>14</v>
      </c>
      <c r="J24" s="16">
        <f t="shared" si="3"/>
        <v>0</v>
      </c>
      <c r="K24" s="17">
        <f t="shared" si="1"/>
        <v>0</v>
      </c>
      <c r="L24" s="18">
        <f t="shared" si="2"/>
        <v>0</v>
      </c>
    </row>
    <row r="25" spans="1:12" ht="20.100000000000001" customHeight="1" x14ac:dyDescent="0.2">
      <c r="A25" s="6">
        <v>11</v>
      </c>
      <c r="B25" s="28" t="s">
        <v>1</v>
      </c>
      <c r="C25" s="19">
        <v>6000</v>
      </c>
      <c r="D25" s="19" t="s">
        <v>14</v>
      </c>
      <c r="E25" s="20"/>
      <c r="F25" s="21">
        <v>4</v>
      </c>
      <c r="G25" s="21" t="s">
        <v>14</v>
      </c>
      <c r="H25" s="11"/>
      <c r="I25" s="15" t="s">
        <v>14</v>
      </c>
      <c r="J25" s="16">
        <f t="shared" si="3"/>
        <v>0</v>
      </c>
      <c r="K25" s="17">
        <f t="shared" si="1"/>
        <v>0</v>
      </c>
      <c r="L25" s="18">
        <f t="shared" si="2"/>
        <v>0</v>
      </c>
    </row>
    <row r="26" spans="1:12" ht="20.100000000000001" customHeight="1" x14ac:dyDescent="0.2">
      <c r="A26" s="6">
        <v>12</v>
      </c>
      <c r="B26" s="28" t="s">
        <v>46</v>
      </c>
      <c r="C26" s="19">
        <v>2000</v>
      </c>
      <c r="D26" s="19" t="s">
        <v>14</v>
      </c>
      <c r="E26" s="20"/>
      <c r="F26" s="21">
        <v>20</v>
      </c>
      <c r="G26" s="21" t="s">
        <v>14</v>
      </c>
      <c r="H26" s="11"/>
      <c r="I26" s="15" t="s">
        <v>14</v>
      </c>
      <c r="J26" s="16">
        <f t="shared" si="3"/>
        <v>0</v>
      </c>
      <c r="K26" s="17">
        <f t="shared" si="1"/>
        <v>0</v>
      </c>
      <c r="L26" s="18">
        <f t="shared" si="2"/>
        <v>0</v>
      </c>
    </row>
    <row r="27" spans="1:12" ht="20.100000000000001" customHeight="1" x14ac:dyDescent="0.2">
      <c r="A27" s="6">
        <v>13</v>
      </c>
      <c r="B27" s="28" t="s">
        <v>54</v>
      </c>
      <c r="C27" s="19">
        <v>12000</v>
      </c>
      <c r="D27" s="19" t="s">
        <v>14</v>
      </c>
      <c r="E27" s="20"/>
      <c r="F27" s="21">
        <v>8</v>
      </c>
      <c r="G27" s="21" t="s">
        <v>14</v>
      </c>
      <c r="H27" s="11"/>
      <c r="I27" s="15" t="s">
        <v>14</v>
      </c>
      <c r="J27" s="16">
        <f t="shared" si="3"/>
        <v>0</v>
      </c>
      <c r="K27" s="17">
        <f t="shared" si="1"/>
        <v>0</v>
      </c>
      <c r="L27" s="18">
        <f t="shared" si="2"/>
        <v>0</v>
      </c>
    </row>
    <row r="28" spans="1:12" ht="20.100000000000001" customHeight="1" x14ac:dyDescent="0.2">
      <c r="A28" s="6">
        <v>14</v>
      </c>
      <c r="B28" s="28" t="s">
        <v>49</v>
      </c>
      <c r="C28" s="19">
        <v>20000</v>
      </c>
      <c r="D28" s="19" t="s">
        <v>14</v>
      </c>
      <c r="E28" s="20"/>
      <c r="F28" s="21">
        <v>10</v>
      </c>
      <c r="G28" s="21" t="s">
        <v>14</v>
      </c>
      <c r="H28" s="11"/>
      <c r="I28" s="15" t="s">
        <v>14</v>
      </c>
      <c r="J28" s="12">
        <f t="shared" si="3"/>
        <v>0</v>
      </c>
      <c r="K28" s="17">
        <f t="shared" si="1"/>
        <v>0</v>
      </c>
      <c r="L28" s="18">
        <f t="shared" si="2"/>
        <v>0</v>
      </c>
    </row>
    <row r="29" spans="1:12" ht="20.100000000000001" customHeight="1" x14ac:dyDescent="0.2">
      <c r="A29" s="6">
        <v>15</v>
      </c>
      <c r="B29" s="28" t="s">
        <v>50</v>
      </c>
      <c r="C29" s="19">
        <v>13000</v>
      </c>
      <c r="D29" s="19">
        <v>15000</v>
      </c>
      <c r="E29" s="20"/>
      <c r="F29" s="21">
        <v>6</v>
      </c>
      <c r="G29" s="21">
        <v>6</v>
      </c>
      <c r="H29" s="11"/>
      <c r="I29" s="11"/>
      <c r="J29" s="12">
        <f>F29*H29+G29*I29</f>
        <v>0</v>
      </c>
      <c r="K29" s="17">
        <f t="shared" si="1"/>
        <v>0</v>
      </c>
      <c r="L29" s="18">
        <f>J29+K29</f>
        <v>0</v>
      </c>
    </row>
    <row r="30" spans="1:12" ht="20.100000000000001" customHeight="1" x14ac:dyDescent="0.2">
      <c r="A30" s="6">
        <v>16</v>
      </c>
      <c r="B30" s="28" t="s">
        <v>51</v>
      </c>
      <c r="C30" s="19">
        <v>13000</v>
      </c>
      <c r="D30" s="19">
        <v>15000</v>
      </c>
      <c r="E30" s="20"/>
      <c r="F30" s="21">
        <v>12</v>
      </c>
      <c r="G30" s="21">
        <v>12</v>
      </c>
      <c r="H30" s="11"/>
      <c r="I30" s="11"/>
      <c r="J30" s="12">
        <f>F30*H30+G30*I30</f>
        <v>0</v>
      </c>
      <c r="K30" s="17">
        <f t="shared" ref="K30" si="4">J30*0.21</f>
        <v>0</v>
      </c>
      <c r="L30" s="18">
        <f>J30+K30</f>
        <v>0</v>
      </c>
    </row>
    <row r="31" spans="1:12" ht="20.100000000000001" customHeight="1" x14ac:dyDescent="0.2">
      <c r="A31" s="6">
        <v>17</v>
      </c>
      <c r="B31" s="28" t="s">
        <v>52</v>
      </c>
      <c r="C31" s="19">
        <v>12000</v>
      </c>
      <c r="D31" s="19">
        <v>10000</v>
      </c>
      <c r="E31" s="20"/>
      <c r="F31" s="21">
        <v>14</v>
      </c>
      <c r="G31" s="21">
        <v>14</v>
      </c>
      <c r="H31" s="11"/>
      <c r="I31" s="11"/>
      <c r="J31" s="12">
        <f>F31*H31+G31*I31</f>
        <v>0</v>
      </c>
      <c r="K31" s="17">
        <f t="shared" ref="K31:K33" si="5">J31*0.21</f>
        <v>0</v>
      </c>
      <c r="L31" s="18">
        <f>J31+K31</f>
        <v>0</v>
      </c>
    </row>
    <row r="32" spans="1:12" ht="20.100000000000001" customHeight="1" x14ac:dyDescent="0.2">
      <c r="A32" s="6">
        <v>18</v>
      </c>
      <c r="B32" s="28" t="s">
        <v>57</v>
      </c>
      <c r="C32" s="19">
        <v>9500</v>
      </c>
      <c r="D32" s="19" t="s">
        <v>14</v>
      </c>
      <c r="E32" s="20"/>
      <c r="F32" s="21">
        <v>12</v>
      </c>
      <c r="G32" s="21" t="s">
        <v>14</v>
      </c>
      <c r="H32" s="11"/>
      <c r="I32" s="15" t="s">
        <v>14</v>
      </c>
      <c r="J32" s="16">
        <f>F32*H32</f>
        <v>0</v>
      </c>
      <c r="K32" s="17">
        <f t="shared" si="5"/>
        <v>0</v>
      </c>
      <c r="L32" s="18">
        <f t="shared" ref="L32" si="6">J32+K32</f>
        <v>0</v>
      </c>
    </row>
    <row r="33" spans="1:12" ht="20.100000000000001" customHeight="1" x14ac:dyDescent="0.2">
      <c r="A33" s="6">
        <v>19</v>
      </c>
      <c r="B33" s="28" t="s">
        <v>53</v>
      </c>
      <c r="C33" s="19">
        <v>7500</v>
      </c>
      <c r="D33" s="19">
        <v>6000</v>
      </c>
      <c r="E33" s="20"/>
      <c r="F33" s="21">
        <v>9</v>
      </c>
      <c r="G33" s="21">
        <v>9</v>
      </c>
      <c r="H33" s="11"/>
      <c r="I33" s="11"/>
      <c r="J33" s="12">
        <f t="shared" ref="J33" si="7">F33*H33+G33*I33</f>
        <v>0</v>
      </c>
      <c r="K33" s="17">
        <f t="shared" si="5"/>
        <v>0</v>
      </c>
      <c r="L33" s="18">
        <f t="shared" ref="L33" si="8">J33+K33</f>
        <v>0</v>
      </c>
    </row>
    <row r="34" spans="1:12" ht="20.100000000000001" customHeight="1" x14ac:dyDescent="0.2">
      <c r="A34" s="6">
        <v>20</v>
      </c>
      <c r="B34" s="28" t="s">
        <v>5</v>
      </c>
      <c r="C34" s="19">
        <v>15000</v>
      </c>
      <c r="D34" s="19" t="s">
        <v>14</v>
      </c>
      <c r="E34" s="20"/>
      <c r="F34" s="21">
        <v>4</v>
      </c>
      <c r="G34" s="21" t="s">
        <v>14</v>
      </c>
      <c r="H34" s="11"/>
      <c r="I34" s="15" t="s">
        <v>14</v>
      </c>
      <c r="J34" s="16">
        <f>F34*H34</f>
        <v>0</v>
      </c>
      <c r="K34" s="17">
        <f t="shared" si="1"/>
        <v>0</v>
      </c>
      <c r="L34" s="18">
        <f t="shared" si="2"/>
        <v>0</v>
      </c>
    </row>
    <row r="35" spans="1:12" ht="20.100000000000001" customHeight="1" x14ac:dyDescent="0.2">
      <c r="A35" s="6">
        <v>21</v>
      </c>
      <c r="B35" s="28" t="s">
        <v>2</v>
      </c>
      <c r="C35" s="19">
        <v>15000</v>
      </c>
      <c r="D35" s="19" t="s">
        <v>14</v>
      </c>
      <c r="E35" s="20"/>
      <c r="F35" s="21">
        <v>3</v>
      </c>
      <c r="G35" s="21" t="s">
        <v>14</v>
      </c>
      <c r="H35" s="11"/>
      <c r="I35" s="15" t="s">
        <v>14</v>
      </c>
      <c r="J35" s="16">
        <f>F35*H35</f>
        <v>0</v>
      </c>
      <c r="K35" s="17">
        <f t="shared" si="1"/>
        <v>0</v>
      </c>
      <c r="L35" s="18">
        <f t="shared" si="2"/>
        <v>0</v>
      </c>
    </row>
    <row r="36" spans="1:12" ht="20.100000000000001" customHeight="1" x14ac:dyDescent="0.2">
      <c r="A36" s="6">
        <v>22</v>
      </c>
      <c r="B36" s="28" t="s">
        <v>55</v>
      </c>
      <c r="C36" s="19">
        <v>15000</v>
      </c>
      <c r="D36" s="19" t="s">
        <v>14</v>
      </c>
      <c r="E36" s="20"/>
      <c r="F36" s="21">
        <v>4</v>
      </c>
      <c r="G36" s="21" t="s">
        <v>14</v>
      </c>
      <c r="H36" s="11"/>
      <c r="I36" s="15" t="s">
        <v>14</v>
      </c>
      <c r="J36" s="16">
        <f>F36*H36</f>
        <v>0</v>
      </c>
      <c r="K36" s="17">
        <f t="shared" ref="K36" si="9">J36*0.21</f>
        <v>0</v>
      </c>
      <c r="L36" s="18">
        <f t="shared" ref="L36" si="10">J36+K36</f>
        <v>0</v>
      </c>
    </row>
    <row r="37" spans="1:12" ht="20.100000000000001" customHeight="1" x14ac:dyDescent="0.2">
      <c r="A37" s="6">
        <v>23</v>
      </c>
      <c r="B37" s="28" t="s">
        <v>3</v>
      </c>
      <c r="C37" s="19">
        <v>7000</v>
      </c>
      <c r="D37" s="19" t="s">
        <v>14</v>
      </c>
      <c r="E37" s="20"/>
      <c r="F37" s="21">
        <v>4</v>
      </c>
      <c r="G37" s="21" t="s">
        <v>14</v>
      </c>
      <c r="H37" s="11"/>
      <c r="I37" s="15" t="s">
        <v>14</v>
      </c>
      <c r="J37" s="16">
        <f>F37*H37</f>
        <v>0</v>
      </c>
      <c r="K37" s="17">
        <f t="shared" si="1"/>
        <v>0</v>
      </c>
      <c r="L37" s="18">
        <f t="shared" si="2"/>
        <v>0</v>
      </c>
    </row>
    <row r="38" spans="1:12" ht="20.100000000000001" customHeight="1" x14ac:dyDescent="0.2">
      <c r="A38" s="6">
        <v>24</v>
      </c>
      <c r="B38" s="28" t="s">
        <v>56</v>
      </c>
      <c r="C38" s="19">
        <v>10000</v>
      </c>
      <c r="D38" s="19">
        <v>10000</v>
      </c>
      <c r="E38" s="20"/>
      <c r="F38" s="21">
        <v>6</v>
      </c>
      <c r="G38" s="21">
        <v>4</v>
      </c>
      <c r="H38" s="11"/>
      <c r="I38" s="11"/>
      <c r="J38" s="12">
        <f t="shared" ref="J38:J43" si="11">F38*H38+G38*I38</f>
        <v>0</v>
      </c>
      <c r="K38" s="17">
        <f t="shared" si="1"/>
        <v>0</v>
      </c>
      <c r="L38" s="18">
        <f t="shared" si="2"/>
        <v>0</v>
      </c>
    </row>
    <row r="39" spans="1:12" ht="20.100000000000001" customHeight="1" x14ac:dyDescent="0.2">
      <c r="A39" s="6">
        <v>25</v>
      </c>
      <c r="B39" s="28" t="s">
        <v>19</v>
      </c>
      <c r="C39" s="19">
        <v>2200</v>
      </c>
      <c r="D39" s="19">
        <v>1500</v>
      </c>
      <c r="E39" s="20"/>
      <c r="F39" s="21">
        <v>6</v>
      </c>
      <c r="G39" s="21">
        <v>6</v>
      </c>
      <c r="H39" s="11"/>
      <c r="I39" s="11"/>
      <c r="J39" s="16">
        <f t="shared" si="11"/>
        <v>0</v>
      </c>
      <c r="K39" s="17">
        <f t="shared" si="1"/>
        <v>0</v>
      </c>
      <c r="L39" s="18">
        <f t="shared" si="2"/>
        <v>0</v>
      </c>
    </row>
    <row r="40" spans="1:12" ht="20.100000000000001" customHeight="1" x14ac:dyDescent="0.2">
      <c r="A40" s="6">
        <v>26</v>
      </c>
      <c r="B40" s="28" t="s">
        <v>40</v>
      </c>
      <c r="C40" s="19">
        <v>2200</v>
      </c>
      <c r="D40" s="19">
        <v>1500</v>
      </c>
      <c r="E40" s="20"/>
      <c r="F40" s="21">
        <v>6</v>
      </c>
      <c r="G40" s="21">
        <v>6</v>
      </c>
      <c r="H40" s="11"/>
      <c r="I40" s="11"/>
      <c r="J40" s="16">
        <f t="shared" si="11"/>
        <v>0</v>
      </c>
      <c r="K40" s="17">
        <f t="shared" si="1"/>
        <v>0</v>
      </c>
      <c r="L40" s="18">
        <f t="shared" si="2"/>
        <v>0</v>
      </c>
    </row>
    <row r="41" spans="1:12" ht="20.100000000000001" customHeight="1" x14ac:dyDescent="0.2">
      <c r="A41" s="6">
        <v>27</v>
      </c>
      <c r="B41" s="28" t="s">
        <v>41</v>
      </c>
      <c r="C41" s="19">
        <v>2200</v>
      </c>
      <c r="D41" s="19">
        <v>1500</v>
      </c>
      <c r="E41" s="20"/>
      <c r="F41" s="21">
        <v>4</v>
      </c>
      <c r="G41" s="21">
        <v>4</v>
      </c>
      <c r="H41" s="11"/>
      <c r="I41" s="11"/>
      <c r="J41" s="16">
        <f t="shared" si="11"/>
        <v>0</v>
      </c>
      <c r="K41" s="17">
        <f t="shared" si="1"/>
        <v>0</v>
      </c>
      <c r="L41" s="18">
        <f>J41+K41</f>
        <v>0</v>
      </c>
    </row>
    <row r="42" spans="1:12" ht="20.100000000000001" customHeight="1" x14ac:dyDescent="0.2">
      <c r="A42" s="6">
        <v>28</v>
      </c>
      <c r="B42" s="28" t="s">
        <v>20</v>
      </c>
      <c r="C42" s="19">
        <v>7000</v>
      </c>
      <c r="D42" s="19">
        <v>7300</v>
      </c>
      <c r="E42" s="20"/>
      <c r="F42" s="21">
        <v>4</v>
      </c>
      <c r="G42" s="21">
        <v>4</v>
      </c>
      <c r="H42" s="11"/>
      <c r="I42" s="11"/>
      <c r="J42" s="16">
        <f t="shared" si="11"/>
        <v>0</v>
      </c>
      <c r="K42" s="17">
        <f t="shared" si="1"/>
        <v>0</v>
      </c>
      <c r="L42" s="18">
        <f t="shared" si="2"/>
        <v>0</v>
      </c>
    </row>
    <row r="43" spans="1:12" ht="20.100000000000001" customHeight="1" x14ac:dyDescent="0.2">
      <c r="A43" s="6">
        <v>29</v>
      </c>
      <c r="B43" s="28" t="s">
        <v>21</v>
      </c>
      <c r="C43" s="19">
        <v>7000</v>
      </c>
      <c r="D43" s="19">
        <v>7300</v>
      </c>
      <c r="E43" s="20"/>
      <c r="F43" s="21">
        <v>4</v>
      </c>
      <c r="G43" s="21">
        <v>4</v>
      </c>
      <c r="H43" s="11"/>
      <c r="I43" s="11"/>
      <c r="J43" s="16">
        <f t="shared" si="11"/>
        <v>0</v>
      </c>
      <c r="K43" s="17">
        <f t="shared" si="1"/>
        <v>0</v>
      </c>
      <c r="L43" s="18">
        <f t="shared" si="2"/>
        <v>0</v>
      </c>
    </row>
    <row r="44" spans="1:12" ht="20.100000000000001" customHeight="1" x14ac:dyDescent="0.2">
      <c r="A44" s="6">
        <v>30</v>
      </c>
      <c r="B44" s="28" t="s">
        <v>4</v>
      </c>
      <c r="C44" s="19">
        <v>2000</v>
      </c>
      <c r="D44" s="19" t="s">
        <v>14</v>
      </c>
      <c r="E44" s="20"/>
      <c r="F44" s="21">
        <v>4</v>
      </c>
      <c r="G44" s="21" t="s">
        <v>14</v>
      </c>
      <c r="H44" s="11"/>
      <c r="I44" s="15" t="s">
        <v>14</v>
      </c>
      <c r="J44" s="16">
        <f>F44*H44</f>
        <v>0</v>
      </c>
      <c r="K44" s="17">
        <f t="shared" si="1"/>
        <v>0</v>
      </c>
      <c r="L44" s="18">
        <f t="shared" si="2"/>
        <v>0</v>
      </c>
    </row>
    <row r="45" spans="1:12" ht="20.100000000000001" customHeight="1" x14ac:dyDescent="0.2">
      <c r="A45" s="6">
        <v>31</v>
      </c>
      <c r="B45" s="28" t="s">
        <v>9</v>
      </c>
      <c r="C45" s="19">
        <v>2500</v>
      </c>
      <c r="D45" s="19" t="s">
        <v>14</v>
      </c>
      <c r="E45" s="20"/>
      <c r="F45" s="21">
        <v>4</v>
      </c>
      <c r="G45" s="21" t="s">
        <v>14</v>
      </c>
      <c r="H45" s="11"/>
      <c r="I45" s="15" t="s">
        <v>14</v>
      </c>
      <c r="J45" s="16">
        <f>F45*H45</f>
        <v>0</v>
      </c>
      <c r="K45" s="17">
        <f t="shared" si="1"/>
        <v>0</v>
      </c>
      <c r="L45" s="18">
        <f t="shared" si="2"/>
        <v>0</v>
      </c>
    </row>
    <row r="46" spans="1:12" ht="20.100000000000001" customHeight="1" x14ac:dyDescent="0.2">
      <c r="A46" s="6">
        <v>32</v>
      </c>
      <c r="B46" s="28" t="s">
        <v>61</v>
      </c>
      <c r="C46" s="19">
        <v>3000</v>
      </c>
      <c r="D46" s="19">
        <v>2000</v>
      </c>
      <c r="E46" s="20"/>
      <c r="F46" s="21">
        <v>3</v>
      </c>
      <c r="G46" s="21">
        <v>3</v>
      </c>
      <c r="H46" s="11"/>
      <c r="I46" s="15"/>
      <c r="J46" s="16">
        <f t="shared" ref="J46" si="12">F46*H46+G46*I46</f>
        <v>0</v>
      </c>
      <c r="K46" s="17">
        <f t="shared" ref="K46" si="13">J46*0.21</f>
        <v>0</v>
      </c>
      <c r="L46" s="18">
        <f t="shared" ref="L46" si="14">J46+K46</f>
        <v>0</v>
      </c>
    </row>
    <row r="47" spans="1:12" ht="36" customHeight="1" thickBot="1" x14ac:dyDescent="0.25">
      <c r="A47" s="50" t="s">
        <v>27</v>
      </c>
      <c r="B47" s="51"/>
      <c r="C47" s="51"/>
      <c r="D47" s="51"/>
      <c r="E47" s="51"/>
      <c r="F47" s="51"/>
      <c r="G47" s="51"/>
      <c r="H47" s="51"/>
      <c r="I47" s="51"/>
      <c r="J47" s="22">
        <f>SUM(J15:J45)</f>
        <v>0</v>
      </c>
      <c r="K47" s="22">
        <f>SUM(K15:K45)</f>
        <v>0</v>
      </c>
      <c r="L47" s="23">
        <f>SUM(L15:L45)</f>
        <v>0</v>
      </c>
    </row>
    <row r="48" spans="1:12" ht="12" customHeight="1" x14ac:dyDescent="0.2">
      <c r="B48" s="24"/>
      <c r="C48" s="24"/>
      <c r="D48" s="24"/>
      <c r="E48" s="24"/>
      <c r="F48" s="24"/>
      <c r="G48" s="24"/>
      <c r="H48" s="24"/>
      <c r="I48" s="24"/>
      <c r="J48" s="25"/>
      <c r="K48" s="25"/>
      <c r="L48" s="25"/>
    </row>
    <row r="49" spans="1:12" ht="12" customHeight="1" x14ac:dyDescent="0.2"/>
    <row r="50" spans="1:12" x14ac:dyDescent="0.2">
      <c r="A50" s="52" t="s">
        <v>15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</row>
    <row r="51" spans="1:12" x14ac:dyDescent="0.2">
      <c r="A51" s="33" t="s">
        <v>22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</row>
    <row r="52" spans="1:12" x14ac:dyDescent="0.2">
      <c r="A52" s="33" t="s">
        <v>34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</row>
  </sheetData>
  <sheetProtection selectLockedCells="1"/>
  <mergeCells count="30">
    <mergeCell ref="F13:G13"/>
    <mergeCell ref="L13:L14"/>
    <mergeCell ref="C5:G5"/>
    <mergeCell ref="A5:B5"/>
    <mergeCell ref="A8:B8"/>
    <mergeCell ref="C8:G8"/>
    <mergeCell ref="A10:B10"/>
    <mergeCell ref="A9:B9"/>
    <mergeCell ref="A7:B7"/>
    <mergeCell ref="A6:B6"/>
    <mergeCell ref="C10:G10"/>
    <mergeCell ref="C9:G9"/>
    <mergeCell ref="C7:G7"/>
    <mergeCell ref="C6:G6"/>
    <mergeCell ref="A3:L3"/>
    <mergeCell ref="A2:L2"/>
    <mergeCell ref="A1:L1"/>
    <mergeCell ref="A52:L52"/>
    <mergeCell ref="E12:E14"/>
    <mergeCell ref="H12:I13"/>
    <mergeCell ref="K13:K14"/>
    <mergeCell ref="J13:J14"/>
    <mergeCell ref="C12:D13"/>
    <mergeCell ref="A51:L51"/>
    <mergeCell ref="J12:L12"/>
    <mergeCell ref="A12:A14"/>
    <mergeCell ref="A47:I47"/>
    <mergeCell ref="A50:L50"/>
    <mergeCell ref="B12:B14"/>
    <mergeCell ref="F12:G12"/>
  </mergeCells>
  <phoneticPr fontId="1" type="noConversion"/>
  <printOptions horizontalCentered="1"/>
  <pageMargins left="0.31496062992125984" right="0.31496062992125984" top="1.1811023622047245" bottom="0.59055118110236227" header="0.51181102362204722" footer="0.31496062992125984"/>
  <pageSetup paperSize="9" scale="63" fitToHeight="0" orientation="landscape" r:id="rId1"/>
  <headerFooter differentFirst="1">
    <oddHeader>&amp;L&amp;"Verdana,Obyčejné"&amp;G</oddHeader>
    <oddFooter>&amp;R&amp;"Verdana,Obyčejné"&amp;8&amp;K01+024Stránka &amp;P z &amp;N</oddFooter>
    <firstHeader>&amp;L&amp;"Verdana,Obyčejné"&amp;K01+022&amp;G  Příloha č. 4 výzvy - Podrobná specifikace předmětu plnění (Ceník)&amp;C&amp;"Verdana,Tučné"Spotřební materiál pro kancelářskou techniku
&amp;"Verdana,Obyčejné"_________________________________________________________</firstHeader>
    <firstFooter>&amp;R&amp;"Verdana,Obyčejné"&amp;8&amp;K01+024Stránka &amp;P z &amp;N</firstFooter>
  </headerFooter>
  <ignoredErrors>
    <ignoredError sqref="J32:J33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Spotřební materiál</vt:lpstr>
      <vt:lpstr>'Spotřební materiál'!Názvy_tisku</vt:lpstr>
    </vt:vector>
  </TitlesOfParts>
  <Company>MISTRAL 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Suchánková</dc:creator>
  <cp:lastModifiedBy>Lucie Johnová</cp:lastModifiedBy>
  <cp:lastPrinted>2025-03-27T12:03:39Z</cp:lastPrinted>
  <dcterms:created xsi:type="dcterms:W3CDTF">2013-11-07T08:58:18Z</dcterms:created>
  <dcterms:modified xsi:type="dcterms:W3CDTF">2025-03-27T12:04:07Z</dcterms:modified>
</cp:coreProperties>
</file>