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pospisil\Desktop\3303\"/>
    </mc:Choice>
  </mc:AlternateContent>
  <xr:revisionPtr revIDLastSave="0" documentId="13_ncr:1_{D0CAA59B-0246-4C90-9A2F-AB18D49DDA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" sheetId="21" r:id="rId1"/>
    <sheet name="VD Souš" sheetId="16" r:id="rId2"/>
    <sheet name="VD Ptýrov" sheetId="17" r:id="rId3"/>
    <sheet name="VD Bedřichov" sheetId="18" r:id="rId4"/>
    <sheet name="VD Mšeno" sheetId="19" r:id="rId5"/>
  </sheets>
  <definedNames>
    <definedName name="_xlnm.Print_Titles" localSheetId="3">'VD Bedřichov'!$1:$2</definedName>
    <definedName name="_xlnm.Print_Titles" localSheetId="4">'VD Mšeno'!$1:$2</definedName>
    <definedName name="_xlnm.Print_Titles" localSheetId="2">'VD Ptýrov'!$1:$2</definedName>
    <definedName name="_xlnm.Print_Titles" localSheetId="1">'VD Souš'!$1:$2</definedName>
    <definedName name="_xlnm.Print_Area" localSheetId="3">'VD Bedřichov'!$A$1:$J$92</definedName>
    <definedName name="_xlnm.Print_Area" localSheetId="4">'VD Mšeno'!$A$1:$J$110</definedName>
    <definedName name="_xlnm.Print_Area" localSheetId="2">'VD Ptýrov'!$A$1:$J$72</definedName>
    <definedName name="_xlnm.Print_Area" localSheetId="1">'VD Souš'!$A$1:$J$35</definedName>
    <definedName name="obst" localSheetId="0">#REF!</definedName>
    <definedName name="obst" localSheetId="3">'VD Bedřichov'!#REF!</definedName>
    <definedName name="obst" localSheetId="4">'VD Mšeno'!#REF!</definedName>
    <definedName name="obst" localSheetId="2">'VD Ptýrov'!#REF!</definedName>
    <definedName name="obst" localSheetId="1">'VD Souš'!#REF!</definedName>
    <definedName name="obst">#REF!</definedName>
    <definedName name="prirazka" localSheetId="3">'VD Bedřichov'!#REF!</definedName>
    <definedName name="prirazka" localSheetId="4">'VD Mšeno'!#REF!</definedName>
    <definedName name="prirazka" localSheetId="2">'VD Ptýrov'!#REF!</definedName>
    <definedName name="prirazka" localSheetId="1">'VD Souš'!#REF!</definedName>
    <definedName name="prirazk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19" l="1"/>
  <c r="H87" i="19"/>
  <c r="I87" i="19"/>
  <c r="H24" i="18"/>
  <c r="I24" i="18"/>
  <c r="J24" i="18"/>
  <c r="H25" i="18"/>
  <c r="I25" i="18"/>
  <c r="H26" i="18"/>
  <c r="I26" i="18"/>
  <c r="H37" i="17"/>
  <c r="I37" i="17"/>
  <c r="H72" i="19"/>
  <c r="I72" i="19"/>
  <c r="H83" i="19"/>
  <c r="I83" i="19"/>
  <c r="H35" i="19"/>
  <c r="I35" i="19"/>
  <c r="H36" i="19"/>
  <c r="I36" i="19"/>
  <c r="H28" i="19"/>
  <c r="I28" i="19"/>
  <c r="H7" i="19"/>
  <c r="J7" i="19" s="1"/>
  <c r="H67" i="18"/>
  <c r="I67" i="18"/>
  <c r="H66" i="18"/>
  <c r="I66" i="18"/>
  <c r="H65" i="18"/>
  <c r="I65" i="18"/>
  <c r="H49" i="19"/>
  <c r="J49" i="19" s="1"/>
  <c r="H80" i="19"/>
  <c r="I80" i="19"/>
  <c r="H76" i="19"/>
  <c r="I76" i="19"/>
  <c r="H77" i="19"/>
  <c r="I77" i="19"/>
  <c r="H78" i="19"/>
  <c r="I78" i="19"/>
  <c r="H79" i="19"/>
  <c r="I79" i="19"/>
  <c r="H81" i="19"/>
  <c r="I81" i="19"/>
  <c r="H82" i="19"/>
  <c r="I82" i="19"/>
  <c r="H84" i="19"/>
  <c r="I84" i="19"/>
  <c r="H85" i="19"/>
  <c r="I85" i="19"/>
  <c r="H67" i="19"/>
  <c r="I67" i="19"/>
  <c r="H68" i="19"/>
  <c r="I68" i="19"/>
  <c r="H69" i="19"/>
  <c r="I69" i="19"/>
  <c r="H70" i="19"/>
  <c r="I70" i="19"/>
  <c r="H71" i="19"/>
  <c r="I71" i="19"/>
  <c r="H73" i="19"/>
  <c r="I73" i="19"/>
  <c r="H66" i="19"/>
  <c r="I66" i="19"/>
  <c r="H58" i="19"/>
  <c r="I58" i="19"/>
  <c r="H57" i="19"/>
  <c r="I57" i="19"/>
  <c r="H55" i="19"/>
  <c r="I55" i="19"/>
  <c r="H56" i="19"/>
  <c r="I56" i="19"/>
  <c r="H53" i="19"/>
  <c r="I53" i="19"/>
  <c r="H54" i="19"/>
  <c r="I54" i="19"/>
  <c r="H52" i="19"/>
  <c r="I52" i="19"/>
  <c r="H42" i="19"/>
  <c r="I42" i="19"/>
  <c r="H43" i="19"/>
  <c r="I43" i="19"/>
  <c r="H44" i="19"/>
  <c r="I44" i="19"/>
  <c r="H45" i="19"/>
  <c r="I45" i="19"/>
  <c r="H46" i="19"/>
  <c r="I46" i="19"/>
  <c r="H47" i="19"/>
  <c r="I47" i="19"/>
  <c r="H48" i="19"/>
  <c r="I48" i="19"/>
  <c r="H41" i="19"/>
  <c r="I41" i="19"/>
  <c r="H37" i="19"/>
  <c r="I37" i="19"/>
  <c r="H38" i="19"/>
  <c r="I38" i="19"/>
  <c r="H29" i="19"/>
  <c r="I29" i="19"/>
  <c r="H30" i="19"/>
  <c r="I30" i="19"/>
  <c r="H31" i="19"/>
  <c r="I31" i="19"/>
  <c r="H9" i="19"/>
  <c r="J9" i="19" s="1"/>
  <c r="H10" i="19"/>
  <c r="J10" i="19" s="1"/>
  <c r="H11" i="19"/>
  <c r="J11" i="19" s="1"/>
  <c r="H12" i="19"/>
  <c r="J12" i="19" s="1"/>
  <c r="H27" i="19"/>
  <c r="I27" i="19"/>
  <c r="H34" i="19"/>
  <c r="I34" i="19"/>
  <c r="H59" i="19"/>
  <c r="I59" i="19"/>
  <c r="J103" i="19"/>
  <c r="J102" i="19"/>
  <c r="J101" i="19"/>
  <c r="J100" i="19"/>
  <c r="I63" i="19"/>
  <c r="H63" i="19"/>
  <c r="I62" i="19"/>
  <c r="H62" i="19"/>
  <c r="I61" i="19"/>
  <c r="H61" i="19"/>
  <c r="I60" i="19"/>
  <c r="H60" i="19"/>
  <c r="I26" i="19"/>
  <c r="H26" i="19"/>
  <c r="I21" i="19"/>
  <c r="H21" i="19"/>
  <c r="I20" i="19"/>
  <c r="H20" i="19"/>
  <c r="H15" i="19"/>
  <c r="J15" i="19" s="1"/>
  <c r="H14" i="19"/>
  <c r="J14" i="19" s="1"/>
  <c r="H13" i="19"/>
  <c r="J13" i="19" s="1"/>
  <c r="H8" i="19"/>
  <c r="J8" i="19" s="1"/>
  <c r="H6" i="19"/>
  <c r="J6" i="19" s="1"/>
  <c r="H5" i="19"/>
  <c r="J5" i="19" s="1"/>
  <c r="H4" i="19"/>
  <c r="J4" i="19" s="1"/>
  <c r="H18" i="18"/>
  <c r="I18" i="18"/>
  <c r="H49" i="18"/>
  <c r="I49" i="18"/>
  <c r="H50" i="18"/>
  <c r="I50" i="18"/>
  <c r="H51" i="18"/>
  <c r="I51" i="18"/>
  <c r="H52" i="18"/>
  <c r="I52" i="18"/>
  <c r="H53" i="18"/>
  <c r="I53" i="18"/>
  <c r="H54" i="18"/>
  <c r="I54" i="18"/>
  <c r="H55" i="18"/>
  <c r="I55" i="18"/>
  <c r="H56" i="18"/>
  <c r="I56" i="18"/>
  <c r="H57" i="18"/>
  <c r="I57" i="18"/>
  <c r="H58" i="18"/>
  <c r="I58" i="18"/>
  <c r="H59" i="18"/>
  <c r="I59" i="18"/>
  <c r="H60" i="18"/>
  <c r="I60" i="18"/>
  <c r="H61" i="18"/>
  <c r="I61" i="18"/>
  <c r="H62" i="18"/>
  <c r="I62" i="18"/>
  <c r="H63" i="18"/>
  <c r="I63" i="18"/>
  <c r="H64" i="18"/>
  <c r="I64" i="18"/>
  <c r="H5" i="18"/>
  <c r="J5" i="18" s="1"/>
  <c r="H6" i="18"/>
  <c r="J6" i="18" s="1"/>
  <c r="H7" i="18"/>
  <c r="J7" i="18" s="1"/>
  <c r="H38" i="18"/>
  <c r="I38" i="18"/>
  <c r="H39" i="18"/>
  <c r="I39" i="18"/>
  <c r="H40" i="18"/>
  <c r="I40" i="18"/>
  <c r="H41" i="18"/>
  <c r="I41" i="18"/>
  <c r="H42" i="18"/>
  <c r="I42" i="18"/>
  <c r="H43" i="18"/>
  <c r="I43" i="18"/>
  <c r="H44" i="18"/>
  <c r="I44" i="18"/>
  <c r="H45" i="18"/>
  <c r="I45" i="18"/>
  <c r="H46" i="18"/>
  <c r="I46" i="18"/>
  <c r="H29" i="18"/>
  <c r="I29" i="18"/>
  <c r="H19" i="18"/>
  <c r="I19" i="18"/>
  <c r="H20" i="18"/>
  <c r="I20" i="18"/>
  <c r="H21" i="18"/>
  <c r="I21" i="18"/>
  <c r="H22" i="18"/>
  <c r="I22" i="18"/>
  <c r="H23" i="18"/>
  <c r="I23" i="18"/>
  <c r="J85" i="18"/>
  <c r="J84" i="18"/>
  <c r="J83" i="18"/>
  <c r="J82" i="18"/>
  <c r="J81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17" i="18"/>
  <c r="H17" i="18"/>
  <c r="I13" i="18"/>
  <c r="H13" i="18"/>
  <c r="H4" i="18"/>
  <c r="J4" i="18" s="1"/>
  <c r="H4" i="17"/>
  <c r="J4" i="17" s="1"/>
  <c r="H5" i="17"/>
  <c r="H6" i="17"/>
  <c r="J6" i="17" s="1"/>
  <c r="H7" i="17"/>
  <c r="J7" i="17" s="1"/>
  <c r="H8" i="17"/>
  <c r="J8" i="17"/>
  <c r="H9" i="17"/>
  <c r="J9" i="17" s="1"/>
  <c r="H10" i="17"/>
  <c r="J10" i="17" s="1"/>
  <c r="H11" i="17"/>
  <c r="J11" i="17" s="1"/>
  <c r="H12" i="17"/>
  <c r="J12" i="17" s="1"/>
  <c r="H13" i="17"/>
  <c r="J13" i="17" s="1"/>
  <c r="H14" i="17"/>
  <c r="J14" i="17" s="1"/>
  <c r="H15" i="17"/>
  <c r="J15" i="17" s="1"/>
  <c r="H20" i="17"/>
  <c r="I20" i="17"/>
  <c r="H21" i="17"/>
  <c r="I21" i="17"/>
  <c r="H26" i="17"/>
  <c r="I26" i="17"/>
  <c r="H27" i="17"/>
  <c r="I27" i="17"/>
  <c r="H28" i="17"/>
  <c r="I28" i="17"/>
  <c r="H29" i="17"/>
  <c r="I29" i="17"/>
  <c r="H30" i="17"/>
  <c r="I30" i="17"/>
  <c r="H31" i="17"/>
  <c r="I31" i="17"/>
  <c r="H32" i="17"/>
  <c r="I32" i="17"/>
  <c r="H33" i="17"/>
  <c r="J33" i="17" s="1"/>
  <c r="I33" i="17"/>
  <c r="H34" i="17"/>
  <c r="I34" i="17"/>
  <c r="H35" i="17"/>
  <c r="I35" i="17"/>
  <c r="H36" i="17"/>
  <c r="I36" i="17"/>
  <c r="H41" i="17"/>
  <c r="I41" i="17"/>
  <c r="H42" i="17"/>
  <c r="I42" i="17"/>
  <c r="H43" i="17"/>
  <c r="I43" i="17"/>
  <c r="H44" i="17"/>
  <c r="I44" i="17"/>
  <c r="H45" i="17"/>
  <c r="I45" i="17"/>
  <c r="H46" i="17"/>
  <c r="I46" i="17"/>
  <c r="I47" i="17"/>
  <c r="H48" i="17"/>
  <c r="H49" i="17"/>
  <c r="I49" i="17"/>
  <c r="J60" i="17"/>
  <c r="J61" i="17"/>
  <c r="J62" i="17"/>
  <c r="J63" i="17"/>
  <c r="J64" i="17"/>
  <c r="J65" i="17"/>
  <c r="H5" i="16"/>
  <c r="J5" i="16" s="1"/>
  <c r="H6" i="16"/>
  <c r="J6" i="16" s="1"/>
  <c r="H4" i="16"/>
  <c r="J4" i="16" s="1"/>
  <c r="H7" i="16"/>
  <c r="J7" i="16" s="1"/>
  <c r="J27" i="16"/>
  <c r="J28" i="16"/>
  <c r="I15" i="16"/>
  <c r="H15" i="16"/>
  <c r="I14" i="16"/>
  <c r="H14" i="16"/>
  <c r="I13" i="16"/>
  <c r="H13" i="16"/>
  <c r="I12" i="16"/>
  <c r="H12" i="16"/>
  <c r="J36" i="19" l="1"/>
  <c r="J25" i="18"/>
  <c r="J37" i="17"/>
  <c r="H17" i="16"/>
  <c r="I88" i="19"/>
  <c r="J88" i="19" s="1"/>
  <c r="J26" i="18"/>
  <c r="J72" i="19"/>
  <c r="J87" i="19"/>
  <c r="J83" i="19"/>
  <c r="J35" i="19"/>
  <c r="J78" i="19"/>
  <c r="J66" i="18"/>
  <c r="J67" i="18"/>
  <c r="J65" i="18"/>
  <c r="J45" i="17"/>
  <c r="I22" i="17"/>
  <c r="H22" i="17"/>
  <c r="J36" i="17"/>
  <c r="I38" i="17"/>
  <c r="J38" i="17" s="1"/>
  <c r="H50" i="17"/>
  <c r="J34" i="17"/>
  <c r="J28" i="19"/>
  <c r="J80" i="19"/>
  <c r="I69" i="18"/>
  <c r="J69" i="18" s="1"/>
  <c r="H71" i="18"/>
  <c r="J82" i="19"/>
  <c r="J76" i="19"/>
  <c r="J84" i="19"/>
  <c r="J77" i="19"/>
  <c r="J81" i="19"/>
  <c r="J79" i="19"/>
  <c r="J85" i="19"/>
  <c r="J73" i="19"/>
  <c r="J71" i="19"/>
  <c r="J67" i="19"/>
  <c r="J70" i="19"/>
  <c r="J69" i="19"/>
  <c r="J68" i="19"/>
  <c r="J66" i="19"/>
  <c r="J58" i="19"/>
  <c r="J56" i="19"/>
  <c r="J43" i="19"/>
  <c r="J53" i="19"/>
  <c r="J54" i="19"/>
  <c r="J57" i="19"/>
  <c r="J55" i="19"/>
  <c r="J48" i="19"/>
  <c r="J45" i="19"/>
  <c r="J52" i="19"/>
  <c r="J37" i="19"/>
  <c r="J44" i="19"/>
  <c r="J47" i="19"/>
  <c r="J30" i="19"/>
  <c r="J46" i="19"/>
  <c r="J42" i="19"/>
  <c r="J38" i="19"/>
  <c r="J41" i="19"/>
  <c r="J29" i="19"/>
  <c r="J31" i="19"/>
  <c r="J34" i="19"/>
  <c r="J27" i="19"/>
  <c r="J59" i="19"/>
  <c r="J62" i="19"/>
  <c r="H22" i="19"/>
  <c r="J63" i="19"/>
  <c r="J26" i="19"/>
  <c r="J21" i="19"/>
  <c r="J60" i="19"/>
  <c r="J61" i="19"/>
  <c r="I22" i="19"/>
  <c r="J20" i="19"/>
  <c r="H89" i="19"/>
  <c r="H16" i="19"/>
  <c r="J16" i="19" s="1"/>
  <c r="J17" i="19" s="1"/>
  <c r="J50" i="18"/>
  <c r="J60" i="18"/>
  <c r="J52" i="18"/>
  <c r="J18" i="18"/>
  <c r="J64" i="18"/>
  <c r="J56" i="18"/>
  <c r="J55" i="18"/>
  <c r="J49" i="18"/>
  <c r="J57" i="18"/>
  <c r="J63" i="18"/>
  <c r="J59" i="18"/>
  <c r="J51" i="18"/>
  <c r="J53" i="18"/>
  <c r="J58" i="18"/>
  <c r="J61" i="18"/>
  <c r="J62" i="18"/>
  <c r="J54" i="18"/>
  <c r="J20" i="18"/>
  <c r="J31" i="18"/>
  <c r="J23" i="18"/>
  <c r="J19" i="18"/>
  <c r="J46" i="18"/>
  <c r="J43" i="18"/>
  <c r="J39" i="18"/>
  <c r="J22" i="18"/>
  <c r="J21" i="18"/>
  <c r="J38" i="18"/>
  <c r="J40" i="18"/>
  <c r="J45" i="18"/>
  <c r="J41" i="18"/>
  <c r="J44" i="18"/>
  <c r="J42" i="18"/>
  <c r="J29" i="18"/>
  <c r="J35" i="18"/>
  <c r="J13" i="18"/>
  <c r="J17" i="18"/>
  <c r="J30" i="18"/>
  <c r="J34" i="18"/>
  <c r="J37" i="18"/>
  <c r="J32" i="18"/>
  <c r="J33" i="18"/>
  <c r="J36" i="18"/>
  <c r="H8" i="18"/>
  <c r="J8" i="18" s="1"/>
  <c r="J9" i="18" s="1"/>
  <c r="J32" i="17"/>
  <c r="J47" i="17"/>
  <c r="J43" i="17"/>
  <c r="J42" i="17"/>
  <c r="J49" i="17"/>
  <c r="J30" i="17"/>
  <c r="J26" i="17"/>
  <c r="J48" i="17"/>
  <c r="J29" i="17"/>
  <c r="J44" i="17"/>
  <c r="J35" i="17"/>
  <c r="J28" i="17"/>
  <c r="J46" i="17"/>
  <c r="J31" i="17"/>
  <c r="J27" i="17"/>
  <c r="J41" i="17"/>
  <c r="J20" i="17"/>
  <c r="H16" i="17"/>
  <c r="J16" i="17" s="1"/>
  <c r="J21" i="17"/>
  <c r="J5" i="17"/>
  <c r="H8" i="16"/>
  <c r="H9" i="16" s="1"/>
  <c r="J12" i="16"/>
  <c r="J15" i="16"/>
  <c r="J14" i="16"/>
  <c r="F26" i="16"/>
  <c r="J26" i="16" s="1"/>
  <c r="J13" i="16"/>
  <c r="I16" i="16"/>
  <c r="J16" i="16" s="1"/>
  <c r="I50" i="17" l="1"/>
  <c r="J17" i="16"/>
  <c r="I17" i="16"/>
  <c r="J17" i="17"/>
  <c r="J22" i="17"/>
  <c r="H17" i="17"/>
  <c r="J50" i="17"/>
  <c r="H9" i="18"/>
  <c r="I71" i="18"/>
  <c r="F79" i="18" s="1"/>
  <c r="J79" i="18" s="1"/>
  <c r="I89" i="19"/>
  <c r="F96" i="19" s="1"/>
  <c r="J96" i="19" s="1"/>
  <c r="J89" i="19"/>
  <c r="J22" i="19"/>
  <c r="H17" i="19"/>
  <c r="F95" i="19"/>
  <c r="J95" i="19" s="1"/>
  <c r="F98" i="19"/>
  <c r="J98" i="19" s="1"/>
  <c r="F94" i="19"/>
  <c r="J94" i="19" s="1"/>
  <c r="J71" i="18"/>
  <c r="J73" i="18" s="1"/>
  <c r="F80" i="18"/>
  <c r="J80" i="18" s="1"/>
  <c r="F76" i="18"/>
  <c r="J76" i="18" s="1"/>
  <c r="F77" i="18"/>
  <c r="J77" i="18" s="1"/>
  <c r="F55" i="17"/>
  <c r="J55" i="17" s="1"/>
  <c r="F56" i="17"/>
  <c r="J56" i="17" s="1"/>
  <c r="F59" i="17"/>
  <c r="J59" i="17" s="1"/>
  <c r="J8" i="16"/>
  <c r="J9" i="16" s="1"/>
  <c r="F22" i="16"/>
  <c r="J22" i="16" s="1"/>
  <c r="F23" i="16"/>
  <c r="J23" i="16" s="1"/>
  <c r="J19" i="16" l="1"/>
  <c r="J52" i="17"/>
  <c r="F97" i="19"/>
  <c r="J97" i="19" s="1"/>
  <c r="J104" i="19" s="1"/>
  <c r="J91" i="19"/>
  <c r="F78" i="18"/>
  <c r="J78" i="18" s="1"/>
  <c r="F25" i="16"/>
  <c r="J25" i="16" s="1"/>
  <c r="F24" i="16"/>
  <c r="J24" i="16" s="1"/>
  <c r="J29" i="16" l="1"/>
  <c r="J31" i="16" s="1"/>
  <c r="C13" i="21" s="1"/>
  <c r="J106" i="19"/>
  <c r="C16" i="21" s="1"/>
  <c r="J86" i="18"/>
  <c r="J88" i="18" s="1"/>
  <c r="C15" i="21" s="1"/>
  <c r="F57" i="17" l="1"/>
  <c r="J57" i="17" s="1"/>
  <c r="F58" i="17"/>
  <c r="J58" i="17" s="1"/>
  <c r="J66" i="17" l="1"/>
  <c r="J68" i="17" s="1"/>
  <c r="C14" i="21" s="1"/>
  <c r="C18" i="21" s="1"/>
  <c r="C19" i="21" s="1"/>
  <c r="C20" i="21" s="1"/>
</calcChain>
</file>

<file path=xl/sharedStrings.xml><?xml version="1.0" encoding="utf-8"?>
<sst xmlns="http://schemas.openxmlformats.org/spreadsheetml/2006/main" count="752" uniqueCount="301">
  <si>
    <t>poř.č.</t>
  </si>
  <si>
    <t>m.j.</t>
  </si>
  <si>
    <t>množství</t>
  </si>
  <si>
    <t>jednotková cena v Kč</t>
  </si>
  <si>
    <t>cena celkem v Kč</t>
  </si>
  <si>
    <t>dodávka</t>
  </si>
  <si>
    <t>m</t>
  </si>
  <si>
    <t>ks</t>
  </si>
  <si>
    <t>%</t>
  </si>
  <si>
    <t>Ostatní náklady:</t>
  </si>
  <si>
    <t>Práce PPV  /z ceny montáže/</t>
  </si>
  <si>
    <t>Doprava materiálu  /z ceny materiálu/</t>
  </si>
  <si>
    <t>Přesun materiálu /z ceny materiálu/</t>
  </si>
  <si>
    <t>GZS  /z ceny montáže/</t>
  </si>
  <si>
    <t>Ostatní náklady celkem</t>
  </si>
  <si>
    <t>CELKEM bez DPH</t>
  </si>
  <si>
    <t>Legenda:</t>
  </si>
  <si>
    <t>buňky k vyplnění</t>
  </si>
  <si>
    <t>3.1</t>
  </si>
  <si>
    <t>Demontáž, dodávka a montáž zařízení celkem</t>
  </si>
  <si>
    <t>Montáž zařízení celkem</t>
  </si>
  <si>
    <t>3.2</t>
  </si>
  <si>
    <t>3.4</t>
  </si>
  <si>
    <t>popis, typ, obj. číslo</t>
  </si>
  <si>
    <t>Referenční výrobek</t>
  </si>
  <si>
    <t>1.3</t>
  </si>
  <si>
    <t>1.1</t>
  </si>
  <si>
    <t>1.2</t>
  </si>
  <si>
    <t>kpl</t>
  </si>
  <si>
    <t>3.3</t>
  </si>
  <si>
    <t>Ztížená montáž / z ceny montáže/</t>
  </si>
  <si>
    <t>2.1</t>
  </si>
  <si>
    <t>2.2</t>
  </si>
  <si>
    <t>2.3</t>
  </si>
  <si>
    <t>2.4</t>
  </si>
  <si>
    <t>Vypracování protokolu vnějších vlivů</t>
  </si>
  <si>
    <t>Dokumentace skutečného provedení</t>
  </si>
  <si>
    <t>Demontáž stávající trasy:</t>
  </si>
  <si>
    <t>Montáž nové trasy:</t>
  </si>
  <si>
    <t>Demontáž příchytek tuhé instalační trubky</t>
  </si>
  <si>
    <t>Demontáž plechového krytu kabelové trasy</t>
  </si>
  <si>
    <t>1.4</t>
  </si>
  <si>
    <t>Likvidace a odvoz demontovaného materiálu, zapravení povrchu /10 % z ceny demontáže/</t>
  </si>
  <si>
    <t>Vyjmutí kabelů ze zemní trasy - výkop drnu cca š.400/h.300mm</t>
  </si>
  <si>
    <t>montáž</t>
  </si>
  <si>
    <t>Demontáž stávající trasy celkem</t>
  </si>
  <si>
    <t>Vodič CYA 4 pro pospojení k. žlabu se zemničem</t>
  </si>
  <si>
    <t>Zakončení vodiče CYA 4 lávka-zemnič / lávka-lávka</t>
  </si>
  <si>
    <t>2.5</t>
  </si>
  <si>
    <t>Zához výkopu, úprava povrchu</t>
  </si>
  <si>
    <t>1.5</t>
  </si>
  <si>
    <t>Ostatní drobný podružný materiál (spojovací mat., vázací pásky, ..)</t>
  </si>
  <si>
    <t>3</t>
  </si>
  <si>
    <t>3.5</t>
  </si>
  <si>
    <t>3.6</t>
  </si>
  <si>
    <t>3.7</t>
  </si>
  <si>
    <r>
      <t xml:space="preserve">Kabelový žlab děrovaný p.ú. Magnelis lakovaný RAL9005, v.110/š.200, včetně víka, úchytů, podpěr, úhlových a kloubových spojek - </t>
    </r>
    <r>
      <rPr>
        <i/>
        <sz val="8"/>
        <color rgb="FF000000"/>
        <rFont val="Arial CE"/>
        <charset val="238"/>
      </rPr>
      <t>pozemní trasa na koruně hráze dle PD</t>
    </r>
  </si>
  <si>
    <r>
      <t xml:space="preserve">Kabelový žlab děrovaný p.ú. Magnelis lakovaný RAL9010, v.110/š.200, včetně víka, úchytů, konzolí - </t>
    </r>
    <r>
      <rPr>
        <i/>
        <sz val="8"/>
        <color rgb="FF000000"/>
        <rFont val="Arial CE"/>
        <charset val="238"/>
      </rPr>
      <t>trasa po boku lávky nad přelivy dle PD</t>
    </r>
  </si>
  <si>
    <t>Dokumemtace skutečného provedení</t>
  </si>
  <si>
    <t>hod</t>
  </si>
  <si>
    <t>Zhotovení VRZ (vč. měřících protokolů)</t>
  </si>
  <si>
    <t>4.11</t>
  </si>
  <si>
    <t>Zkoušky zařízení</t>
  </si>
  <si>
    <t>4.10</t>
  </si>
  <si>
    <t>4.9</t>
  </si>
  <si>
    <t>4.8</t>
  </si>
  <si>
    <t>4.7</t>
  </si>
  <si>
    <t>4.6</t>
  </si>
  <si>
    <t>4.5</t>
  </si>
  <si>
    <t>4.4</t>
  </si>
  <si>
    <t>4.3</t>
  </si>
  <si>
    <t>4.2</t>
  </si>
  <si>
    <t>4.1</t>
  </si>
  <si>
    <t>4</t>
  </si>
  <si>
    <t>sada</t>
  </si>
  <si>
    <t>3.2.9</t>
  </si>
  <si>
    <r>
      <t>m</t>
    </r>
    <r>
      <rPr>
        <vertAlign val="superscript"/>
        <sz val="8"/>
        <rFont val="Arial"/>
        <family val="2"/>
        <charset val="238"/>
      </rPr>
      <t>2</t>
    </r>
  </si>
  <si>
    <t>Nátěr vnitřních stěn strojové skříně, 2 vrstvy
[stropní: 4,5x1,5m; delší: 2x(4,5x1,9)m; kratší: 2x(1,5x1,9)m; předěl: 2x(1,5x1,9)m]</t>
  </si>
  <si>
    <t>3.2.8</t>
  </si>
  <si>
    <t>kg</t>
  </si>
  <si>
    <t>Barva na kov, odstín oranžová</t>
  </si>
  <si>
    <t>3.2.7</t>
  </si>
  <si>
    <t>Zpětná montáž elektromotoru (uložení do vodorovné a souosé roviny)</t>
  </si>
  <si>
    <t>3.2.6</t>
  </si>
  <si>
    <t>Montáž rámu pro umístění bubnové brzdy, antikorozní provedení</t>
  </si>
  <si>
    <t>3.2.5</t>
  </si>
  <si>
    <t>Spojka s brzdným bubnem 200x75mm včetně drážek pro pero, nom. moment 450Nm, max. moment 900Nm</t>
  </si>
  <si>
    <t>3.2.4</t>
  </si>
  <si>
    <t>Úprava otvorů spojky s brzdným bubnem</t>
  </si>
  <si>
    <t>3.2.3</t>
  </si>
  <si>
    <t>Ovládací zařízení, brzdný moment 40-450Nm</t>
  </si>
  <si>
    <t>3.2.2</t>
  </si>
  <si>
    <t>Bubnová brzda pro ∅ bubnu 200mm včetně kompenzátoru opotřebení čelistí, vertikální konstrukce</t>
  </si>
  <si>
    <t>3.2.1</t>
  </si>
  <si>
    <t>Část strojní</t>
  </si>
  <si>
    <t>Ostatní drobný podružný materiál</t>
  </si>
  <si>
    <t>3.1.12</t>
  </si>
  <si>
    <t>Ukončení kabelových koncovek do 4 x 10</t>
  </si>
  <si>
    <t>3.1.11</t>
  </si>
  <si>
    <r>
      <t>Kabel CYKY-J 3x1,5mm</t>
    </r>
    <r>
      <rPr>
        <vertAlign val="superscript"/>
        <sz val="10"/>
        <color rgb="FF000000"/>
        <rFont val="Arial"/>
        <family val="2"/>
        <charset val="238"/>
      </rPr>
      <t>2</t>
    </r>
  </si>
  <si>
    <t>3.1.10</t>
  </si>
  <si>
    <r>
      <t>Kabel CYKY-O 4x2,5mm</t>
    </r>
    <r>
      <rPr>
        <vertAlign val="superscript"/>
        <sz val="10"/>
        <color rgb="FF000000"/>
        <rFont val="Arial"/>
        <family val="2"/>
        <charset val="238"/>
      </rPr>
      <t>2</t>
    </r>
  </si>
  <si>
    <t>3.1.9</t>
  </si>
  <si>
    <r>
      <t>Kabel H07RN-F 4x2,5mm</t>
    </r>
    <r>
      <rPr>
        <vertAlign val="superscript"/>
        <sz val="10"/>
        <color rgb="FF000000"/>
        <rFont val="Arial"/>
        <family val="2"/>
        <charset val="238"/>
      </rPr>
      <t>2</t>
    </r>
  </si>
  <si>
    <t>3.1.8</t>
  </si>
  <si>
    <r>
      <t>Kabel H07RN-F 4x4mm</t>
    </r>
    <r>
      <rPr>
        <vertAlign val="superscript"/>
        <sz val="10"/>
        <color rgb="FF000000"/>
        <rFont val="Arial"/>
        <family val="2"/>
        <charset val="238"/>
      </rPr>
      <t>2</t>
    </r>
  </si>
  <si>
    <t>3.1.7</t>
  </si>
  <si>
    <r>
      <t>Kabel CYKY-J 4x6mm</t>
    </r>
    <r>
      <rPr>
        <vertAlign val="superscript"/>
        <sz val="10"/>
        <color rgb="FF000000"/>
        <rFont val="Arial"/>
        <family val="2"/>
        <charset val="238"/>
      </rPr>
      <t>2</t>
    </r>
  </si>
  <si>
    <t>3.1.6</t>
  </si>
  <si>
    <t>Plechový držák vypínače a krabicové rozvodky osvětlení, barva tm. zelená</t>
  </si>
  <si>
    <t>3.1.5</t>
  </si>
  <si>
    <t>Instalační krabice 104x104x70mm, IP66, barva šedá, včetně 3x vývodka M16, svorka N/PE a pojistkových modulů s pojistky 5x20 T 4A</t>
  </si>
  <si>
    <t>3.1.4</t>
  </si>
  <si>
    <t>Odpínač venkovní 20A páčkový, IP67, barva šedá</t>
  </si>
  <si>
    <t>3.1.3</t>
  </si>
  <si>
    <t>Pouliční svítilna LED, příkon 30W, chromatičnost 4000K, sv. tok 2350lm, IP65</t>
  </si>
  <si>
    <t>3.1.2</t>
  </si>
  <si>
    <t>Montáž nástěnného rozváděče 500x700x210mm</t>
  </si>
  <si>
    <t>3.1.1</t>
  </si>
  <si>
    <t>Elektroinstalace</t>
  </si>
  <si>
    <t>Montáž zařízení:</t>
  </si>
  <si>
    <t>Dodávky zařízení celkem</t>
  </si>
  <si>
    <t>Rám pro ukotvení bubnové brzdy včetně návrhu, antikorozní provedení</t>
  </si>
  <si>
    <t>Nástěnný rozváděč 500x700x210mm nerezový s montážní deskou, pravé dveřní panty, 2x otočný zámek, IP54/20, RAL 7035, vnitřní a vnější vybavení dle technické specifikace</t>
  </si>
  <si>
    <t>Dodávky:</t>
  </si>
  <si>
    <t>Demontáž zařízení celkem</t>
  </si>
  <si>
    <t>Likvidace a odvoz demontovaného materiálu /10 % z ceny demontáže/</t>
  </si>
  <si>
    <t>1.13</t>
  </si>
  <si>
    <t>Škrábání stávajícího nátěru vnitřních stěn strojové skříně
[stropní: 4,5x1,5m; delší: 2x(4,5x1,9)m; kratší: 2x(1,5x1,9)m; předěl: 2x(1,5x1,9)m]</t>
  </si>
  <si>
    <t>1.12</t>
  </si>
  <si>
    <t>Demontáž částí strojové skříně - elektromotor, spojka brzdného kotouče, bubnová brzda</t>
  </si>
  <si>
    <t>1.11</t>
  </si>
  <si>
    <t>Demontáž nástěnného páčkového odpínače včetně plechové stříšky</t>
  </si>
  <si>
    <t>1.10</t>
  </si>
  <si>
    <t>Demontáž vypínače osvětlení včetně držáku</t>
  </si>
  <si>
    <t>1.9</t>
  </si>
  <si>
    <t>Demontáž svítidla</t>
  </si>
  <si>
    <t>1.8</t>
  </si>
  <si>
    <t>Demontáž stávajícího nástěnného rozváděče 600x500x210mm</t>
  </si>
  <si>
    <t>1.7</t>
  </si>
  <si>
    <t>Demontáž kabelových koncovek do 4 x 10</t>
  </si>
  <si>
    <t>1.6</t>
  </si>
  <si>
    <t>Demontáž kabelů CYKY 3x1,5</t>
  </si>
  <si>
    <t>Demontáž kabelů CYKY 4x2,5</t>
  </si>
  <si>
    <t>Demontáž kabelů AYKY 4x2,5</t>
  </si>
  <si>
    <t>Demontáž kabelů AYKY 4x6</t>
  </si>
  <si>
    <t>Demontáž kabelů AYKY 4x10</t>
  </si>
  <si>
    <t>Demontáž zařízení:</t>
  </si>
  <si>
    <t>V souladu s ustanovením §44 odst.11 zák. 137/2006 Sb., prvky dodávky označené ve sloupci "pozn." hvězdičkou (*) v technické specifikaci je přípustné nahradit alternativními prvky, ale pouze za předpokladu, že se nezhorší technické a bezpečnostní  (zejména z hlediska požární bezpečnosti) vlastnosti specifikovaných prvků. Náhrada musí být doložena příslušnými technickými pasporty vč. certifikátů.</t>
  </si>
  <si>
    <t>Demontáž kabelu CYKY 4x10</t>
  </si>
  <si>
    <t>Demontáž stávající soustavy jímačů (drát FeZn8, jímače, podpěry, ..)
[dozorství = 110m , vodní zámek = 5m]</t>
  </si>
  <si>
    <r>
      <t>Kabel CYKY-J 4x16mm</t>
    </r>
    <r>
      <rPr>
        <vertAlign val="superscript"/>
        <sz val="10"/>
        <color rgb="FF000000"/>
        <rFont val="Arial"/>
        <family val="2"/>
        <charset val="238"/>
      </rPr>
      <t>2</t>
    </r>
  </si>
  <si>
    <t>Výměna přípojky levé věže</t>
  </si>
  <si>
    <t>Oprava LPS - dozorství Bedřichov</t>
  </si>
  <si>
    <t>Ohebná dvouplášťová korugovaná chránička Ø40mm</t>
  </si>
  <si>
    <t>Třípólový jistič 40A, char. B</t>
  </si>
  <si>
    <t>Kabelová krycí deska 1000x200x2</t>
  </si>
  <si>
    <t>Výstražná fólie s bleskem 22/100 rudá</t>
  </si>
  <si>
    <t>Hlavní ochranná přípojnice</t>
  </si>
  <si>
    <t>Jímací tyč JT3 s vrutem na spodní straně</t>
  </si>
  <si>
    <t>Jímací tyč JT1,5 s vrutem na spodní straně</t>
  </si>
  <si>
    <t>Vodič AlMgSi8 na podpěrách vedení</t>
  </si>
  <si>
    <t>Držák ochranné trubky DOT</t>
  </si>
  <si>
    <t>Zkušební svorka ZS</t>
  </si>
  <si>
    <t>Svorky spojovací, křížové, univerzální</t>
  </si>
  <si>
    <t>Vodič CYA50</t>
  </si>
  <si>
    <t>Vodič CY16</t>
  </si>
  <si>
    <t>Vodič CY6</t>
  </si>
  <si>
    <t>Přepěťová ochrana T1+T2, TNC 255V/37,5kA</t>
  </si>
  <si>
    <t>Přepěťová ochrana T3, TNC 255V/3kA</t>
  </si>
  <si>
    <t>Přepěťová ochrana DC 24V</t>
  </si>
  <si>
    <t>Distanční držák s držákem jímací tyče d.515mm</t>
  </si>
  <si>
    <t>Třmen na trubku do ø90mm</t>
  </si>
  <si>
    <t>Podpěra vedení PV17</t>
  </si>
  <si>
    <t>Podpěra vedení PV1</t>
  </si>
  <si>
    <t>Ochranná trubka OT1,7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</si>
  <si>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</si>
  <si>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</si>
  <si>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</si>
  <si>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</si>
  <si>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</si>
  <si>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</si>
  <si>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</si>
  <si>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</si>
  <si>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</si>
  <si>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Demontáž zemnících vodičů VZT ze soustavy jímačů
[dozorství = 15m]</t>
  </si>
  <si>
    <t>Oprava LPS - vodní zámek</t>
  </si>
  <si>
    <t>Podpěra vedení PV21</t>
  </si>
  <si>
    <t>Jímač tyčový d.3m AlMgSi 16/10mm s tříramenným stojanem</t>
  </si>
  <si>
    <t>Betonový podstavec 8,5kg</t>
  </si>
  <si>
    <t>Podložka pod betonový podstavec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</si>
  <si>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</si>
  <si>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</si>
  <si>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</si>
  <si>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</si>
  <si>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</si>
  <si>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</si>
  <si>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</si>
  <si>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</si>
  <si>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</si>
  <si>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</si>
  <si>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</si>
  <si>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</si>
  <si>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</si>
  <si>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</si>
  <si>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</si>
  <si>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</si>
  <si>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Výřez šachty 400x400x400mm, hornina tr.6, zakrytování</t>
  </si>
  <si>
    <r>
      <t xml:space="preserve">Oceloplechový rozváděč </t>
    </r>
    <r>
      <rPr>
        <b/>
        <sz val="8"/>
        <rFont val="Arial"/>
        <family val="2"/>
        <charset val="238"/>
      </rPr>
      <t>RM1</t>
    </r>
    <r>
      <rPr>
        <sz val="8"/>
        <rFont val="Arial"/>
        <family val="2"/>
        <charset val="238"/>
      </rPr>
      <t xml:space="preserve"> 2000x1200x400mm + oceloplechový podstavec v.100mm, IP54/20, RAL7035, s montážní deskou, 2x otočný zámek, dvoukřídlé dveře levé+pravé panty, bočnice, konstrukčně pro vývody shora
- funkční vybavení dle technické specifikace</t>
    </r>
  </si>
  <si>
    <t>Demontáž kabelů CYKY 4x10</t>
  </si>
  <si>
    <t>Osazení a zakotvení podstavce 1200 x 400 x 100mm</t>
  </si>
  <si>
    <t>Osazení skříňového rozvaděče 1200 x 400 x 2000mm</t>
  </si>
  <si>
    <t>Osazení nástěnného rozvaděče 600 x 300 x 1200mm</t>
  </si>
  <si>
    <r>
      <t xml:space="preserve">Nástěnný nerezový rozváděč </t>
    </r>
    <r>
      <rPr>
        <b/>
        <sz val="8"/>
        <rFont val="Arial"/>
        <family val="2"/>
        <charset val="238"/>
      </rPr>
      <t>RMS</t>
    </r>
    <r>
      <rPr>
        <sz val="8"/>
        <rFont val="Arial"/>
        <family val="2"/>
        <charset val="238"/>
      </rPr>
      <t xml:space="preserve"> 1200x600x300mm, IP54/20, RAL7035, s montážní deskou, jednokřídlé dveře levé panty, konstrukčně pro vývody zespodu
- funkční vybavení dle technické specifikace</t>
    </r>
  </si>
  <si>
    <t>Demontáž kabelů CYKY 3x2,5</t>
  </si>
  <si>
    <t>Demontáž stávajícího nástěnného rozváděče 750x600x182mm</t>
  </si>
  <si>
    <t>Demontáž stávajícího skříňového rozváděče 2000x1200x400mm</t>
  </si>
  <si>
    <t>Demontáž vypínače osvětlení</t>
  </si>
  <si>
    <t>Demontáž kabelových koncovek do 5 x 10</t>
  </si>
  <si>
    <t>Demontáž kabelových koncovek do 12 x 4</t>
  </si>
  <si>
    <t>Demontáž kabelových koncovek do 2 x 1</t>
  </si>
  <si>
    <t>Rozváděč RM1 - vtokový objekt</t>
  </si>
  <si>
    <t>Ukončení kabelových koncovek do 5 x 10</t>
  </si>
  <si>
    <t>Ukončení kabelových koncovek do 2 x 1</t>
  </si>
  <si>
    <t>Rozváděč RMS - objekt injekční štoly</t>
  </si>
  <si>
    <t>Ukončení kabelových koncovek do 12 x 4</t>
  </si>
  <si>
    <t>Oprava rozvodů PSV + LSV</t>
  </si>
  <si>
    <t>Mikrotrubička HDPE zemní tlustostěnná 12/8mm, červená</t>
  </si>
  <si>
    <r>
      <t>Kabel CYKY-J 5x10mm</t>
    </r>
    <r>
      <rPr>
        <vertAlign val="superscript"/>
        <sz val="10"/>
        <color rgb="FF000000"/>
        <rFont val="Arial"/>
        <family val="2"/>
        <charset val="238"/>
      </rPr>
      <t>2</t>
    </r>
  </si>
  <si>
    <r>
      <t>Kabel CYKY-J 5x6mm</t>
    </r>
    <r>
      <rPr>
        <vertAlign val="superscript"/>
        <sz val="10"/>
        <color rgb="FF000000"/>
        <rFont val="Arial"/>
        <family val="2"/>
        <charset val="238"/>
      </rPr>
      <t>2</t>
    </r>
  </si>
  <si>
    <t>Osvětlení injekční štoly</t>
  </si>
  <si>
    <t xml:space="preserve">Svítidlo LED pro prostory s nadměrnou vlhkostí, krytí IP69, mech. odolnost IK10, chromatičnost 4000K, 220-240 V/50-60 Hz AC, 1200 lm, 17W </t>
  </si>
  <si>
    <t>3.4.1</t>
  </si>
  <si>
    <t>3.4.2</t>
  </si>
  <si>
    <t>3.4.3</t>
  </si>
  <si>
    <t>3.4.4</t>
  </si>
  <si>
    <t>3.4.5</t>
  </si>
  <si>
    <t>3.4.6</t>
  </si>
  <si>
    <t>3.4.7</t>
  </si>
  <si>
    <t>3.4.9</t>
  </si>
  <si>
    <t>3.4.10</t>
  </si>
  <si>
    <t>3.4.11</t>
  </si>
  <si>
    <t xml:space="preserve">Svítidlo LED pro prostory s nadměrnou vlhkostí, krytí IP69, mech. odolnost IK10, chromatičnost 4000K, 220-240 V/50-60 Hz AC, 1903 lm, 17W </t>
  </si>
  <si>
    <t xml:space="preserve">Svítidlo LED pro prostory průmyslové, krytí IP66, mech. odolnost IK10, chromatičnost 4000K, 220-240 V/50-60 Hz AC, 2175 lm, 16W </t>
  </si>
  <si>
    <t>Montážní třmen pro uchycení na stropní stěny, nerez kompletní</t>
  </si>
  <si>
    <t>Montážní třmen pro uchycení na svislé stěny, nerez kompletní</t>
  </si>
  <si>
    <t>Krabicová rozvodka 104x104x70 s vnitřím vybavením 5p svorkovnice, krytí IP69 bez vývodek</t>
  </si>
  <si>
    <t>Kabelová vývodka pro předlisy M 16</t>
  </si>
  <si>
    <t>Ovládací skříňka dvoutlačítková, 1 Z - zelená, 1 V - rudá</t>
  </si>
  <si>
    <t>Elektroinstalační lišta 15x10mm, bílá</t>
  </si>
  <si>
    <t>Provizorní napájení vtokový objekt</t>
  </si>
  <si>
    <t>Rozvaděčová skříň staveništní na stojanu, IP44
- funkční vybavení dle technické specifikace</t>
  </si>
  <si>
    <t>3.5.1</t>
  </si>
  <si>
    <r>
      <t>Instalační krabice do 16mm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vč. pětipólové svorkovnice a vývodek</t>
    </r>
  </si>
  <si>
    <r>
      <t>Instalační krabice do 1,5-4mm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vč. pětipólové svorkovnice a vývodek</t>
    </r>
  </si>
  <si>
    <t>3.5.2</t>
  </si>
  <si>
    <t>3.5.3</t>
  </si>
  <si>
    <r>
      <t>Kabel CYKY-J 5x2,5mm</t>
    </r>
    <r>
      <rPr>
        <vertAlign val="superscript"/>
        <sz val="10"/>
        <color rgb="FF000000"/>
        <rFont val="Arial"/>
        <family val="2"/>
        <charset val="238"/>
      </rPr>
      <t>2</t>
    </r>
  </si>
  <si>
    <t>3.5.4</t>
  </si>
  <si>
    <t>3.5.5</t>
  </si>
  <si>
    <t>3.5.6</t>
  </si>
  <si>
    <t>3.5.7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</si>
  <si>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</si>
  <si>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</si>
  <si>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</si>
  <si>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</si>
  <si>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</si>
  <si>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</si>
  <si>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</si>
  <si>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</si>
  <si>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Provizorní napájení objekt injekční štoly</t>
  </si>
  <si>
    <t>3.6.9</t>
  </si>
  <si>
    <r>
      <t>Kabel CYKY-J 4x1,5mm</t>
    </r>
    <r>
      <rPr>
        <vertAlign val="superscript"/>
        <sz val="10"/>
        <color rgb="FF000000"/>
        <rFont val="Arial"/>
        <family val="2"/>
        <charset val="238"/>
      </rPr>
      <t>2</t>
    </r>
  </si>
  <si>
    <t>Oprava spojení ochranných přípojnic ( PEN -&gt; N+PE )</t>
  </si>
  <si>
    <t>3.3.17</t>
  </si>
  <si>
    <t>3.3.18</t>
  </si>
  <si>
    <t>3.3.19</t>
  </si>
  <si>
    <t>Demontáž kabelových koncovek do 4 x 25</t>
  </si>
  <si>
    <t>Ukončení kabelových koncovek do 4 x 25</t>
  </si>
  <si>
    <t>3.5.8</t>
  </si>
  <si>
    <t>3.6.10</t>
  </si>
  <si>
    <t>3.1.13</t>
  </si>
  <si>
    <t>Kabelové štítky</t>
  </si>
  <si>
    <t>Proměření a doplnění pospojení strojové skříně</t>
  </si>
  <si>
    <t>Kabelová rýha 35x70cm, ruční výkop, zemina tr.4, zhutnění, zához, zapravení povrchu (osev traviny / štěrkový zásyp)</t>
  </si>
  <si>
    <t xml:space="preserve">Proměření stávajícího uzemnění </t>
  </si>
  <si>
    <t>3.8</t>
  </si>
  <si>
    <t>Mechanická kontrola motoru a proměření isolačních stavů</t>
  </si>
  <si>
    <t>Zřízení kabelového lože v rýze š. do 35 cmm z písku, tloušťka vrstvy 20 cm</t>
  </si>
  <si>
    <t>Pásek FeZn 30/4</t>
  </si>
  <si>
    <t>Vodič FeZn 10</t>
  </si>
  <si>
    <t>Spojovací materiál, nerez</t>
  </si>
  <si>
    <t xml:space="preserve">Úprava SW a uvední do provozu PLC v rozváděči RM1 </t>
  </si>
  <si>
    <t>REKAPITULACE</t>
  </si>
  <si>
    <t>Celkem bez DPH</t>
  </si>
  <si>
    <t>DPH</t>
  </si>
  <si>
    <t>Celkem s DPH</t>
  </si>
  <si>
    <t>VD Souš</t>
  </si>
  <si>
    <t>VD Ptýrov</t>
  </si>
  <si>
    <t>VD Bedříchov</t>
  </si>
  <si>
    <t>VD Mšeno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</si>
</sst>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_-* #,##0.00\ _K_č_-;\-* #,##0.00\ _K_č_-;_-* \-??\ _K_č_-;_-@_-"/>
    <numFmt numFmtId="167" formatCode="#,##0\ &quot;Kč&quot;"/>
  </numFmts>
  <fonts count="4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name val="Arial CE"/>
      <family val="2"/>
      <charset val="238"/>
    </font>
    <font>
      <u/>
      <sz val="8"/>
      <color indexed="12"/>
      <name val="Trebuchet MS"/>
      <family val="2"/>
      <charset val="238"/>
    </font>
    <font>
      <sz val="8"/>
      <name val="Trebuchet MS"/>
      <family val="2"/>
      <charset val="238"/>
    </font>
    <font>
      <sz val="8"/>
      <name val="Trebuchet MS"/>
      <family val="2"/>
      <charset val="238"/>
    </font>
    <font>
      <sz val="8"/>
      <name val="Trebuchet MS"/>
      <family val="2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Trebuchet MS"/>
      <family val="2"/>
      <charset val="238"/>
    </font>
    <font>
      <u/>
      <sz val="11"/>
      <color theme="10"/>
      <name val="Calibri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i/>
      <sz val="8"/>
      <color rgb="FF000000"/>
      <name val="Arial CE"/>
      <charset val="238"/>
    </font>
    <font>
      <vertAlign val="superscript"/>
      <sz val="8"/>
      <name val="Arial"/>
      <family val="2"/>
      <charset val="238"/>
    </font>
    <font>
      <i/>
      <u/>
      <sz val="8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0" fillId="0" borderId="0" applyFill="0" applyBorder="0" applyAlignment="0" applyProtection="0"/>
    <xf numFmtId="0" fontId="2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4" fillId="0" borderId="0"/>
    <xf numFmtId="0" fontId="26" fillId="0" borderId="0"/>
    <xf numFmtId="0" fontId="20" fillId="0" borderId="0"/>
    <xf numFmtId="0" fontId="28" fillId="0" borderId="0" applyAlignment="0">
      <protection locked="0"/>
    </xf>
    <xf numFmtId="0" fontId="1" fillId="0" borderId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9" fillId="0" borderId="0" applyAlignment="0">
      <alignment vertical="top" wrapText="1"/>
      <protection locked="0"/>
    </xf>
    <xf numFmtId="0" fontId="30" fillId="0" borderId="0"/>
    <xf numFmtId="0" fontId="31" fillId="0" borderId="0" applyNumberFormat="0" applyFill="0" applyBorder="0" applyAlignment="0" applyProtection="0"/>
    <xf numFmtId="0" fontId="20" fillId="0" borderId="0"/>
    <xf numFmtId="166" fontId="20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 wrapText="1"/>
      <protection locked="0"/>
    </xf>
    <xf numFmtId="0" fontId="33" fillId="0" borderId="0" applyNumberFormat="0" applyFill="0" applyBorder="0" applyAlignment="0" applyProtection="0"/>
    <xf numFmtId="0" fontId="28" fillId="0" borderId="0" applyAlignment="0">
      <alignment vertical="top" wrapText="1"/>
      <protection locked="0"/>
    </xf>
    <xf numFmtId="0" fontId="30" fillId="0" borderId="0"/>
    <xf numFmtId="0" fontId="20" fillId="0" borderId="0"/>
    <xf numFmtId="0" fontId="4" fillId="0" borderId="0"/>
    <xf numFmtId="0" fontId="4" fillId="0" borderId="0"/>
    <xf numFmtId="0" fontId="20" fillId="0" borderId="0"/>
  </cellStyleXfs>
  <cellXfs count="115">
    <xf numFmtId="0" fontId="0" fillId="0" borderId="0" xfId="0"/>
    <xf numFmtId="0" fontId="22" fillId="24" borderId="10" xfId="32" applyFont="1" applyFill="1" applyBorder="1" applyAlignment="1">
      <alignment horizontal="center" vertical="center" wrapText="1"/>
    </xf>
    <xf numFmtId="0" fontId="22" fillId="24" borderId="11" xfId="32" applyFont="1" applyFill="1" applyBorder="1" applyAlignment="1">
      <alignment horizontal="center" vertical="center" wrapText="1"/>
    </xf>
    <xf numFmtId="0" fontId="22" fillId="24" borderId="13" xfId="32" applyFont="1" applyFill="1" applyBorder="1" applyAlignment="1">
      <alignment horizontal="center" vertical="center" wrapText="1"/>
    </xf>
    <xf numFmtId="0" fontId="23" fillId="0" borderId="14" xfId="32" applyFont="1" applyBorder="1" applyAlignment="1">
      <alignment horizontal="center" vertical="center" wrapText="1"/>
    </xf>
    <xf numFmtId="0" fontId="23" fillId="0" borderId="14" xfId="32" applyFont="1" applyBorder="1" applyAlignment="1">
      <alignment horizontal="right" vertical="center" wrapText="1"/>
    </xf>
    <xf numFmtId="0" fontId="22" fillId="0" borderId="0" xfId="32" applyFont="1" applyAlignment="1">
      <alignment horizontal="left" vertical="center" wrapText="1"/>
    </xf>
    <xf numFmtId="0" fontId="22" fillId="0" borderId="0" xfId="32" applyFont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0" fontId="4" fillId="0" borderId="0" xfId="32" applyAlignment="1">
      <alignment horizontal="left" vertical="center" wrapText="1"/>
    </xf>
    <xf numFmtId="0" fontId="19" fillId="0" borderId="0" xfId="32" applyFont="1" applyAlignment="1">
      <alignment horizontal="left" vertical="center" wrapText="1"/>
    </xf>
    <xf numFmtId="0" fontId="4" fillId="0" borderId="0" xfId="32" applyAlignment="1">
      <alignment vertical="center" wrapText="1"/>
    </xf>
    <xf numFmtId="3" fontId="22" fillId="24" borderId="15" xfId="32" applyNumberFormat="1" applyFont="1" applyFill="1" applyBorder="1" applyAlignment="1">
      <alignment horizontal="center" vertical="center" wrapText="1"/>
    </xf>
    <xf numFmtId="3" fontId="22" fillId="24" borderId="12" xfId="32" applyNumberFormat="1" applyFont="1" applyFill="1" applyBorder="1" applyAlignment="1">
      <alignment horizontal="center" vertical="center" wrapText="1"/>
    </xf>
    <xf numFmtId="3" fontId="23" fillId="0" borderId="14" xfId="32" applyNumberFormat="1" applyFont="1" applyBorder="1" applyAlignment="1">
      <alignment horizontal="right" vertical="center" wrapText="1"/>
    </xf>
    <xf numFmtId="0" fontId="20" fillId="0" borderId="0" xfId="32" applyFont="1" applyAlignment="1">
      <alignment horizontal="left" vertical="center" wrapText="1"/>
    </xf>
    <xf numFmtId="0" fontId="21" fillId="0" borderId="0" xfId="36" applyFont="1" applyAlignment="1">
      <alignment vertical="center"/>
    </xf>
    <xf numFmtId="1" fontId="23" fillId="0" borderId="14" xfId="32" applyNumberFormat="1" applyFont="1" applyBorder="1" applyAlignment="1">
      <alignment horizontal="center" vertical="center" wrapText="1"/>
    </xf>
    <xf numFmtId="0" fontId="1" fillId="0" borderId="0" xfId="36" applyAlignment="1">
      <alignment vertical="center"/>
    </xf>
    <xf numFmtId="3" fontId="21" fillId="0" borderId="0" xfId="36" applyNumberFormat="1" applyFont="1" applyAlignment="1">
      <alignment vertical="center"/>
    </xf>
    <xf numFmtId="0" fontId="23" fillId="0" borderId="0" xfId="32" applyFont="1" applyAlignment="1">
      <alignment horizontal="left" vertical="center"/>
    </xf>
    <xf numFmtId="0" fontId="23" fillId="0" borderId="0" xfId="32" applyFont="1" applyAlignment="1">
      <alignment horizontal="center" vertical="center"/>
    </xf>
    <xf numFmtId="3" fontId="23" fillId="0" borderId="0" xfId="32" applyNumberFormat="1" applyFont="1" applyAlignment="1">
      <alignment horizontal="right" vertical="center"/>
    </xf>
    <xf numFmtId="4" fontId="23" fillId="0" borderId="0" xfId="32" applyNumberFormat="1" applyFont="1" applyAlignment="1">
      <alignment horizontal="right" vertical="center"/>
    </xf>
    <xf numFmtId="0" fontId="24" fillId="0" borderId="0" xfId="36" applyFont="1" applyAlignment="1">
      <alignment vertical="center"/>
    </xf>
    <xf numFmtId="0" fontId="1" fillId="0" borderId="0" xfId="36" applyAlignment="1">
      <alignment horizontal="center" vertical="center"/>
    </xf>
    <xf numFmtId="3" fontId="1" fillId="0" borderId="0" xfId="36" applyNumberFormat="1" applyAlignment="1">
      <alignment vertical="center"/>
    </xf>
    <xf numFmtId="0" fontId="21" fillId="25" borderId="0" xfId="36" applyFont="1" applyFill="1" applyAlignment="1">
      <alignment vertical="center"/>
    </xf>
    <xf numFmtId="0" fontId="21" fillId="0" borderId="0" xfId="36" applyFont="1" applyAlignment="1">
      <alignment horizontal="center" vertical="center"/>
    </xf>
    <xf numFmtId="0" fontId="4" fillId="0" borderId="0" xfId="32" applyAlignment="1">
      <alignment vertical="center"/>
    </xf>
    <xf numFmtId="0" fontId="19" fillId="0" borderId="0" xfId="32" applyFont="1" applyAlignment="1">
      <alignment vertical="center" wrapText="1"/>
    </xf>
    <xf numFmtId="0" fontId="19" fillId="0" borderId="0" xfId="32" applyFont="1" applyAlignment="1">
      <alignment vertical="center"/>
    </xf>
    <xf numFmtId="0" fontId="22" fillId="0" borderId="14" xfId="32" applyFont="1" applyBorder="1" applyAlignment="1">
      <alignment horizontal="left" vertical="center" wrapText="1"/>
    </xf>
    <xf numFmtId="4" fontId="21" fillId="0" borderId="0" xfId="36" applyNumberFormat="1" applyFont="1" applyAlignment="1">
      <alignment vertical="center"/>
    </xf>
    <xf numFmtId="0" fontId="23" fillId="0" borderId="22" xfId="32" applyFont="1" applyBorder="1" applyAlignment="1">
      <alignment vertical="center"/>
    </xf>
    <xf numFmtId="0" fontId="23" fillId="0" borderId="22" xfId="32" applyFont="1" applyBorder="1" applyAlignment="1">
      <alignment horizontal="center" vertical="center"/>
    </xf>
    <xf numFmtId="1" fontId="23" fillId="0" borderId="22" xfId="32" applyNumberFormat="1" applyFont="1" applyBorder="1" applyAlignment="1">
      <alignment horizontal="center" vertical="center" wrapText="1"/>
    </xf>
    <xf numFmtId="3" fontId="23" fillId="0" borderId="22" xfId="32" applyNumberFormat="1" applyFont="1" applyBorder="1" applyAlignment="1">
      <alignment horizontal="right" vertical="center" wrapText="1"/>
    </xf>
    <xf numFmtId="4" fontId="23" fillId="0" borderId="22" xfId="32" applyNumberFormat="1" applyFont="1" applyBorder="1" applyAlignment="1">
      <alignment horizontal="right" vertical="center"/>
    </xf>
    <xf numFmtId="49" fontId="25" fillId="0" borderId="22" xfId="0" applyNumberFormat="1" applyFont="1" applyBorder="1" applyAlignment="1">
      <alignment vertical="center" wrapText="1"/>
    </xf>
    <xf numFmtId="0" fontId="23" fillId="0" borderId="22" xfId="32" applyFont="1" applyBorder="1" applyAlignment="1">
      <alignment horizontal="left" vertical="center" wrapText="1"/>
    </xf>
    <xf numFmtId="0" fontId="22" fillId="0" borderId="22" xfId="32" applyFont="1" applyBorder="1" applyAlignment="1">
      <alignment horizontal="right" vertical="center" wrapText="1"/>
    </xf>
    <xf numFmtId="0" fontId="22" fillId="0" borderId="22" xfId="32" applyFont="1" applyBorder="1" applyAlignment="1">
      <alignment horizontal="left" vertical="center" wrapText="1"/>
    </xf>
    <xf numFmtId="0" fontId="22" fillId="0" borderId="22" xfId="32" applyFont="1" applyBorder="1" applyAlignment="1">
      <alignment vertical="center"/>
    </xf>
    <xf numFmtId="0" fontId="23" fillId="0" borderId="22" xfId="32" applyFont="1" applyBorder="1" applyAlignment="1">
      <alignment vertical="center" wrapText="1"/>
    </xf>
    <xf numFmtId="0" fontId="22" fillId="0" borderId="22" xfId="32" applyFont="1" applyBorder="1" applyAlignment="1">
      <alignment horizontal="right" vertical="center"/>
    </xf>
    <xf numFmtId="0" fontId="23" fillId="0" borderId="22" xfId="32" applyFont="1" applyBorder="1" applyAlignment="1">
      <alignment horizontal="center" vertical="center" wrapText="1"/>
    </xf>
    <xf numFmtId="4" fontId="25" fillId="25" borderId="22" xfId="0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vertical="center" wrapText="1"/>
    </xf>
    <xf numFmtId="4" fontId="22" fillId="0" borderId="22" xfId="32" applyNumberFormat="1" applyFont="1" applyBorder="1" applyAlignment="1">
      <alignment horizontal="right" vertical="center" wrapText="1"/>
    </xf>
    <xf numFmtId="3" fontId="23" fillId="0" borderId="22" xfId="32" applyNumberFormat="1" applyFont="1" applyBorder="1" applyAlignment="1">
      <alignment horizontal="center" vertical="center"/>
    </xf>
    <xf numFmtId="4" fontId="23" fillId="0" borderId="22" xfId="32" applyNumberFormat="1" applyFont="1" applyBorder="1" applyAlignment="1">
      <alignment horizontal="center" vertical="center"/>
    </xf>
    <xf numFmtId="3" fontId="23" fillId="0" borderId="22" xfId="32" applyNumberFormat="1" applyFont="1" applyBorder="1" applyAlignment="1">
      <alignment horizontal="right" vertical="center"/>
    </xf>
    <xf numFmtId="0" fontId="22" fillId="0" borderId="23" xfId="32" applyFont="1" applyBorder="1" applyAlignment="1">
      <alignment horizontal="center" vertical="center" wrapText="1"/>
    </xf>
    <xf numFmtId="0" fontId="23" fillId="0" borderId="24" xfId="32" applyFont="1" applyBorder="1" applyAlignment="1">
      <alignment horizontal="right" vertical="center" wrapText="1"/>
    </xf>
    <xf numFmtId="49" fontId="23" fillId="0" borderId="25" xfId="32" applyNumberFormat="1" applyFont="1" applyBorder="1" applyAlignment="1">
      <alignment horizontal="center" vertical="center" wrapText="1"/>
    </xf>
    <xf numFmtId="4" fontId="23" fillId="0" borderId="26" xfId="32" applyNumberFormat="1" applyFont="1" applyBorder="1" applyAlignment="1">
      <alignment horizontal="right" vertical="center"/>
    </xf>
    <xf numFmtId="0" fontId="23" fillId="0" borderId="25" xfId="32" applyFont="1" applyBorder="1" applyAlignment="1">
      <alignment horizontal="center" vertical="center" wrapText="1"/>
    </xf>
    <xf numFmtId="4" fontId="22" fillId="0" borderId="26" xfId="32" applyNumberFormat="1" applyFont="1" applyBorder="1" applyAlignment="1">
      <alignment horizontal="right" vertical="center" wrapText="1"/>
    </xf>
    <xf numFmtId="49" fontId="23" fillId="0" borderId="27" xfId="32" applyNumberFormat="1" applyFont="1" applyBorder="1" applyAlignment="1">
      <alignment horizontal="center" vertical="center" wrapText="1"/>
    </xf>
    <xf numFmtId="49" fontId="22" fillId="0" borderId="25" xfId="32" applyNumberFormat="1" applyFont="1" applyBorder="1" applyAlignment="1">
      <alignment horizontal="center" vertical="center" wrapText="1"/>
    </xf>
    <xf numFmtId="165" fontId="23" fillId="0" borderId="22" xfId="32" applyNumberFormat="1" applyFont="1" applyBorder="1" applyAlignment="1">
      <alignment horizontal="center" vertical="center"/>
    </xf>
    <xf numFmtId="3" fontId="23" fillId="0" borderId="22" xfId="32" applyNumberFormat="1" applyFont="1" applyBorder="1" applyAlignment="1">
      <alignment vertical="center"/>
    </xf>
    <xf numFmtId="4" fontId="23" fillId="0" borderId="22" xfId="32" applyNumberFormat="1" applyFont="1" applyBorder="1" applyAlignment="1">
      <alignment vertical="center"/>
    </xf>
    <xf numFmtId="0" fontId="22" fillId="0" borderId="22" xfId="32" applyFont="1" applyBorder="1" applyAlignment="1">
      <alignment horizontal="center" vertical="center"/>
    </xf>
    <xf numFmtId="3" fontId="22" fillId="0" borderId="22" xfId="32" applyNumberFormat="1" applyFont="1" applyBorder="1" applyAlignment="1">
      <alignment horizontal="center" vertical="center"/>
    </xf>
    <xf numFmtId="3" fontId="22" fillId="0" borderId="22" xfId="32" applyNumberFormat="1" applyFont="1" applyBorder="1" applyAlignment="1">
      <alignment horizontal="right" vertical="center"/>
    </xf>
    <xf numFmtId="4" fontId="22" fillId="0" borderId="22" xfId="32" applyNumberFormat="1" applyFont="1" applyBorder="1" applyAlignment="1">
      <alignment horizontal="right" vertical="center"/>
    </xf>
    <xf numFmtId="4" fontId="22" fillId="0" borderId="26" xfId="21" applyNumberFormat="1" applyFont="1" applyBorder="1" applyAlignment="1">
      <alignment horizontal="right" vertical="center"/>
    </xf>
    <xf numFmtId="0" fontId="23" fillId="0" borderId="28" xfId="32" applyFont="1" applyBorder="1" applyAlignment="1">
      <alignment horizontal="left" vertical="center"/>
    </xf>
    <xf numFmtId="0" fontId="22" fillId="0" borderId="13" xfId="32" applyFont="1" applyBorder="1" applyAlignment="1">
      <alignment horizontal="left" vertical="center" wrapText="1"/>
    </xf>
    <xf numFmtId="0" fontId="23" fillId="0" borderId="13" xfId="32" applyFont="1" applyBorder="1" applyAlignment="1">
      <alignment horizontal="center" vertical="center"/>
    </xf>
    <xf numFmtId="3" fontId="23" fillId="0" borderId="13" xfId="32" applyNumberFormat="1" applyFont="1" applyBorder="1" applyAlignment="1">
      <alignment horizontal="center" vertical="center"/>
    </xf>
    <xf numFmtId="3" fontId="22" fillId="0" borderId="13" xfId="32" applyNumberFormat="1" applyFont="1" applyBorder="1" applyAlignment="1">
      <alignment horizontal="right" vertical="center"/>
    </xf>
    <xf numFmtId="3" fontId="23" fillId="0" borderId="13" xfId="32" applyNumberFormat="1" applyFont="1" applyBorder="1" applyAlignment="1">
      <alignment horizontal="right" vertical="center"/>
    </xf>
    <xf numFmtId="4" fontId="23" fillId="0" borderId="13" xfId="32" applyNumberFormat="1" applyFont="1" applyBorder="1" applyAlignment="1">
      <alignment horizontal="right" vertical="center"/>
    </xf>
    <xf numFmtId="4" fontId="22" fillId="0" borderId="29" xfId="32" applyNumberFormat="1" applyFont="1" applyBorder="1" applyAlignment="1">
      <alignment horizontal="right" vertical="center"/>
    </xf>
    <xf numFmtId="4" fontId="25" fillId="0" borderId="22" xfId="0" applyNumberFormat="1" applyFont="1" applyBorder="1" applyAlignment="1">
      <alignment horizontal="center" vertical="center"/>
    </xf>
    <xf numFmtId="4" fontId="23" fillId="0" borderId="26" xfId="32" applyNumberFormat="1" applyFont="1" applyBorder="1" applyAlignment="1">
      <alignment horizontal="right" vertical="center" wrapText="1"/>
    </xf>
    <xf numFmtId="4" fontId="23" fillId="0" borderId="22" xfId="32" applyNumberFormat="1" applyFont="1" applyBorder="1" applyAlignment="1">
      <alignment horizontal="right" vertical="center" wrapText="1"/>
    </xf>
    <xf numFmtId="0" fontId="38" fillId="0" borderId="22" xfId="32" applyFont="1" applyBorder="1" applyAlignment="1">
      <alignment horizontal="left" vertical="center" wrapText="1" indent="1"/>
    </xf>
    <xf numFmtId="0" fontId="22" fillId="0" borderId="25" xfId="32" applyFont="1" applyBorder="1" applyAlignment="1">
      <alignment horizontal="center" vertical="center" wrapText="1"/>
    </xf>
    <xf numFmtId="0" fontId="23" fillId="0" borderId="22" xfId="64" applyFont="1" applyBorder="1" applyAlignment="1">
      <alignment horizontal="left" vertical="center" wrapText="1"/>
    </xf>
    <xf numFmtId="0" fontId="41" fillId="0" borderId="0" xfId="65" applyFont="1" applyAlignment="1">
      <alignment horizontal="left" vertical="center"/>
    </xf>
    <xf numFmtId="0" fontId="20" fillId="0" borderId="0" xfId="65" applyAlignment="1">
      <alignment horizontal="center"/>
    </xf>
    <xf numFmtId="0" fontId="20" fillId="0" borderId="0" xfId="65" applyAlignment="1">
      <alignment horizontal="left"/>
    </xf>
    <xf numFmtId="0" fontId="20" fillId="0" borderId="0" xfId="65"/>
    <xf numFmtId="0" fontId="20" fillId="0" borderId="30" xfId="65" applyBorder="1"/>
    <xf numFmtId="0" fontId="20" fillId="0" borderId="10" xfId="65" applyBorder="1" applyAlignment="1">
      <alignment horizontal="center"/>
    </xf>
    <xf numFmtId="167" fontId="20" fillId="0" borderId="31" xfId="65" applyNumberFormat="1" applyBorder="1"/>
    <xf numFmtId="0" fontId="20" fillId="0" borderId="25" xfId="65" applyBorder="1"/>
    <xf numFmtId="0" fontId="20" fillId="0" borderId="22" xfId="65" applyBorder="1" applyAlignment="1">
      <alignment horizontal="center"/>
    </xf>
    <xf numFmtId="167" fontId="20" fillId="0" borderId="26" xfId="65" applyNumberFormat="1" applyBorder="1"/>
    <xf numFmtId="0" fontId="42" fillId="0" borderId="25" xfId="65" applyFont="1" applyBorder="1" applyAlignment="1">
      <alignment vertical="center"/>
    </xf>
    <xf numFmtId="0" fontId="42" fillId="0" borderId="22" xfId="65" applyFont="1" applyBorder="1" applyAlignment="1">
      <alignment horizontal="center" vertical="center"/>
    </xf>
    <xf numFmtId="167" fontId="42" fillId="0" borderId="26" xfId="65" applyNumberFormat="1" applyFont="1" applyBorder="1" applyAlignment="1">
      <alignment vertical="center"/>
    </xf>
    <xf numFmtId="0" fontId="43" fillId="0" borderId="0" xfId="65" applyFont="1" applyAlignment="1">
      <alignment vertical="center"/>
    </xf>
    <xf numFmtId="9" fontId="20" fillId="0" borderId="22" xfId="65" applyNumberFormat="1" applyBorder="1" applyAlignment="1">
      <alignment horizontal="center"/>
    </xf>
    <xf numFmtId="0" fontId="20" fillId="0" borderId="28" xfId="65" applyBorder="1"/>
    <xf numFmtId="0" fontId="20" fillId="0" borderId="13" xfId="65" applyBorder="1" applyAlignment="1">
      <alignment horizontal="center"/>
    </xf>
    <xf numFmtId="167" fontId="20" fillId="0" borderId="29" xfId="65" applyNumberFormat="1" applyBorder="1"/>
    <xf numFmtId="0" fontId="20" fillId="0" borderId="23" xfId="65" applyBorder="1"/>
    <xf numFmtId="0" fontId="20" fillId="0" borderId="14" xfId="65" applyBorder="1" applyAlignment="1">
      <alignment horizontal="center"/>
    </xf>
    <xf numFmtId="167" fontId="20" fillId="0" borderId="24" xfId="65" applyNumberFormat="1" applyBorder="1"/>
    <xf numFmtId="0" fontId="22" fillId="24" borderId="18" xfId="32" applyFont="1" applyFill="1" applyBorder="1" applyAlignment="1">
      <alignment horizontal="center" vertical="center" wrapText="1"/>
    </xf>
    <xf numFmtId="0" fontId="22" fillId="24" borderId="19" xfId="32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24" borderId="20" xfId="32" applyFont="1" applyFill="1" applyBorder="1" applyAlignment="1">
      <alignment horizontal="center" vertical="center" wrapText="1"/>
    </xf>
    <xf numFmtId="0" fontId="22" fillId="24" borderId="21" xfId="32" applyFont="1" applyFill="1" applyBorder="1" applyAlignment="1">
      <alignment horizontal="center" vertical="center" wrapText="1"/>
    </xf>
    <xf numFmtId="0" fontId="22" fillId="26" borderId="16" xfId="32" applyFont="1" applyFill="1" applyBorder="1" applyAlignment="1">
      <alignment horizontal="center" vertical="center" wrapText="1"/>
    </xf>
    <xf numFmtId="0" fontId="22" fillId="26" borderId="17" xfId="32" applyFont="1" applyFill="1" applyBorder="1" applyAlignment="1">
      <alignment horizontal="center" vertical="center" wrapText="1"/>
    </xf>
    <xf numFmtId="1" fontId="22" fillId="24" borderId="16" xfId="32" applyNumberFormat="1" applyFont="1" applyFill="1" applyBorder="1" applyAlignment="1">
      <alignment horizontal="center" vertical="center" wrapText="1"/>
    </xf>
    <xf numFmtId="1" fontId="22" fillId="24" borderId="17" xfId="32" applyNumberFormat="1" applyFont="1" applyFill="1" applyBorder="1" applyAlignment="1">
      <alignment horizontal="center" vertical="center" wrapText="1"/>
    </xf>
  </cellXfs>
  <cellStyles count="6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čárky 2" xfId="20" xr:uid="{00000000-0005-0000-0000-000013000000}"/>
    <cellStyle name="čárky 2 2" xfId="55" xr:uid="{00000000-0005-0000-0000-000014000000}"/>
    <cellStyle name="čárky 2 3" xfId="56" xr:uid="{00000000-0005-0000-0000-000015000000}"/>
    <cellStyle name="čárky 3" xfId="21" xr:uid="{00000000-0005-0000-0000-000016000000}"/>
    <cellStyle name="čárky 3 2" xfId="22" xr:uid="{00000000-0005-0000-0000-000017000000}"/>
    <cellStyle name="čárky 3 3" xfId="57" xr:uid="{00000000-0005-0000-0000-000018000000}"/>
    <cellStyle name="Hypertextový odkaz 2" xfId="23" xr:uid="{00000000-0005-0000-0000-000019000000}"/>
    <cellStyle name="Hypertextový odkaz 2 2" xfId="58" xr:uid="{00000000-0005-0000-0000-00001A000000}"/>
    <cellStyle name="Hypertextový odkaz 3" xfId="53" xr:uid="{00000000-0005-0000-0000-00001B000000}"/>
    <cellStyle name="Hypertextový odkaz 3 2" xfId="59" xr:uid="{00000000-0005-0000-0000-00001C000000}"/>
    <cellStyle name="Kontrolní buňka" xfId="25" builtinId="23" customBuiltin="1"/>
    <cellStyle name="Nadpis 1" xfId="26" builtinId="16" customBuiltin="1"/>
    <cellStyle name="Nadpis 2" xfId="27" builtinId="17" customBuiltin="1"/>
    <cellStyle name="Nadpis 3" xfId="28" builtinId="18" customBuiltin="1"/>
    <cellStyle name="Nadpis 4" xfId="29" builtinId="19" customBuiltin="1"/>
    <cellStyle name="Název" xfId="30" builtinId="15" customBuiltin="1"/>
    <cellStyle name="Neutrální" xfId="31" builtinId="28" customBuiltin="1"/>
    <cellStyle name="Normální" xfId="0" builtinId="0"/>
    <cellStyle name="Normální 10" xfId="62" xr:uid="{00000000-0005-0000-0000-000026000000}"/>
    <cellStyle name="normální 2" xfId="32" xr:uid="{00000000-0005-0000-0000-000027000000}"/>
    <cellStyle name="normální 2 2" xfId="33" xr:uid="{00000000-0005-0000-0000-000028000000}"/>
    <cellStyle name="normální 2 2 2" xfId="64" xr:uid="{00000000-0005-0000-0000-000029000000}"/>
    <cellStyle name="normální 2 3 2" xfId="63" xr:uid="{00000000-0005-0000-0000-00002A000000}"/>
    <cellStyle name="Normální 3" xfId="34" xr:uid="{00000000-0005-0000-0000-00002B000000}"/>
    <cellStyle name="Normální 3 2" xfId="65" xr:uid="{7D38D824-AE90-4DF6-A554-E53A17EA78F7}"/>
    <cellStyle name="Normální 4" xfId="35" xr:uid="{00000000-0005-0000-0000-00002C000000}"/>
    <cellStyle name="Normální 4 2" xfId="60" xr:uid="{00000000-0005-0000-0000-00002D000000}"/>
    <cellStyle name="Normální 5" xfId="51" xr:uid="{00000000-0005-0000-0000-00002E000000}"/>
    <cellStyle name="Normální 5 2" xfId="61" xr:uid="{00000000-0005-0000-0000-00002F000000}"/>
    <cellStyle name="Normální 6" xfId="52" xr:uid="{00000000-0005-0000-0000-000030000000}"/>
    <cellStyle name="Normální 7" xfId="54" xr:uid="{00000000-0005-0000-0000-000031000000}"/>
    <cellStyle name="normální_2_výkaz výměr stavba 4 - kontrolní rozpočet" xfId="36" xr:uid="{00000000-0005-0000-0000-000032000000}"/>
    <cellStyle name="Poznámka" xfId="37" builtinId="10" customBuiltin="1"/>
    <cellStyle name="Propojená buňka" xfId="38" builtinId="24" customBuiltin="1"/>
    <cellStyle name="Správně" xfId="39" builtinId="26" customBuiltin="1"/>
    <cellStyle name="Špatně" xfId="24" builtinId="27" customBuiltin="1"/>
    <cellStyle name="Text upozornění" xfId="40" builtinId="11" customBuiltin="1"/>
    <cellStyle name="Vstup" xfId="41" builtinId="20" customBuiltin="1"/>
    <cellStyle name="Výpočet" xfId="42" builtinId="22" customBuiltin="1"/>
    <cellStyle name="Výstup" xfId="43" builtinId="21" customBuiltin="1"/>
    <cellStyle name="Vysvětlující text" xfId="44" builtinId="53" customBuiltin="1"/>
    <cellStyle name="Zvýraznění 1" xfId="45" builtinId="29" customBuiltin="1"/>
    <cellStyle name="Zvýraznění 2" xfId="46" builtinId="33" customBuiltin="1"/>
    <cellStyle name="Zvýraznění 3" xfId="47" builtinId="37" customBuiltin="1"/>
    <cellStyle name="Zvýraznění 4" xfId="48" builtinId="41" customBuiltin="1"/>
    <cellStyle name="Zvýraznění 5" xfId="49" builtinId="45" customBuiltin="1"/>
    <cellStyle name="Zvýraznění 6" xfId="50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BD45-2A3B-42C8-86EF-EA5E7A45EF91}">
  <dimension ref="A8:K20"/>
  <sheetViews>
    <sheetView tabSelected="1" topLeftCell="A12" workbookViewId="0">
      <selection activeCell="E17" sqref="E17"/>
    </sheetView>
  </sheetViews>
  <sheetFormatPr defaultColWidth="9.109375" defaultRowHeight="13.2" x14ac:dyDescent="0.25"/>
  <cols>
    <col min="1" max="1" width="46.33203125" style="87" customWidth="1"/>
    <col min="2" max="2" width="9.109375" style="85"/>
    <col min="3" max="3" width="25.6640625" style="87" customWidth="1"/>
    <col min="4" max="16384" width="9.109375" style="87"/>
  </cols>
  <sheetData>
    <row r="8" spans="1:11" ht="21" x14ac:dyDescent="0.25">
      <c r="A8" s="84" t="s">
        <v>293</v>
      </c>
      <c r="C8" s="86"/>
      <c r="D8" s="86"/>
      <c r="E8" s="86"/>
      <c r="F8" s="86"/>
      <c r="G8" s="86"/>
      <c r="H8" s="86"/>
      <c r="I8" s="86"/>
      <c r="J8" s="86"/>
      <c r="K8" s="86"/>
    </row>
    <row r="12" spans="1:11" ht="13.8" thickBot="1" x14ac:dyDescent="0.3"/>
    <row r="13" spans="1:11" ht="15" customHeight="1" x14ac:dyDescent="0.25">
      <c r="A13" s="88" t="s">
        <v>297</v>
      </c>
      <c r="B13" s="89"/>
      <c r="C13" s="90">
        <f>'VD Souš'!J31</f>
        <v>0</v>
      </c>
    </row>
    <row r="14" spans="1:11" ht="15" customHeight="1" x14ac:dyDescent="0.25">
      <c r="A14" s="102" t="s">
        <v>298</v>
      </c>
      <c r="B14" s="103"/>
      <c r="C14" s="104">
        <f>'VD Ptýrov'!J68</f>
        <v>0</v>
      </c>
    </row>
    <row r="15" spans="1:11" ht="15" customHeight="1" x14ac:dyDescent="0.25">
      <c r="A15" s="102" t="s">
        <v>299</v>
      </c>
      <c r="B15" s="103"/>
      <c r="C15" s="104">
        <f>'VD Bedřichov'!J88</f>
        <v>0</v>
      </c>
    </row>
    <row r="16" spans="1:11" ht="15" customHeight="1" x14ac:dyDescent="0.25">
      <c r="A16" s="102" t="s">
        <v>300</v>
      </c>
      <c r="B16" s="103"/>
      <c r="C16" s="104">
        <f>'VD Mšeno'!J106</f>
        <v>0</v>
      </c>
    </row>
    <row r="17" spans="1:3" ht="15" customHeight="1" x14ac:dyDescent="0.25">
      <c r="A17" s="91"/>
      <c r="B17" s="92"/>
      <c r="C17" s="93"/>
    </row>
    <row r="18" spans="1:3" s="97" customFormat="1" ht="13.8" x14ac:dyDescent="0.25">
      <c r="A18" s="94" t="s">
        <v>294</v>
      </c>
      <c r="B18" s="95"/>
      <c r="C18" s="96">
        <f>SUM(C13:C17)</f>
        <v>0</v>
      </c>
    </row>
    <row r="19" spans="1:3" ht="15" customHeight="1" x14ac:dyDescent="0.25">
      <c r="A19" s="91" t="s">
        <v>295</v>
      </c>
      <c r="B19" s="98">
        <v>0.21</v>
      </c>
      <c r="C19" s="93">
        <f>C18*B19</f>
        <v>0</v>
      </c>
    </row>
    <row r="20" spans="1:3" ht="15" customHeight="1" thickBot="1" x14ac:dyDescent="0.3">
      <c r="A20" s="99" t="s">
        <v>296</v>
      </c>
      <c r="B20" s="100"/>
      <c r="C20" s="101">
        <f>SUM(C18:C19)</f>
        <v>0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&amp;L&amp;"Arial,Tučné"Rozpočet&amp;C&amp;"Arial,Tučné"Oprava elektroinstalace na vybraných VD na PTU JBC, I.etapa&amp;R12/2024</oddHeader>
    <oddFooter xml:space="preserve">&amp;LMONTÁŽE ČAKOVICE s.r.o.&amp;C&amp;P z &amp;N&amp;Rarch.číslo: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C814-36F6-435A-8468-FEDC3868B2B6}">
  <sheetPr>
    <pageSetUpPr fitToPage="1"/>
  </sheetPr>
  <dimension ref="A1:R74"/>
  <sheetViews>
    <sheetView topLeftCell="A20" zoomScaleNormal="100" workbookViewId="0">
      <selection activeCell="J31" sqref="J31"/>
    </sheetView>
  </sheetViews>
  <sheetFormatPr defaultColWidth="8.88671875" defaultRowHeight="14.4" x14ac:dyDescent="0.25"/>
  <cols>
    <col min="1" max="1" width="6.44140625" style="18" customWidth="1"/>
    <col min="2" max="2" width="55.88671875" style="18" customWidth="1"/>
    <col min="3" max="3" width="14.44140625" style="18" bestFit="1" customWidth="1"/>
    <col min="4" max="4" width="5.6640625" style="18" customWidth="1"/>
    <col min="5" max="5" width="8.33203125" style="25" bestFit="1" customWidth="1"/>
    <col min="6" max="6" width="10.6640625" style="26" customWidth="1"/>
    <col min="7" max="7" width="10.6640625" style="18" customWidth="1"/>
    <col min="8" max="10" width="9.6640625" style="18" customWidth="1"/>
    <col min="11" max="11" width="12.88671875" style="18" customWidth="1"/>
    <col min="12" max="13" width="8.88671875" style="18" customWidth="1"/>
    <col min="14" max="14" width="11.33203125" style="18" bestFit="1" customWidth="1"/>
    <col min="15" max="16384" width="8.88671875" style="18"/>
  </cols>
  <sheetData>
    <row r="1" spans="1:18" s="28" customFormat="1" ht="20.399999999999999" x14ac:dyDescent="0.25">
      <c r="A1" s="109" t="s">
        <v>0</v>
      </c>
      <c r="B1" s="111" t="s">
        <v>23</v>
      </c>
      <c r="C1" s="111" t="s">
        <v>24</v>
      </c>
      <c r="D1" s="111" t="s">
        <v>1</v>
      </c>
      <c r="E1" s="113" t="s">
        <v>2</v>
      </c>
      <c r="F1" s="12" t="s">
        <v>3</v>
      </c>
      <c r="G1" s="1" t="s">
        <v>3</v>
      </c>
      <c r="H1" s="1" t="s">
        <v>4</v>
      </c>
      <c r="I1" s="2" t="s">
        <v>4</v>
      </c>
      <c r="J1" s="105" t="s">
        <v>4</v>
      </c>
    </row>
    <row r="2" spans="1:18" s="28" customFormat="1" thickBot="1" x14ac:dyDescent="0.3">
      <c r="A2" s="110"/>
      <c r="B2" s="112"/>
      <c r="C2" s="112"/>
      <c r="D2" s="112"/>
      <c r="E2" s="114"/>
      <c r="F2" s="13" t="s">
        <v>44</v>
      </c>
      <c r="G2" s="3" t="s">
        <v>5</v>
      </c>
      <c r="H2" s="13" t="s">
        <v>44</v>
      </c>
      <c r="I2" s="3" t="s">
        <v>5</v>
      </c>
      <c r="J2" s="106"/>
    </row>
    <row r="3" spans="1:18" s="16" customFormat="1" ht="13.8" x14ac:dyDescent="0.25">
      <c r="A3" s="54">
        <v>1</v>
      </c>
      <c r="B3" s="32" t="s">
        <v>37</v>
      </c>
      <c r="C3" s="32"/>
      <c r="D3" s="4"/>
      <c r="E3" s="17"/>
      <c r="F3" s="14"/>
      <c r="G3" s="5"/>
      <c r="H3" s="5"/>
      <c r="I3" s="5"/>
      <c r="J3" s="55"/>
    </row>
    <row r="4" spans="1:18" s="16" customFormat="1" ht="13.8" x14ac:dyDescent="0.25">
      <c r="A4" s="56" t="s">
        <v>26</v>
      </c>
      <c r="B4" s="40" t="s">
        <v>40</v>
      </c>
      <c r="C4" s="40"/>
      <c r="D4" s="46" t="s">
        <v>6</v>
      </c>
      <c r="E4" s="36">
        <v>13</v>
      </c>
      <c r="F4" s="47"/>
      <c r="G4" s="37"/>
      <c r="H4" s="38">
        <f t="shared" ref="H4" si="0">E4*F4</f>
        <v>0</v>
      </c>
      <c r="I4" s="38"/>
      <c r="J4" s="57">
        <f t="shared" ref="J4" si="1">H4+I4</f>
        <v>0</v>
      </c>
    </row>
    <row r="5" spans="1:18" s="16" customFormat="1" ht="13.8" x14ac:dyDescent="0.25">
      <c r="A5" s="56" t="s">
        <v>27</v>
      </c>
      <c r="B5" s="40" t="s">
        <v>43</v>
      </c>
      <c r="C5" s="40"/>
      <c r="D5" s="46" t="s">
        <v>6</v>
      </c>
      <c r="E5" s="36">
        <v>16</v>
      </c>
      <c r="F5" s="47"/>
      <c r="G5" s="37"/>
      <c r="H5" s="38">
        <f t="shared" ref="H5:H6" si="2">E5*F5</f>
        <v>0</v>
      </c>
      <c r="I5" s="38"/>
      <c r="J5" s="57">
        <f t="shared" ref="J5:J6" si="3">H5+I5</f>
        <v>0</v>
      </c>
    </row>
    <row r="6" spans="1:18" s="16" customFormat="1" ht="13.8" x14ac:dyDescent="0.25">
      <c r="A6" s="56" t="s">
        <v>25</v>
      </c>
      <c r="B6" s="40" t="s">
        <v>49</v>
      </c>
      <c r="C6" s="40"/>
      <c r="D6" s="46" t="s">
        <v>6</v>
      </c>
      <c r="E6" s="36">
        <v>16</v>
      </c>
      <c r="F6" s="47"/>
      <c r="G6" s="37"/>
      <c r="H6" s="38">
        <f t="shared" si="2"/>
        <v>0</v>
      </c>
      <c r="I6" s="38"/>
      <c r="J6" s="57">
        <f t="shared" si="3"/>
        <v>0</v>
      </c>
    </row>
    <row r="7" spans="1:18" s="16" customFormat="1" ht="13.8" x14ac:dyDescent="0.25">
      <c r="A7" s="56" t="s">
        <v>41</v>
      </c>
      <c r="B7" s="40" t="s">
        <v>39</v>
      </c>
      <c r="C7" s="40"/>
      <c r="D7" s="46" t="s">
        <v>7</v>
      </c>
      <c r="E7" s="36">
        <v>42</v>
      </c>
      <c r="F7" s="47"/>
      <c r="G7" s="37"/>
      <c r="H7" s="38">
        <f>E7*F7</f>
        <v>0</v>
      </c>
      <c r="I7" s="38"/>
      <c r="J7" s="57">
        <f>H7+I7</f>
        <v>0</v>
      </c>
      <c r="Q7" s="33"/>
      <c r="R7" s="33"/>
    </row>
    <row r="8" spans="1:18" s="16" customFormat="1" ht="20.399999999999999" x14ac:dyDescent="0.25">
      <c r="A8" s="56" t="s">
        <v>50</v>
      </c>
      <c r="B8" s="40" t="s">
        <v>42</v>
      </c>
      <c r="C8" s="40"/>
      <c r="D8" s="35" t="s">
        <v>8</v>
      </c>
      <c r="E8" s="36">
        <v>10</v>
      </c>
      <c r="F8" s="37"/>
      <c r="G8" s="37"/>
      <c r="H8" s="38">
        <f>SUM(H4:H7)/100*E8</f>
        <v>0</v>
      </c>
      <c r="I8" s="38"/>
      <c r="J8" s="57">
        <f>H8+I8</f>
        <v>0</v>
      </c>
      <c r="Q8" s="33"/>
      <c r="R8" s="33"/>
    </row>
    <row r="9" spans="1:18" s="16" customFormat="1" ht="13.8" x14ac:dyDescent="0.25">
      <c r="A9" s="58"/>
      <c r="B9" s="41" t="s">
        <v>45</v>
      </c>
      <c r="C9" s="41"/>
      <c r="D9" s="35"/>
      <c r="E9" s="36"/>
      <c r="F9" s="37"/>
      <c r="G9" s="37"/>
      <c r="H9" s="50">
        <f>SUM(H4:H8)</f>
        <v>0</v>
      </c>
      <c r="I9" s="50"/>
      <c r="J9" s="59">
        <f>SUM(J4:J8)</f>
        <v>0</v>
      </c>
      <c r="Q9" s="33"/>
      <c r="R9" s="33"/>
    </row>
    <row r="10" spans="1:18" s="16" customFormat="1" ht="13.8" x14ac:dyDescent="0.25">
      <c r="A10" s="56"/>
      <c r="B10" s="40"/>
      <c r="C10" s="42"/>
      <c r="D10" s="35"/>
      <c r="E10" s="36"/>
      <c r="F10" s="78"/>
      <c r="G10" s="78"/>
      <c r="H10" s="38"/>
      <c r="I10" s="38"/>
      <c r="J10" s="57"/>
      <c r="Q10" s="33"/>
      <c r="R10" s="33"/>
    </row>
    <row r="11" spans="1:18" s="16" customFormat="1" ht="13.8" x14ac:dyDescent="0.25">
      <c r="A11" s="54">
        <v>2</v>
      </c>
      <c r="B11" s="32" t="s">
        <v>38</v>
      </c>
      <c r="C11" s="32"/>
      <c r="D11" s="4"/>
      <c r="E11" s="17"/>
      <c r="F11" s="14"/>
      <c r="G11" s="5"/>
      <c r="H11" s="5"/>
      <c r="I11" s="5"/>
      <c r="J11" s="55"/>
    </row>
    <row r="12" spans="1:18" s="16" customFormat="1" ht="30.6" x14ac:dyDescent="0.25">
      <c r="A12" s="60" t="s">
        <v>31</v>
      </c>
      <c r="B12" s="39" t="s">
        <v>56</v>
      </c>
      <c r="C12" s="49"/>
      <c r="D12" s="48" t="s">
        <v>6</v>
      </c>
      <c r="E12" s="36">
        <v>30</v>
      </c>
      <c r="F12" s="47"/>
      <c r="G12" s="47"/>
      <c r="H12" s="38">
        <f>E12*F12</f>
        <v>0</v>
      </c>
      <c r="I12" s="38">
        <f>E12*G12</f>
        <v>0</v>
      </c>
      <c r="J12" s="57">
        <f t="shared" ref="J12" si="4">H12+I12</f>
        <v>0</v>
      </c>
      <c r="Q12" s="33"/>
      <c r="R12" s="33"/>
    </row>
    <row r="13" spans="1:18" s="16" customFormat="1" ht="20.399999999999999" x14ac:dyDescent="0.25">
      <c r="A13" s="60" t="s">
        <v>32</v>
      </c>
      <c r="B13" s="39" t="s">
        <v>57</v>
      </c>
      <c r="C13" s="39"/>
      <c r="D13" s="48" t="s">
        <v>6</v>
      </c>
      <c r="E13" s="36">
        <v>15</v>
      </c>
      <c r="F13" s="47"/>
      <c r="G13" s="47"/>
      <c r="H13" s="38">
        <f>E13*F13</f>
        <v>0</v>
      </c>
      <c r="I13" s="38">
        <f>E13*G13</f>
        <v>0</v>
      </c>
      <c r="J13" s="57">
        <f>H13+I13</f>
        <v>0</v>
      </c>
      <c r="Q13" s="33"/>
      <c r="R13" s="33"/>
    </row>
    <row r="14" spans="1:18" s="16" customFormat="1" ht="13.8" x14ac:dyDescent="0.25">
      <c r="A14" s="60" t="s">
        <v>33</v>
      </c>
      <c r="B14" s="39" t="s">
        <v>46</v>
      </c>
      <c r="C14" s="39"/>
      <c r="D14" s="48" t="s">
        <v>6</v>
      </c>
      <c r="E14" s="36">
        <v>5</v>
      </c>
      <c r="F14" s="47"/>
      <c r="G14" s="47"/>
      <c r="H14" s="38">
        <f t="shared" ref="H14:H15" si="5">E14*F14</f>
        <v>0</v>
      </c>
      <c r="I14" s="38">
        <f t="shared" ref="I14:I15" si="6">E14*G14</f>
        <v>0</v>
      </c>
      <c r="J14" s="57">
        <f t="shared" ref="J14:J15" si="7">H14+I14</f>
        <v>0</v>
      </c>
      <c r="Q14" s="33"/>
      <c r="R14" s="33"/>
    </row>
    <row r="15" spans="1:18" s="16" customFormat="1" ht="13.8" x14ac:dyDescent="0.25">
      <c r="A15" s="60" t="s">
        <v>34</v>
      </c>
      <c r="B15" s="39" t="s">
        <v>47</v>
      </c>
      <c r="C15" s="49"/>
      <c r="D15" s="48" t="s">
        <v>7</v>
      </c>
      <c r="E15" s="36">
        <v>8</v>
      </c>
      <c r="F15" s="47"/>
      <c r="G15" s="47"/>
      <c r="H15" s="38">
        <f t="shared" si="5"/>
        <v>0</v>
      </c>
      <c r="I15" s="38">
        <f t="shared" si="6"/>
        <v>0</v>
      </c>
      <c r="J15" s="57">
        <f t="shared" si="7"/>
        <v>0</v>
      </c>
      <c r="Q15" s="33"/>
      <c r="R15" s="33"/>
    </row>
    <row r="16" spans="1:18" s="16" customFormat="1" ht="13.8" x14ac:dyDescent="0.25">
      <c r="A16" s="60" t="s">
        <v>48</v>
      </c>
      <c r="B16" s="34" t="s">
        <v>51</v>
      </c>
      <c r="C16" s="34"/>
      <c r="D16" s="35" t="s">
        <v>8</v>
      </c>
      <c r="E16" s="36">
        <v>5</v>
      </c>
      <c r="F16" s="37"/>
      <c r="G16" s="37"/>
      <c r="H16" s="38"/>
      <c r="I16" s="38">
        <f>SUM(I12:I15)/100*E16</f>
        <v>0</v>
      </c>
      <c r="J16" s="57">
        <f>H16+I16</f>
        <v>0</v>
      </c>
      <c r="Q16" s="33"/>
      <c r="R16" s="33"/>
    </row>
    <row r="17" spans="1:14" s="16" customFormat="1" ht="13.8" x14ac:dyDescent="0.25">
      <c r="A17" s="56"/>
      <c r="B17" s="41" t="s">
        <v>20</v>
      </c>
      <c r="C17" s="41"/>
      <c r="D17" s="46"/>
      <c r="E17" s="36"/>
      <c r="F17" s="37"/>
      <c r="G17" s="37"/>
      <c r="H17" s="50">
        <f>SUM(H12:H16)</f>
        <v>0</v>
      </c>
      <c r="I17" s="50">
        <f>SUM(I12:I16)</f>
        <v>0</v>
      </c>
      <c r="J17" s="59">
        <f>SUM(J12:J16)</f>
        <v>0</v>
      </c>
    </row>
    <row r="18" spans="1:14" s="16" customFormat="1" ht="13.8" x14ac:dyDescent="0.25">
      <c r="A18" s="56"/>
      <c r="B18" s="41"/>
      <c r="C18" s="41"/>
      <c r="D18" s="46"/>
      <c r="E18" s="36"/>
      <c r="F18" s="37"/>
      <c r="G18" s="37"/>
      <c r="H18" s="50"/>
      <c r="I18" s="50"/>
      <c r="J18" s="59"/>
    </row>
    <row r="19" spans="1:14" s="16" customFormat="1" ht="13.8" x14ac:dyDescent="0.25">
      <c r="A19" s="56"/>
      <c r="B19" s="41" t="s">
        <v>19</v>
      </c>
      <c r="C19" s="41"/>
      <c r="D19" s="46"/>
      <c r="E19" s="36"/>
      <c r="F19" s="37"/>
      <c r="G19" s="37"/>
      <c r="H19" s="50"/>
      <c r="I19" s="50"/>
      <c r="J19" s="59">
        <f>J17+J9</f>
        <v>0</v>
      </c>
    </row>
    <row r="20" spans="1:14" s="16" customFormat="1" ht="13.8" x14ac:dyDescent="0.25">
      <c r="A20" s="56"/>
      <c r="B20" s="41"/>
      <c r="C20" s="41"/>
      <c r="D20" s="46"/>
      <c r="E20" s="36"/>
      <c r="F20" s="37"/>
      <c r="G20" s="37"/>
      <c r="H20" s="50"/>
      <c r="I20" s="50"/>
      <c r="J20" s="59"/>
    </row>
    <row r="21" spans="1:14" s="16" customFormat="1" ht="13.8" x14ac:dyDescent="0.25">
      <c r="A21" s="61" t="s">
        <v>52</v>
      </c>
      <c r="B21" s="43" t="s">
        <v>9</v>
      </c>
      <c r="C21" s="43"/>
      <c r="D21" s="35"/>
      <c r="E21" s="51"/>
      <c r="F21" s="53"/>
      <c r="G21" s="53"/>
      <c r="H21" s="38"/>
      <c r="I21" s="38"/>
      <c r="J21" s="57"/>
    </row>
    <row r="22" spans="1:14" s="16" customFormat="1" ht="13.8" x14ac:dyDescent="0.25">
      <c r="A22" s="56" t="s">
        <v>18</v>
      </c>
      <c r="B22" s="34" t="s">
        <v>30</v>
      </c>
      <c r="C22" s="34"/>
      <c r="D22" s="35" t="s">
        <v>8</v>
      </c>
      <c r="E22" s="51">
        <v>10</v>
      </c>
      <c r="F22" s="52">
        <f>H17</f>
        <v>0</v>
      </c>
      <c r="G22" s="53"/>
      <c r="H22" s="38"/>
      <c r="I22" s="38"/>
      <c r="J22" s="57">
        <f>F22/100*E22</f>
        <v>0</v>
      </c>
    </row>
    <row r="23" spans="1:14" s="16" customFormat="1" ht="13.8" x14ac:dyDescent="0.25">
      <c r="A23" s="56" t="s">
        <v>21</v>
      </c>
      <c r="B23" s="44" t="s">
        <v>10</v>
      </c>
      <c r="C23" s="44"/>
      <c r="D23" s="35" t="s">
        <v>8</v>
      </c>
      <c r="E23" s="62">
        <v>5.5</v>
      </c>
      <c r="F23" s="52">
        <f>H17</f>
        <v>0</v>
      </c>
      <c r="G23" s="53"/>
      <c r="H23" s="38"/>
      <c r="I23" s="38"/>
      <c r="J23" s="57">
        <f>F23/100*E23</f>
        <v>0</v>
      </c>
    </row>
    <row r="24" spans="1:14" s="16" customFormat="1" ht="13.8" x14ac:dyDescent="0.25">
      <c r="A24" s="56" t="s">
        <v>29</v>
      </c>
      <c r="B24" s="44" t="s">
        <v>11</v>
      </c>
      <c r="C24" s="44"/>
      <c r="D24" s="35" t="s">
        <v>8</v>
      </c>
      <c r="E24" s="51">
        <v>3</v>
      </c>
      <c r="F24" s="52">
        <f>I17</f>
        <v>0</v>
      </c>
      <c r="G24" s="53"/>
      <c r="H24" s="38"/>
      <c r="I24" s="38"/>
      <c r="J24" s="57">
        <f>F24/100*E24</f>
        <v>0</v>
      </c>
    </row>
    <row r="25" spans="1:14" s="16" customFormat="1" ht="13.8" x14ac:dyDescent="0.25">
      <c r="A25" s="56" t="s">
        <v>22</v>
      </c>
      <c r="B25" s="44" t="s">
        <v>12</v>
      </c>
      <c r="C25" s="44"/>
      <c r="D25" s="35" t="s">
        <v>8</v>
      </c>
      <c r="E25" s="51">
        <v>1</v>
      </c>
      <c r="F25" s="52">
        <f>I17</f>
        <v>0</v>
      </c>
      <c r="G25" s="53"/>
      <c r="H25" s="38"/>
      <c r="I25" s="38"/>
      <c r="J25" s="57">
        <f>F25/100*E25</f>
        <v>0</v>
      </c>
    </row>
    <row r="26" spans="1:14" s="16" customFormat="1" ht="13.8" x14ac:dyDescent="0.25">
      <c r="A26" s="56" t="s">
        <v>53</v>
      </c>
      <c r="B26" s="44" t="s">
        <v>13</v>
      </c>
      <c r="C26" s="44"/>
      <c r="D26" s="35" t="s">
        <v>8</v>
      </c>
      <c r="E26" s="51">
        <v>2</v>
      </c>
      <c r="F26" s="52">
        <f>H17</f>
        <v>0</v>
      </c>
      <c r="G26" s="53"/>
      <c r="H26" s="38"/>
      <c r="I26" s="38"/>
      <c r="J26" s="57">
        <f>F26/100*E26</f>
        <v>0</v>
      </c>
      <c r="N26" s="19"/>
    </row>
    <row r="27" spans="1:14" s="16" customFormat="1" ht="13.8" x14ac:dyDescent="0.25">
      <c r="A27" s="56" t="s">
        <v>54</v>
      </c>
      <c r="B27" s="44" t="s">
        <v>35</v>
      </c>
      <c r="C27" s="44"/>
      <c r="D27" s="35" t="s">
        <v>28</v>
      </c>
      <c r="E27" s="51">
        <v>1</v>
      </c>
      <c r="F27" s="47"/>
      <c r="G27" s="53"/>
      <c r="H27" s="38"/>
      <c r="I27" s="38"/>
      <c r="J27" s="57">
        <f t="shared" ref="J27:J28" si="8">E27*F27</f>
        <v>0</v>
      </c>
      <c r="N27" s="19"/>
    </row>
    <row r="28" spans="1:14" s="16" customFormat="1" ht="13.8" x14ac:dyDescent="0.25">
      <c r="A28" s="56" t="s">
        <v>55</v>
      </c>
      <c r="B28" s="44" t="s">
        <v>36</v>
      </c>
      <c r="C28" s="44"/>
      <c r="D28" s="35" t="s">
        <v>28</v>
      </c>
      <c r="E28" s="51">
        <v>1</v>
      </c>
      <c r="F28" s="47"/>
      <c r="G28" s="63"/>
      <c r="H28" s="64"/>
      <c r="I28" s="64"/>
      <c r="J28" s="57">
        <f t="shared" si="8"/>
        <v>0</v>
      </c>
    </row>
    <row r="29" spans="1:14" s="16" customFormat="1" ht="13.8" x14ac:dyDescent="0.25">
      <c r="A29" s="56"/>
      <c r="B29" s="45" t="s">
        <v>14</v>
      </c>
      <c r="C29" s="45"/>
      <c r="D29" s="65"/>
      <c r="E29" s="66"/>
      <c r="F29" s="53"/>
      <c r="G29" s="67"/>
      <c r="H29" s="68"/>
      <c r="I29" s="68"/>
      <c r="J29" s="69">
        <f>SUM(J22:J28)</f>
        <v>0</v>
      </c>
    </row>
    <row r="30" spans="1:14" s="16" customFormat="1" ht="13.8" x14ac:dyDescent="0.25">
      <c r="A30" s="56"/>
      <c r="B30" s="45"/>
      <c r="C30" s="45"/>
      <c r="D30" s="65"/>
      <c r="E30" s="66"/>
      <c r="F30" s="53"/>
      <c r="G30" s="67"/>
      <c r="H30" s="68"/>
      <c r="I30" s="68"/>
      <c r="J30" s="69"/>
    </row>
    <row r="31" spans="1:14" s="16" customFormat="1" thickBot="1" x14ac:dyDescent="0.3">
      <c r="A31" s="70"/>
      <c r="B31" s="71" t="s">
        <v>15</v>
      </c>
      <c r="C31" s="71"/>
      <c r="D31" s="72"/>
      <c r="E31" s="73"/>
      <c r="F31" s="74"/>
      <c r="G31" s="75"/>
      <c r="H31" s="76"/>
      <c r="I31" s="76"/>
      <c r="J31" s="77">
        <f>J9+J17+J29</f>
        <v>0</v>
      </c>
    </row>
    <row r="32" spans="1:14" x14ac:dyDescent="0.25">
      <c r="A32" s="20"/>
      <c r="B32" s="6"/>
      <c r="C32" s="6"/>
      <c r="D32" s="7"/>
      <c r="E32" s="21"/>
      <c r="F32" s="22"/>
      <c r="G32" s="23"/>
      <c r="H32" s="23"/>
      <c r="I32" s="23"/>
      <c r="J32" s="23"/>
    </row>
    <row r="33" spans="1:10" s="16" customFormat="1" x14ac:dyDescent="0.25">
      <c r="A33" s="24" t="s">
        <v>16</v>
      </c>
      <c r="B33" s="18"/>
      <c r="C33" s="18"/>
      <c r="D33" s="25"/>
      <c r="E33" s="25"/>
      <c r="F33" s="26"/>
      <c r="G33" s="18"/>
      <c r="H33" s="18"/>
      <c r="I33" s="18"/>
      <c r="J33" s="18"/>
    </row>
    <row r="34" spans="1:10" s="16" customFormat="1" ht="15" customHeight="1" x14ac:dyDescent="0.25">
      <c r="A34" s="27"/>
      <c r="B34" s="8" t="s">
        <v>17</v>
      </c>
      <c r="C34" s="8"/>
      <c r="E34" s="28"/>
      <c r="F34" s="19"/>
    </row>
    <row r="35" spans="1:10" s="16" customFormat="1" ht="31.5" customHeight="1" x14ac:dyDescent="0.25">
      <c r="A35" s="107" t="s">
        <v>148</v>
      </c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10" s="16" customFormat="1" ht="13.8" x14ac:dyDescent="0.25">
      <c r="B36" s="15"/>
      <c r="C36" s="15"/>
      <c r="E36" s="28"/>
      <c r="F36" s="19"/>
    </row>
    <row r="37" spans="1:10" s="16" customFormat="1" ht="13.8" x14ac:dyDescent="0.25">
      <c r="B37" s="15"/>
      <c r="C37" s="15"/>
      <c r="E37" s="28"/>
      <c r="F37" s="19"/>
    </row>
    <row r="38" spans="1:10" x14ac:dyDescent="0.25">
      <c r="A38" s="16"/>
      <c r="B38" s="15"/>
      <c r="C38" s="15"/>
      <c r="D38" s="16"/>
      <c r="E38" s="28"/>
      <c r="F38" s="19"/>
      <c r="G38" s="16"/>
      <c r="H38" s="16"/>
      <c r="I38" s="16"/>
      <c r="J38" s="16"/>
    </row>
    <row r="39" spans="1:10" x14ac:dyDescent="0.25">
      <c r="B39" s="9"/>
      <c r="C39" s="9"/>
    </row>
    <row r="40" spans="1:10" x14ac:dyDescent="0.25">
      <c r="B40" s="9"/>
      <c r="C40" s="9"/>
    </row>
    <row r="41" spans="1:10" x14ac:dyDescent="0.25">
      <c r="B41" s="9"/>
      <c r="C41" s="9"/>
    </row>
    <row r="42" spans="1:10" x14ac:dyDescent="0.25">
      <c r="B42" s="9"/>
      <c r="C42" s="9"/>
    </row>
    <row r="43" spans="1:10" x14ac:dyDescent="0.25">
      <c r="B43" s="9"/>
      <c r="C43" s="9"/>
    </row>
    <row r="44" spans="1:10" x14ac:dyDescent="0.25">
      <c r="B44" s="10"/>
      <c r="C44" s="10"/>
    </row>
    <row r="45" spans="1:10" x14ac:dyDescent="0.25">
      <c r="B45" s="9"/>
      <c r="C45" s="9"/>
    </row>
    <row r="46" spans="1:10" x14ac:dyDescent="0.25">
      <c r="B46" s="9"/>
      <c r="C46" s="9"/>
    </row>
    <row r="47" spans="1:10" x14ac:dyDescent="0.25">
      <c r="B47" s="9"/>
      <c r="C47" s="9"/>
    </row>
    <row r="48" spans="1:10" x14ac:dyDescent="0.25">
      <c r="B48" s="29"/>
      <c r="C48" s="29"/>
    </row>
    <row r="49" spans="2:3" x14ac:dyDescent="0.25">
      <c r="B49" s="9"/>
      <c r="C49" s="9"/>
    </row>
    <row r="50" spans="2:3" x14ac:dyDescent="0.25">
      <c r="B50" s="11"/>
      <c r="C50" s="11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29"/>
      <c r="C53" s="29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29"/>
      <c r="C56" s="29"/>
    </row>
    <row r="57" spans="2:3" x14ac:dyDescent="0.25">
      <c r="B57" s="9"/>
      <c r="C57" s="9"/>
    </row>
    <row r="58" spans="2:3" x14ac:dyDescent="0.25">
      <c r="B58" s="30"/>
      <c r="C58" s="30"/>
    </row>
    <row r="59" spans="2:3" x14ac:dyDescent="0.25">
      <c r="B59" s="9"/>
      <c r="C59" s="9"/>
    </row>
    <row r="60" spans="2:3" x14ac:dyDescent="0.25">
      <c r="B60" s="31"/>
      <c r="C60" s="31"/>
    </row>
    <row r="61" spans="2:3" x14ac:dyDescent="0.25">
      <c r="B61" s="29"/>
      <c r="C61" s="29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</sheetData>
  <mergeCells count="7">
    <mergeCell ref="J1:J2"/>
    <mergeCell ref="A35:J35"/>
    <mergeCell ref="A1:A2"/>
    <mergeCell ref="B1:B2"/>
    <mergeCell ref="C1:C2"/>
    <mergeCell ref="D1:D2"/>
    <mergeCell ref="E1:E2"/>
  </mergeCells>
  <phoneticPr fontId="35" type="noConversion"/>
  <printOptions horizontalCentered="1"/>
  <pageMargins left="0.6692913385826772" right="0.6692913385826772" top="0.78740157480314965" bottom="0.6692913385826772" header="0.31496062992125984" footer="0.31496062992125984"/>
  <pageSetup paperSize="9" scale="95" fitToHeight="0" orientation="landscape" r:id="rId1"/>
  <headerFooter alignWithMargins="0">
    <oddHeader>&amp;LOprava elektroinstalace na vybraných VD na PTU JBC, I.etapa
&amp;"Arial,Tučné"&amp;12VD Souš&amp;C&amp;"Arial,Tučné"SOUPIS PRACÍ A DODÁVEK&amp;R12/2024</oddHeader>
    <oddFooter>&amp;L_______________________________
MONTÁŽE ČAKOVICE s.r.o.&amp;C&amp;P z &amp;N&amp;R_______________________________
arch.č. P3303 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C192-C100-4A48-906C-2BAE181B8571}">
  <sheetPr>
    <pageSetUpPr fitToPage="1"/>
  </sheetPr>
  <dimension ref="A1:R111"/>
  <sheetViews>
    <sheetView topLeftCell="A44" zoomScaleNormal="100" workbookViewId="0">
      <selection activeCell="F60" sqref="F60:F65"/>
    </sheetView>
  </sheetViews>
  <sheetFormatPr defaultColWidth="8.88671875" defaultRowHeight="14.4" x14ac:dyDescent="0.25"/>
  <cols>
    <col min="1" max="1" width="6.44140625" style="18" customWidth="1"/>
    <col min="2" max="2" width="55.88671875" style="18" customWidth="1"/>
    <col min="3" max="3" width="14.44140625" style="18" bestFit="1" customWidth="1"/>
    <col min="4" max="4" width="5.6640625" style="18" customWidth="1"/>
    <col min="5" max="5" width="8.33203125" style="25" bestFit="1" customWidth="1"/>
    <col min="6" max="6" width="10.6640625" style="26" customWidth="1"/>
    <col min="7" max="7" width="10.6640625" style="18" customWidth="1"/>
    <col min="8" max="10" width="9.6640625" style="18" customWidth="1"/>
    <col min="11" max="11" width="12.88671875" style="18" customWidth="1"/>
    <col min="12" max="13" width="8.88671875" style="18" customWidth="1"/>
    <col min="14" max="14" width="11.33203125" style="18" bestFit="1" customWidth="1"/>
    <col min="15" max="16384" width="8.88671875" style="18"/>
  </cols>
  <sheetData>
    <row r="1" spans="1:18" s="28" customFormat="1" ht="20.399999999999999" x14ac:dyDescent="0.25">
      <c r="A1" s="109" t="s">
        <v>0</v>
      </c>
      <c r="B1" s="111" t="s">
        <v>23</v>
      </c>
      <c r="C1" s="111" t="s">
        <v>24</v>
      </c>
      <c r="D1" s="111" t="s">
        <v>1</v>
      </c>
      <c r="E1" s="113" t="s">
        <v>2</v>
      </c>
      <c r="F1" s="12" t="s">
        <v>3</v>
      </c>
      <c r="G1" s="1" t="s">
        <v>3</v>
      </c>
      <c r="H1" s="1" t="s">
        <v>4</v>
      </c>
      <c r="I1" s="2" t="s">
        <v>4</v>
      </c>
      <c r="J1" s="105" t="s">
        <v>4</v>
      </c>
    </row>
    <row r="2" spans="1:18" s="28" customFormat="1" thickBot="1" x14ac:dyDescent="0.3">
      <c r="A2" s="110"/>
      <c r="B2" s="112"/>
      <c r="C2" s="112"/>
      <c r="D2" s="112"/>
      <c r="E2" s="114"/>
      <c r="F2" s="13" t="s">
        <v>44</v>
      </c>
      <c r="G2" s="3" t="s">
        <v>5</v>
      </c>
      <c r="H2" s="13" t="s">
        <v>44</v>
      </c>
      <c r="I2" s="3" t="s">
        <v>5</v>
      </c>
      <c r="J2" s="106"/>
    </row>
    <row r="3" spans="1:18" s="16" customFormat="1" ht="13.8" x14ac:dyDescent="0.25">
      <c r="A3" s="54">
        <v>1</v>
      </c>
      <c r="B3" s="32" t="s">
        <v>147</v>
      </c>
      <c r="C3" s="32"/>
      <c r="D3" s="4"/>
      <c r="E3" s="17"/>
      <c r="F3" s="14"/>
      <c r="G3" s="5"/>
      <c r="H3" s="5"/>
      <c r="I3" s="5"/>
      <c r="J3" s="55"/>
    </row>
    <row r="4" spans="1:18" s="16" customFormat="1" ht="13.8" x14ac:dyDescent="0.25">
      <c r="A4" s="56" t="s">
        <v>26</v>
      </c>
      <c r="B4" s="40" t="s">
        <v>146</v>
      </c>
      <c r="C4" s="40"/>
      <c r="D4" s="46" t="s">
        <v>6</v>
      </c>
      <c r="E4" s="36">
        <v>40</v>
      </c>
      <c r="F4" s="47"/>
      <c r="G4" s="37"/>
      <c r="H4" s="38">
        <f t="shared" ref="H4:H15" si="0">E4*F4</f>
        <v>0</v>
      </c>
      <c r="I4" s="38"/>
      <c r="J4" s="57">
        <f t="shared" ref="J4:J16" si="1">H4+I4</f>
        <v>0</v>
      </c>
    </row>
    <row r="5" spans="1:18" s="16" customFormat="1" ht="13.8" x14ac:dyDescent="0.25">
      <c r="A5" s="56" t="s">
        <v>27</v>
      </c>
      <c r="B5" s="40" t="s">
        <v>145</v>
      </c>
      <c r="C5" s="40"/>
      <c r="D5" s="46" t="s">
        <v>6</v>
      </c>
      <c r="E5" s="36">
        <v>5</v>
      </c>
      <c r="F5" s="47"/>
      <c r="G5" s="37"/>
      <c r="H5" s="38">
        <f t="shared" si="0"/>
        <v>0</v>
      </c>
      <c r="I5" s="38"/>
      <c r="J5" s="57">
        <f t="shared" si="1"/>
        <v>0</v>
      </c>
    </row>
    <row r="6" spans="1:18" s="16" customFormat="1" ht="13.8" x14ac:dyDescent="0.25">
      <c r="A6" s="56" t="s">
        <v>25</v>
      </c>
      <c r="B6" s="40" t="s">
        <v>144</v>
      </c>
      <c r="C6" s="40"/>
      <c r="D6" s="46" t="s">
        <v>6</v>
      </c>
      <c r="E6" s="36">
        <v>7</v>
      </c>
      <c r="F6" s="47"/>
      <c r="G6" s="37"/>
      <c r="H6" s="38">
        <f t="shared" si="0"/>
        <v>0</v>
      </c>
      <c r="I6" s="38"/>
      <c r="J6" s="57">
        <f t="shared" si="1"/>
        <v>0</v>
      </c>
    </row>
    <row r="7" spans="1:18" s="16" customFormat="1" ht="13.8" x14ac:dyDescent="0.25">
      <c r="A7" s="56" t="s">
        <v>41</v>
      </c>
      <c r="B7" s="40" t="s">
        <v>143</v>
      </c>
      <c r="C7" s="40"/>
      <c r="D7" s="46" t="s">
        <v>6</v>
      </c>
      <c r="E7" s="36">
        <v>1</v>
      </c>
      <c r="F7" s="47"/>
      <c r="G7" s="37"/>
      <c r="H7" s="38">
        <f t="shared" si="0"/>
        <v>0</v>
      </c>
      <c r="I7" s="38"/>
      <c r="J7" s="57">
        <f t="shared" si="1"/>
        <v>0</v>
      </c>
    </row>
    <row r="8" spans="1:18" s="16" customFormat="1" ht="13.8" x14ac:dyDescent="0.25">
      <c r="A8" s="56" t="s">
        <v>50</v>
      </c>
      <c r="B8" s="40" t="s">
        <v>142</v>
      </c>
      <c r="C8" s="40"/>
      <c r="D8" s="46" t="s">
        <v>6</v>
      </c>
      <c r="E8" s="36">
        <v>5</v>
      </c>
      <c r="F8" s="47"/>
      <c r="G8" s="37"/>
      <c r="H8" s="38">
        <f t="shared" si="0"/>
        <v>0</v>
      </c>
      <c r="I8" s="38"/>
      <c r="J8" s="57">
        <f t="shared" si="1"/>
        <v>0</v>
      </c>
    </row>
    <row r="9" spans="1:18" s="16" customFormat="1" ht="13.8" x14ac:dyDescent="0.25">
      <c r="A9" s="56" t="s">
        <v>141</v>
      </c>
      <c r="B9" s="40" t="s">
        <v>140</v>
      </c>
      <c r="C9" s="40"/>
      <c r="D9" s="46" t="s">
        <v>7</v>
      </c>
      <c r="E9" s="36">
        <v>14</v>
      </c>
      <c r="F9" s="47"/>
      <c r="G9" s="37"/>
      <c r="H9" s="38">
        <f t="shared" si="0"/>
        <v>0</v>
      </c>
      <c r="I9" s="38"/>
      <c r="J9" s="57">
        <f t="shared" si="1"/>
        <v>0</v>
      </c>
    </row>
    <row r="10" spans="1:18" s="16" customFormat="1" ht="13.8" x14ac:dyDescent="0.25">
      <c r="A10" s="56" t="s">
        <v>139</v>
      </c>
      <c r="B10" s="40" t="s">
        <v>138</v>
      </c>
      <c r="C10" s="40"/>
      <c r="D10" s="46" t="s">
        <v>7</v>
      </c>
      <c r="E10" s="36">
        <v>1</v>
      </c>
      <c r="F10" s="47"/>
      <c r="G10" s="37"/>
      <c r="H10" s="38">
        <f t="shared" si="0"/>
        <v>0</v>
      </c>
      <c r="I10" s="38"/>
      <c r="J10" s="57">
        <f t="shared" si="1"/>
        <v>0</v>
      </c>
      <c r="Q10" s="33"/>
      <c r="R10" s="33"/>
    </row>
    <row r="11" spans="1:18" s="16" customFormat="1" ht="13.8" x14ac:dyDescent="0.25">
      <c r="A11" s="56" t="s">
        <v>137</v>
      </c>
      <c r="B11" s="40" t="s">
        <v>136</v>
      </c>
      <c r="C11" s="40"/>
      <c r="D11" s="46" t="s">
        <v>7</v>
      </c>
      <c r="E11" s="36">
        <v>3</v>
      </c>
      <c r="F11" s="47"/>
      <c r="G11" s="37"/>
      <c r="H11" s="38">
        <f t="shared" si="0"/>
        <v>0</v>
      </c>
      <c r="I11" s="38"/>
      <c r="J11" s="57">
        <f t="shared" si="1"/>
        <v>0</v>
      </c>
      <c r="Q11" s="33"/>
      <c r="R11" s="33"/>
    </row>
    <row r="12" spans="1:18" s="16" customFormat="1" ht="13.8" x14ac:dyDescent="0.25">
      <c r="A12" s="56" t="s">
        <v>135</v>
      </c>
      <c r="B12" s="40" t="s">
        <v>134</v>
      </c>
      <c r="C12" s="40"/>
      <c r="D12" s="46" t="s">
        <v>7</v>
      </c>
      <c r="E12" s="36">
        <v>1</v>
      </c>
      <c r="F12" s="47"/>
      <c r="G12" s="37"/>
      <c r="H12" s="38">
        <f t="shared" si="0"/>
        <v>0</v>
      </c>
      <c r="I12" s="38"/>
      <c r="J12" s="57">
        <f t="shared" si="1"/>
        <v>0</v>
      </c>
      <c r="Q12" s="33"/>
      <c r="R12" s="33"/>
    </row>
    <row r="13" spans="1:18" s="16" customFormat="1" ht="13.8" x14ac:dyDescent="0.25">
      <c r="A13" s="56" t="s">
        <v>133</v>
      </c>
      <c r="B13" s="40" t="s">
        <v>132</v>
      </c>
      <c r="C13" s="40"/>
      <c r="D13" s="46" t="s">
        <v>7</v>
      </c>
      <c r="E13" s="36">
        <v>1</v>
      </c>
      <c r="F13" s="47"/>
      <c r="G13" s="37"/>
      <c r="H13" s="38">
        <f t="shared" si="0"/>
        <v>0</v>
      </c>
      <c r="I13" s="38"/>
      <c r="J13" s="57">
        <f t="shared" si="1"/>
        <v>0</v>
      </c>
      <c r="Q13" s="33"/>
      <c r="R13" s="33"/>
    </row>
    <row r="14" spans="1:18" s="16" customFormat="1" ht="22.2" customHeight="1" x14ac:dyDescent="0.25">
      <c r="A14" s="56" t="s">
        <v>131</v>
      </c>
      <c r="B14" s="40" t="s">
        <v>130</v>
      </c>
      <c r="C14" s="40"/>
      <c r="D14" s="46" t="s">
        <v>74</v>
      </c>
      <c r="E14" s="36">
        <v>1</v>
      </c>
      <c r="F14" s="47"/>
      <c r="G14" s="37"/>
      <c r="H14" s="38">
        <f t="shared" si="0"/>
        <v>0</v>
      </c>
      <c r="I14" s="38"/>
      <c r="J14" s="57">
        <f t="shared" si="1"/>
        <v>0</v>
      </c>
      <c r="Q14" s="33"/>
      <c r="R14" s="33"/>
    </row>
    <row r="15" spans="1:18" s="16" customFormat="1" ht="22.2" customHeight="1" x14ac:dyDescent="0.25">
      <c r="A15" s="56" t="s">
        <v>129</v>
      </c>
      <c r="B15" s="40" t="s">
        <v>128</v>
      </c>
      <c r="C15" s="40"/>
      <c r="D15" s="46" t="s">
        <v>76</v>
      </c>
      <c r="E15" s="36">
        <v>35</v>
      </c>
      <c r="F15" s="47"/>
      <c r="G15" s="37"/>
      <c r="H15" s="38">
        <f t="shared" si="0"/>
        <v>0</v>
      </c>
      <c r="I15" s="38"/>
      <c r="J15" s="57">
        <f t="shared" si="1"/>
        <v>0</v>
      </c>
      <c r="Q15" s="33"/>
      <c r="R15" s="33"/>
    </row>
    <row r="16" spans="1:18" s="16" customFormat="1" ht="13.8" x14ac:dyDescent="0.25">
      <c r="A16" s="56" t="s">
        <v>127</v>
      </c>
      <c r="B16" s="40" t="s">
        <v>126</v>
      </c>
      <c r="C16" s="40"/>
      <c r="D16" s="35" t="s">
        <v>8</v>
      </c>
      <c r="E16" s="36">
        <v>10</v>
      </c>
      <c r="F16" s="37"/>
      <c r="G16" s="37"/>
      <c r="H16" s="38">
        <f>SUM(H4:H10)/100*E16</f>
        <v>0</v>
      </c>
      <c r="I16" s="38"/>
      <c r="J16" s="57">
        <f t="shared" si="1"/>
        <v>0</v>
      </c>
      <c r="Q16" s="33"/>
      <c r="R16" s="33"/>
    </row>
    <row r="17" spans="1:18" s="16" customFormat="1" ht="13.8" x14ac:dyDescent="0.25">
      <c r="A17" s="58"/>
      <c r="B17" s="41" t="s">
        <v>125</v>
      </c>
      <c r="C17" s="41"/>
      <c r="D17" s="35"/>
      <c r="E17" s="36"/>
      <c r="F17" s="37"/>
      <c r="G17" s="37"/>
      <c r="H17" s="50">
        <f>SUM(H4:H16)</f>
        <v>0</v>
      </c>
      <c r="I17" s="50"/>
      <c r="J17" s="59">
        <f>SUM(J4:J16)</f>
        <v>0</v>
      </c>
      <c r="Q17" s="33"/>
      <c r="R17" s="33"/>
    </row>
    <row r="18" spans="1:18" s="16" customFormat="1" ht="13.8" x14ac:dyDescent="0.25">
      <c r="A18" s="58"/>
      <c r="B18" s="41"/>
      <c r="C18" s="41"/>
      <c r="D18" s="35"/>
      <c r="E18" s="36"/>
      <c r="F18" s="37"/>
      <c r="G18" s="37"/>
      <c r="H18" s="80"/>
      <c r="I18" s="80"/>
      <c r="J18" s="59"/>
      <c r="Q18" s="33"/>
      <c r="R18" s="33"/>
    </row>
    <row r="19" spans="1:18" s="16" customFormat="1" ht="13.8" x14ac:dyDescent="0.25">
      <c r="A19" s="82">
        <v>2</v>
      </c>
      <c r="B19" s="42" t="s">
        <v>124</v>
      </c>
      <c r="C19" s="42"/>
      <c r="D19" s="35"/>
      <c r="E19" s="36"/>
      <c r="F19" s="37"/>
      <c r="G19" s="37"/>
      <c r="H19" s="80"/>
      <c r="I19" s="80"/>
      <c r="J19" s="59"/>
      <c r="Q19" s="33"/>
      <c r="R19" s="33"/>
    </row>
    <row r="20" spans="1:18" s="16" customFormat="1" ht="32.4" customHeight="1" x14ac:dyDescent="0.25">
      <c r="A20" s="56" t="s">
        <v>31</v>
      </c>
      <c r="B20" s="40" t="s">
        <v>123</v>
      </c>
      <c r="C20" s="42"/>
      <c r="D20" s="35" t="s">
        <v>7</v>
      </c>
      <c r="E20" s="36">
        <v>1</v>
      </c>
      <c r="F20" s="78"/>
      <c r="G20" s="47"/>
      <c r="H20" s="38">
        <f>E20*F20</f>
        <v>0</v>
      </c>
      <c r="I20" s="38">
        <f>E20*G20</f>
        <v>0</v>
      </c>
      <c r="J20" s="57">
        <f>H20+I20</f>
        <v>0</v>
      </c>
      <c r="Q20" s="33"/>
      <c r="R20" s="33"/>
    </row>
    <row r="21" spans="1:18" s="16" customFormat="1" ht="22.95" customHeight="1" x14ac:dyDescent="0.25">
      <c r="A21" s="56" t="s">
        <v>32</v>
      </c>
      <c r="B21" s="40" t="s">
        <v>122</v>
      </c>
      <c r="C21" s="42"/>
      <c r="D21" s="35" t="s">
        <v>7</v>
      </c>
      <c r="E21" s="36">
        <v>1</v>
      </c>
      <c r="F21" s="78"/>
      <c r="G21" s="47"/>
      <c r="H21" s="38">
        <f>E21*F21</f>
        <v>0</v>
      </c>
      <c r="I21" s="38">
        <f>E21*G21</f>
        <v>0</v>
      </c>
      <c r="J21" s="57">
        <f>H21+I21</f>
        <v>0</v>
      </c>
      <c r="Q21" s="33"/>
      <c r="R21" s="33"/>
    </row>
    <row r="22" spans="1:18" s="16" customFormat="1" ht="13.8" x14ac:dyDescent="0.25">
      <c r="A22" s="56"/>
      <c r="B22" s="41" t="s">
        <v>121</v>
      </c>
      <c r="C22" s="41"/>
      <c r="D22" s="46"/>
      <c r="E22" s="36"/>
      <c r="F22" s="37"/>
      <c r="G22" s="37"/>
      <c r="H22" s="50">
        <f>SUM(H20:H21)</f>
        <v>0</v>
      </c>
      <c r="I22" s="50">
        <f>SUM(I20:I21)</f>
        <v>0</v>
      </c>
      <c r="J22" s="59">
        <f>SUM(J20:J21)</f>
        <v>0</v>
      </c>
      <c r="Q22" s="33"/>
      <c r="R22" s="33"/>
    </row>
    <row r="23" spans="1:18" s="16" customFormat="1" ht="13.8" x14ac:dyDescent="0.25">
      <c r="A23" s="58"/>
      <c r="B23" s="41"/>
      <c r="C23" s="41"/>
      <c r="D23" s="35"/>
      <c r="E23" s="36"/>
      <c r="F23" s="37"/>
      <c r="G23" s="37"/>
      <c r="H23" s="80"/>
      <c r="I23" s="80"/>
      <c r="J23" s="59"/>
      <c r="Q23" s="33"/>
      <c r="R23" s="33"/>
    </row>
    <row r="24" spans="1:18" s="16" customFormat="1" ht="13.8" x14ac:dyDescent="0.25">
      <c r="A24" s="82">
        <v>3</v>
      </c>
      <c r="B24" s="42" t="s">
        <v>120</v>
      </c>
      <c r="C24" s="42"/>
      <c r="D24" s="46"/>
      <c r="E24" s="36"/>
      <c r="F24" s="37"/>
      <c r="G24" s="37"/>
      <c r="H24" s="80"/>
      <c r="I24" s="80"/>
      <c r="J24" s="79"/>
      <c r="Q24" s="33"/>
      <c r="R24" s="33"/>
    </row>
    <row r="25" spans="1:18" s="16" customFormat="1" ht="13.95" customHeight="1" x14ac:dyDescent="0.25">
      <c r="A25" s="60" t="s">
        <v>18</v>
      </c>
      <c r="B25" s="81" t="s">
        <v>119</v>
      </c>
      <c r="C25" s="42"/>
      <c r="D25" s="46"/>
      <c r="E25" s="36"/>
      <c r="F25" s="37"/>
      <c r="G25" s="37"/>
      <c r="H25" s="80"/>
      <c r="I25" s="80"/>
      <c r="J25" s="79"/>
      <c r="Q25" s="33"/>
      <c r="R25" s="33"/>
    </row>
    <row r="26" spans="1:18" s="16" customFormat="1" ht="13.8" x14ac:dyDescent="0.25">
      <c r="A26" s="60" t="s">
        <v>118</v>
      </c>
      <c r="B26" s="39" t="s">
        <v>117</v>
      </c>
      <c r="C26" s="49"/>
      <c r="D26" s="48" t="s">
        <v>7</v>
      </c>
      <c r="E26" s="36">
        <v>1</v>
      </c>
      <c r="F26" s="47"/>
      <c r="G26" s="47"/>
      <c r="H26" s="38">
        <f t="shared" ref="H26:H36" si="2">E26*F26</f>
        <v>0</v>
      </c>
      <c r="I26" s="38">
        <f t="shared" ref="I26:I36" si="3">E26*G26</f>
        <v>0</v>
      </c>
      <c r="J26" s="57">
        <f t="shared" ref="J26:J36" si="4">H26+I26</f>
        <v>0</v>
      </c>
      <c r="Q26" s="33"/>
      <c r="R26" s="33"/>
    </row>
    <row r="27" spans="1:18" s="16" customFormat="1" ht="13.8" x14ac:dyDescent="0.25">
      <c r="A27" s="60" t="s">
        <v>116</v>
      </c>
      <c r="B27" s="39" t="s">
        <v>115</v>
      </c>
      <c r="C27" s="39"/>
      <c r="D27" s="48" t="s">
        <v>7</v>
      </c>
      <c r="E27" s="36">
        <v>2</v>
      </c>
      <c r="F27" s="47"/>
      <c r="G27" s="47"/>
      <c r="H27" s="38">
        <f t="shared" si="2"/>
        <v>0</v>
      </c>
      <c r="I27" s="38">
        <f t="shared" si="3"/>
        <v>0</v>
      </c>
      <c r="J27" s="57">
        <f t="shared" si="4"/>
        <v>0</v>
      </c>
      <c r="Q27" s="33"/>
      <c r="R27" s="33"/>
    </row>
    <row r="28" spans="1:18" s="16" customFormat="1" ht="13.8" x14ac:dyDescent="0.25">
      <c r="A28" s="60" t="s">
        <v>114</v>
      </c>
      <c r="B28" s="39" t="s">
        <v>113</v>
      </c>
      <c r="C28" s="39"/>
      <c r="D28" s="48" t="s">
        <v>7</v>
      </c>
      <c r="E28" s="36">
        <v>1</v>
      </c>
      <c r="F28" s="47"/>
      <c r="G28" s="47"/>
      <c r="H28" s="38">
        <f t="shared" si="2"/>
        <v>0</v>
      </c>
      <c r="I28" s="38">
        <f t="shared" si="3"/>
        <v>0</v>
      </c>
      <c r="J28" s="57">
        <f t="shared" si="4"/>
        <v>0</v>
      </c>
      <c r="Q28" s="33"/>
      <c r="R28" s="33"/>
    </row>
    <row r="29" spans="1:18" s="16" customFormat="1" ht="22.2" customHeight="1" x14ac:dyDescent="0.25">
      <c r="A29" s="60" t="s">
        <v>112</v>
      </c>
      <c r="B29" s="39" t="s">
        <v>111</v>
      </c>
      <c r="C29" s="39"/>
      <c r="D29" s="48" t="s">
        <v>7</v>
      </c>
      <c r="E29" s="36">
        <v>1</v>
      </c>
      <c r="F29" s="47"/>
      <c r="G29" s="47"/>
      <c r="H29" s="38">
        <f t="shared" si="2"/>
        <v>0</v>
      </c>
      <c r="I29" s="38">
        <f t="shared" si="3"/>
        <v>0</v>
      </c>
      <c r="J29" s="57">
        <f t="shared" si="4"/>
        <v>0</v>
      </c>
      <c r="Q29" s="33"/>
      <c r="R29" s="33"/>
    </row>
    <row r="30" spans="1:18" s="16" customFormat="1" ht="13.8" x14ac:dyDescent="0.25">
      <c r="A30" s="60" t="s">
        <v>110</v>
      </c>
      <c r="B30" s="39" t="s">
        <v>109</v>
      </c>
      <c r="C30" s="39"/>
      <c r="D30" s="48" t="s">
        <v>7</v>
      </c>
      <c r="E30" s="36">
        <v>1</v>
      </c>
      <c r="F30" s="47"/>
      <c r="G30" s="47"/>
      <c r="H30" s="38">
        <f t="shared" si="2"/>
        <v>0</v>
      </c>
      <c r="I30" s="38">
        <f t="shared" si="3"/>
        <v>0</v>
      </c>
      <c r="J30" s="57">
        <f t="shared" si="4"/>
        <v>0</v>
      </c>
      <c r="Q30" s="33"/>
      <c r="R30" s="33"/>
    </row>
    <row r="31" spans="1:18" s="16" customFormat="1" ht="15.6" x14ac:dyDescent="0.25">
      <c r="A31" s="60" t="s">
        <v>108</v>
      </c>
      <c r="B31" s="39" t="s">
        <v>107</v>
      </c>
      <c r="C31" s="39"/>
      <c r="D31" s="48" t="s">
        <v>6</v>
      </c>
      <c r="E31" s="36">
        <v>40</v>
      </c>
      <c r="F31" s="47"/>
      <c r="G31" s="47"/>
      <c r="H31" s="38">
        <f t="shared" si="2"/>
        <v>0</v>
      </c>
      <c r="I31" s="38">
        <f t="shared" si="3"/>
        <v>0</v>
      </c>
      <c r="J31" s="57">
        <f t="shared" si="4"/>
        <v>0</v>
      </c>
      <c r="Q31" s="33"/>
      <c r="R31" s="33"/>
    </row>
    <row r="32" spans="1:18" s="16" customFormat="1" ht="15.6" x14ac:dyDescent="0.25">
      <c r="A32" s="60" t="s">
        <v>106</v>
      </c>
      <c r="B32" s="39" t="s">
        <v>105</v>
      </c>
      <c r="C32" s="39"/>
      <c r="D32" s="48" t="s">
        <v>6</v>
      </c>
      <c r="E32" s="36">
        <v>4</v>
      </c>
      <c r="F32" s="47"/>
      <c r="G32" s="47"/>
      <c r="H32" s="38">
        <f t="shared" si="2"/>
        <v>0</v>
      </c>
      <c r="I32" s="38">
        <f t="shared" si="3"/>
        <v>0</v>
      </c>
      <c r="J32" s="57">
        <f t="shared" si="4"/>
        <v>0</v>
      </c>
      <c r="Q32" s="33"/>
      <c r="R32" s="33"/>
    </row>
    <row r="33" spans="1:18" s="16" customFormat="1" ht="15.6" x14ac:dyDescent="0.25">
      <c r="A33" s="60" t="s">
        <v>104</v>
      </c>
      <c r="B33" s="39" t="s">
        <v>103</v>
      </c>
      <c r="C33" s="39"/>
      <c r="D33" s="48" t="s">
        <v>6</v>
      </c>
      <c r="E33" s="36">
        <v>3</v>
      </c>
      <c r="F33" s="47"/>
      <c r="G33" s="47"/>
      <c r="H33" s="38">
        <f t="shared" si="2"/>
        <v>0</v>
      </c>
      <c r="I33" s="38">
        <f t="shared" si="3"/>
        <v>0</v>
      </c>
      <c r="J33" s="57">
        <f t="shared" si="4"/>
        <v>0</v>
      </c>
      <c r="Q33" s="33"/>
      <c r="R33" s="33"/>
    </row>
    <row r="34" spans="1:18" s="16" customFormat="1" ht="15.6" x14ac:dyDescent="0.25">
      <c r="A34" s="60" t="s">
        <v>102</v>
      </c>
      <c r="B34" s="39" t="s">
        <v>101</v>
      </c>
      <c r="C34" s="39"/>
      <c r="D34" s="48" t="s">
        <v>6</v>
      </c>
      <c r="E34" s="36">
        <v>8</v>
      </c>
      <c r="F34" s="47"/>
      <c r="G34" s="47"/>
      <c r="H34" s="38">
        <f t="shared" si="2"/>
        <v>0</v>
      </c>
      <c r="I34" s="38">
        <f t="shared" si="3"/>
        <v>0</v>
      </c>
      <c r="J34" s="57">
        <f t="shared" si="4"/>
        <v>0</v>
      </c>
      <c r="Q34" s="33"/>
      <c r="R34" s="33"/>
    </row>
    <row r="35" spans="1:18" s="16" customFormat="1" ht="15.6" x14ac:dyDescent="0.25">
      <c r="A35" s="60" t="s">
        <v>100</v>
      </c>
      <c r="B35" s="39" t="s">
        <v>99</v>
      </c>
      <c r="C35" s="39"/>
      <c r="D35" s="48" t="s">
        <v>6</v>
      </c>
      <c r="E35" s="36">
        <v>10</v>
      </c>
      <c r="F35" s="47"/>
      <c r="G35" s="47"/>
      <c r="H35" s="38">
        <f t="shared" si="2"/>
        <v>0</v>
      </c>
      <c r="I35" s="38">
        <f t="shared" si="3"/>
        <v>0</v>
      </c>
      <c r="J35" s="57">
        <f t="shared" si="4"/>
        <v>0</v>
      </c>
      <c r="Q35" s="33"/>
      <c r="R35" s="33"/>
    </row>
    <row r="36" spans="1:18" s="16" customFormat="1" ht="13.8" x14ac:dyDescent="0.25">
      <c r="A36" s="60" t="s">
        <v>98</v>
      </c>
      <c r="B36" s="40" t="s">
        <v>97</v>
      </c>
      <c r="C36" s="39"/>
      <c r="D36" s="48" t="s">
        <v>7</v>
      </c>
      <c r="E36" s="36">
        <v>14</v>
      </c>
      <c r="F36" s="47"/>
      <c r="G36" s="47"/>
      <c r="H36" s="38">
        <f t="shared" si="2"/>
        <v>0</v>
      </c>
      <c r="I36" s="38">
        <f t="shared" si="3"/>
        <v>0</v>
      </c>
      <c r="J36" s="57">
        <f t="shared" si="4"/>
        <v>0</v>
      </c>
      <c r="Q36" s="33"/>
      <c r="R36" s="33"/>
    </row>
    <row r="37" spans="1:18" s="16" customFormat="1" ht="13.8" x14ac:dyDescent="0.25">
      <c r="A37" s="60" t="s">
        <v>96</v>
      </c>
      <c r="B37" s="40" t="s">
        <v>282</v>
      </c>
      <c r="C37" s="39"/>
      <c r="D37" s="48" t="s">
        <v>7</v>
      </c>
      <c r="E37" s="36">
        <v>28</v>
      </c>
      <c r="F37" s="47"/>
      <c r="G37" s="47"/>
      <c r="H37" s="38">
        <f t="shared" ref="H37" si="5">E37*F37</f>
        <v>0</v>
      </c>
      <c r="I37" s="38">
        <f t="shared" ref="I37" si="6">E37*G37</f>
        <v>0</v>
      </c>
      <c r="J37" s="57">
        <f t="shared" ref="J37" si="7">H37+I37</f>
        <v>0</v>
      </c>
      <c r="Q37" s="33"/>
      <c r="R37" s="33"/>
    </row>
    <row r="38" spans="1:18" s="16" customFormat="1" ht="13.8" x14ac:dyDescent="0.25">
      <c r="A38" s="60" t="s">
        <v>281</v>
      </c>
      <c r="B38" s="40" t="s">
        <v>95</v>
      </c>
      <c r="C38" s="39"/>
      <c r="D38" s="48" t="s">
        <v>8</v>
      </c>
      <c r="E38" s="36">
        <v>5</v>
      </c>
      <c r="F38" s="78"/>
      <c r="G38" s="78"/>
      <c r="H38" s="38"/>
      <c r="I38" s="38">
        <f>SUM(I26:I36)/100*E38</f>
        <v>0</v>
      </c>
      <c r="J38" s="57">
        <f>H38+I38</f>
        <v>0</v>
      </c>
      <c r="Q38" s="33"/>
      <c r="R38" s="33"/>
    </row>
    <row r="39" spans="1:18" s="16" customFormat="1" ht="13.95" customHeight="1" x14ac:dyDescent="0.25">
      <c r="A39" s="60"/>
      <c r="B39" s="81"/>
      <c r="C39" s="42"/>
      <c r="D39" s="46"/>
      <c r="E39" s="36"/>
      <c r="F39" s="37"/>
      <c r="G39" s="37"/>
      <c r="H39" s="80"/>
      <c r="I39" s="80"/>
      <c r="J39" s="79"/>
      <c r="Q39" s="33"/>
      <c r="R39" s="33"/>
    </row>
    <row r="40" spans="1:18" s="16" customFormat="1" ht="13.95" customHeight="1" x14ac:dyDescent="0.25">
      <c r="A40" s="60"/>
      <c r="B40" s="81" t="s">
        <v>94</v>
      </c>
      <c r="C40" s="42"/>
      <c r="D40" s="46"/>
      <c r="E40" s="36"/>
      <c r="F40" s="37"/>
      <c r="G40" s="37"/>
      <c r="H40" s="80"/>
      <c r="I40" s="80"/>
      <c r="J40" s="79"/>
      <c r="Q40" s="33"/>
      <c r="R40" s="33"/>
    </row>
    <row r="41" spans="1:18" s="16" customFormat="1" ht="22.2" customHeight="1" x14ac:dyDescent="0.25">
      <c r="A41" s="60" t="s">
        <v>93</v>
      </c>
      <c r="B41" s="40" t="s">
        <v>92</v>
      </c>
      <c r="C41" s="34"/>
      <c r="D41" s="35" t="s">
        <v>7</v>
      </c>
      <c r="E41" s="36">
        <v>1</v>
      </c>
      <c r="F41" s="47"/>
      <c r="G41" s="47"/>
      <c r="H41" s="38">
        <f t="shared" ref="H41:H49" si="8">E41*F41</f>
        <v>0</v>
      </c>
      <c r="I41" s="38">
        <f t="shared" ref="I41:I49" si="9">E41*G41</f>
        <v>0</v>
      </c>
      <c r="J41" s="57">
        <f t="shared" ref="J41:J49" si="10">H41+I41</f>
        <v>0</v>
      </c>
      <c r="Q41" s="33"/>
      <c r="R41" s="33"/>
    </row>
    <row r="42" spans="1:18" s="16" customFormat="1" ht="13.8" x14ac:dyDescent="0.25">
      <c r="A42" s="60" t="s">
        <v>91</v>
      </c>
      <c r="B42" s="40" t="s">
        <v>90</v>
      </c>
      <c r="C42" s="34"/>
      <c r="D42" s="35" t="s">
        <v>7</v>
      </c>
      <c r="E42" s="36">
        <v>1</v>
      </c>
      <c r="F42" s="47"/>
      <c r="G42" s="47"/>
      <c r="H42" s="38">
        <f t="shared" si="8"/>
        <v>0</v>
      </c>
      <c r="I42" s="38">
        <f t="shared" si="9"/>
        <v>0</v>
      </c>
      <c r="J42" s="57">
        <f t="shared" si="10"/>
        <v>0</v>
      </c>
      <c r="Q42" s="33"/>
      <c r="R42" s="33"/>
    </row>
    <row r="43" spans="1:18" s="16" customFormat="1" ht="13.8" x14ac:dyDescent="0.25">
      <c r="A43" s="60" t="s">
        <v>89</v>
      </c>
      <c r="B43" s="40" t="s">
        <v>88</v>
      </c>
      <c r="C43" s="34"/>
      <c r="D43" s="48" t="s">
        <v>7</v>
      </c>
      <c r="E43" s="36">
        <v>1</v>
      </c>
      <c r="F43" s="47"/>
      <c r="G43" s="47"/>
      <c r="H43" s="38">
        <f t="shared" si="8"/>
        <v>0</v>
      </c>
      <c r="I43" s="38">
        <f t="shared" si="9"/>
        <v>0</v>
      </c>
      <c r="J43" s="57">
        <f t="shared" si="10"/>
        <v>0</v>
      </c>
      <c r="Q43" s="33"/>
      <c r="R43" s="33"/>
    </row>
    <row r="44" spans="1:18" s="16" customFormat="1" ht="22.2" customHeight="1" x14ac:dyDescent="0.25">
      <c r="A44" s="60" t="s">
        <v>87</v>
      </c>
      <c r="B44" s="40" t="s">
        <v>86</v>
      </c>
      <c r="C44" s="39"/>
      <c r="D44" s="48" t="s">
        <v>7</v>
      </c>
      <c r="E44" s="36">
        <v>1</v>
      </c>
      <c r="F44" s="47"/>
      <c r="G44" s="47"/>
      <c r="H44" s="38">
        <f t="shared" si="8"/>
        <v>0</v>
      </c>
      <c r="I44" s="38">
        <f t="shared" si="9"/>
        <v>0</v>
      </c>
      <c r="J44" s="57">
        <f t="shared" si="10"/>
        <v>0</v>
      </c>
      <c r="Q44" s="33"/>
      <c r="R44" s="33"/>
    </row>
    <row r="45" spans="1:18" s="16" customFormat="1" ht="13.8" x14ac:dyDescent="0.25">
      <c r="A45" s="60" t="s">
        <v>85</v>
      </c>
      <c r="B45" s="40" t="s">
        <v>84</v>
      </c>
      <c r="C45" s="39"/>
      <c r="D45" s="48" t="s">
        <v>7</v>
      </c>
      <c r="E45" s="36">
        <v>1</v>
      </c>
      <c r="F45" s="47"/>
      <c r="G45" s="47"/>
      <c r="H45" s="38">
        <f t="shared" si="8"/>
        <v>0</v>
      </c>
      <c r="I45" s="38">
        <f t="shared" si="9"/>
        <v>0</v>
      </c>
      <c r="J45" s="57">
        <f t="shared" si="10"/>
        <v>0</v>
      </c>
      <c r="Q45" s="33"/>
      <c r="R45" s="33"/>
    </row>
    <row r="46" spans="1:18" s="16" customFormat="1" ht="13.8" x14ac:dyDescent="0.25">
      <c r="A46" s="60" t="s">
        <v>83</v>
      </c>
      <c r="B46" s="40" t="s">
        <v>82</v>
      </c>
      <c r="C46" s="39"/>
      <c r="D46" s="48" t="s">
        <v>7</v>
      </c>
      <c r="E46" s="36">
        <v>1</v>
      </c>
      <c r="F46" s="47"/>
      <c r="G46" s="78"/>
      <c r="H46" s="38">
        <f t="shared" si="8"/>
        <v>0</v>
      </c>
      <c r="I46" s="38">
        <f t="shared" si="9"/>
        <v>0</v>
      </c>
      <c r="J46" s="57">
        <f t="shared" si="10"/>
        <v>0</v>
      </c>
      <c r="Q46" s="33"/>
      <c r="R46" s="33"/>
    </row>
    <row r="47" spans="1:18" s="16" customFormat="1" ht="13.8" x14ac:dyDescent="0.25">
      <c r="A47" s="60" t="s">
        <v>81</v>
      </c>
      <c r="B47" s="40" t="s">
        <v>80</v>
      </c>
      <c r="C47" s="39"/>
      <c r="D47" s="48" t="s">
        <v>79</v>
      </c>
      <c r="E47" s="36">
        <v>8</v>
      </c>
      <c r="F47" s="78"/>
      <c r="G47" s="47"/>
      <c r="H47" s="38"/>
      <c r="I47" s="38">
        <f t="shared" si="9"/>
        <v>0</v>
      </c>
      <c r="J47" s="57">
        <f t="shared" si="10"/>
        <v>0</v>
      </c>
      <c r="Q47" s="33"/>
      <c r="R47" s="33"/>
    </row>
    <row r="48" spans="1:18" s="16" customFormat="1" ht="22.2" customHeight="1" x14ac:dyDescent="0.25">
      <c r="A48" s="60" t="s">
        <v>78</v>
      </c>
      <c r="B48" s="40" t="s">
        <v>77</v>
      </c>
      <c r="C48" s="39"/>
      <c r="D48" s="46" t="s">
        <v>76</v>
      </c>
      <c r="E48" s="36">
        <v>70</v>
      </c>
      <c r="F48" s="47"/>
      <c r="G48" s="78"/>
      <c r="H48" s="38">
        <f t="shared" si="8"/>
        <v>0</v>
      </c>
      <c r="I48" s="38"/>
      <c r="J48" s="57">
        <f t="shared" si="10"/>
        <v>0</v>
      </c>
      <c r="Q48" s="33"/>
      <c r="R48" s="33"/>
    </row>
    <row r="49" spans="1:18" s="16" customFormat="1" ht="13.8" x14ac:dyDescent="0.25">
      <c r="A49" s="60" t="s">
        <v>75</v>
      </c>
      <c r="B49" s="40" t="s">
        <v>291</v>
      </c>
      <c r="C49" s="39"/>
      <c r="D49" s="48" t="s">
        <v>74</v>
      </c>
      <c r="E49" s="36">
        <v>1</v>
      </c>
      <c r="F49" s="47"/>
      <c r="G49" s="47"/>
      <c r="H49" s="38">
        <f t="shared" si="8"/>
        <v>0</v>
      </c>
      <c r="I49" s="38">
        <f t="shared" si="9"/>
        <v>0</v>
      </c>
      <c r="J49" s="57">
        <f t="shared" si="10"/>
        <v>0</v>
      </c>
      <c r="Q49" s="33"/>
      <c r="R49" s="33"/>
    </row>
    <row r="50" spans="1:18" s="16" customFormat="1" ht="13.8" x14ac:dyDescent="0.25">
      <c r="A50" s="56"/>
      <c r="B50" s="41" t="s">
        <v>20</v>
      </c>
      <c r="C50" s="41"/>
      <c r="D50" s="46"/>
      <c r="E50" s="36"/>
      <c r="F50" s="37"/>
      <c r="G50" s="37"/>
      <c r="H50" s="50">
        <f>SUM(H26:H49)</f>
        <v>0</v>
      </c>
      <c r="I50" s="50">
        <f>SUM(I26:I49)</f>
        <v>0</v>
      </c>
      <c r="J50" s="59">
        <f>SUM(J26:J49)</f>
        <v>0</v>
      </c>
    </row>
    <row r="51" spans="1:18" s="16" customFormat="1" ht="13.8" x14ac:dyDescent="0.25">
      <c r="A51" s="56"/>
      <c r="B51" s="41"/>
      <c r="C51" s="41"/>
      <c r="D51" s="46"/>
      <c r="E51" s="36"/>
      <c r="F51" s="37"/>
      <c r="G51" s="37"/>
      <c r="H51" s="50"/>
      <c r="I51" s="50"/>
      <c r="J51" s="59"/>
    </row>
    <row r="52" spans="1:18" s="16" customFormat="1" ht="13.8" x14ac:dyDescent="0.25">
      <c r="A52" s="56"/>
      <c r="B52" s="41" t="s">
        <v>19</v>
      </c>
      <c r="C52" s="41"/>
      <c r="D52" s="46"/>
      <c r="E52" s="36"/>
      <c r="F52" s="37"/>
      <c r="G52" s="37"/>
      <c r="H52" s="50"/>
      <c r="I52" s="50"/>
      <c r="J52" s="59">
        <f>J50+J22+J17</f>
        <v>0</v>
      </c>
    </row>
    <row r="53" spans="1:18" s="16" customFormat="1" ht="13.8" x14ac:dyDescent="0.25">
      <c r="A53" s="56"/>
      <c r="B53" s="41"/>
      <c r="C53" s="41"/>
      <c r="D53" s="46"/>
      <c r="E53" s="36"/>
      <c r="F53" s="37"/>
      <c r="G53" s="37"/>
      <c r="H53" s="50"/>
      <c r="I53" s="50"/>
      <c r="J53" s="59"/>
    </row>
    <row r="54" spans="1:18" s="16" customFormat="1" ht="13.8" x14ac:dyDescent="0.25">
      <c r="A54" s="61" t="s">
        <v>73</v>
      </c>
      <c r="B54" s="43" t="s">
        <v>9</v>
      </c>
      <c r="C54" s="43"/>
      <c r="D54" s="35"/>
      <c r="E54" s="51"/>
      <c r="F54" s="53"/>
      <c r="G54" s="53"/>
      <c r="H54" s="38"/>
      <c r="I54" s="38"/>
      <c r="J54" s="57"/>
    </row>
    <row r="55" spans="1:18" s="16" customFormat="1" ht="13.8" x14ac:dyDescent="0.25">
      <c r="A55" s="56" t="s">
        <v>72</v>
      </c>
      <c r="B55" s="34" t="s">
        <v>30</v>
      </c>
      <c r="C55" s="34"/>
      <c r="D55" s="35" t="s">
        <v>8</v>
      </c>
      <c r="E55" s="51">
        <v>10</v>
      </c>
      <c r="F55" s="52">
        <f>H50</f>
        <v>0</v>
      </c>
      <c r="G55" s="53"/>
      <c r="H55" s="38"/>
      <c r="I55" s="38"/>
      <c r="J55" s="57">
        <f>F55/100*E55</f>
        <v>0</v>
      </c>
    </row>
    <row r="56" spans="1:18" s="16" customFormat="1" ht="13.8" x14ac:dyDescent="0.25">
      <c r="A56" s="56" t="s">
        <v>71</v>
      </c>
      <c r="B56" s="44" t="s">
        <v>10</v>
      </c>
      <c r="C56" s="44"/>
      <c r="D56" s="35" t="s">
        <v>8</v>
      </c>
      <c r="E56" s="62">
        <v>5.5</v>
      </c>
      <c r="F56" s="52">
        <f>H50</f>
        <v>0</v>
      </c>
      <c r="G56" s="53"/>
      <c r="H56" s="38"/>
      <c r="I56" s="38"/>
      <c r="J56" s="57">
        <f>F56/100*E56</f>
        <v>0</v>
      </c>
    </row>
    <row r="57" spans="1:18" s="16" customFormat="1" ht="13.8" x14ac:dyDescent="0.25">
      <c r="A57" s="56" t="s">
        <v>70</v>
      </c>
      <c r="B57" s="44" t="s">
        <v>11</v>
      </c>
      <c r="C57" s="44"/>
      <c r="D57" s="35" t="s">
        <v>8</v>
      </c>
      <c r="E57" s="51">
        <v>3</v>
      </c>
      <c r="F57" s="52">
        <f>I50</f>
        <v>0</v>
      </c>
      <c r="G57" s="53"/>
      <c r="H57" s="38"/>
      <c r="I57" s="38"/>
      <c r="J57" s="57">
        <f>F57/100*E57</f>
        <v>0</v>
      </c>
    </row>
    <row r="58" spans="1:18" s="16" customFormat="1" ht="13.8" x14ac:dyDescent="0.25">
      <c r="A58" s="56" t="s">
        <v>69</v>
      </c>
      <c r="B58" s="44" t="s">
        <v>12</v>
      </c>
      <c r="C58" s="44"/>
      <c r="D58" s="35" t="s">
        <v>8</v>
      </c>
      <c r="E58" s="51">
        <v>1</v>
      </c>
      <c r="F58" s="52">
        <f>I50</f>
        <v>0</v>
      </c>
      <c r="G58" s="53"/>
      <c r="H58" s="38"/>
      <c r="I58" s="38"/>
      <c r="J58" s="57">
        <f>F58/100*E58</f>
        <v>0</v>
      </c>
    </row>
    <row r="59" spans="1:18" s="16" customFormat="1" ht="13.8" x14ac:dyDescent="0.25">
      <c r="A59" s="56" t="s">
        <v>68</v>
      </c>
      <c r="B59" s="44" t="s">
        <v>13</v>
      </c>
      <c r="C59" s="44"/>
      <c r="D59" s="35" t="s">
        <v>8</v>
      </c>
      <c r="E59" s="51">
        <v>2</v>
      </c>
      <c r="F59" s="52">
        <f>H50</f>
        <v>0</v>
      </c>
      <c r="G59" s="53"/>
      <c r="H59" s="38"/>
      <c r="I59" s="38"/>
      <c r="J59" s="57">
        <f>F59/100*E59</f>
        <v>0</v>
      </c>
      <c r="N59" s="19"/>
    </row>
    <row r="60" spans="1:18" s="16" customFormat="1" ht="13.8" x14ac:dyDescent="0.25">
      <c r="A60" s="56" t="s">
        <v>67</v>
      </c>
      <c r="B60" s="44" t="s">
        <v>287</v>
      </c>
      <c r="C60" s="44"/>
      <c r="D60" s="35" t="s">
        <v>28</v>
      </c>
      <c r="E60" s="51">
        <v>1</v>
      </c>
      <c r="F60" s="47"/>
      <c r="G60" s="53"/>
      <c r="H60" s="38"/>
      <c r="I60" s="38"/>
      <c r="J60" s="57">
        <f t="shared" ref="J60:J65" si="11">E60*F60</f>
        <v>0</v>
      </c>
      <c r="N60" s="19"/>
    </row>
    <row r="61" spans="1:18" s="16" customFormat="1" ht="13.8" x14ac:dyDescent="0.25">
      <c r="A61" s="56" t="s">
        <v>66</v>
      </c>
      <c r="B61" s="44" t="s">
        <v>283</v>
      </c>
      <c r="C61" s="44"/>
      <c r="D61" s="35" t="s">
        <v>28</v>
      </c>
      <c r="E61" s="51">
        <v>1</v>
      </c>
      <c r="F61" s="47"/>
      <c r="G61" s="53"/>
      <c r="H61" s="38"/>
      <c r="I61" s="38"/>
      <c r="J61" s="57">
        <f t="shared" si="11"/>
        <v>0</v>
      </c>
      <c r="N61" s="19"/>
    </row>
    <row r="62" spans="1:18" s="16" customFormat="1" ht="13.8" x14ac:dyDescent="0.25">
      <c r="A62" s="56" t="s">
        <v>65</v>
      </c>
      <c r="B62" s="44" t="s">
        <v>35</v>
      </c>
      <c r="C62" s="44"/>
      <c r="D62" s="35" t="s">
        <v>28</v>
      </c>
      <c r="E62" s="51">
        <v>1</v>
      </c>
      <c r="F62" s="47"/>
      <c r="G62" s="53"/>
      <c r="H62" s="38"/>
      <c r="I62" s="38"/>
      <c r="J62" s="57">
        <f t="shared" si="11"/>
        <v>0</v>
      </c>
      <c r="N62" s="19"/>
    </row>
    <row r="63" spans="1:18" s="16" customFormat="1" ht="13.8" x14ac:dyDescent="0.25">
      <c r="A63" s="56" t="s">
        <v>64</v>
      </c>
      <c r="B63" s="44" t="s">
        <v>62</v>
      </c>
      <c r="C63" s="44"/>
      <c r="D63" s="35" t="s">
        <v>59</v>
      </c>
      <c r="E63" s="51">
        <v>8</v>
      </c>
      <c r="F63" s="47"/>
      <c r="G63" s="63"/>
      <c r="H63" s="64"/>
      <c r="I63" s="64"/>
      <c r="J63" s="57">
        <f t="shared" si="11"/>
        <v>0</v>
      </c>
      <c r="N63" s="19"/>
    </row>
    <row r="64" spans="1:18" s="16" customFormat="1" ht="13.8" x14ac:dyDescent="0.25">
      <c r="A64" s="56" t="s">
        <v>63</v>
      </c>
      <c r="B64" s="44" t="s">
        <v>60</v>
      </c>
      <c r="C64" s="44"/>
      <c r="D64" s="35" t="s">
        <v>59</v>
      </c>
      <c r="E64" s="51">
        <v>14</v>
      </c>
      <c r="F64" s="47"/>
      <c r="G64" s="63"/>
      <c r="H64" s="64"/>
      <c r="I64" s="64"/>
      <c r="J64" s="57">
        <f t="shared" si="11"/>
        <v>0</v>
      </c>
    </row>
    <row r="65" spans="1:10" s="16" customFormat="1" ht="13.8" x14ac:dyDescent="0.25">
      <c r="A65" s="56" t="s">
        <v>61</v>
      </c>
      <c r="B65" s="44" t="s">
        <v>58</v>
      </c>
      <c r="C65" s="44"/>
      <c r="D65" s="35" t="s">
        <v>28</v>
      </c>
      <c r="E65" s="51">
        <v>1</v>
      </c>
      <c r="F65" s="47"/>
      <c r="G65" s="63"/>
      <c r="H65" s="64"/>
      <c r="I65" s="64"/>
      <c r="J65" s="57">
        <f t="shared" si="11"/>
        <v>0</v>
      </c>
    </row>
    <row r="66" spans="1:10" s="16" customFormat="1" ht="13.8" x14ac:dyDescent="0.25">
      <c r="A66" s="56"/>
      <c r="B66" s="45" t="s">
        <v>14</v>
      </c>
      <c r="C66" s="45"/>
      <c r="D66" s="65"/>
      <c r="E66" s="66"/>
      <c r="F66" s="53"/>
      <c r="G66" s="67"/>
      <c r="H66" s="68"/>
      <c r="I66" s="68"/>
      <c r="J66" s="69">
        <f>SUM(J55:J65)</f>
        <v>0</v>
      </c>
    </row>
    <row r="67" spans="1:10" s="16" customFormat="1" ht="13.8" x14ac:dyDescent="0.25">
      <c r="A67" s="56"/>
      <c r="B67" s="45"/>
      <c r="C67" s="45"/>
      <c r="D67" s="65"/>
      <c r="E67" s="66"/>
      <c r="F67" s="53"/>
      <c r="G67" s="67"/>
      <c r="H67" s="68"/>
      <c r="I67" s="68"/>
      <c r="J67" s="69"/>
    </row>
    <row r="68" spans="1:10" s="16" customFormat="1" thickBot="1" x14ac:dyDescent="0.3">
      <c r="A68" s="70"/>
      <c r="B68" s="71" t="s">
        <v>15</v>
      </c>
      <c r="C68" s="71"/>
      <c r="D68" s="72"/>
      <c r="E68" s="73"/>
      <c r="F68" s="74"/>
      <c r="G68" s="75"/>
      <c r="H68" s="76"/>
      <c r="I68" s="76"/>
      <c r="J68" s="77">
        <f>J52+J66</f>
        <v>0</v>
      </c>
    </row>
    <row r="69" spans="1:10" x14ac:dyDescent="0.25">
      <c r="A69" s="20"/>
      <c r="B69" s="6"/>
      <c r="C69" s="6"/>
      <c r="D69" s="7"/>
      <c r="E69" s="21"/>
      <c r="F69" s="22"/>
      <c r="G69" s="23"/>
      <c r="H69" s="23"/>
      <c r="I69" s="23"/>
      <c r="J69" s="23"/>
    </row>
    <row r="70" spans="1:10" s="16" customFormat="1" x14ac:dyDescent="0.25">
      <c r="A70" s="24" t="s">
        <v>16</v>
      </c>
      <c r="B70" s="18"/>
      <c r="C70" s="18"/>
      <c r="D70" s="25"/>
      <c r="E70" s="25"/>
      <c r="F70" s="26"/>
      <c r="G70" s="18"/>
      <c r="H70" s="18"/>
      <c r="I70" s="18"/>
      <c r="J70" s="18"/>
    </row>
    <row r="71" spans="1:10" s="16" customFormat="1" ht="15" customHeight="1" x14ac:dyDescent="0.25">
      <c r="A71" s="27"/>
      <c r="B71" s="8" t="s">
        <v>17</v>
      </c>
      <c r="C71" s="8"/>
      <c r="E71" s="28"/>
      <c r="F71" s="19"/>
    </row>
    <row r="72" spans="1:10" s="16" customFormat="1" ht="31.5" customHeight="1" x14ac:dyDescent="0.25">
      <c r="A72" s="107" t="s">
        <v>148</v>
      </c>
      <c r="B72" s="108"/>
      <c r="C72" s="108"/>
      <c r="D72" s="108"/>
      <c r="E72" s="108"/>
      <c r="F72" s="108"/>
      <c r="G72" s="108"/>
      <c r="H72" s="108"/>
      <c r="I72" s="108"/>
      <c r="J72" s="108"/>
    </row>
    <row r="73" spans="1:10" s="16" customFormat="1" ht="13.8" x14ac:dyDescent="0.25">
      <c r="B73" s="15"/>
      <c r="C73" s="15"/>
      <c r="E73" s="28"/>
      <c r="F73" s="19"/>
    </row>
    <row r="74" spans="1:10" s="16" customFormat="1" ht="13.8" x14ac:dyDescent="0.25">
      <c r="B74" s="15"/>
      <c r="C74" s="15"/>
      <c r="E74" s="28"/>
      <c r="F74" s="19"/>
    </row>
    <row r="75" spans="1:10" x14ac:dyDescent="0.25">
      <c r="A75" s="16"/>
      <c r="B75" s="15"/>
      <c r="C75" s="15"/>
      <c r="D75" s="16"/>
      <c r="E75" s="28"/>
      <c r="F75" s="19"/>
      <c r="G75" s="16"/>
      <c r="H75" s="16"/>
      <c r="I75" s="16"/>
      <c r="J75" s="16"/>
    </row>
    <row r="76" spans="1:10" x14ac:dyDescent="0.25">
      <c r="B76" s="9"/>
      <c r="C76" s="9"/>
    </row>
    <row r="77" spans="1:10" x14ac:dyDescent="0.25">
      <c r="B77" s="9"/>
      <c r="C77" s="9"/>
    </row>
    <row r="78" spans="1:10" x14ac:dyDescent="0.25">
      <c r="B78" s="9"/>
      <c r="C78" s="9"/>
    </row>
    <row r="79" spans="1:10" x14ac:dyDescent="0.25">
      <c r="B79" s="9"/>
      <c r="C79" s="9"/>
    </row>
    <row r="80" spans="1:10" x14ac:dyDescent="0.25">
      <c r="B80" s="9"/>
      <c r="C80" s="9"/>
    </row>
    <row r="81" spans="2:3" x14ac:dyDescent="0.25">
      <c r="B81" s="10"/>
      <c r="C81" s="10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29"/>
      <c r="C85" s="29"/>
    </row>
    <row r="86" spans="2:3" x14ac:dyDescent="0.25">
      <c r="B86" s="9"/>
      <c r="C86" s="9"/>
    </row>
    <row r="87" spans="2:3" x14ac:dyDescent="0.25">
      <c r="B87" s="11"/>
      <c r="C87" s="11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29"/>
      <c r="C90" s="29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29"/>
      <c r="C93" s="29"/>
    </row>
    <row r="94" spans="2:3" x14ac:dyDescent="0.25">
      <c r="B94" s="9"/>
      <c r="C94" s="9"/>
    </row>
    <row r="95" spans="2:3" x14ac:dyDescent="0.25">
      <c r="B95" s="30"/>
      <c r="C95" s="30"/>
    </row>
    <row r="96" spans="2:3" x14ac:dyDescent="0.25">
      <c r="B96" s="9"/>
      <c r="C96" s="9"/>
    </row>
    <row r="97" spans="2:3" x14ac:dyDescent="0.25">
      <c r="B97" s="31"/>
      <c r="C97" s="31"/>
    </row>
    <row r="98" spans="2:3" x14ac:dyDescent="0.25">
      <c r="B98" s="29"/>
      <c r="C98" s="29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</sheetData>
  <mergeCells count="7">
    <mergeCell ref="J1:J2"/>
    <mergeCell ref="A72:J72"/>
    <mergeCell ref="A1:A2"/>
    <mergeCell ref="B1:B2"/>
    <mergeCell ref="C1:C2"/>
    <mergeCell ref="D1:D2"/>
    <mergeCell ref="E1:E2"/>
  </mergeCells>
  <phoneticPr fontId="23" type="noConversion"/>
  <printOptions horizontalCentered="1"/>
  <pageMargins left="0.6692913385826772" right="0.6692913385826772" top="0.78740157480314965" bottom="0.6692913385826772" header="0.31496062992125984" footer="0.31496062992125984"/>
  <pageSetup paperSize="9" scale="95" fitToHeight="0" orientation="landscape" r:id="rId1"/>
  <headerFooter alignWithMargins="0">
    <oddHeader>&amp;LOprava elektroinstalace na vybraných VD na PTU JBC, I.etapa
&amp;"Arial,Tučné"&amp;12VD Ptýrov&amp;C&amp;"Arial,Tučné"SOUPIS PRACÍ A DODÁVEK&amp;R12/2024</oddHeader>
    <oddFooter>&amp;L_______________________________
MONTÁŽE ČAKOVICE s.r.o.&amp;C&amp;P z &amp;N&amp;R_______________________________
arch.č. P3303 02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DF01-63C4-409B-8272-D6A46FB45364}">
  <sheetPr>
    <pageSetUpPr fitToPage="1"/>
  </sheetPr>
  <dimension ref="A1:R131"/>
  <sheetViews>
    <sheetView topLeftCell="A71" zoomScaleNormal="100" workbookViewId="0">
      <selection activeCell="J88" sqref="J88"/>
    </sheetView>
  </sheetViews>
  <sheetFormatPr defaultColWidth="8.88671875" defaultRowHeight="14.4" x14ac:dyDescent="0.25"/>
  <cols>
    <col min="1" max="1" width="6.44140625" style="18" customWidth="1"/>
    <col min="2" max="2" width="55.88671875" style="18" customWidth="1"/>
    <col min="3" max="3" width="14.44140625" style="18" bestFit="1" customWidth="1"/>
    <col min="4" max="4" width="5.6640625" style="18" customWidth="1"/>
    <col min="5" max="5" width="8.33203125" style="25" bestFit="1" customWidth="1"/>
    <col min="6" max="6" width="10.6640625" style="26" customWidth="1"/>
    <col min="7" max="7" width="10.6640625" style="18" customWidth="1"/>
    <col min="8" max="10" width="9.6640625" style="18" customWidth="1"/>
    <col min="11" max="11" width="12.88671875" style="18" customWidth="1"/>
    <col min="12" max="13" width="8.88671875" style="18" customWidth="1"/>
    <col min="14" max="14" width="11.33203125" style="18" bestFit="1" customWidth="1"/>
    <col min="15" max="16384" width="8.88671875" style="18"/>
  </cols>
  <sheetData>
    <row r="1" spans="1:18" s="28" customFormat="1" ht="20.399999999999999" x14ac:dyDescent="0.25">
      <c r="A1" s="109" t="s">
        <v>0</v>
      </c>
      <c r="B1" s="111" t="s">
        <v>23</v>
      </c>
      <c r="C1" s="111" t="s">
        <v>24</v>
      </c>
      <c r="D1" s="111" t="s">
        <v>1</v>
      </c>
      <c r="E1" s="113" t="s">
        <v>2</v>
      </c>
      <c r="F1" s="12" t="s">
        <v>3</v>
      </c>
      <c r="G1" s="1" t="s">
        <v>3</v>
      </c>
      <c r="H1" s="1" t="s">
        <v>4</v>
      </c>
      <c r="I1" s="2" t="s">
        <v>4</v>
      </c>
      <c r="J1" s="105" t="s">
        <v>4</v>
      </c>
    </row>
    <row r="2" spans="1:18" s="28" customFormat="1" thickBot="1" x14ac:dyDescent="0.3">
      <c r="A2" s="110"/>
      <c r="B2" s="112"/>
      <c r="C2" s="112"/>
      <c r="D2" s="112"/>
      <c r="E2" s="114"/>
      <c r="F2" s="13" t="s">
        <v>44</v>
      </c>
      <c r="G2" s="3" t="s">
        <v>5</v>
      </c>
      <c r="H2" s="13" t="s">
        <v>44</v>
      </c>
      <c r="I2" s="3" t="s">
        <v>5</v>
      </c>
      <c r="J2" s="106"/>
    </row>
    <row r="3" spans="1:18" s="16" customFormat="1" ht="13.8" x14ac:dyDescent="0.25">
      <c r="A3" s="54">
        <v>1</v>
      </c>
      <c r="B3" s="32" t="s">
        <v>147</v>
      </c>
      <c r="C3" s="32"/>
      <c r="D3" s="4"/>
      <c r="E3" s="17"/>
      <c r="F3" s="14"/>
      <c r="G3" s="5"/>
      <c r="H3" s="5"/>
      <c r="I3" s="5"/>
      <c r="J3" s="55"/>
    </row>
    <row r="4" spans="1:18" s="16" customFormat="1" ht="13.8" x14ac:dyDescent="0.25">
      <c r="A4" s="56" t="s">
        <v>26</v>
      </c>
      <c r="B4" s="40" t="s">
        <v>149</v>
      </c>
      <c r="C4" s="40"/>
      <c r="D4" s="46" t="s">
        <v>6</v>
      </c>
      <c r="E4" s="36">
        <v>30</v>
      </c>
      <c r="F4" s="47"/>
      <c r="G4" s="37"/>
      <c r="H4" s="38">
        <f t="shared" ref="H4" si="0">E4*F4</f>
        <v>0</v>
      </c>
      <c r="I4" s="38"/>
      <c r="J4" s="57">
        <f t="shared" ref="J4:J8" si="1">H4+I4</f>
        <v>0</v>
      </c>
    </row>
    <row r="5" spans="1:18" s="16" customFormat="1" ht="13.8" x14ac:dyDescent="0.25">
      <c r="A5" s="56" t="s">
        <v>27</v>
      </c>
      <c r="B5" s="40" t="s">
        <v>140</v>
      </c>
      <c r="C5" s="40"/>
      <c r="D5" s="46" t="s">
        <v>7</v>
      </c>
      <c r="E5" s="36">
        <v>3</v>
      </c>
      <c r="F5" s="47"/>
      <c r="G5" s="37"/>
      <c r="H5" s="38">
        <f t="shared" ref="H5:H7" si="2">E5*F5</f>
        <v>0</v>
      </c>
      <c r="I5" s="38"/>
      <c r="J5" s="57">
        <f t="shared" ref="J5:J7" si="3">H5+I5</f>
        <v>0</v>
      </c>
    </row>
    <row r="6" spans="1:18" s="16" customFormat="1" ht="22.2" customHeight="1" x14ac:dyDescent="0.25">
      <c r="A6" s="56" t="s">
        <v>25</v>
      </c>
      <c r="B6" s="40" t="s">
        <v>150</v>
      </c>
      <c r="C6" s="40"/>
      <c r="D6" s="46" t="s">
        <v>6</v>
      </c>
      <c r="E6" s="36">
        <v>115</v>
      </c>
      <c r="F6" s="47"/>
      <c r="G6" s="37"/>
      <c r="H6" s="38">
        <f t="shared" si="2"/>
        <v>0</v>
      </c>
      <c r="I6" s="38"/>
      <c r="J6" s="57">
        <f t="shared" si="3"/>
        <v>0</v>
      </c>
    </row>
    <row r="7" spans="1:18" s="16" customFormat="1" ht="22.2" customHeight="1" x14ac:dyDescent="0.25">
      <c r="A7" s="56" t="s">
        <v>41</v>
      </c>
      <c r="B7" s="40" t="s">
        <v>185</v>
      </c>
      <c r="C7" s="40"/>
      <c r="D7" s="46" t="s">
        <v>6</v>
      </c>
      <c r="E7" s="36">
        <v>15</v>
      </c>
      <c r="F7" s="47"/>
      <c r="G7" s="37"/>
      <c r="H7" s="38">
        <f t="shared" si="2"/>
        <v>0</v>
      </c>
      <c r="I7" s="38"/>
      <c r="J7" s="57">
        <f t="shared" si="3"/>
        <v>0</v>
      </c>
    </row>
    <row r="8" spans="1:18" s="16" customFormat="1" ht="13.8" x14ac:dyDescent="0.25">
      <c r="A8" s="56" t="s">
        <v>50</v>
      </c>
      <c r="B8" s="40" t="s">
        <v>126</v>
      </c>
      <c r="C8" s="40"/>
      <c r="D8" s="35" t="s">
        <v>8</v>
      </c>
      <c r="E8" s="36">
        <v>10</v>
      </c>
      <c r="F8" s="37"/>
      <c r="G8" s="37"/>
      <c r="H8" s="38">
        <f>SUM(H4:H6)/100*E8</f>
        <v>0</v>
      </c>
      <c r="I8" s="38"/>
      <c r="J8" s="57">
        <f t="shared" si="1"/>
        <v>0</v>
      </c>
      <c r="Q8" s="33"/>
      <c r="R8" s="33"/>
    </row>
    <row r="9" spans="1:18" s="16" customFormat="1" ht="13.8" x14ac:dyDescent="0.25">
      <c r="A9" s="58"/>
      <c r="B9" s="41" t="s">
        <v>125</v>
      </c>
      <c r="C9" s="41"/>
      <c r="D9" s="35"/>
      <c r="E9" s="36"/>
      <c r="F9" s="37"/>
      <c r="G9" s="37"/>
      <c r="H9" s="50">
        <f>SUM(H4:H8)</f>
        <v>0</v>
      </c>
      <c r="I9" s="50"/>
      <c r="J9" s="59">
        <f>SUM(J4:J8)</f>
        <v>0</v>
      </c>
      <c r="Q9" s="33"/>
      <c r="R9" s="33"/>
    </row>
    <row r="10" spans="1:18" s="16" customFormat="1" ht="13.8" x14ac:dyDescent="0.25">
      <c r="A10" s="58"/>
      <c r="B10" s="41"/>
      <c r="C10" s="41"/>
      <c r="D10" s="35"/>
      <c r="E10" s="36"/>
      <c r="F10" s="37"/>
      <c r="G10" s="37"/>
      <c r="H10" s="80"/>
      <c r="I10" s="80"/>
      <c r="J10" s="59"/>
      <c r="Q10" s="33"/>
      <c r="R10" s="33"/>
    </row>
    <row r="11" spans="1:18" s="16" customFormat="1" ht="13.8" x14ac:dyDescent="0.25">
      <c r="A11" s="82">
        <v>2</v>
      </c>
      <c r="B11" s="42" t="s">
        <v>124</v>
      </c>
      <c r="C11" s="42"/>
      <c r="D11" s="35"/>
      <c r="E11" s="36"/>
      <c r="F11" s="37"/>
      <c r="G11" s="37"/>
      <c r="H11" s="80"/>
      <c r="I11" s="80"/>
      <c r="J11" s="59"/>
      <c r="Q11" s="33"/>
      <c r="R11" s="33"/>
    </row>
    <row r="12" spans="1:18" s="16" customFormat="1" ht="13.8" x14ac:dyDescent="0.25">
      <c r="A12" s="56"/>
      <c r="B12" s="40"/>
      <c r="C12" s="42"/>
      <c r="D12" s="35"/>
      <c r="E12" s="36"/>
      <c r="F12" s="78"/>
      <c r="G12" s="78"/>
      <c r="H12" s="38">
        <v>0</v>
      </c>
      <c r="I12" s="38">
        <v>0</v>
      </c>
      <c r="J12" s="57">
        <v>0</v>
      </c>
      <c r="Q12" s="33"/>
      <c r="R12" s="33"/>
    </row>
    <row r="13" spans="1:18" s="16" customFormat="1" ht="13.8" x14ac:dyDescent="0.25">
      <c r="A13" s="56"/>
      <c r="B13" s="41" t="s">
        <v>121</v>
      </c>
      <c r="C13" s="41"/>
      <c r="D13" s="46"/>
      <c r="E13" s="36"/>
      <c r="F13" s="37"/>
      <c r="G13" s="37"/>
      <c r="H13" s="50">
        <f>SUM(H12:H12)</f>
        <v>0</v>
      </c>
      <c r="I13" s="50">
        <f>SUM(I12:I12)</f>
        <v>0</v>
      </c>
      <c r="J13" s="59">
        <f>SUM(J12:J12)</f>
        <v>0</v>
      </c>
      <c r="Q13" s="33"/>
      <c r="R13" s="33"/>
    </row>
    <row r="14" spans="1:18" s="16" customFormat="1" ht="13.8" x14ac:dyDescent="0.25">
      <c r="A14" s="58"/>
      <c r="B14" s="41"/>
      <c r="C14" s="41"/>
      <c r="D14" s="35"/>
      <c r="E14" s="36"/>
      <c r="F14" s="37"/>
      <c r="G14" s="37"/>
      <c r="H14" s="80"/>
      <c r="I14" s="80"/>
      <c r="J14" s="59"/>
      <c r="Q14" s="33"/>
      <c r="R14" s="33"/>
    </row>
    <row r="15" spans="1:18" s="16" customFormat="1" ht="13.8" x14ac:dyDescent="0.25">
      <c r="A15" s="82">
        <v>3</v>
      </c>
      <c r="B15" s="42" t="s">
        <v>120</v>
      </c>
      <c r="C15" s="42"/>
      <c r="D15" s="46"/>
      <c r="E15" s="36"/>
      <c r="F15" s="37"/>
      <c r="G15" s="37"/>
      <c r="H15" s="80"/>
      <c r="I15" s="80"/>
      <c r="J15" s="79"/>
      <c r="Q15" s="33"/>
      <c r="R15" s="33"/>
    </row>
    <row r="16" spans="1:18" s="16" customFormat="1" ht="13.95" customHeight="1" x14ac:dyDescent="0.25">
      <c r="A16" s="60" t="s">
        <v>18</v>
      </c>
      <c r="B16" s="81" t="s">
        <v>152</v>
      </c>
      <c r="C16" s="42"/>
      <c r="D16" s="46"/>
      <c r="E16" s="36"/>
      <c r="F16" s="37"/>
      <c r="G16" s="37"/>
      <c r="H16" s="80"/>
      <c r="I16" s="80"/>
      <c r="J16" s="79"/>
      <c r="Q16" s="33"/>
      <c r="R16" s="33"/>
    </row>
    <row r="17" spans="1:18" s="16" customFormat="1" ht="13.8" x14ac:dyDescent="0.25">
      <c r="A17" s="60" t="s">
        <v>118</v>
      </c>
      <c r="B17" s="39" t="s">
        <v>155</v>
      </c>
      <c r="C17" s="49"/>
      <c r="D17" s="48" t="s">
        <v>7</v>
      </c>
      <c r="E17" s="36">
        <v>1</v>
      </c>
      <c r="F17" s="47"/>
      <c r="G17" s="47"/>
      <c r="H17" s="38">
        <f t="shared" ref="H17" si="4">E17*F17</f>
        <v>0</v>
      </c>
      <c r="I17" s="38">
        <f t="shared" ref="I17" si="5">E17*G17</f>
        <v>0</v>
      </c>
      <c r="J17" s="57">
        <f t="shared" ref="J17" si="6">H17+I17</f>
        <v>0</v>
      </c>
      <c r="Q17" s="33"/>
      <c r="R17" s="33"/>
    </row>
    <row r="18" spans="1:18" s="16" customFormat="1" ht="13.8" x14ac:dyDescent="0.25">
      <c r="A18" s="60" t="s">
        <v>116</v>
      </c>
      <c r="B18" s="40" t="s">
        <v>207</v>
      </c>
      <c r="C18" s="49"/>
      <c r="D18" s="48" t="s">
        <v>7</v>
      </c>
      <c r="E18" s="36">
        <v>1</v>
      </c>
      <c r="F18" s="47"/>
      <c r="G18" s="47"/>
      <c r="H18" s="38">
        <f t="shared" ref="H18" si="7">E18*F18</f>
        <v>0</v>
      </c>
      <c r="I18" s="38">
        <f t="shared" ref="I18" si="8">E18*G18</f>
        <v>0</v>
      </c>
      <c r="J18" s="57">
        <f t="shared" ref="J18" si="9">H18+I18</f>
        <v>0</v>
      </c>
      <c r="Q18" s="33"/>
      <c r="R18" s="33"/>
    </row>
    <row r="19" spans="1:18" s="16" customFormat="1" ht="20.399999999999999" x14ac:dyDescent="0.25">
      <c r="A19" s="60" t="s">
        <v>114</v>
      </c>
      <c r="B19" s="39" t="s">
        <v>284</v>
      </c>
      <c r="C19" s="49"/>
      <c r="D19" s="48" t="s">
        <v>6</v>
      </c>
      <c r="E19" s="36">
        <v>50</v>
      </c>
      <c r="F19" s="47"/>
      <c r="G19" s="47"/>
      <c r="H19" s="38">
        <f t="shared" ref="H19:H23" si="10">E19*F19</f>
        <v>0</v>
      </c>
      <c r="I19" s="38">
        <f t="shared" ref="I19:I23" si="11">E19*G19</f>
        <v>0</v>
      </c>
      <c r="J19" s="57">
        <f t="shared" ref="J19:J23" si="12">H19+I19</f>
        <v>0</v>
      </c>
      <c r="Q19" s="33"/>
      <c r="R19" s="33"/>
    </row>
    <row r="20" spans="1:18" s="16" customFormat="1" ht="13.8" x14ac:dyDescent="0.25">
      <c r="A20" s="60" t="s">
        <v>112</v>
      </c>
      <c r="B20" s="40" t="s">
        <v>288</v>
      </c>
      <c r="C20" s="49"/>
      <c r="D20" s="48" t="s">
        <v>6</v>
      </c>
      <c r="E20" s="36">
        <v>50</v>
      </c>
      <c r="F20" s="47"/>
      <c r="G20" s="47"/>
      <c r="H20" s="38">
        <f t="shared" si="10"/>
        <v>0</v>
      </c>
      <c r="I20" s="38">
        <f t="shared" si="11"/>
        <v>0</v>
      </c>
      <c r="J20" s="57">
        <f t="shared" si="12"/>
        <v>0</v>
      </c>
      <c r="Q20" s="33"/>
      <c r="R20" s="33"/>
    </row>
    <row r="21" spans="1:18" s="16" customFormat="1" ht="13.8" x14ac:dyDescent="0.25">
      <c r="A21" s="60" t="s">
        <v>110</v>
      </c>
      <c r="B21" s="39" t="s">
        <v>154</v>
      </c>
      <c r="C21" s="39"/>
      <c r="D21" s="48" t="s">
        <v>6</v>
      </c>
      <c r="E21" s="36">
        <v>50</v>
      </c>
      <c r="F21" s="47"/>
      <c r="G21" s="47"/>
      <c r="H21" s="38">
        <f t="shared" si="10"/>
        <v>0</v>
      </c>
      <c r="I21" s="38">
        <f t="shared" si="11"/>
        <v>0</v>
      </c>
      <c r="J21" s="57">
        <f t="shared" si="12"/>
        <v>0</v>
      </c>
      <c r="Q21" s="33"/>
      <c r="R21" s="33"/>
    </row>
    <row r="22" spans="1:18" s="16" customFormat="1" ht="15.6" x14ac:dyDescent="0.25">
      <c r="A22" s="60" t="s">
        <v>108</v>
      </c>
      <c r="B22" s="39" t="s">
        <v>151</v>
      </c>
      <c r="C22" s="39"/>
      <c r="D22" s="48" t="s">
        <v>6</v>
      </c>
      <c r="E22" s="36">
        <v>166</v>
      </c>
      <c r="F22" s="47"/>
      <c r="G22" s="47"/>
      <c r="H22" s="38">
        <f t="shared" si="10"/>
        <v>0</v>
      </c>
      <c r="I22" s="38">
        <f t="shared" si="11"/>
        <v>0</v>
      </c>
      <c r="J22" s="57">
        <f t="shared" si="12"/>
        <v>0</v>
      </c>
      <c r="Q22" s="33"/>
      <c r="R22" s="33"/>
    </row>
    <row r="23" spans="1:18" s="16" customFormat="1" ht="13.8" x14ac:dyDescent="0.25">
      <c r="A23" s="60" t="s">
        <v>106</v>
      </c>
      <c r="B23" s="40" t="s">
        <v>278</v>
      </c>
      <c r="C23" s="39"/>
      <c r="D23" s="48" t="s">
        <v>7</v>
      </c>
      <c r="E23" s="36">
        <v>2</v>
      </c>
      <c r="F23" s="47"/>
      <c r="G23" s="47"/>
      <c r="H23" s="38">
        <f t="shared" si="10"/>
        <v>0</v>
      </c>
      <c r="I23" s="38">
        <f t="shared" si="11"/>
        <v>0</v>
      </c>
      <c r="J23" s="57">
        <f t="shared" si="12"/>
        <v>0</v>
      </c>
      <c r="Q23" s="33"/>
      <c r="R23" s="33"/>
    </row>
    <row r="24" spans="1:18" s="16" customFormat="1" ht="13.8" x14ac:dyDescent="0.25">
      <c r="A24" s="60" t="s">
        <v>104</v>
      </c>
      <c r="B24" s="40" t="s">
        <v>282</v>
      </c>
      <c r="C24" s="39"/>
      <c r="D24" s="48" t="s">
        <v>7</v>
      </c>
      <c r="E24" s="36">
        <v>2</v>
      </c>
      <c r="F24" s="47"/>
      <c r="G24" s="47"/>
      <c r="H24" s="38">
        <f t="shared" ref="H24:H26" si="13">E24*F24</f>
        <v>0</v>
      </c>
      <c r="I24" s="38">
        <f t="shared" ref="I24:I26" si="14">E24*G24</f>
        <v>0</v>
      </c>
      <c r="J24" s="57">
        <f t="shared" ref="J24:J26" si="15">H24+I24</f>
        <v>0</v>
      </c>
      <c r="Q24" s="33"/>
      <c r="R24" s="33"/>
    </row>
    <row r="25" spans="1:18" s="16" customFormat="1" ht="13.8" x14ac:dyDescent="0.25">
      <c r="A25" s="60" t="s">
        <v>102</v>
      </c>
      <c r="B25" s="40" t="s">
        <v>156</v>
      </c>
      <c r="C25" s="39"/>
      <c r="D25" s="48" t="s">
        <v>6</v>
      </c>
      <c r="E25" s="36">
        <v>15</v>
      </c>
      <c r="F25" s="47"/>
      <c r="G25" s="47"/>
      <c r="H25" s="38">
        <f t="shared" si="13"/>
        <v>0</v>
      </c>
      <c r="I25" s="38">
        <f t="shared" si="14"/>
        <v>0</v>
      </c>
      <c r="J25" s="57">
        <f t="shared" si="15"/>
        <v>0</v>
      </c>
      <c r="Q25" s="33"/>
      <c r="R25" s="33"/>
    </row>
    <row r="26" spans="1:18" s="16" customFormat="1" ht="13.8" x14ac:dyDescent="0.25">
      <c r="A26" s="60" t="s">
        <v>100</v>
      </c>
      <c r="B26" s="40" t="s">
        <v>157</v>
      </c>
      <c r="C26" s="39"/>
      <c r="D26" s="48" t="s">
        <v>6</v>
      </c>
      <c r="E26" s="36">
        <v>50</v>
      </c>
      <c r="F26" s="47"/>
      <c r="G26" s="47"/>
      <c r="H26" s="38">
        <f t="shared" si="13"/>
        <v>0</v>
      </c>
      <c r="I26" s="38">
        <f t="shared" si="14"/>
        <v>0</v>
      </c>
      <c r="J26" s="57">
        <f t="shared" si="15"/>
        <v>0</v>
      </c>
      <c r="Q26" s="33"/>
      <c r="R26" s="33"/>
    </row>
    <row r="27" spans="1:18" s="16" customFormat="1" ht="13.95" customHeight="1" x14ac:dyDescent="0.25">
      <c r="A27" s="60"/>
      <c r="B27" s="81"/>
      <c r="C27" s="42"/>
      <c r="D27" s="46"/>
      <c r="E27" s="36"/>
      <c r="F27" s="37"/>
      <c r="G27" s="37"/>
      <c r="H27" s="80"/>
      <c r="I27" s="80"/>
      <c r="J27" s="79"/>
      <c r="Q27" s="33"/>
      <c r="R27" s="33"/>
    </row>
    <row r="28" spans="1:18" s="16" customFormat="1" ht="13.95" customHeight="1" x14ac:dyDescent="0.25">
      <c r="A28" s="60"/>
      <c r="B28" s="81" t="s">
        <v>153</v>
      </c>
      <c r="C28" s="42"/>
      <c r="D28" s="46"/>
      <c r="E28" s="36"/>
      <c r="F28" s="37"/>
      <c r="G28" s="37"/>
      <c r="H28" s="80"/>
      <c r="I28" s="80"/>
      <c r="J28" s="79"/>
      <c r="Q28" s="33"/>
      <c r="R28" s="33"/>
    </row>
    <row r="29" spans="1:18" s="16" customFormat="1" ht="13.8" x14ac:dyDescent="0.25">
      <c r="A29" s="60" t="s">
        <v>93</v>
      </c>
      <c r="B29" s="40" t="s">
        <v>168</v>
      </c>
      <c r="C29" s="39"/>
      <c r="D29" s="48" t="s">
        <v>7</v>
      </c>
      <c r="E29" s="36">
        <v>1</v>
      </c>
      <c r="F29" s="47"/>
      <c r="G29" s="47"/>
      <c r="H29" s="38">
        <f t="shared" ref="H29:H37" si="16">E29*F29</f>
        <v>0</v>
      </c>
      <c r="I29" s="38">
        <f t="shared" ref="I29:I37" si="17">E29*G29</f>
        <v>0</v>
      </c>
      <c r="J29" s="57">
        <f t="shared" ref="J29:J37" si="18">H29+I29</f>
        <v>0</v>
      </c>
      <c r="Q29" s="33"/>
      <c r="R29" s="33"/>
    </row>
    <row r="30" spans="1:18" s="16" customFormat="1" ht="13.8" x14ac:dyDescent="0.25">
      <c r="A30" s="60" t="s">
        <v>91</v>
      </c>
      <c r="B30" s="40" t="s">
        <v>169</v>
      </c>
      <c r="C30" s="39"/>
      <c r="D30" s="48" t="s">
        <v>7</v>
      </c>
      <c r="E30" s="36">
        <v>2</v>
      </c>
      <c r="F30" s="47"/>
      <c r="G30" s="47"/>
      <c r="H30" s="38">
        <f t="shared" si="16"/>
        <v>0</v>
      </c>
      <c r="I30" s="38">
        <f t="shared" si="17"/>
        <v>0</v>
      </c>
      <c r="J30" s="57">
        <f t="shared" si="18"/>
        <v>0</v>
      </c>
      <c r="Q30" s="33"/>
      <c r="R30" s="33"/>
    </row>
    <row r="31" spans="1:18" s="16" customFormat="1" ht="13.8" x14ac:dyDescent="0.25">
      <c r="A31" s="60" t="s">
        <v>89</v>
      </c>
      <c r="B31" s="40" t="s">
        <v>170</v>
      </c>
      <c r="C31" s="39"/>
      <c r="D31" s="48" t="s">
        <v>7</v>
      </c>
      <c r="E31" s="36">
        <v>8</v>
      </c>
      <c r="F31" s="47"/>
      <c r="G31" s="47"/>
      <c r="H31" s="38">
        <f t="shared" si="16"/>
        <v>0</v>
      </c>
      <c r="I31" s="38">
        <f t="shared" si="17"/>
        <v>0</v>
      </c>
      <c r="J31" s="57">
        <f t="shared" si="18"/>
        <v>0</v>
      </c>
      <c r="Q31" s="33"/>
      <c r="R31" s="33"/>
    </row>
    <row r="32" spans="1:18" s="16" customFormat="1" ht="13.8" x14ac:dyDescent="0.25">
      <c r="A32" s="60" t="s">
        <v>87</v>
      </c>
      <c r="B32" s="40" t="s">
        <v>158</v>
      </c>
      <c r="C32" s="39"/>
      <c r="D32" s="48" t="s">
        <v>7</v>
      </c>
      <c r="E32" s="36">
        <v>1</v>
      </c>
      <c r="F32" s="47"/>
      <c r="G32" s="47"/>
      <c r="H32" s="38">
        <f t="shared" si="16"/>
        <v>0</v>
      </c>
      <c r="I32" s="38">
        <f t="shared" si="17"/>
        <v>0</v>
      </c>
      <c r="J32" s="57">
        <f t="shared" si="18"/>
        <v>0</v>
      </c>
      <c r="Q32" s="33"/>
      <c r="R32" s="33"/>
    </row>
    <row r="33" spans="1:18" s="16" customFormat="1" ht="13.8" x14ac:dyDescent="0.25">
      <c r="A33" s="60" t="s">
        <v>85</v>
      </c>
      <c r="B33" s="40" t="s">
        <v>159</v>
      </c>
      <c r="C33" s="39"/>
      <c r="D33" s="48" t="s">
        <v>7</v>
      </c>
      <c r="E33" s="36">
        <v>1</v>
      </c>
      <c r="F33" s="47"/>
      <c r="G33" s="47"/>
      <c r="H33" s="38">
        <f t="shared" si="16"/>
        <v>0</v>
      </c>
      <c r="I33" s="38">
        <f t="shared" si="17"/>
        <v>0</v>
      </c>
      <c r="J33" s="57">
        <f t="shared" si="18"/>
        <v>0</v>
      </c>
      <c r="Q33" s="33"/>
      <c r="R33" s="33"/>
    </row>
    <row r="34" spans="1:18" s="16" customFormat="1" ht="13.8" x14ac:dyDescent="0.25">
      <c r="A34" s="60" t="s">
        <v>83</v>
      </c>
      <c r="B34" s="40" t="s">
        <v>160</v>
      </c>
      <c r="C34" s="39"/>
      <c r="D34" s="48" t="s">
        <v>7</v>
      </c>
      <c r="E34" s="36">
        <v>1</v>
      </c>
      <c r="F34" s="47"/>
      <c r="G34" s="47"/>
      <c r="H34" s="38">
        <f t="shared" si="16"/>
        <v>0</v>
      </c>
      <c r="I34" s="38">
        <f t="shared" si="17"/>
        <v>0</v>
      </c>
      <c r="J34" s="57">
        <f t="shared" si="18"/>
        <v>0</v>
      </c>
      <c r="Q34" s="33"/>
      <c r="R34" s="33"/>
    </row>
    <row r="35" spans="1:18" s="16" customFormat="1" ht="13.8" x14ac:dyDescent="0.25">
      <c r="A35" s="60" t="s">
        <v>81</v>
      </c>
      <c r="B35" s="40" t="s">
        <v>171</v>
      </c>
      <c r="C35" s="34"/>
      <c r="D35" s="48" t="s">
        <v>7</v>
      </c>
      <c r="E35" s="36">
        <v>3</v>
      </c>
      <c r="F35" s="47"/>
      <c r="G35" s="47"/>
      <c r="H35" s="38">
        <f t="shared" si="16"/>
        <v>0</v>
      </c>
      <c r="I35" s="38">
        <f t="shared" si="17"/>
        <v>0</v>
      </c>
      <c r="J35" s="57">
        <f t="shared" si="18"/>
        <v>0</v>
      </c>
      <c r="Q35" s="33"/>
      <c r="R35" s="33"/>
    </row>
    <row r="36" spans="1:18" s="16" customFormat="1" ht="13.8" x14ac:dyDescent="0.25">
      <c r="A36" s="60" t="s">
        <v>78</v>
      </c>
      <c r="B36" s="40" t="s">
        <v>172</v>
      </c>
      <c r="C36" s="34"/>
      <c r="D36" s="48" t="s">
        <v>7</v>
      </c>
      <c r="E36" s="36">
        <v>3</v>
      </c>
      <c r="F36" s="47"/>
      <c r="G36" s="47"/>
      <c r="H36" s="38">
        <f t="shared" si="16"/>
        <v>0</v>
      </c>
      <c r="I36" s="38">
        <f t="shared" si="17"/>
        <v>0</v>
      </c>
      <c r="J36" s="57">
        <f t="shared" si="18"/>
        <v>0</v>
      </c>
      <c r="Q36" s="33"/>
      <c r="R36" s="33"/>
    </row>
    <row r="37" spans="1:18" s="16" customFormat="1" ht="13.8" x14ac:dyDescent="0.25">
      <c r="A37" s="60" t="s">
        <v>75</v>
      </c>
      <c r="B37" s="40" t="s">
        <v>161</v>
      </c>
      <c r="C37" s="39"/>
      <c r="D37" s="48" t="s">
        <v>6</v>
      </c>
      <c r="E37" s="36">
        <v>110</v>
      </c>
      <c r="F37" s="47"/>
      <c r="G37" s="47"/>
      <c r="H37" s="38">
        <f t="shared" si="16"/>
        <v>0</v>
      </c>
      <c r="I37" s="38">
        <f t="shared" si="17"/>
        <v>0</v>
      </c>
      <c r="J37" s="57">
        <f t="shared" si="18"/>
        <v>0</v>
      </c>
      <c r="Q37" s="33"/>
      <c r="R37" s="33"/>
    </row>
    <row r="38" spans="1:18" s="16" customFormat="1" ht="13.8" x14ac:dyDescent="0.25">
      <c r="A38" s="60" t="s">
        <v>176</v>
      </c>
      <c r="B38" s="40" t="s">
        <v>173</v>
      </c>
      <c r="C38" s="39"/>
      <c r="D38" s="48" t="s">
        <v>7</v>
      </c>
      <c r="E38" s="36">
        <v>102</v>
      </c>
      <c r="F38" s="47"/>
      <c r="G38" s="47"/>
      <c r="H38" s="38">
        <f t="shared" ref="H38:H46" si="19">E38*F38</f>
        <v>0</v>
      </c>
      <c r="I38" s="38">
        <f t="shared" ref="I38:I46" si="20">E38*G38</f>
        <v>0</v>
      </c>
      <c r="J38" s="57">
        <f t="shared" ref="J38:J46" si="21">H38+I38</f>
        <v>0</v>
      </c>
      <c r="Q38" s="33"/>
      <c r="R38" s="33"/>
    </row>
    <row r="39" spans="1:18" s="16" customFormat="1" ht="13.8" x14ac:dyDescent="0.25">
      <c r="A39" s="60" t="s">
        <v>177</v>
      </c>
      <c r="B39" s="40" t="s">
        <v>174</v>
      </c>
      <c r="C39" s="39"/>
      <c r="D39" s="48" t="s">
        <v>7</v>
      </c>
      <c r="E39" s="36">
        <v>8</v>
      </c>
      <c r="F39" s="47"/>
      <c r="G39" s="47"/>
      <c r="H39" s="38">
        <f t="shared" si="19"/>
        <v>0</v>
      </c>
      <c r="I39" s="38">
        <f t="shared" si="20"/>
        <v>0</v>
      </c>
      <c r="J39" s="57">
        <f t="shared" si="21"/>
        <v>0</v>
      </c>
      <c r="Q39" s="33"/>
      <c r="R39" s="33"/>
    </row>
    <row r="40" spans="1:18" s="16" customFormat="1" ht="13.8" x14ac:dyDescent="0.25">
      <c r="A40" s="60" t="s">
        <v>178</v>
      </c>
      <c r="B40" s="40" t="s">
        <v>175</v>
      </c>
      <c r="C40" s="39"/>
      <c r="D40" s="48" t="s">
        <v>7</v>
      </c>
      <c r="E40" s="36">
        <v>4</v>
      </c>
      <c r="F40" s="47"/>
      <c r="G40" s="47"/>
      <c r="H40" s="38">
        <f t="shared" si="19"/>
        <v>0</v>
      </c>
      <c r="I40" s="38">
        <f t="shared" si="20"/>
        <v>0</v>
      </c>
      <c r="J40" s="57">
        <f t="shared" si="21"/>
        <v>0</v>
      </c>
      <c r="Q40" s="33"/>
      <c r="R40" s="33"/>
    </row>
    <row r="41" spans="1:18" s="16" customFormat="1" ht="13.8" x14ac:dyDescent="0.25">
      <c r="A41" s="60" t="s">
        <v>179</v>
      </c>
      <c r="B41" s="40" t="s">
        <v>162</v>
      </c>
      <c r="C41" s="39"/>
      <c r="D41" s="48" t="s">
        <v>7</v>
      </c>
      <c r="E41" s="36">
        <v>8</v>
      </c>
      <c r="F41" s="47"/>
      <c r="G41" s="47"/>
      <c r="H41" s="38">
        <f t="shared" si="19"/>
        <v>0</v>
      </c>
      <c r="I41" s="38">
        <f t="shared" si="20"/>
        <v>0</v>
      </c>
      <c r="J41" s="57">
        <f t="shared" si="21"/>
        <v>0</v>
      </c>
      <c r="Q41" s="33"/>
      <c r="R41" s="33"/>
    </row>
    <row r="42" spans="1:18" s="16" customFormat="1" ht="13.8" x14ac:dyDescent="0.25">
      <c r="A42" s="60" t="s">
        <v>180</v>
      </c>
      <c r="B42" s="40" t="s">
        <v>163</v>
      </c>
      <c r="C42" s="39"/>
      <c r="D42" s="48" t="s">
        <v>7</v>
      </c>
      <c r="E42" s="36">
        <v>4</v>
      </c>
      <c r="F42" s="47"/>
      <c r="G42" s="47"/>
      <c r="H42" s="38">
        <f t="shared" si="19"/>
        <v>0</v>
      </c>
      <c r="I42" s="38">
        <f t="shared" si="20"/>
        <v>0</v>
      </c>
      <c r="J42" s="57">
        <f t="shared" si="21"/>
        <v>0</v>
      </c>
      <c r="Q42" s="33"/>
      <c r="R42" s="33"/>
    </row>
    <row r="43" spans="1:18" s="16" customFormat="1" ht="13.8" x14ac:dyDescent="0.25">
      <c r="A43" s="60" t="s">
        <v>181</v>
      </c>
      <c r="B43" s="40" t="s">
        <v>164</v>
      </c>
      <c r="C43" s="39"/>
      <c r="D43" s="48" t="s">
        <v>7</v>
      </c>
      <c r="E43" s="36">
        <v>5</v>
      </c>
      <c r="F43" s="47"/>
      <c r="G43" s="47"/>
      <c r="H43" s="38">
        <f t="shared" si="19"/>
        <v>0</v>
      </c>
      <c r="I43" s="38">
        <f t="shared" si="20"/>
        <v>0</v>
      </c>
      <c r="J43" s="57">
        <f t="shared" si="21"/>
        <v>0</v>
      </c>
      <c r="Q43" s="33"/>
      <c r="R43" s="33"/>
    </row>
    <row r="44" spans="1:18" s="16" customFormat="1" ht="13.8" x14ac:dyDescent="0.25">
      <c r="A44" s="60" t="s">
        <v>182</v>
      </c>
      <c r="B44" s="40" t="s">
        <v>165</v>
      </c>
      <c r="C44" s="39"/>
      <c r="D44" s="48" t="s">
        <v>6</v>
      </c>
      <c r="E44" s="36">
        <v>10</v>
      </c>
      <c r="F44" s="47"/>
      <c r="G44" s="47"/>
      <c r="H44" s="38">
        <f t="shared" si="19"/>
        <v>0</v>
      </c>
      <c r="I44" s="38">
        <f t="shared" si="20"/>
        <v>0</v>
      </c>
      <c r="J44" s="57">
        <f t="shared" si="21"/>
        <v>0</v>
      </c>
      <c r="Q44" s="33"/>
      <c r="R44" s="33"/>
    </row>
    <row r="45" spans="1:18" s="16" customFormat="1" ht="13.8" x14ac:dyDescent="0.25">
      <c r="A45" s="60" t="s">
        <v>183</v>
      </c>
      <c r="B45" s="40" t="s">
        <v>166</v>
      </c>
      <c r="C45" s="39"/>
      <c r="D45" s="48" t="s">
        <v>6</v>
      </c>
      <c r="E45" s="36">
        <v>10</v>
      </c>
      <c r="F45" s="47"/>
      <c r="G45" s="47"/>
      <c r="H45" s="38">
        <f t="shared" si="19"/>
        <v>0</v>
      </c>
      <c r="I45" s="38">
        <f t="shared" si="20"/>
        <v>0</v>
      </c>
      <c r="J45" s="57">
        <f t="shared" si="21"/>
        <v>0</v>
      </c>
      <c r="Q45" s="33"/>
      <c r="R45" s="33"/>
    </row>
    <row r="46" spans="1:18" s="16" customFormat="1" ht="13.8" x14ac:dyDescent="0.25">
      <c r="A46" s="60" t="s">
        <v>184</v>
      </c>
      <c r="B46" s="40" t="s">
        <v>167</v>
      </c>
      <c r="C46" s="39"/>
      <c r="D46" s="48" t="s">
        <v>6</v>
      </c>
      <c r="E46" s="36">
        <v>125</v>
      </c>
      <c r="F46" s="47"/>
      <c r="G46" s="47"/>
      <c r="H46" s="38">
        <f t="shared" si="19"/>
        <v>0</v>
      </c>
      <c r="I46" s="38">
        <f t="shared" si="20"/>
        <v>0</v>
      </c>
      <c r="J46" s="57">
        <f t="shared" si="21"/>
        <v>0</v>
      </c>
      <c r="Q46" s="33"/>
      <c r="R46" s="33"/>
    </row>
    <row r="47" spans="1:18" s="16" customFormat="1" ht="13.8" x14ac:dyDescent="0.25">
      <c r="A47" s="60"/>
      <c r="B47" s="40"/>
      <c r="C47" s="39"/>
      <c r="D47" s="48"/>
      <c r="E47" s="36"/>
      <c r="F47" s="78"/>
      <c r="G47" s="78"/>
      <c r="H47" s="38"/>
      <c r="I47" s="38"/>
      <c r="J47" s="57"/>
      <c r="Q47" s="33"/>
      <c r="R47" s="33"/>
    </row>
    <row r="48" spans="1:18" s="16" customFormat="1" ht="13.8" x14ac:dyDescent="0.25">
      <c r="A48" s="60"/>
      <c r="B48" s="81" t="s">
        <v>186</v>
      </c>
      <c r="C48" s="39"/>
      <c r="D48" s="48"/>
      <c r="E48" s="36"/>
      <c r="F48" s="78"/>
      <c r="G48" s="78"/>
      <c r="H48" s="38"/>
      <c r="I48" s="38"/>
      <c r="J48" s="57"/>
      <c r="Q48" s="33"/>
      <c r="R48" s="33"/>
    </row>
    <row r="49" spans="1:18" s="16" customFormat="1" ht="13.8" x14ac:dyDescent="0.25">
      <c r="A49" s="60" t="s">
        <v>191</v>
      </c>
      <c r="B49" s="40" t="s">
        <v>169</v>
      </c>
      <c r="C49" s="39"/>
      <c r="D49" s="48" t="s">
        <v>7</v>
      </c>
      <c r="E49" s="36">
        <v>1</v>
      </c>
      <c r="F49" s="47"/>
      <c r="G49" s="47"/>
      <c r="H49" s="38">
        <f t="shared" ref="H49:H67" si="22">E49*F49</f>
        <v>0</v>
      </c>
      <c r="I49" s="38">
        <f t="shared" ref="I49:I67" si="23">E49*G49</f>
        <v>0</v>
      </c>
      <c r="J49" s="57">
        <f t="shared" ref="J49:J67" si="24">H49+I49</f>
        <v>0</v>
      </c>
      <c r="Q49" s="33"/>
      <c r="R49" s="33"/>
    </row>
    <row r="50" spans="1:18" s="16" customFormat="1" ht="13.8" x14ac:dyDescent="0.25">
      <c r="A50" s="60" t="s">
        <v>192</v>
      </c>
      <c r="B50" s="40" t="s">
        <v>170</v>
      </c>
      <c r="C50" s="39"/>
      <c r="D50" s="48" t="s">
        <v>7</v>
      </c>
      <c r="E50" s="36">
        <v>1</v>
      </c>
      <c r="F50" s="47"/>
      <c r="G50" s="47"/>
      <c r="H50" s="38">
        <f t="shared" si="22"/>
        <v>0</v>
      </c>
      <c r="I50" s="38">
        <f t="shared" si="23"/>
        <v>0</v>
      </c>
      <c r="J50" s="57">
        <f t="shared" si="24"/>
        <v>0</v>
      </c>
      <c r="Q50" s="33"/>
      <c r="R50" s="33"/>
    </row>
    <row r="51" spans="1:18" s="16" customFormat="1" ht="13.8" x14ac:dyDescent="0.25">
      <c r="A51" s="60" t="s">
        <v>193</v>
      </c>
      <c r="B51" s="40" t="s">
        <v>158</v>
      </c>
      <c r="C51" s="39"/>
      <c r="D51" s="48" t="s">
        <v>7</v>
      </c>
      <c r="E51" s="36">
        <v>1</v>
      </c>
      <c r="F51" s="47"/>
      <c r="G51" s="47"/>
      <c r="H51" s="38">
        <f t="shared" si="22"/>
        <v>0</v>
      </c>
      <c r="I51" s="38">
        <f t="shared" si="23"/>
        <v>0</v>
      </c>
      <c r="J51" s="57">
        <f t="shared" si="24"/>
        <v>0</v>
      </c>
      <c r="Q51" s="33"/>
      <c r="R51" s="33"/>
    </row>
    <row r="52" spans="1:18" s="16" customFormat="1" ht="13.8" x14ac:dyDescent="0.25">
      <c r="A52" s="60" t="s">
        <v>194</v>
      </c>
      <c r="B52" s="40" t="s">
        <v>188</v>
      </c>
      <c r="C52" s="39"/>
      <c r="D52" s="48" t="s">
        <v>7</v>
      </c>
      <c r="E52" s="36">
        <v>3</v>
      </c>
      <c r="F52" s="47"/>
      <c r="G52" s="47"/>
      <c r="H52" s="38">
        <f t="shared" si="22"/>
        <v>0</v>
      </c>
      <c r="I52" s="38">
        <f t="shared" si="23"/>
        <v>0</v>
      </c>
      <c r="J52" s="57">
        <f t="shared" si="24"/>
        <v>0</v>
      </c>
      <c r="Q52" s="33"/>
      <c r="R52" s="33"/>
    </row>
    <row r="53" spans="1:18" s="16" customFormat="1" ht="13.8" x14ac:dyDescent="0.25">
      <c r="A53" s="60" t="s">
        <v>195</v>
      </c>
      <c r="B53" s="40" t="s">
        <v>189</v>
      </c>
      <c r="C53" s="39"/>
      <c r="D53" s="48" t="s">
        <v>7</v>
      </c>
      <c r="E53" s="36">
        <v>3</v>
      </c>
      <c r="F53" s="47"/>
      <c r="G53" s="47"/>
      <c r="H53" s="38">
        <f t="shared" si="22"/>
        <v>0</v>
      </c>
      <c r="I53" s="38">
        <f t="shared" si="23"/>
        <v>0</v>
      </c>
      <c r="J53" s="57">
        <f t="shared" si="24"/>
        <v>0</v>
      </c>
      <c r="Q53" s="33"/>
      <c r="R53" s="33"/>
    </row>
    <row r="54" spans="1:18" s="16" customFormat="1" ht="13.8" x14ac:dyDescent="0.25">
      <c r="A54" s="60" t="s">
        <v>196</v>
      </c>
      <c r="B54" s="40" t="s">
        <v>190</v>
      </c>
      <c r="C54" s="39"/>
      <c r="D54" s="48" t="s">
        <v>7</v>
      </c>
      <c r="E54" s="36">
        <v>1</v>
      </c>
      <c r="F54" s="47"/>
      <c r="G54" s="47"/>
      <c r="H54" s="38">
        <f t="shared" si="22"/>
        <v>0</v>
      </c>
      <c r="I54" s="38">
        <f t="shared" si="23"/>
        <v>0</v>
      </c>
      <c r="J54" s="57">
        <f t="shared" si="24"/>
        <v>0</v>
      </c>
      <c r="Q54" s="33"/>
      <c r="R54" s="33"/>
    </row>
    <row r="55" spans="1:18" s="16" customFormat="1" ht="13.8" x14ac:dyDescent="0.25">
      <c r="A55" s="60" t="s">
        <v>197</v>
      </c>
      <c r="B55" s="40" t="s">
        <v>161</v>
      </c>
      <c r="C55" s="39"/>
      <c r="D55" s="48" t="s">
        <v>6</v>
      </c>
      <c r="E55" s="36">
        <v>20</v>
      </c>
      <c r="F55" s="47"/>
      <c r="G55" s="47"/>
      <c r="H55" s="38">
        <f t="shared" si="22"/>
        <v>0</v>
      </c>
      <c r="I55" s="38">
        <f t="shared" si="23"/>
        <v>0</v>
      </c>
      <c r="J55" s="57">
        <f t="shared" si="24"/>
        <v>0</v>
      </c>
      <c r="Q55" s="33"/>
      <c r="R55" s="33"/>
    </row>
    <row r="56" spans="1:18" s="16" customFormat="1" ht="13.8" x14ac:dyDescent="0.25">
      <c r="A56" s="60" t="s">
        <v>198</v>
      </c>
      <c r="B56" s="40" t="s">
        <v>187</v>
      </c>
      <c r="C56" s="39"/>
      <c r="D56" s="48" t="s">
        <v>7</v>
      </c>
      <c r="E56" s="36">
        <v>16</v>
      </c>
      <c r="F56" s="47"/>
      <c r="G56" s="47"/>
      <c r="H56" s="38">
        <f t="shared" si="22"/>
        <v>0</v>
      </c>
      <c r="I56" s="38">
        <f t="shared" si="23"/>
        <v>0</v>
      </c>
      <c r="J56" s="57">
        <f t="shared" si="24"/>
        <v>0</v>
      </c>
      <c r="Q56" s="33"/>
      <c r="R56" s="33"/>
    </row>
    <row r="57" spans="1:18" s="16" customFormat="1" ht="13.8" x14ac:dyDescent="0.25">
      <c r="A57" s="60" t="s">
        <v>199</v>
      </c>
      <c r="B57" s="40" t="s">
        <v>174</v>
      </c>
      <c r="C57" s="39"/>
      <c r="D57" s="48" t="s">
        <v>7</v>
      </c>
      <c r="E57" s="36">
        <v>4</v>
      </c>
      <c r="F57" s="47"/>
      <c r="G57" s="47"/>
      <c r="H57" s="38">
        <f t="shared" si="22"/>
        <v>0</v>
      </c>
      <c r="I57" s="38">
        <f t="shared" si="23"/>
        <v>0</v>
      </c>
      <c r="J57" s="57">
        <f t="shared" si="24"/>
        <v>0</v>
      </c>
      <c r="Q57" s="33"/>
      <c r="R57" s="33"/>
    </row>
    <row r="58" spans="1:18" s="16" customFormat="1" ht="13.8" x14ac:dyDescent="0.25">
      <c r="A58" s="60" t="s">
        <v>200</v>
      </c>
      <c r="B58" s="40" t="s">
        <v>175</v>
      </c>
      <c r="C58" s="39"/>
      <c r="D58" s="48" t="s">
        <v>7</v>
      </c>
      <c r="E58" s="36">
        <v>2</v>
      </c>
      <c r="F58" s="47"/>
      <c r="G58" s="47"/>
      <c r="H58" s="38">
        <f t="shared" si="22"/>
        <v>0</v>
      </c>
      <c r="I58" s="38">
        <f t="shared" si="23"/>
        <v>0</v>
      </c>
      <c r="J58" s="57">
        <f t="shared" si="24"/>
        <v>0</v>
      </c>
      <c r="Q58" s="33"/>
      <c r="R58" s="33"/>
    </row>
    <row r="59" spans="1:18" s="16" customFormat="1" ht="13.8" x14ac:dyDescent="0.25">
      <c r="A59" s="60" t="s">
        <v>201</v>
      </c>
      <c r="B59" s="40" t="s">
        <v>162</v>
      </c>
      <c r="C59" s="39"/>
      <c r="D59" s="48" t="s">
        <v>7</v>
      </c>
      <c r="E59" s="36">
        <v>2</v>
      </c>
      <c r="F59" s="47"/>
      <c r="G59" s="47"/>
      <c r="H59" s="38">
        <f t="shared" si="22"/>
        <v>0</v>
      </c>
      <c r="I59" s="38">
        <f t="shared" si="23"/>
        <v>0</v>
      </c>
      <c r="J59" s="57">
        <f t="shared" si="24"/>
        <v>0</v>
      </c>
      <c r="Q59" s="33"/>
      <c r="R59" s="33"/>
    </row>
    <row r="60" spans="1:18" s="16" customFormat="1" ht="13.8" x14ac:dyDescent="0.25">
      <c r="A60" s="60" t="s">
        <v>202</v>
      </c>
      <c r="B60" s="40" t="s">
        <v>163</v>
      </c>
      <c r="C60" s="39"/>
      <c r="D60" s="48" t="s">
        <v>7</v>
      </c>
      <c r="E60" s="36">
        <v>1</v>
      </c>
      <c r="F60" s="47"/>
      <c r="G60" s="47"/>
      <c r="H60" s="38">
        <f t="shared" si="22"/>
        <v>0</v>
      </c>
      <c r="I60" s="38">
        <f t="shared" si="23"/>
        <v>0</v>
      </c>
      <c r="J60" s="57">
        <f t="shared" si="24"/>
        <v>0</v>
      </c>
      <c r="Q60" s="33"/>
      <c r="R60" s="33"/>
    </row>
    <row r="61" spans="1:18" s="16" customFormat="1" ht="13.8" x14ac:dyDescent="0.25">
      <c r="A61" s="60" t="s">
        <v>203</v>
      </c>
      <c r="B61" s="40" t="s">
        <v>164</v>
      </c>
      <c r="C61" s="39"/>
      <c r="D61" s="48" t="s">
        <v>7</v>
      </c>
      <c r="E61" s="36">
        <v>5</v>
      </c>
      <c r="F61" s="47"/>
      <c r="G61" s="47"/>
      <c r="H61" s="38">
        <f t="shared" si="22"/>
        <v>0</v>
      </c>
      <c r="I61" s="38">
        <f t="shared" si="23"/>
        <v>0</v>
      </c>
      <c r="J61" s="57">
        <f t="shared" si="24"/>
        <v>0</v>
      </c>
      <c r="Q61" s="33"/>
      <c r="R61" s="33"/>
    </row>
    <row r="62" spans="1:18" s="16" customFormat="1" ht="13.8" x14ac:dyDescent="0.25">
      <c r="A62" s="60" t="s">
        <v>204</v>
      </c>
      <c r="B62" s="40" t="s">
        <v>165</v>
      </c>
      <c r="C62" s="39"/>
      <c r="D62" s="48" t="s">
        <v>6</v>
      </c>
      <c r="E62" s="36">
        <v>5</v>
      </c>
      <c r="F62" s="47"/>
      <c r="G62" s="47"/>
      <c r="H62" s="38">
        <f t="shared" si="22"/>
        <v>0</v>
      </c>
      <c r="I62" s="38">
        <f t="shared" si="23"/>
        <v>0</v>
      </c>
      <c r="J62" s="57">
        <f t="shared" si="24"/>
        <v>0</v>
      </c>
      <c r="Q62" s="33"/>
      <c r="R62" s="33"/>
    </row>
    <row r="63" spans="1:18" s="16" customFormat="1" ht="13.8" x14ac:dyDescent="0.25">
      <c r="A63" s="60" t="s">
        <v>205</v>
      </c>
      <c r="B63" s="40" t="s">
        <v>166</v>
      </c>
      <c r="C63" s="39"/>
      <c r="D63" s="48" t="s">
        <v>6</v>
      </c>
      <c r="E63" s="36">
        <v>5</v>
      </c>
      <c r="F63" s="47"/>
      <c r="G63" s="47"/>
      <c r="H63" s="38">
        <f t="shared" si="22"/>
        <v>0</v>
      </c>
      <c r="I63" s="38">
        <f t="shared" si="23"/>
        <v>0</v>
      </c>
      <c r="J63" s="57">
        <f t="shared" si="24"/>
        <v>0</v>
      </c>
      <c r="Q63" s="33"/>
      <c r="R63" s="33"/>
    </row>
    <row r="64" spans="1:18" s="16" customFormat="1" ht="13.8" x14ac:dyDescent="0.25">
      <c r="A64" s="60" t="s">
        <v>206</v>
      </c>
      <c r="B64" s="40" t="s">
        <v>167</v>
      </c>
      <c r="C64" s="39"/>
      <c r="D64" s="48" t="s">
        <v>6</v>
      </c>
      <c r="E64" s="36">
        <v>20</v>
      </c>
      <c r="F64" s="47"/>
      <c r="G64" s="47"/>
      <c r="H64" s="38">
        <f t="shared" si="22"/>
        <v>0</v>
      </c>
      <c r="I64" s="38">
        <f t="shared" si="23"/>
        <v>0</v>
      </c>
      <c r="J64" s="57">
        <f t="shared" si="24"/>
        <v>0</v>
      </c>
      <c r="Q64" s="33"/>
      <c r="R64" s="33"/>
    </row>
    <row r="65" spans="1:18" s="16" customFormat="1" ht="20.399999999999999" x14ac:dyDescent="0.25">
      <c r="A65" s="60" t="s">
        <v>274</v>
      </c>
      <c r="B65" s="40" t="s">
        <v>284</v>
      </c>
      <c r="C65" s="39"/>
      <c r="D65" s="48" t="s">
        <v>6</v>
      </c>
      <c r="E65" s="36">
        <v>55</v>
      </c>
      <c r="F65" s="47"/>
      <c r="G65" s="47"/>
      <c r="H65" s="38">
        <f t="shared" si="22"/>
        <v>0</v>
      </c>
      <c r="I65" s="38">
        <f t="shared" si="23"/>
        <v>0</v>
      </c>
      <c r="J65" s="57">
        <f t="shared" si="24"/>
        <v>0</v>
      </c>
      <c r="Q65" s="33"/>
      <c r="R65" s="33"/>
    </row>
    <row r="66" spans="1:18" s="16" customFormat="1" ht="13.8" x14ac:dyDescent="0.25">
      <c r="A66" s="60" t="s">
        <v>275</v>
      </c>
      <c r="B66" s="40" t="s">
        <v>289</v>
      </c>
      <c r="C66" s="39"/>
      <c r="D66" s="48" t="s">
        <v>6</v>
      </c>
      <c r="E66" s="36">
        <v>52</v>
      </c>
      <c r="F66" s="47"/>
      <c r="G66" s="47"/>
      <c r="H66" s="38">
        <f t="shared" si="22"/>
        <v>0</v>
      </c>
      <c r="I66" s="38">
        <f t="shared" si="23"/>
        <v>0</v>
      </c>
      <c r="J66" s="57">
        <f t="shared" si="24"/>
        <v>0</v>
      </c>
      <c r="Q66" s="33"/>
      <c r="R66" s="33"/>
    </row>
    <row r="67" spans="1:18" s="16" customFormat="1" ht="13.8" x14ac:dyDescent="0.25">
      <c r="A67" s="60" t="s">
        <v>276</v>
      </c>
      <c r="B67" s="40" t="s">
        <v>290</v>
      </c>
      <c r="C67" s="39"/>
      <c r="D67" s="48" t="s">
        <v>6</v>
      </c>
      <c r="E67" s="36">
        <v>12</v>
      </c>
      <c r="F67" s="47"/>
      <c r="G67" s="47"/>
      <c r="H67" s="38">
        <f t="shared" si="22"/>
        <v>0</v>
      </c>
      <c r="I67" s="38">
        <f t="shared" si="23"/>
        <v>0</v>
      </c>
      <c r="J67" s="57">
        <f t="shared" si="24"/>
        <v>0</v>
      </c>
      <c r="Q67" s="33"/>
      <c r="R67" s="33"/>
    </row>
    <row r="68" spans="1:18" s="16" customFormat="1" ht="13.8" x14ac:dyDescent="0.25">
      <c r="A68" s="60"/>
      <c r="B68" s="40"/>
      <c r="C68" s="39"/>
      <c r="D68" s="48"/>
      <c r="E68" s="36"/>
      <c r="F68" s="78"/>
      <c r="G68" s="78"/>
      <c r="H68" s="38"/>
      <c r="I68" s="38"/>
      <c r="J68" s="57"/>
      <c r="Q68" s="33"/>
      <c r="R68" s="33"/>
    </row>
    <row r="69" spans="1:18" s="16" customFormat="1" ht="13.8" x14ac:dyDescent="0.25">
      <c r="A69" s="60" t="s">
        <v>22</v>
      </c>
      <c r="B69" s="40" t="s">
        <v>95</v>
      </c>
      <c r="C69" s="39"/>
      <c r="D69" s="48" t="s">
        <v>8</v>
      </c>
      <c r="E69" s="36">
        <v>5</v>
      </c>
      <c r="F69" s="78"/>
      <c r="G69" s="78"/>
      <c r="H69" s="38"/>
      <c r="I69" s="38">
        <f>SUM(I17:I64)/100*E69</f>
        <v>0</v>
      </c>
      <c r="J69" s="57">
        <f>H69+I69</f>
        <v>0</v>
      </c>
      <c r="Q69" s="33"/>
      <c r="R69" s="33"/>
    </row>
    <row r="70" spans="1:18" s="16" customFormat="1" ht="13.8" x14ac:dyDescent="0.25">
      <c r="A70" s="60"/>
      <c r="B70" s="40"/>
      <c r="C70" s="39"/>
      <c r="D70" s="48"/>
      <c r="E70" s="36"/>
      <c r="F70" s="78"/>
      <c r="G70" s="78"/>
      <c r="H70" s="38"/>
      <c r="I70" s="38"/>
      <c r="J70" s="57"/>
      <c r="Q70" s="33"/>
      <c r="R70" s="33"/>
    </row>
    <row r="71" spans="1:18" s="16" customFormat="1" ht="13.8" x14ac:dyDescent="0.25">
      <c r="A71" s="56"/>
      <c r="B71" s="41" t="s">
        <v>20</v>
      </c>
      <c r="C71" s="41"/>
      <c r="D71" s="46"/>
      <c r="E71" s="36"/>
      <c r="F71" s="37"/>
      <c r="G71" s="37"/>
      <c r="H71" s="50">
        <f>SUM(H17:H69)</f>
        <v>0</v>
      </c>
      <c r="I71" s="50">
        <f>SUM(I17:I69)</f>
        <v>0</v>
      </c>
      <c r="J71" s="59">
        <f>SUM(J17:J69)</f>
        <v>0</v>
      </c>
    </row>
    <row r="72" spans="1:18" s="16" customFormat="1" ht="13.8" x14ac:dyDescent="0.25">
      <c r="A72" s="56"/>
      <c r="B72" s="41"/>
      <c r="C72" s="41"/>
      <c r="D72" s="46"/>
      <c r="E72" s="36"/>
      <c r="F72" s="37"/>
      <c r="G72" s="37"/>
      <c r="H72" s="50"/>
      <c r="I72" s="50"/>
      <c r="J72" s="59"/>
    </row>
    <row r="73" spans="1:18" s="16" customFormat="1" ht="13.8" x14ac:dyDescent="0.25">
      <c r="A73" s="56"/>
      <c r="B73" s="41" t="s">
        <v>19</v>
      </c>
      <c r="C73" s="41"/>
      <c r="D73" s="46"/>
      <c r="E73" s="36"/>
      <c r="F73" s="37"/>
      <c r="G73" s="37"/>
      <c r="H73" s="50"/>
      <c r="I73" s="50"/>
      <c r="J73" s="59">
        <f>J71+J13+J9</f>
        <v>0</v>
      </c>
    </row>
    <row r="74" spans="1:18" s="16" customFormat="1" ht="13.8" x14ac:dyDescent="0.25">
      <c r="A74" s="56"/>
      <c r="B74" s="41"/>
      <c r="C74" s="41"/>
      <c r="D74" s="46"/>
      <c r="E74" s="36"/>
      <c r="F74" s="37"/>
      <c r="G74" s="37"/>
      <c r="H74" s="50"/>
      <c r="I74" s="50"/>
      <c r="J74" s="59"/>
    </row>
    <row r="75" spans="1:18" s="16" customFormat="1" ht="13.8" x14ac:dyDescent="0.25">
      <c r="A75" s="61" t="s">
        <v>73</v>
      </c>
      <c r="B75" s="43" t="s">
        <v>9</v>
      </c>
      <c r="C75" s="43"/>
      <c r="D75" s="35"/>
      <c r="E75" s="51"/>
      <c r="F75" s="53"/>
      <c r="G75" s="53"/>
      <c r="H75" s="38"/>
      <c r="I75" s="38"/>
      <c r="J75" s="57"/>
    </row>
    <row r="76" spans="1:18" s="16" customFormat="1" ht="13.8" x14ac:dyDescent="0.25">
      <c r="A76" s="56" t="s">
        <v>72</v>
      </c>
      <c r="B76" s="34" t="s">
        <v>30</v>
      </c>
      <c r="C76" s="34"/>
      <c r="D76" s="35" t="s">
        <v>8</v>
      </c>
      <c r="E76" s="51">
        <v>10</v>
      </c>
      <c r="F76" s="52">
        <f>H71</f>
        <v>0</v>
      </c>
      <c r="G76" s="53"/>
      <c r="H76" s="38"/>
      <c r="I76" s="38"/>
      <c r="J76" s="57">
        <f>F76/100*E76</f>
        <v>0</v>
      </c>
    </row>
    <row r="77" spans="1:18" s="16" customFormat="1" ht="13.8" x14ac:dyDescent="0.25">
      <c r="A77" s="56" t="s">
        <v>71</v>
      </c>
      <c r="B77" s="44" t="s">
        <v>10</v>
      </c>
      <c r="C77" s="44"/>
      <c r="D77" s="35" t="s">
        <v>8</v>
      </c>
      <c r="E77" s="62">
        <v>5.5</v>
      </c>
      <c r="F77" s="52">
        <f>H71</f>
        <v>0</v>
      </c>
      <c r="G77" s="53"/>
      <c r="H77" s="38"/>
      <c r="I77" s="38"/>
      <c r="J77" s="57">
        <f>F77/100*E77</f>
        <v>0</v>
      </c>
    </row>
    <row r="78" spans="1:18" s="16" customFormat="1" ht="13.8" x14ac:dyDescent="0.25">
      <c r="A78" s="56" t="s">
        <v>70</v>
      </c>
      <c r="B78" s="44" t="s">
        <v>11</v>
      </c>
      <c r="C78" s="44"/>
      <c r="D78" s="35" t="s">
        <v>8</v>
      </c>
      <c r="E78" s="51">
        <v>3</v>
      </c>
      <c r="F78" s="52">
        <f>I71</f>
        <v>0</v>
      </c>
      <c r="G78" s="53"/>
      <c r="H78" s="38"/>
      <c r="I78" s="38"/>
      <c r="J78" s="57">
        <f>F78/100*E78</f>
        <v>0</v>
      </c>
    </row>
    <row r="79" spans="1:18" s="16" customFormat="1" ht="13.8" x14ac:dyDescent="0.25">
      <c r="A79" s="56" t="s">
        <v>69</v>
      </c>
      <c r="B79" s="44" t="s">
        <v>12</v>
      </c>
      <c r="C79" s="44"/>
      <c r="D79" s="35" t="s">
        <v>8</v>
      </c>
      <c r="E79" s="51">
        <v>1</v>
      </c>
      <c r="F79" s="52">
        <f>I71</f>
        <v>0</v>
      </c>
      <c r="G79" s="53"/>
      <c r="H79" s="38"/>
      <c r="I79" s="38"/>
      <c r="J79" s="57">
        <f>F79/100*E79</f>
        <v>0</v>
      </c>
    </row>
    <row r="80" spans="1:18" s="16" customFormat="1" ht="13.8" x14ac:dyDescent="0.25">
      <c r="A80" s="56" t="s">
        <v>68</v>
      </c>
      <c r="B80" s="44" t="s">
        <v>13</v>
      </c>
      <c r="C80" s="44"/>
      <c r="D80" s="35" t="s">
        <v>8</v>
      </c>
      <c r="E80" s="51">
        <v>2</v>
      </c>
      <c r="F80" s="52">
        <f>H71</f>
        <v>0</v>
      </c>
      <c r="G80" s="53"/>
      <c r="H80" s="38"/>
      <c r="I80" s="38"/>
      <c r="J80" s="57">
        <f>F80/100*E80</f>
        <v>0</v>
      </c>
      <c r="N80" s="19"/>
    </row>
    <row r="81" spans="1:14" s="16" customFormat="1" ht="13.8" x14ac:dyDescent="0.25">
      <c r="A81" s="56" t="s">
        <v>67</v>
      </c>
      <c r="B81" s="44" t="s">
        <v>285</v>
      </c>
      <c r="C81" s="44"/>
      <c r="D81" s="35" t="s">
        <v>28</v>
      </c>
      <c r="E81" s="51">
        <v>1</v>
      </c>
      <c r="F81" s="47"/>
      <c r="G81" s="53"/>
      <c r="H81" s="38"/>
      <c r="I81" s="38"/>
      <c r="J81" s="57">
        <f t="shared" ref="J81:J85" si="25">E81*F81</f>
        <v>0</v>
      </c>
      <c r="N81" s="19"/>
    </row>
    <row r="82" spans="1:14" s="16" customFormat="1" ht="13.8" x14ac:dyDescent="0.25">
      <c r="A82" s="56" t="s">
        <v>66</v>
      </c>
      <c r="B82" s="44" t="s">
        <v>35</v>
      </c>
      <c r="C82" s="44"/>
      <c r="D82" s="35" t="s">
        <v>28</v>
      </c>
      <c r="E82" s="51">
        <v>1</v>
      </c>
      <c r="F82" s="47"/>
      <c r="G82" s="53"/>
      <c r="H82" s="38"/>
      <c r="I82" s="38"/>
      <c r="J82" s="57">
        <f t="shared" si="25"/>
        <v>0</v>
      </c>
      <c r="N82" s="19"/>
    </row>
    <row r="83" spans="1:14" s="16" customFormat="1" ht="13.8" x14ac:dyDescent="0.25">
      <c r="A83" s="56" t="s">
        <v>65</v>
      </c>
      <c r="B83" s="44" t="s">
        <v>62</v>
      </c>
      <c r="C83" s="44"/>
      <c r="D83" s="35" t="s">
        <v>59</v>
      </c>
      <c r="E83" s="51">
        <v>8</v>
      </c>
      <c r="F83" s="47"/>
      <c r="G83" s="63"/>
      <c r="H83" s="64"/>
      <c r="I83" s="64"/>
      <c r="J83" s="57">
        <f t="shared" si="25"/>
        <v>0</v>
      </c>
      <c r="N83" s="19"/>
    </row>
    <row r="84" spans="1:14" s="16" customFormat="1" ht="13.8" x14ac:dyDescent="0.25">
      <c r="A84" s="56" t="s">
        <v>64</v>
      </c>
      <c r="B84" s="44" t="s">
        <v>60</v>
      </c>
      <c r="C84" s="44"/>
      <c r="D84" s="35" t="s">
        <v>59</v>
      </c>
      <c r="E84" s="51">
        <v>14</v>
      </c>
      <c r="F84" s="47"/>
      <c r="G84" s="63"/>
      <c r="H84" s="64"/>
      <c r="I84" s="64"/>
      <c r="J84" s="57">
        <f t="shared" si="25"/>
        <v>0</v>
      </c>
    </row>
    <row r="85" spans="1:14" s="16" customFormat="1" ht="13.8" x14ac:dyDescent="0.25">
      <c r="A85" s="56" t="s">
        <v>63</v>
      </c>
      <c r="B85" s="44" t="s">
        <v>58</v>
      </c>
      <c r="C85" s="44"/>
      <c r="D85" s="35" t="s">
        <v>28</v>
      </c>
      <c r="E85" s="51">
        <v>1</v>
      </c>
      <c r="F85" s="47"/>
      <c r="G85" s="63"/>
      <c r="H85" s="64"/>
      <c r="I85" s="64"/>
      <c r="J85" s="57">
        <f t="shared" si="25"/>
        <v>0</v>
      </c>
    </row>
    <row r="86" spans="1:14" s="16" customFormat="1" ht="13.8" x14ac:dyDescent="0.25">
      <c r="A86" s="56"/>
      <c r="B86" s="45" t="s">
        <v>14</v>
      </c>
      <c r="C86" s="45"/>
      <c r="D86" s="65"/>
      <c r="E86" s="66"/>
      <c r="F86" s="53"/>
      <c r="G86" s="67"/>
      <c r="H86" s="68"/>
      <c r="I86" s="68"/>
      <c r="J86" s="69">
        <f>SUM(J76:J85)</f>
        <v>0</v>
      </c>
    </row>
    <row r="87" spans="1:14" s="16" customFormat="1" ht="13.8" x14ac:dyDescent="0.25">
      <c r="A87" s="56"/>
      <c r="B87" s="45"/>
      <c r="C87" s="45"/>
      <c r="D87" s="65"/>
      <c r="E87" s="66"/>
      <c r="F87" s="53"/>
      <c r="G87" s="67"/>
      <c r="H87" s="68"/>
      <c r="I87" s="68"/>
      <c r="J87" s="69"/>
    </row>
    <row r="88" spans="1:14" s="16" customFormat="1" thickBot="1" x14ac:dyDescent="0.3">
      <c r="A88" s="70"/>
      <c r="B88" s="71" t="s">
        <v>15</v>
      </c>
      <c r="C88" s="71"/>
      <c r="D88" s="72"/>
      <c r="E88" s="73"/>
      <c r="F88" s="74"/>
      <c r="G88" s="75"/>
      <c r="H88" s="76"/>
      <c r="I88" s="76"/>
      <c r="J88" s="77">
        <f>J73+J86</f>
        <v>0</v>
      </c>
    </row>
    <row r="89" spans="1:14" x14ac:dyDescent="0.25">
      <c r="A89" s="20"/>
      <c r="B89" s="6"/>
      <c r="C89" s="6"/>
      <c r="D89" s="7"/>
      <c r="E89" s="21"/>
      <c r="F89" s="22"/>
      <c r="G89" s="23"/>
      <c r="H89" s="23"/>
      <c r="I89" s="23"/>
      <c r="J89" s="23"/>
    </row>
    <row r="90" spans="1:14" s="16" customFormat="1" x14ac:dyDescent="0.25">
      <c r="A90" s="24" t="s">
        <v>16</v>
      </c>
      <c r="B90" s="18"/>
      <c r="C90" s="18"/>
      <c r="D90" s="25"/>
      <c r="E90" s="25"/>
      <c r="F90" s="26"/>
      <c r="G90" s="18"/>
      <c r="H90" s="18"/>
      <c r="I90" s="18"/>
      <c r="J90" s="18"/>
    </row>
    <row r="91" spans="1:14" s="16" customFormat="1" ht="15" customHeight="1" x14ac:dyDescent="0.25">
      <c r="A91" s="27"/>
      <c r="B91" s="8" t="s">
        <v>17</v>
      </c>
      <c r="C91" s="8"/>
      <c r="E91" s="28"/>
      <c r="F91" s="19"/>
    </row>
    <row r="92" spans="1:14" s="16" customFormat="1" ht="31.5" customHeight="1" x14ac:dyDescent="0.25">
      <c r="A92" s="107" t="s">
        <v>148</v>
      </c>
      <c r="B92" s="108"/>
      <c r="C92" s="108"/>
      <c r="D92" s="108"/>
      <c r="E92" s="108"/>
      <c r="F92" s="108"/>
      <c r="G92" s="108"/>
      <c r="H92" s="108"/>
      <c r="I92" s="108"/>
      <c r="J92" s="108"/>
    </row>
    <row r="93" spans="1:14" s="16" customFormat="1" ht="13.8" x14ac:dyDescent="0.25">
      <c r="B93" s="15"/>
      <c r="C93" s="15"/>
      <c r="E93" s="28"/>
      <c r="F93" s="19"/>
    </row>
    <row r="94" spans="1:14" s="16" customFormat="1" ht="13.8" x14ac:dyDescent="0.25">
      <c r="B94" s="15"/>
      <c r="C94" s="15"/>
      <c r="E94" s="28"/>
      <c r="F94" s="19"/>
    </row>
    <row r="95" spans="1:14" x14ac:dyDescent="0.25">
      <c r="A95" s="16"/>
      <c r="B95" s="15"/>
      <c r="C95" s="15"/>
      <c r="D95" s="16"/>
      <c r="E95" s="28"/>
      <c r="F95" s="19"/>
      <c r="G95" s="16"/>
      <c r="H95" s="16"/>
      <c r="I95" s="16"/>
      <c r="J95" s="16"/>
    </row>
    <row r="96" spans="1:14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10"/>
      <c r="C101" s="10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29"/>
      <c r="C105" s="29"/>
    </row>
    <row r="106" spans="2:3" x14ac:dyDescent="0.25">
      <c r="B106" s="9"/>
      <c r="C106" s="9"/>
    </row>
    <row r="107" spans="2:3" x14ac:dyDescent="0.25">
      <c r="B107" s="11"/>
      <c r="C107" s="11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29"/>
      <c r="C110" s="29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29"/>
      <c r="C113" s="29"/>
    </row>
    <row r="114" spans="2:3" x14ac:dyDescent="0.25">
      <c r="B114" s="9"/>
      <c r="C114" s="9"/>
    </row>
    <row r="115" spans="2:3" x14ac:dyDescent="0.25">
      <c r="B115" s="30"/>
      <c r="C115" s="30"/>
    </row>
    <row r="116" spans="2:3" x14ac:dyDescent="0.25">
      <c r="B116" s="9"/>
      <c r="C116" s="9"/>
    </row>
    <row r="117" spans="2:3" x14ac:dyDescent="0.25">
      <c r="B117" s="31"/>
      <c r="C117" s="31"/>
    </row>
    <row r="118" spans="2:3" x14ac:dyDescent="0.25">
      <c r="B118" s="29"/>
      <c r="C118" s="29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</sheetData>
  <mergeCells count="7">
    <mergeCell ref="A92:J92"/>
    <mergeCell ref="A1:A2"/>
    <mergeCell ref="B1:B2"/>
    <mergeCell ref="C1:C2"/>
    <mergeCell ref="D1:D2"/>
    <mergeCell ref="E1:E2"/>
    <mergeCell ref="J1:J2"/>
  </mergeCells>
  <phoneticPr fontId="23" type="noConversion"/>
  <printOptions horizontalCentered="1"/>
  <pageMargins left="0.6692913385826772" right="0.6692913385826772" top="0.78740157480314965" bottom="0.6692913385826772" header="0.31496062992125984" footer="0.31496062992125984"/>
  <pageSetup paperSize="9" scale="95" fitToHeight="0" orientation="landscape" r:id="rId1"/>
  <headerFooter alignWithMargins="0">
    <oddHeader>&amp;LOprava elektroinstalace na vybraných VD na PTU JBC, I.etapa
&amp;"Arial,Tučné"&amp;12VD Bedřichov&amp;C&amp;"Arial,Tučné"SOUPIS PRACÍ A DODÁVEK&amp;R12/2024</oddHeader>
    <oddFooter>&amp;L_______________________________
MONTÁŽE ČAKOVICE s.r.o.&amp;C&amp;P z &amp;N&amp;R_______________________________
arch.č. P3303 02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9C1-7B98-46C7-8A76-BB15D4C7A4FF}">
  <sheetPr>
    <pageSetUpPr fitToPage="1"/>
  </sheetPr>
  <dimension ref="A1:R149"/>
  <sheetViews>
    <sheetView topLeftCell="A91" zoomScale="110" zoomScaleNormal="110" workbookViewId="0">
      <selection activeCell="J106" sqref="J106"/>
    </sheetView>
  </sheetViews>
  <sheetFormatPr defaultColWidth="8.88671875" defaultRowHeight="14.4" x14ac:dyDescent="0.25"/>
  <cols>
    <col min="1" max="1" width="6.44140625" style="18" customWidth="1"/>
    <col min="2" max="2" width="55.88671875" style="18" customWidth="1"/>
    <col min="3" max="3" width="14.44140625" style="18" bestFit="1" customWidth="1"/>
    <col min="4" max="4" width="5.6640625" style="18" customWidth="1"/>
    <col min="5" max="5" width="8.33203125" style="25" bestFit="1" customWidth="1"/>
    <col min="6" max="6" width="10.6640625" style="26" customWidth="1"/>
    <col min="7" max="7" width="10.6640625" style="18" customWidth="1"/>
    <col min="8" max="9" width="9.6640625" style="18" customWidth="1"/>
    <col min="10" max="10" width="10.6640625" style="18" customWidth="1"/>
    <col min="11" max="11" width="12.88671875" style="18" customWidth="1"/>
    <col min="12" max="13" width="8.88671875" style="18" customWidth="1"/>
    <col min="14" max="14" width="11.33203125" style="18" bestFit="1" customWidth="1"/>
    <col min="15" max="16384" width="8.88671875" style="18"/>
  </cols>
  <sheetData>
    <row r="1" spans="1:18" s="28" customFormat="1" ht="20.399999999999999" x14ac:dyDescent="0.25">
      <c r="A1" s="109" t="s">
        <v>0</v>
      </c>
      <c r="B1" s="111" t="s">
        <v>23</v>
      </c>
      <c r="C1" s="111" t="s">
        <v>24</v>
      </c>
      <c r="D1" s="111" t="s">
        <v>1</v>
      </c>
      <c r="E1" s="113" t="s">
        <v>2</v>
      </c>
      <c r="F1" s="12" t="s">
        <v>3</v>
      </c>
      <c r="G1" s="1" t="s">
        <v>3</v>
      </c>
      <c r="H1" s="1" t="s">
        <v>4</v>
      </c>
      <c r="I1" s="2" t="s">
        <v>4</v>
      </c>
      <c r="J1" s="105" t="s">
        <v>4</v>
      </c>
    </row>
    <row r="2" spans="1:18" s="28" customFormat="1" thickBot="1" x14ac:dyDescent="0.3">
      <c r="A2" s="110"/>
      <c r="B2" s="112"/>
      <c r="C2" s="112"/>
      <c r="D2" s="112"/>
      <c r="E2" s="114"/>
      <c r="F2" s="13" t="s">
        <v>44</v>
      </c>
      <c r="G2" s="3" t="s">
        <v>5</v>
      </c>
      <c r="H2" s="13" t="s">
        <v>44</v>
      </c>
      <c r="I2" s="3" t="s">
        <v>5</v>
      </c>
      <c r="J2" s="106"/>
    </row>
    <row r="3" spans="1:18" s="16" customFormat="1" ht="13.8" x14ac:dyDescent="0.25">
      <c r="A3" s="54">
        <v>1</v>
      </c>
      <c r="B3" s="32" t="s">
        <v>147</v>
      </c>
      <c r="C3" s="32"/>
      <c r="D3" s="4"/>
      <c r="E3" s="17"/>
      <c r="F3" s="14"/>
      <c r="G3" s="5"/>
      <c r="H3" s="5"/>
      <c r="I3" s="5"/>
      <c r="J3" s="55"/>
    </row>
    <row r="4" spans="1:18" s="16" customFormat="1" ht="13.8" x14ac:dyDescent="0.25">
      <c r="A4" s="56" t="s">
        <v>26</v>
      </c>
      <c r="B4" s="40" t="s">
        <v>209</v>
      </c>
      <c r="C4" s="40"/>
      <c r="D4" s="46" t="s">
        <v>6</v>
      </c>
      <c r="E4" s="36">
        <v>15</v>
      </c>
      <c r="F4" s="47"/>
      <c r="G4" s="37"/>
      <c r="H4" s="38">
        <f t="shared" ref="H4:H15" si="0">E4*F4</f>
        <v>0</v>
      </c>
      <c r="I4" s="38"/>
      <c r="J4" s="57">
        <f t="shared" ref="J4:J16" si="1">H4+I4</f>
        <v>0</v>
      </c>
    </row>
    <row r="5" spans="1:18" s="16" customFormat="1" ht="13.8" x14ac:dyDescent="0.25">
      <c r="A5" s="56" t="s">
        <v>27</v>
      </c>
      <c r="B5" s="40" t="s">
        <v>214</v>
      </c>
      <c r="C5" s="40"/>
      <c r="D5" s="46" t="s">
        <v>6</v>
      </c>
      <c r="E5" s="36">
        <v>960</v>
      </c>
      <c r="F5" s="47"/>
      <c r="G5" s="37"/>
      <c r="H5" s="38">
        <f t="shared" si="0"/>
        <v>0</v>
      </c>
      <c r="I5" s="38"/>
      <c r="J5" s="57">
        <f t="shared" si="1"/>
        <v>0</v>
      </c>
    </row>
    <row r="6" spans="1:18" s="16" customFormat="1" ht="13.8" x14ac:dyDescent="0.25">
      <c r="A6" s="56" t="s">
        <v>25</v>
      </c>
      <c r="B6" s="40" t="s">
        <v>142</v>
      </c>
      <c r="C6" s="40"/>
      <c r="D6" s="46" t="s">
        <v>6</v>
      </c>
      <c r="E6" s="36">
        <v>55</v>
      </c>
      <c r="F6" s="47"/>
      <c r="G6" s="37"/>
      <c r="H6" s="38">
        <f t="shared" si="0"/>
        <v>0</v>
      </c>
      <c r="I6" s="38"/>
      <c r="J6" s="57">
        <f t="shared" si="1"/>
        <v>0</v>
      </c>
    </row>
    <row r="7" spans="1:18" s="16" customFormat="1" ht="13.8" x14ac:dyDescent="0.25">
      <c r="A7" s="56" t="s">
        <v>41</v>
      </c>
      <c r="B7" s="40" t="s">
        <v>277</v>
      </c>
      <c r="C7" s="40"/>
      <c r="D7" s="46" t="s">
        <v>7</v>
      </c>
      <c r="E7" s="36">
        <v>8</v>
      </c>
      <c r="F7" s="47"/>
      <c r="G7" s="37"/>
      <c r="H7" s="38">
        <f t="shared" ref="H7" si="2">E7*F7</f>
        <v>0</v>
      </c>
      <c r="I7" s="38"/>
      <c r="J7" s="57">
        <f t="shared" ref="J7" si="3">H7+I7</f>
        <v>0</v>
      </c>
    </row>
    <row r="8" spans="1:18" s="16" customFormat="1" ht="13.8" x14ac:dyDescent="0.25">
      <c r="A8" s="56" t="s">
        <v>50</v>
      </c>
      <c r="B8" s="40" t="s">
        <v>140</v>
      </c>
      <c r="C8" s="40"/>
      <c r="D8" s="46" t="s">
        <v>7</v>
      </c>
      <c r="E8" s="36">
        <v>227</v>
      </c>
      <c r="F8" s="47"/>
      <c r="G8" s="37"/>
      <c r="H8" s="38">
        <f t="shared" si="0"/>
        <v>0</v>
      </c>
      <c r="I8" s="38"/>
      <c r="J8" s="57">
        <f t="shared" si="1"/>
        <v>0</v>
      </c>
    </row>
    <row r="9" spans="1:18" s="16" customFormat="1" ht="13.8" x14ac:dyDescent="0.25">
      <c r="A9" s="56" t="s">
        <v>141</v>
      </c>
      <c r="B9" s="40" t="s">
        <v>218</v>
      </c>
      <c r="C9" s="40"/>
      <c r="D9" s="46" t="s">
        <v>7</v>
      </c>
      <c r="E9" s="36">
        <v>10</v>
      </c>
      <c r="F9" s="47"/>
      <c r="G9" s="37"/>
      <c r="H9" s="38">
        <f t="shared" ref="H9:H11" si="4">E9*F9</f>
        <v>0</v>
      </c>
      <c r="I9" s="38"/>
      <c r="J9" s="57">
        <f t="shared" ref="J9:J11" si="5">H9+I9</f>
        <v>0</v>
      </c>
    </row>
    <row r="10" spans="1:18" s="16" customFormat="1" ht="13.8" x14ac:dyDescent="0.25">
      <c r="A10" s="56" t="s">
        <v>139</v>
      </c>
      <c r="B10" s="40" t="s">
        <v>219</v>
      </c>
      <c r="C10" s="40"/>
      <c r="D10" s="46" t="s">
        <v>7</v>
      </c>
      <c r="E10" s="36">
        <v>1</v>
      </c>
      <c r="F10" s="47"/>
      <c r="G10" s="37"/>
      <c r="H10" s="38">
        <f t="shared" si="4"/>
        <v>0</v>
      </c>
      <c r="I10" s="38"/>
      <c r="J10" s="57">
        <f t="shared" si="5"/>
        <v>0</v>
      </c>
    </row>
    <row r="11" spans="1:18" s="16" customFormat="1" ht="13.8" x14ac:dyDescent="0.25">
      <c r="A11" s="56" t="s">
        <v>137</v>
      </c>
      <c r="B11" s="40" t="s">
        <v>220</v>
      </c>
      <c r="C11" s="40"/>
      <c r="D11" s="46" t="s">
        <v>7</v>
      </c>
      <c r="E11" s="36">
        <v>1</v>
      </c>
      <c r="F11" s="47"/>
      <c r="G11" s="37"/>
      <c r="H11" s="38">
        <f t="shared" si="4"/>
        <v>0</v>
      </c>
      <c r="I11" s="38"/>
      <c r="J11" s="57">
        <f t="shared" si="5"/>
        <v>0</v>
      </c>
    </row>
    <row r="12" spans="1:18" s="16" customFormat="1" ht="13.8" x14ac:dyDescent="0.25">
      <c r="A12" s="56" t="s">
        <v>135</v>
      </c>
      <c r="B12" s="40" t="s">
        <v>216</v>
      </c>
      <c r="C12" s="40"/>
      <c r="D12" s="46" t="s">
        <v>7</v>
      </c>
      <c r="E12" s="36">
        <v>1</v>
      </c>
      <c r="F12" s="47"/>
      <c r="G12" s="37"/>
      <c r="H12" s="38">
        <f t="shared" ref="H12" si="6">E12*F12</f>
        <v>0</v>
      </c>
      <c r="I12" s="38"/>
      <c r="J12" s="57">
        <f t="shared" ref="J12" si="7">H12+I12</f>
        <v>0</v>
      </c>
    </row>
    <row r="13" spans="1:18" s="16" customFormat="1" ht="13.8" x14ac:dyDescent="0.25">
      <c r="A13" s="56" t="s">
        <v>133</v>
      </c>
      <c r="B13" s="40" t="s">
        <v>215</v>
      </c>
      <c r="C13" s="40"/>
      <c r="D13" s="46" t="s">
        <v>7</v>
      </c>
      <c r="E13" s="36">
        <v>1</v>
      </c>
      <c r="F13" s="47"/>
      <c r="G13" s="37"/>
      <c r="H13" s="38">
        <f t="shared" si="0"/>
        <v>0</v>
      </c>
      <c r="I13" s="38"/>
      <c r="J13" s="57">
        <f t="shared" si="1"/>
        <v>0</v>
      </c>
      <c r="Q13" s="33"/>
      <c r="R13" s="33"/>
    </row>
    <row r="14" spans="1:18" s="16" customFormat="1" ht="13.8" x14ac:dyDescent="0.25">
      <c r="A14" s="56" t="s">
        <v>131</v>
      </c>
      <c r="B14" s="40" t="s">
        <v>136</v>
      </c>
      <c r="C14" s="40"/>
      <c r="D14" s="46" t="s">
        <v>7</v>
      </c>
      <c r="E14" s="36">
        <v>40</v>
      </c>
      <c r="F14" s="47"/>
      <c r="G14" s="37"/>
      <c r="H14" s="38">
        <f t="shared" si="0"/>
        <v>0</v>
      </c>
      <c r="I14" s="38"/>
      <c r="J14" s="57">
        <f t="shared" si="1"/>
        <v>0</v>
      </c>
      <c r="Q14" s="33"/>
      <c r="R14" s="33"/>
    </row>
    <row r="15" spans="1:18" s="16" customFormat="1" ht="13.8" x14ac:dyDescent="0.25">
      <c r="A15" s="56" t="s">
        <v>129</v>
      </c>
      <c r="B15" s="40" t="s">
        <v>217</v>
      </c>
      <c r="C15" s="40"/>
      <c r="D15" s="46" t="s">
        <v>7</v>
      </c>
      <c r="E15" s="36">
        <v>3</v>
      </c>
      <c r="F15" s="47"/>
      <c r="G15" s="37"/>
      <c r="H15" s="38">
        <f t="shared" si="0"/>
        <v>0</v>
      </c>
      <c r="I15" s="38"/>
      <c r="J15" s="57">
        <f t="shared" si="1"/>
        <v>0</v>
      </c>
      <c r="Q15" s="33"/>
      <c r="R15" s="33"/>
    </row>
    <row r="16" spans="1:18" s="16" customFormat="1" ht="13.8" x14ac:dyDescent="0.25">
      <c r="A16" s="56" t="s">
        <v>127</v>
      </c>
      <c r="B16" s="40" t="s">
        <v>126</v>
      </c>
      <c r="C16" s="40"/>
      <c r="D16" s="35" t="s">
        <v>8</v>
      </c>
      <c r="E16" s="36">
        <v>10</v>
      </c>
      <c r="F16" s="37"/>
      <c r="G16" s="37"/>
      <c r="H16" s="38">
        <f>SUM(H4:H13)/100*E16</f>
        <v>0</v>
      </c>
      <c r="I16" s="38"/>
      <c r="J16" s="57">
        <f t="shared" si="1"/>
        <v>0</v>
      </c>
      <c r="Q16" s="33"/>
      <c r="R16" s="33"/>
    </row>
    <row r="17" spans="1:18" s="16" customFormat="1" ht="13.8" x14ac:dyDescent="0.25">
      <c r="A17" s="58"/>
      <c r="B17" s="41" t="s">
        <v>125</v>
      </c>
      <c r="C17" s="41"/>
      <c r="D17" s="35"/>
      <c r="E17" s="36"/>
      <c r="F17" s="37"/>
      <c r="G17" s="37"/>
      <c r="H17" s="50">
        <f>SUM(H4:H16)</f>
        <v>0</v>
      </c>
      <c r="I17" s="50"/>
      <c r="J17" s="59">
        <f>SUM(J4:J16)</f>
        <v>0</v>
      </c>
      <c r="Q17" s="33"/>
      <c r="R17" s="33"/>
    </row>
    <row r="18" spans="1:18" s="16" customFormat="1" ht="13.8" x14ac:dyDescent="0.25">
      <c r="A18" s="58"/>
      <c r="B18" s="41"/>
      <c r="C18" s="41"/>
      <c r="D18" s="35"/>
      <c r="E18" s="36"/>
      <c r="F18" s="37"/>
      <c r="G18" s="37"/>
      <c r="H18" s="80"/>
      <c r="I18" s="80"/>
      <c r="J18" s="59"/>
      <c r="Q18" s="33"/>
      <c r="R18" s="33"/>
    </row>
    <row r="19" spans="1:18" s="16" customFormat="1" ht="13.8" x14ac:dyDescent="0.25">
      <c r="A19" s="82">
        <v>2</v>
      </c>
      <c r="B19" s="42" t="s">
        <v>124</v>
      </c>
      <c r="C19" s="42"/>
      <c r="D19" s="35"/>
      <c r="E19" s="36"/>
      <c r="F19" s="37"/>
      <c r="G19" s="37"/>
      <c r="H19" s="80"/>
      <c r="I19" s="80"/>
      <c r="J19" s="59"/>
      <c r="Q19" s="33"/>
      <c r="R19" s="33"/>
    </row>
    <row r="20" spans="1:18" s="16" customFormat="1" ht="48" customHeight="1" x14ac:dyDescent="0.25">
      <c r="A20" s="56" t="s">
        <v>31</v>
      </c>
      <c r="B20" s="40" t="s">
        <v>208</v>
      </c>
      <c r="C20" s="42"/>
      <c r="D20" s="35" t="s">
        <v>7</v>
      </c>
      <c r="E20" s="36">
        <v>1</v>
      </c>
      <c r="F20" s="78"/>
      <c r="G20" s="47"/>
      <c r="H20" s="38">
        <f>E20*F20</f>
        <v>0</v>
      </c>
      <c r="I20" s="38">
        <f>E20*G20</f>
        <v>0</v>
      </c>
      <c r="J20" s="57">
        <f>H20+I20</f>
        <v>0</v>
      </c>
      <c r="Q20" s="33"/>
      <c r="R20" s="33"/>
    </row>
    <row r="21" spans="1:18" s="16" customFormat="1" ht="48.75" customHeight="1" x14ac:dyDescent="0.25">
      <c r="A21" s="56" t="s">
        <v>32</v>
      </c>
      <c r="B21" s="40" t="s">
        <v>213</v>
      </c>
      <c r="C21" s="42"/>
      <c r="D21" s="35" t="s">
        <v>7</v>
      </c>
      <c r="E21" s="36">
        <v>1</v>
      </c>
      <c r="F21" s="78"/>
      <c r="G21" s="47"/>
      <c r="H21" s="38">
        <f>E21*F21</f>
        <v>0</v>
      </c>
      <c r="I21" s="38">
        <f>E21*G21</f>
        <v>0</v>
      </c>
      <c r="J21" s="57">
        <f>H21+I21</f>
        <v>0</v>
      </c>
      <c r="Q21" s="33"/>
      <c r="R21" s="33"/>
    </row>
    <row r="22" spans="1:18" s="16" customFormat="1" ht="13.8" x14ac:dyDescent="0.25">
      <c r="A22" s="56"/>
      <c r="B22" s="41" t="s">
        <v>121</v>
      </c>
      <c r="C22" s="41"/>
      <c r="D22" s="46"/>
      <c r="E22" s="36"/>
      <c r="F22" s="37"/>
      <c r="G22" s="37"/>
      <c r="H22" s="50">
        <f>SUM(H20:H21)</f>
        <v>0</v>
      </c>
      <c r="I22" s="50">
        <f>SUM(I20:I21)</f>
        <v>0</v>
      </c>
      <c r="J22" s="59">
        <f>SUM(J20:J21)</f>
        <v>0</v>
      </c>
      <c r="Q22" s="33"/>
      <c r="R22" s="33"/>
    </row>
    <row r="23" spans="1:18" s="16" customFormat="1" ht="13.8" x14ac:dyDescent="0.25">
      <c r="A23" s="58"/>
      <c r="B23" s="41"/>
      <c r="C23" s="41"/>
      <c r="D23" s="35"/>
      <c r="E23" s="36"/>
      <c r="F23" s="37"/>
      <c r="G23" s="37"/>
      <c r="H23" s="80"/>
      <c r="I23" s="80"/>
      <c r="J23" s="59"/>
      <c r="Q23" s="33"/>
      <c r="R23" s="33"/>
    </row>
    <row r="24" spans="1:18" s="16" customFormat="1" ht="13.8" x14ac:dyDescent="0.25">
      <c r="A24" s="82">
        <v>3</v>
      </c>
      <c r="B24" s="42" t="s">
        <v>120</v>
      </c>
      <c r="C24" s="42"/>
      <c r="D24" s="46"/>
      <c r="E24" s="36"/>
      <c r="F24" s="37"/>
      <c r="G24" s="37"/>
      <c r="H24" s="80"/>
      <c r="I24" s="80"/>
      <c r="J24" s="79"/>
      <c r="Q24" s="33"/>
      <c r="R24" s="33"/>
    </row>
    <row r="25" spans="1:18" s="16" customFormat="1" ht="13.95" customHeight="1" x14ac:dyDescent="0.25">
      <c r="A25" s="60" t="s">
        <v>18</v>
      </c>
      <c r="B25" s="81" t="s">
        <v>221</v>
      </c>
      <c r="C25" s="42"/>
      <c r="D25" s="46"/>
      <c r="E25" s="36"/>
      <c r="F25" s="37"/>
      <c r="G25" s="37"/>
      <c r="H25" s="80"/>
      <c r="I25" s="80"/>
      <c r="J25" s="79"/>
      <c r="Q25" s="33"/>
      <c r="R25" s="33"/>
    </row>
    <row r="26" spans="1:18" s="16" customFormat="1" ht="13.8" x14ac:dyDescent="0.25">
      <c r="A26" s="60" t="s">
        <v>118</v>
      </c>
      <c r="B26" s="83" t="s">
        <v>211</v>
      </c>
      <c r="C26" s="49"/>
      <c r="D26" s="48" t="s">
        <v>7</v>
      </c>
      <c r="E26" s="36">
        <v>1</v>
      </c>
      <c r="F26" s="47"/>
      <c r="G26" s="47"/>
      <c r="H26" s="38">
        <f t="shared" ref="H26:H63" si="8">E26*F26</f>
        <v>0</v>
      </c>
      <c r="I26" s="38">
        <f t="shared" ref="I26:I63" si="9">E26*G26</f>
        <v>0</v>
      </c>
      <c r="J26" s="57">
        <f t="shared" ref="J26:J63" si="10">H26+I26</f>
        <v>0</v>
      </c>
      <c r="Q26" s="33"/>
      <c r="R26" s="33"/>
    </row>
    <row r="27" spans="1:18" s="16" customFormat="1" ht="13.8" x14ac:dyDescent="0.25">
      <c r="A27" s="60" t="s">
        <v>116</v>
      </c>
      <c r="B27" s="83" t="s">
        <v>210</v>
      </c>
      <c r="C27" s="49"/>
      <c r="D27" s="48" t="s">
        <v>7</v>
      </c>
      <c r="E27" s="36">
        <v>1</v>
      </c>
      <c r="F27" s="47"/>
      <c r="G27" s="47"/>
      <c r="H27" s="38">
        <f t="shared" ref="H27:H34" si="11">E27*F27</f>
        <v>0</v>
      </c>
      <c r="I27" s="38">
        <f t="shared" ref="I27:I34" si="12">E27*G27</f>
        <v>0</v>
      </c>
      <c r="J27" s="57">
        <f t="shared" ref="J27:J34" si="13">H27+I27</f>
        <v>0</v>
      </c>
      <c r="Q27" s="33"/>
      <c r="R27" s="33"/>
    </row>
    <row r="28" spans="1:18" s="16" customFormat="1" ht="13.8" x14ac:dyDescent="0.25">
      <c r="A28" s="60" t="s">
        <v>114</v>
      </c>
      <c r="B28" s="40" t="s">
        <v>278</v>
      </c>
      <c r="C28" s="49"/>
      <c r="D28" s="48" t="s">
        <v>7</v>
      </c>
      <c r="E28" s="36">
        <v>1</v>
      </c>
      <c r="F28" s="47"/>
      <c r="G28" s="47"/>
      <c r="H28" s="38">
        <f t="shared" ref="H28" si="14">E28*F28</f>
        <v>0</v>
      </c>
      <c r="I28" s="38">
        <f t="shared" ref="I28" si="15">E28*G28</f>
        <v>0</v>
      </c>
      <c r="J28" s="57">
        <f t="shared" ref="J28" si="16">H28+I28</f>
        <v>0</v>
      </c>
      <c r="Q28" s="33"/>
      <c r="R28" s="33"/>
    </row>
    <row r="29" spans="1:18" s="16" customFormat="1" ht="13.8" x14ac:dyDescent="0.25">
      <c r="A29" s="60" t="s">
        <v>112</v>
      </c>
      <c r="B29" s="40" t="s">
        <v>97</v>
      </c>
      <c r="C29" s="49"/>
      <c r="D29" s="48" t="s">
        <v>7</v>
      </c>
      <c r="E29" s="36">
        <v>18</v>
      </c>
      <c r="F29" s="47"/>
      <c r="G29" s="47"/>
      <c r="H29" s="38">
        <f>E29*F29</f>
        <v>0</v>
      </c>
      <c r="I29" s="38">
        <f>E29*G29</f>
        <v>0</v>
      </c>
      <c r="J29" s="57">
        <f t="shared" ref="J29:J31" si="17">H29+I29</f>
        <v>0</v>
      </c>
      <c r="Q29" s="33"/>
      <c r="R29" s="33"/>
    </row>
    <row r="30" spans="1:18" s="16" customFormat="1" ht="13.8" x14ac:dyDescent="0.25">
      <c r="A30" s="60" t="s">
        <v>110</v>
      </c>
      <c r="B30" s="40" t="s">
        <v>222</v>
      </c>
      <c r="C30" s="49"/>
      <c r="D30" s="48" t="s">
        <v>7</v>
      </c>
      <c r="E30" s="36">
        <v>4</v>
      </c>
      <c r="F30" s="47"/>
      <c r="G30" s="47"/>
      <c r="H30" s="38">
        <f>E30*F30</f>
        <v>0</v>
      </c>
      <c r="I30" s="38">
        <f>E30*G30</f>
        <v>0</v>
      </c>
      <c r="J30" s="57">
        <f t="shared" si="17"/>
        <v>0</v>
      </c>
      <c r="Q30" s="33"/>
      <c r="R30" s="33"/>
    </row>
    <row r="31" spans="1:18" s="16" customFormat="1" ht="13.8" x14ac:dyDescent="0.25">
      <c r="A31" s="60" t="s">
        <v>108</v>
      </c>
      <c r="B31" s="40" t="s">
        <v>223</v>
      </c>
      <c r="C31" s="49"/>
      <c r="D31" s="48" t="s">
        <v>7</v>
      </c>
      <c r="E31" s="36">
        <v>1</v>
      </c>
      <c r="F31" s="47"/>
      <c r="G31" s="47"/>
      <c r="H31" s="38">
        <f t="shared" ref="H31" si="18">E31*F31</f>
        <v>0</v>
      </c>
      <c r="I31" s="38">
        <f t="shared" ref="I31" si="19">E31*G31</f>
        <v>0</v>
      </c>
      <c r="J31" s="57">
        <f t="shared" si="17"/>
        <v>0</v>
      </c>
      <c r="Q31" s="33"/>
      <c r="R31" s="33"/>
    </row>
    <row r="32" spans="1:18" s="16" customFormat="1" ht="13.8" x14ac:dyDescent="0.25">
      <c r="A32" s="60"/>
      <c r="B32" s="83"/>
      <c r="C32" s="49"/>
      <c r="D32" s="48"/>
      <c r="E32" s="36"/>
      <c r="F32" s="78"/>
      <c r="G32" s="78"/>
      <c r="H32" s="38"/>
      <c r="I32" s="38"/>
      <c r="J32" s="57"/>
      <c r="Q32" s="33"/>
      <c r="R32" s="33"/>
    </row>
    <row r="33" spans="1:18" s="16" customFormat="1" ht="13.8" x14ac:dyDescent="0.25">
      <c r="A33" s="60" t="s">
        <v>21</v>
      </c>
      <c r="B33" s="81" t="s">
        <v>224</v>
      </c>
      <c r="C33" s="49"/>
      <c r="D33" s="48"/>
      <c r="E33" s="36"/>
      <c r="F33" s="78"/>
      <c r="G33" s="78"/>
      <c r="H33" s="38"/>
      <c r="I33" s="38"/>
      <c r="J33" s="57"/>
      <c r="Q33" s="33"/>
      <c r="R33" s="33"/>
    </row>
    <row r="34" spans="1:18" s="16" customFormat="1" ht="13.8" x14ac:dyDescent="0.25">
      <c r="A34" s="60" t="s">
        <v>93</v>
      </c>
      <c r="B34" s="83" t="s">
        <v>212</v>
      </c>
      <c r="C34" s="49"/>
      <c r="D34" s="48" t="s">
        <v>7</v>
      </c>
      <c r="E34" s="36">
        <v>1</v>
      </c>
      <c r="F34" s="47"/>
      <c r="G34" s="47"/>
      <c r="H34" s="38">
        <f t="shared" si="11"/>
        <v>0</v>
      </c>
      <c r="I34" s="38">
        <f t="shared" si="12"/>
        <v>0</v>
      </c>
      <c r="J34" s="57">
        <f t="shared" si="13"/>
        <v>0</v>
      </c>
      <c r="Q34" s="33"/>
      <c r="R34" s="33"/>
    </row>
    <row r="35" spans="1:18" s="16" customFormat="1" ht="13.8" x14ac:dyDescent="0.25">
      <c r="A35" s="60" t="s">
        <v>91</v>
      </c>
      <c r="B35" s="40" t="s">
        <v>278</v>
      </c>
      <c r="C35" s="49"/>
      <c r="D35" s="48" t="s">
        <v>7</v>
      </c>
      <c r="E35" s="36">
        <v>1</v>
      </c>
      <c r="F35" s="47"/>
      <c r="G35" s="47"/>
      <c r="H35" s="38">
        <f t="shared" ref="H35:H36" si="20">E35*F35</f>
        <v>0</v>
      </c>
      <c r="I35" s="38">
        <f t="shared" ref="I35:I36" si="21">E35*G35</f>
        <v>0</v>
      </c>
      <c r="J35" s="57">
        <f t="shared" ref="J35:J36" si="22">H35+I35</f>
        <v>0</v>
      </c>
      <c r="Q35" s="33"/>
      <c r="R35" s="33"/>
    </row>
    <row r="36" spans="1:18" s="16" customFormat="1" ht="13.8" x14ac:dyDescent="0.25">
      <c r="A36" s="60" t="s">
        <v>89</v>
      </c>
      <c r="B36" s="40" t="s">
        <v>97</v>
      </c>
      <c r="C36" s="49"/>
      <c r="D36" s="48" t="s">
        <v>7</v>
      </c>
      <c r="E36" s="36">
        <v>5</v>
      </c>
      <c r="F36" s="47"/>
      <c r="G36" s="47"/>
      <c r="H36" s="38">
        <f t="shared" si="20"/>
        <v>0</v>
      </c>
      <c r="I36" s="38">
        <f t="shared" si="21"/>
        <v>0</v>
      </c>
      <c r="J36" s="57">
        <f t="shared" si="22"/>
        <v>0</v>
      </c>
      <c r="Q36" s="33"/>
      <c r="R36" s="33"/>
    </row>
    <row r="37" spans="1:18" s="16" customFormat="1" ht="13.8" x14ac:dyDescent="0.25">
      <c r="A37" s="60" t="s">
        <v>87</v>
      </c>
      <c r="B37" s="40" t="s">
        <v>222</v>
      </c>
      <c r="C37" s="49"/>
      <c r="D37" s="48" t="s">
        <v>7</v>
      </c>
      <c r="E37" s="36">
        <v>3</v>
      </c>
      <c r="F37" s="47"/>
      <c r="G37" s="47"/>
      <c r="H37" s="38">
        <f t="shared" ref="H37:H38" si="23">E37*F37</f>
        <v>0</v>
      </c>
      <c r="I37" s="38">
        <f t="shared" ref="I37:I38" si="24">E37*G37</f>
        <v>0</v>
      </c>
      <c r="J37" s="57">
        <f t="shared" ref="J37:J38" si="25">H37+I37</f>
        <v>0</v>
      </c>
      <c r="Q37" s="33"/>
      <c r="R37" s="33"/>
    </row>
    <row r="38" spans="1:18" s="16" customFormat="1" ht="13.8" x14ac:dyDescent="0.25">
      <c r="A38" s="60" t="s">
        <v>85</v>
      </c>
      <c r="B38" s="40" t="s">
        <v>225</v>
      </c>
      <c r="C38" s="49"/>
      <c r="D38" s="48" t="s">
        <v>7</v>
      </c>
      <c r="E38" s="36">
        <v>1</v>
      </c>
      <c r="F38" s="47"/>
      <c r="G38" s="47"/>
      <c r="H38" s="38">
        <f t="shared" si="23"/>
        <v>0</v>
      </c>
      <c r="I38" s="38">
        <f t="shared" si="24"/>
        <v>0</v>
      </c>
      <c r="J38" s="57">
        <f t="shared" si="25"/>
        <v>0</v>
      </c>
      <c r="Q38" s="33"/>
      <c r="R38" s="33"/>
    </row>
    <row r="39" spans="1:18" s="16" customFormat="1" ht="13.8" x14ac:dyDescent="0.25">
      <c r="A39" s="60"/>
      <c r="B39" s="83"/>
      <c r="C39" s="49"/>
      <c r="D39" s="48"/>
      <c r="E39" s="36"/>
      <c r="F39" s="78"/>
      <c r="G39" s="78"/>
      <c r="H39" s="38"/>
      <c r="I39" s="38"/>
      <c r="J39" s="57"/>
      <c r="Q39" s="33"/>
      <c r="R39" s="33"/>
    </row>
    <row r="40" spans="1:18" s="16" customFormat="1" ht="13.8" x14ac:dyDescent="0.25">
      <c r="A40" s="60" t="s">
        <v>29</v>
      </c>
      <c r="B40" s="81" t="s">
        <v>226</v>
      </c>
      <c r="C40" s="49"/>
      <c r="D40" s="48"/>
      <c r="E40" s="36"/>
      <c r="F40" s="78"/>
      <c r="G40" s="78"/>
      <c r="H40" s="38"/>
      <c r="I40" s="38"/>
      <c r="J40" s="57"/>
      <c r="Q40" s="33"/>
      <c r="R40" s="33"/>
    </row>
    <row r="41" spans="1:18" s="16" customFormat="1" ht="20.399999999999999" x14ac:dyDescent="0.25">
      <c r="A41" s="60" t="s">
        <v>191</v>
      </c>
      <c r="B41" s="83" t="s">
        <v>284</v>
      </c>
      <c r="C41" s="49"/>
      <c r="D41" s="48" t="s">
        <v>6</v>
      </c>
      <c r="E41" s="36">
        <v>38</v>
      </c>
      <c r="F41" s="47"/>
      <c r="G41" s="47"/>
      <c r="H41" s="38">
        <f t="shared" ref="H41" si="26">E41*F41</f>
        <v>0</v>
      </c>
      <c r="I41" s="38">
        <f t="shared" ref="I41" si="27">E41*G41</f>
        <v>0</v>
      </c>
      <c r="J41" s="57">
        <f t="shared" ref="J41" si="28">H41+I41</f>
        <v>0</v>
      </c>
      <c r="Q41" s="33"/>
      <c r="R41" s="33"/>
    </row>
    <row r="42" spans="1:18" s="16" customFormat="1" ht="13.8" x14ac:dyDescent="0.25">
      <c r="A42" s="60" t="s">
        <v>192</v>
      </c>
      <c r="B42" s="83" t="s">
        <v>288</v>
      </c>
      <c r="C42" s="49"/>
      <c r="D42" s="48" t="s">
        <v>6</v>
      </c>
      <c r="E42" s="36">
        <v>38</v>
      </c>
      <c r="F42" s="47"/>
      <c r="G42" s="47"/>
      <c r="H42" s="38">
        <f t="shared" ref="H42:H49" si="29">E42*F42</f>
        <v>0</v>
      </c>
      <c r="I42" s="38">
        <f t="shared" ref="I42:I48" si="30">E42*G42</f>
        <v>0</v>
      </c>
      <c r="J42" s="57">
        <f t="shared" ref="J42:J49" si="31">H42+I42</f>
        <v>0</v>
      </c>
      <c r="Q42" s="33"/>
      <c r="R42" s="33"/>
    </row>
    <row r="43" spans="1:18" s="16" customFormat="1" ht="13.8" x14ac:dyDescent="0.25">
      <c r="A43" s="60" t="s">
        <v>193</v>
      </c>
      <c r="B43" s="83" t="s">
        <v>154</v>
      </c>
      <c r="C43" s="49"/>
      <c r="D43" s="48" t="s">
        <v>6</v>
      </c>
      <c r="E43" s="36">
        <v>84</v>
      </c>
      <c r="F43" s="47"/>
      <c r="G43" s="47"/>
      <c r="H43" s="38">
        <f t="shared" si="29"/>
        <v>0</v>
      </c>
      <c r="I43" s="38">
        <f t="shared" si="30"/>
        <v>0</v>
      </c>
      <c r="J43" s="57">
        <f t="shared" si="31"/>
        <v>0</v>
      </c>
      <c r="Q43" s="33"/>
      <c r="R43" s="33"/>
    </row>
    <row r="44" spans="1:18" s="16" customFormat="1" ht="13.8" x14ac:dyDescent="0.25">
      <c r="A44" s="60" t="s">
        <v>194</v>
      </c>
      <c r="B44" s="83" t="s">
        <v>227</v>
      </c>
      <c r="C44" s="49"/>
      <c r="D44" s="48" t="s">
        <v>6</v>
      </c>
      <c r="E44" s="36">
        <v>42</v>
      </c>
      <c r="F44" s="47"/>
      <c r="G44" s="47"/>
      <c r="H44" s="38">
        <f t="shared" si="29"/>
        <v>0</v>
      </c>
      <c r="I44" s="38">
        <f t="shared" si="30"/>
        <v>0</v>
      </c>
      <c r="J44" s="57">
        <f t="shared" si="31"/>
        <v>0</v>
      </c>
      <c r="Q44" s="33"/>
      <c r="R44" s="33"/>
    </row>
    <row r="45" spans="1:18" s="16" customFormat="1" ht="13.8" x14ac:dyDescent="0.25">
      <c r="A45" s="60" t="s">
        <v>195</v>
      </c>
      <c r="B45" s="83" t="s">
        <v>157</v>
      </c>
      <c r="C45" s="49"/>
      <c r="D45" s="48" t="s">
        <v>6</v>
      </c>
      <c r="E45" s="36">
        <v>38</v>
      </c>
      <c r="F45" s="47"/>
      <c r="G45" s="47"/>
      <c r="H45" s="38">
        <f t="shared" si="29"/>
        <v>0</v>
      </c>
      <c r="I45" s="38">
        <f t="shared" si="30"/>
        <v>0</v>
      </c>
      <c r="J45" s="57">
        <f t="shared" si="31"/>
        <v>0</v>
      </c>
      <c r="Q45" s="33"/>
      <c r="R45" s="33"/>
    </row>
    <row r="46" spans="1:18" s="16" customFormat="1" ht="15.6" x14ac:dyDescent="0.25">
      <c r="A46" s="60" t="s">
        <v>196</v>
      </c>
      <c r="B46" s="83" t="s">
        <v>228</v>
      </c>
      <c r="C46" s="49"/>
      <c r="D46" s="48" t="s">
        <v>6</v>
      </c>
      <c r="E46" s="36">
        <v>43</v>
      </c>
      <c r="F46" s="47"/>
      <c r="G46" s="47"/>
      <c r="H46" s="38">
        <f t="shared" si="29"/>
        <v>0</v>
      </c>
      <c r="I46" s="38">
        <f t="shared" si="30"/>
        <v>0</v>
      </c>
      <c r="J46" s="57">
        <f t="shared" si="31"/>
        <v>0</v>
      </c>
      <c r="Q46" s="33"/>
      <c r="R46" s="33"/>
    </row>
    <row r="47" spans="1:18" s="16" customFormat="1" ht="15.6" x14ac:dyDescent="0.25">
      <c r="A47" s="60" t="s">
        <v>197</v>
      </c>
      <c r="B47" s="83" t="s">
        <v>229</v>
      </c>
      <c r="C47" s="49"/>
      <c r="D47" s="48" t="s">
        <v>6</v>
      </c>
      <c r="E47" s="36">
        <v>15</v>
      </c>
      <c r="F47" s="47"/>
      <c r="G47" s="47"/>
      <c r="H47" s="38">
        <f t="shared" si="29"/>
        <v>0</v>
      </c>
      <c r="I47" s="38">
        <f t="shared" si="30"/>
        <v>0</v>
      </c>
      <c r="J47" s="57">
        <f t="shared" si="31"/>
        <v>0</v>
      </c>
      <c r="Q47" s="33"/>
      <c r="R47" s="33"/>
    </row>
    <row r="48" spans="1:18" s="16" customFormat="1" ht="13.8" x14ac:dyDescent="0.25">
      <c r="A48" s="60" t="s">
        <v>198</v>
      </c>
      <c r="B48" s="40" t="s">
        <v>222</v>
      </c>
      <c r="C48" s="49"/>
      <c r="D48" s="48" t="s">
        <v>7</v>
      </c>
      <c r="E48" s="36">
        <v>4</v>
      </c>
      <c r="F48" s="47"/>
      <c r="G48" s="47"/>
      <c r="H48" s="38">
        <f t="shared" si="29"/>
        <v>0</v>
      </c>
      <c r="I48" s="38">
        <f t="shared" si="30"/>
        <v>0</v>
      </c>
      <c r="J48" s="57">
        <f t="shared" si="31"/>
        <v>0</v>
      </c>
      <c r="Q48" s="33"/>
      <c r="R48" s="33"/>
    </row>
    <row r="49" spans="1:18" s="16" customFormat="1" ht="13.8" x14ac:dyDescent="0.25">
      <c r="A49" s="60" t="s">
        <v>199</v>
      </c>
      <c r="B49" s="40" t="s">
        <v>273</v>
      </c>
      <c r="C49" s="49"/>
      <c r="D49" s="48" t="s">
        <v>7</v>
      </c>
      <c r="E49" s="36">
        <v>4</v>
      </c>
      <c r="F49" s="47"/>
      <c r="G49" s="78"/>
      <c r="H49" s="38">
        <f t="shared" si="29"/>
        <v>0</v>
      </c>
      <c r="I49" s="38"/>
      <c r="J49" s="57">
        <f t="shared" si="31"/>
        <v>0</v>
      </c>
      <c r="Q49" s="33"/>
      <c r="R49" s="33"/>
    </row>
    <row r="50" spans="1:18" s="16" customFormat="1" ht="13.8" x14ac:dyDescent="0.25">
      <c r="A50" s="60"/>
      <c r="B50" s="83"/>
      <c r="C50" s="49"/>
      <c r="D50" s="48"/>
      <c r="E50" s="36"/>
      <c r="F50" s="78"/>
      <c r="G50" s="78"/>
      <c r="H50" s="38"/>
      <c r="I50" s="38"/>
      <c r="J50" s="57"/>
      <c r="Q50" s="33"/>
      <c r="R50" s="33"/>
    </row>
    <row r="51" spans="1:18" s="16" customFormat="1" ht="13.8" x14ac:dyDescent="0.25">
      <c r="A51" s="60" t="s">
        <v>22</v>
      </c>
      <c r="B51" s="81" t="s">
        <v>230</v>
      </c>
      <c r="C51" s="49"/>
      <c r="D51" s="48"/>
      <c r="E51" s="36"/>
      <c r="F51" s="78"/>
      <c r="G51" s="78"/>
      <c r="H51" s="38"/>
      <c r="I51" s="38"/>
      <c r="J51" s="57"/>
      <c r="Q51" s="33"/>
      <c r="R51" s="33"/>
    </row>
    <row r="52" spans="1:18" s="16" customFormat="1" ht="22.2" customHeight="1" x14ac:dyDescent="0.25">
      <c r="A52" s="60" t="s">
        <v>232</v>
      </c>
      <c r="B52" s="39" t="s">
        <v>231</v>
      </c>
      <c r="C52" s="39"/>
      <c r="D52" s="48" t="s">
        <v>7</v>
      </c>
      <c r="E52" s="36">
        <v>47</v>
      </c>
      <c r="F52" s="47"/>
      <c r="G52" s="47"/>
      <c r="H52" s="38">
        <f t="shared" ref="H52" si="32">E52*F52</f>
        <v>0</v>
      </c>
      <c r="I52" s="38">
        <f t="shared" ref="I52" si="33">E52*G52</f>
        <v>0</v>
      </c>
      <c r="J52" s="57">
        <f t="shared" ref="J52" si="34">H52+I52</f>
        <v>0</v>
      </c>
      <c r="Q52" s="33"/>
      <c r="R52" s="33"/>
    </row>
    <row r="53" spans="1:18" s="16" customFormat="1" ht="20.399999999999999" x14ac:dyDescent="0.25">
      <c r="A53" s="60" t="s">
        <v>233</v>
      </c>
      <c r="B53" s="39" t="s">
        <v>242</v>
      </c>
      <c r="C53" s="39"/>
      <c r="D53" s="48" t="s">
        <v>7</v>
      </c>
      <c r="E53" s="36">
        <v>2</v>
      </c>
      <c r="F53" s="47"/>
      <c r="G53" s="47"/>
      <c r="H53" s="38">
        <f t="shared" ref="H53:H54" si="35">E53*F53</f>
        <v>0</v>
      </c>
      <c r="I53" s="38">
        <f t="shared" ref="I53:I54" si="36">E53*G53</f>
        <v>0</v>
      </c>
      <c r="J53" s="57">
        <f t="shared" ref="J53:J54" si="37">H53+I53</f>
        <v>0</v>
      </c>
      <c r="Q53" s="33"/>
      <c r="R53" s="33"/>
    </row>
    <row r="54" spans="1:18" s="16" customFormat="1" ht="20.399999999999999" x14ac:dyDescent="0.25">
      <c r="A54" s="60" t="s">
        <v>234</v>
      </c>
      <c r="B54" s="39" t="s">
        <v>243</v>
      </c>
      <c r="C54" s="39"/>
      <c r="D54" s="48" t="s">
        <v>7</v>
      </c>
      <c r="E54" s="36">
        <v>2</v>
      </c>
      <c r="F54" s="47"/>
      <c r="G54" s="47"/>
      <c r="H54" s="38">
        <f t="shared" si="35"/>
        <v>0</v>
      </c>
      <c r="I54" s="38">
        <f t="shared" si="36"/>
        <v>0</v>
      </c>
      <c r="J54" s="57">
        <f t="shared" si="37"/>
        <v>0</v>
      </c>
      <c r="Q54" s="33"/>
      <c r="R54" s="33"/>
    </row>
    <row r="55" spans="1:18" s="16" customFormat="1" ht="13.8" x14ac:dyDescent="0.25">
      <c r="A55" s="60" t="s">
        <v>235</v>
      </c>
      <c r="B55" s="39" t="s">
        <v>244</v>
      </c>
      <c r="C55" s="39"/>
      <c r="D55" s="48" t="s">
        <v>7</v>
      </c>
      <c r="E55" s="36">
        <v>94</v>
      </c>
      <c r="F55" s="47"/>
      <c r="G55" s="47"/>
      <c r="H55" s="38">
        <f t="shared" ref="H55:H56" si="38">E55*F55</f>
        <v>0</v>
      </c>
      <c r="I55" s="38">
        <f t="shared" ref="I55:I56" si="39">E55*G55</f>
        <v>0</v>
      </c>
      <c r="J55" s="57">
        <f t="shared" ref="J55:J56" si="40">H55+I55</f>
        <v>0</v>
      </c>
      <c r="Q55" s="33"/>
      <c r="R55" s="33"/>
    </row>
    <row r="56" spans="1:18" s="16" customFormat="1" ht="13.8" x14ac:dyDescent="0.25">
      <c r="A56" s="60" t="s">
        <v>236</v>
      </c>
      <c r="B56" s="39" t="s">
        <v>245</v>
      </c>
      <c r="C56" s="39"/>
      <c r="D56" s="48" t="s">
        <v>7</v>
      </c>
      <c r="E56" s="36">
        <v>4</v>
      </c>
      <c r="F56" s="47"/>
      <c r="G56" s="47"/>
      <c r="H56" s="38">
        <f t="shared" si="38"/>
        <v>0</v>
      </c>
      <c r="I56" s="38">
        <f t="shared" si="39"/>
        <v>0</v>
      </c>
      <c r="J56" s="57">
        <f t="shared" si="40"/>
        <v>0</v>
      </c>
      <c r="Q56" s="33"/>
      <c r="R56" s="33"/>
    </row>
    <row r="57" spans="1:18" s="16" customFormat="1" ht="20.399999999999999" x14ac:dyDescent="0.25">
      <c r="A57" s="60" t="s">
        <v>237</v>
      </c>
      <c r="B57" s="39" t="s">
        <v>246</v>
      </c>
      <c r="C57" s="39"/>
      <c r="D57" s="48" t="s">
        <v>7</v>
      </c>
      <c r="E57" s="36">
        <v>43</v>
      </c>
      <c r="F57" s="47"/>
      <c r="G57" s="47"/>
      <c r="H57" s="38">
        <f t="shared" ref="H57" si="41">E57*F57</f>
        <v>0</v>
      </c>
      <c r="I57" s="38">
        <f t="shared" ref="I57" si="42">E57*G57</f>
        <v>0</v>
      </c>
      <c r="J57" s="57">
        <f t="shared" ref="J57" si="43">H57+I57</f>
        <v>0</v>
      </c>
      <c r="Q57" s="33"/>
      <c r="R57" s="33"/>
    </row>
    <row r="58" spans="1:18" s="16" customFormat="1" ht="13.8" x14ac:dyDescent="0.25">
      <c r="A58" s="60" t="s">
        <v>238</v>
      </c>
      <c r="B58" s="39" t="s">
        <v>247</v>
      </c>
      <c r="C58" s="39"/>
      <c r="D58" s="48" t="s">
        <v>7</v>
      </c>
      <c r="E58" s="36">
        <v>130</v>
      </c>
      <c r="F58" s="47"/>
      <c r="G58" s="47"/>
      <c r="H58" s="38">
        <f t="shared" ref="H58" si="44">E58*F58</f>
        <v>0</v>
      </c>
      <c r="I58" s="38">
        <f t="shared" ref="I58" si="45">E58*G58</f>
        <v>0</v>
      </c>
      <c r="J58" s="57">
        <f t="shared" ref="J58" si="46">H58+I58</f>
        <v>0</v>
      </c>
      <c r="Q58" s="33"/>
      <c r="R58" s="33"/>
    </row>
    <row r="59" spans="1:18" s="16" customFormat="1" ht="13.8" x14ac:dyDescent="0.25">
      <c r="A59" s="60" t="s">
        <v>235</v>
      </c>
      <c r="B59" s="39" t="s">
        <v>248</v>
      </c>
      <c r="C59" s="39"/>
      <c r="D59" s="48" t="s">
        <v>7</v>
      </c>
      <c r="E59" s="36">
        <v>3</v>
      </c>
      <c r="F59" s="47"/>
      <c r="G59" s="47"/>
      <c r="H59" s="38">
        <f t="shared" si="8"/>
        <v>0</v>
      </c>
      <c r="I59" s="38">
        <f t="shared" si="9"/>
        <v>0</v>
      </c>
      <c r="J59" s="57">
        <f t="shared" si="10"/>
        <v>0</v>
      </c>
      <c r="Q59" s="33"/>
      <c r="R59" s="33"/>
    </row>
    <row r="60" spans="1:18" s="16" customFormat="1" ht="13.8" x14ac:dyDescent="0.25">
      <c r="A60" s="60" t="s">
        <v>237</v>
      </c>
      <c r="B60" s="39" t="s">
        <v>249</v>
      </c>
      <c r="C60" s="39"/>
      <c r="D60" s="48" t="s">
        <v>6</v>
      </c>
      <c r="E60" s="36">
        <v>40</v>
      </c>
      <c r="F60" s="47"/>
      <c r="G60" s="47"/>
      <c r="H60" s="38">
        <f t="shared" si="8"/>
        <v>0</v>
      </c>
      <c r="I60" s="38">
        <f t="shared" si="9"/>
        <v>0</v>
      </c>
      <c r="J60" s="57">
        <f t="shared" si="10"/>
        <v>0</v>
      </c>
      <c r="Q60" s="33"/>
      <c r="R60" s="33"/>
    </row>
    <row r="61" spans="1:18" s="16" customFormat="1" ht="15.6" x14ac:dyDescent="0.25">
      <c r="A61" s="60" t="s">
        <v>239</v>
      </c>
      <c r="B61" s="39" t="s">
        <v>101</v>
      </c>
      <c r="C61" s="39"/>
      <c r="D61" s="48" t="s">
        <v>6</v>
      </c>
      <c r="E61" s="36">
        <v>8</v>
      </c>
      <c r="F61" s="47"/>
      <c r="G61" s="47"/>
      <c r="H61" s="38">
        <f t="shared" si="8"/>
        <v>0</v>
      </c>
      <c r="I61" s="38">
        <f t="shared" si="9"/>
        <v>0</v>
      </c>
      <c r="J61" s="57">
        <f t="shared" si="10"/>
        <v>0</v>
      </c>
      <c r="Q61" s="33"/>
      <c r="R61" s="33"/>
    </row>
    <row r="62" spans="1:18" s="16" customFormat="1" ht="15.6" x14ac:dyDescent="0.25">
      <c r="A62" s="60" t="s">
        <v>240</v>
      </c>
      <c r="B62" s="39" t="s">
        <v>99</v>
      </c>
      <c r="C62" s="39"/>
      <c r="D62" s="48" t="s">
        <v>6</v>
      </c>
      <c r="E62" s="36">
        <v>1075</v>
      </c>
      <c r="F62" s="47"/>
      <c r="G62" s="47"/>
      <c r="H62" s="38">
        <f t="shared" si="8"/>
        <v>0</v>
      </c>
      <c r="I62" s="38">
        <f t="shared" si="9"/>
        <v>0</v>
      </c>
      <c r="J62" s="57">
        <f t="shared" si="10"/>
        <v>0</v>
      </c>
      <c r="Q62" s="33"/>
      <c r="R62" s="33"/>
    </row>
    <row r="63" spans="1:18" s="16" customFormat="1" ht="13.8" x14ac:dyDescent="0.25">
      <c r="A63" s="60" t="s">
        <v>241</v>
      </c>
      <c r="B63" s="40" t="s">
        <v>97</v>
      </c>
      <c r="C63" s="49"/>
      <c r="D63" s="48" t="s">
        <v>7</v>
      </c>
      <c r="E63" s="36">
        <v>194</v>
      </c>
      <c r="F63" s="47"/>
      <c r="G63" s="47"/>
      <c r="H63" s="38">
        <f t="shared" si="8"/>
        <v>0</v>
      </c>
      <c r="I63" s="38">
        <f t="shared" si="9"/>
        <v>0</v>
      </c>
      <c r="J63" s="57">
        <f t="shared" si="10"/>
        <v>0</v>
      </c>
      <c r="Q63" s="33"/>
      <c r="R63" s="33"/>
    </row>
    <row r="64" spans="1:18" s="16" customFormat="1" ht="13.8" x14ac:dyDescent="0.25">
      <c r="A64" s="60"/>
      <c r="B64" s="40"/>
      <c r="C64" s="39"/>
      <c r="D64" s="48"/>
      <c r="E64" s="36"/>
      <c r="F64" s="78"/>
      <c r="G64" s="78"/>
      <c r="H64" s="38"/>
      <c r="I64" s="38"/>
      <c r="J64" s="57"/>
      <c r="Q64" s="33"/>
      <c r="R64" s="33"/>
    </row>
    <row r="65" spans="1:18" s="16" customFormat="1" ht="13.8" x14ac:dyDescent="0.25">
      <c r="A65" s="60" t="s">
        <v>53</v>
      </c>
      <c r="B65" s="81" t="s">
        <v>250</v>
      </c>
      <c r="C65" s="39"/>
      <c r="D65" s="48"/>
      <c r="E65" s="36"/>
      <c r="F65" s="78"/>
      <c r="G65" s="78"/>
      <c r="H65" s="38"/>
      <c r="I65" s="38"/>
      <c r="J65" s="57"/>
      <c r="Q65" s="33"/>
      <c r="R65" s="33"/>
    </row>
    <row r="66" spans="1:18" s="16" customFormat="1" ht="20.399999999999999" x14ac:dyDescent="0.25">
      <c r="A66" s="60" t="s">
        <v>252</v>
      </c>
      <c r="B66" s="39" t="s">
        <v>251</v>
      </c>
      <c r="C66" s="39"/>
      <c r="D66" s="48" t="s">
        <v>7</v>
      </c>
      <c r="E66" s="36">
        <v>1</v>
      </c>
      <c r="F66" s="47"/>
      <c r="G66" s="47"/>
      <c r="H66" s="38">
        <f t="shared" ref="H66" si="47">E66*F66</f>
        <v>0</v>
      </c>
      <c r="I66" s="38">
        <f t="shared" ref="I66" si="48">E66*G66</f>
        <v>0</v>
      </c>
      <c r="J66" s="57">
        <f t="shared" ref="J66" si="49">H66+I66</f>
        <v>0</v>
      </c>
      <c r="Q66" s="33"/>
      <c r="R66" s="33"/>
    </row>
    <row r="67" spans="1:18" s="16" customFormat="1" ht="13.8" x14ac:dyDescent="0.25">
      <c r="A67" s="60" t="s">
        <v>255</v>
      </c>
      <c r="B67" s="40" t="s">
        <v>253</v>
      </c>
      <c r="C67" s="39"/>
      <c r="D67" s="48" t="s">
        <v>7</v>
      </c>
      <c r="E67" s="36">
        <v>1</v>
      </c>
      <c r="F67" s="47"/>
      <c r="G67" s="47"/>
      <c r="H67" s="38">
        <f t="shared" ref="H67:H73" si="50">E67*F67</f>
        <v>0</v>
      </c>
      <c r="I67" s="38">
        <f t="shared" ref="I67:I73" si="51">E67*G67</f>
        <v>0</v>
      </c>
      <c r="J67" s="57">
        <f t="shared" ref="J67:J73" si="52">H67+I67</f>
        <v>0</v>
      </c>
      <c r="Q67" s="33"/>
      <c r="R67" s="33"/>
    </row>
    <row r="68" spans="1:18" s="16" customFormat="1" ht="13.8" x14ac:dyDescent="0.25">
      <c r="A68" s="60" t="s">
        <v>256</v>
      </c>
      <c r="B68" s="40" t="s">
        <v>254</v>
      </c>
      <c r="C68" s="39"/>
      <c r="D68" s="48" t="s">
        <v>7</v>
      </c>
      <c r="E68" s="36">
        <v>3</v>
      </c>
      <c r="F68" s="47"/>
      <c r="G68" s="47"/>
      <c r="H68" s="38">
        <f t="shared" si="50"/>
        <v>0</v>
      </c>
      <c r="I68" s="38">
        <f t="shared" si="51"/>
        <v>0</v>
      </c>
      <c r="J68" s="57">
        <f t="shared" si="52"/>
        <v>0</v>
      </c>
      <c r="Q68" s="33"/>
      <c r="R68" s="33"/>
    </row>
    <row r="69" spans="1:18" s="16" customFormat="1" ht="15.6" x14ac:dyDescent="0.25">
      <c r="A69" s="60" t="s">
        <v>258</v>
      </c>
      <c r="B69" s="83" t="s">
        <v>151</v>
      </c>
      <c r="C69" s="39"/>
      <c r="D69" s="48" t="s">
        <v>6</v>
      </c>
      <c r="E69" s="36">
        <v>8</v>
      </c>
      <c r="F69" s="47"/>
      <c r="G69" s="47"/>
      <c r="H69" s="38">
        <f t="shared" si="50"/>
        <v>0</v>
      </c>
      <c r="I69" s="38">
        <f t="shared" si="51"/>
        <v>0</v>
      </c>
      <c r="J69" s="57">
        <f t="shared" si="52"/>
        <v>0</v>
      </c>
      <c r="Q69" s="33"/>
      <c r="R69" s="33"/>
    </row>
    <row r="70" spans="1:18" s="16" customFormat="1" ht="15.6" x14ac:dyDescent="0.25">
      <c r="A70" s="60" t="s">
        <v>259</v>
      </c>
      <c r="B70" s="83" t="s">
        <v>257</v>
      </c>
      <c r="C70" s="39"/>
      <c r="D70" s="48" t="s">
        <v>6</v>
      </c>
      <c r="E70" s="36">
        <v>16</v>
      </c>
      <c r="F70" s="47"/>
      <c r="G70" s="47"/>
      <c r="H70" s="38">
        <f t="shared" si="50"/>
        <v>0</v>
      </c>
      <c r="I70" s="38">
        <f t="shared" si="51"/>
        <v>0</v>
      </c>
      <c r="J70" s="57">
        <f t="shared" si="52"/>
        <v>0</v>
      </c>
      <c r="Q70" s="33"/>
      <c r="R70" s="33"/>
    </row>
    <row r="71" spans="1:18" s="16" customFormat="1" ht="15.6" x14ac:dyDescent="0.25">
      <c r="A71" s="60" t="s">
        <v>260</v>
      </c>
      <c r="B71" s="83" t="s">
        <v>99</v>
      </c>
      <c r="C71" s="39"/>
      <c r="D71" s="48" t="s">
        <v>6</v>
      </c>
      <c r="E71" s="36">
        <v>8</v>
      </c>
      <c r="F71" s="47"/>
      <c r="G71" s="47"/>
      <c r="H71" s="38">
        <f t="shared" si="50"/>
        <v>0</v>
      </c>
      <c r="I71" s="38">
        <f t="shared" si="51"/>
        <v>0</v>
      </c>
      <c r="J71" s="57">
        <f t="shared" si="52"/>
        <v>0</v>
      </c>
      <c r="Q71" s="33"/>
      <c r="R71" s="33"/>
    </row>
    <row r="72" spans="1:18" s="16" customFormat="1" ht="13.8" x14ac:dyDescent="0.25">
      <c r="A72" s="60" t="s">
        <v>261</v>
      </c>
      <c r="B72" s="40" t="s">
        <v>278</v>
      </c>
      <c r="C72" s="39"/>
      <c r="D72" s="48" t="s">
        <v>7</v>
      </c>
      <c r="E72" s="36">
        <v>3</v>
      </c>
      <c r="F72" s="47"/>
      <c r="G72" s="47"/>
      <c r="H72" s="38">
        <f t="shared" si="50"/>
        <v>0</v>
      </c>
      <c r="I72" s="38">
        <f t="shared" si="51"/>
        <v>0</v>
      </c>
      <c r="J72" s="57">
        <f t="shared" si="52"/>
        <v>0</v>
      </c>
      <c r="Q72" s="33"/>
      <c r="R72" s="33"/>
    </row>
    <row r="73" spans="1:18" s="16" customFormat="1" ht="13.8" x14ac:dyDescent="0.25">
      <c r="A73" s="60" t="s">
        <v>279</v>
      </c>
      <c r="B73" s="40" t="s">
        <v>97</v>
      </c>
      <c r="C73" s="49"/>
      <c r="D73" s="48" t="s">
        <v>7</v>
      </c>
      <c r="E73" s="36">
        <v>9</v>
      </c>
      <c r="F73" s="47"/>
      <c r="G73" s="47"/>
      <c r="H73" s="38">
        <f t="shared" si="50"/>
        <v>0</v>
      </c>
      <c r="I73" s="38">
        <f t="shared" si="51"/>
        <v>0</v>
      </c>
      <c r="J73" s="57">
        <f t="shared" si="52"/>
        <v>0</v>
      </c>
      <c r="Q73" s="33"/>
      <c r="R73" s="33"/>
    </row>
    <row r="74" spans="1:18" s="16" customFormat="1" ht="13.8" x14ac:dyDescent="0.25">
      <c r="A74" s="60"/>
      <c r="B74" s="40"/>
      <c r="C74" s="39"/>
      <c r="D74" s="48"/>
      <c r="E74" s="36"/>
      <c r="F74" s="78"/>
      <c r="G74" s="78"/>
      <c r="H74" s="38"/>
      <c r="I74" s="38"/>
      <c r="J74" s="57"/>
      <c r="Q74" s="33"/>
      <c r="R74" s="33"/>
    </row>
    <row r="75" spans="1:18" s="16" customFormat="1" ht="13.8" x14ac:dyDescent="0.25">
      <c r="A75" s="60" t="s">
        <v>54</v>
      </c>
      <c r="B75" s="81" t="s">
        <v>270</v>
      </c>
      <c r="C75" s="39"/>
      <c r="D75" s="48"/>
      <c r="E75" s="36"/>
      <c r="F75" s="78"/>
      <c r="G75" s="78"/>
      <c r="H75" s="38"/>
      <c r="I75" s="38"/>
      <c r="J75" s="57"/>
      <c r="Q75" s="33"/>
      <c r="R75" s="33"/>
    </row>
    <row r="76" spans="1:18" s="16" customFormat="1" ht="20.399999999999999" x14ac:dyDescent="0.25">
      <c r="A76" s="60" t="s">
        <v>262</v>
      </c>
      <c r="B76" s="39" t="s">
        <v>251</v>
      </c>
      <c r="C76" s="39"/>
      <c r="D76" s="48" t="s">
        <v>7</v>
      </c>
      <c r="E76" s="36">
        <v>1</v>
      </c>
      <c r="F76" s="47"/>
      <c r="G76" s="47"/>
      <c r="H76" s="38">
        <f t="shared" ref="H76:H85" si="53">E76*F76</f>
        <v>0</v>
      </c>
      <c r="I76" s="38">
        <f t="shared" ref="I76:I85" si="54">E76*G76</f>
        <v>0</v>
      </c>
      <c r="J76" s="57">
        <f t="shared" ref="J76:J85" si="55">H76+I76</f>
        <v>0</v>
      </c>
      <c r="Q76" s="33"/>
      <c r="R76" s="33"/>
    </row>
    <row r="77" spans="1:18" s="16" customFormat="1" ht="13.8" x14ac:dyDescent="0.25">
      <c r="A77" s="60" t="s">
        <v>263</v>
      </c>
      <c r="B77" s="40" t="s">
        <v>253</v>
      </c>
      <c r="C77" s="39"/>
      <c r="D77" s="48" t="s">
        <v>7</v>
      </c>
      <c r="E77" s="36">
        <v>1</v>
      </c>
      <c r="F77" s="47"/>
      <c r="G77" s="47"/>
      <c r="H77" s="38">
        <f t="shared" si="53"/>
        <v>0</v>
      </c>
      <c r="I77" s="38">
        <f t="shared" si="54"/>
        <v>0</v>
      </c>
      <c r="J77" s="57">
        <f t="shared" si="55"/>
        <v>0</v>
      </c>
      <c r="Q77" s="33"/>
      <c r="R77" s="33"/>
    </row>
    <row r="78" spans="1:18" s="16" customFormat="1" ht="13.8" x14ac:dyDescent="0.25">
      <c r="A78" s="60" t="s">
        <v>264</v>
      </c>
      <c r="B78" s="40" t="s">
        <v>254</v>
      </c>
      <c r="C78" s="39"/>
      <c r="D78" s="48" t="s">
        <v>7</v>
      </c>
      <c r="E78" s="36">
        <v>3</v>
      </c>
      <c r="F78" s="47"/>
      <c r="G78" s="47"/>
      <c r="H78" s="38">
        <f t="shared" si="53"/>
        <v>0</v>
      </c>
      <c r="I78" s="38">
        <f t="shared" si="54"/>
        <v>0</v>
      </c>
      <c r="J78" s="57">
        <f t="shared" si="55"/>
        <v>0</v>
      </c>
      <c r="Q78" s="33"/>
      <c r="R78" s="33"/>
    </row>
    <row r="79" spans="1:18" s="16" customFormat="1" ht="15.6" x14ac:dyDescent="0.25">
      <c r="A79" s="60" t="s">
        <v>265</v>
      </c>
      <c r="B79" s="83" t="s">
        <v>151</v>
      </c>
      <c r="C79" s="39"/>
      <c r="D79" s="48" t="s">
        <v>6</v>
      </c>
      <c r="E79" s="36">
        <v>8</v>
      </c>
      <c r="F79" s="47"/>
      <c r="G79" s="47"/>
      <c r="H79" s="38">
        <f t="shared" si="53"/>
        <v>0</v>
      </c>
      <c r="I79" s="38">
        <f t="shared" si="54"/>
        <v>0</v>
      </c>
      <c r="J79" s="57">
        <f t="shared" si="55"/>
        <v>0</v>
      </c>
      <c r="Q79" s="33"/>
      <c r="R79" s="33"/>
    </row>
    <row r="80" spans="1:18" s="16" customFormat="1" ht="15.6" x14ac:dyDescent="0.25">
      <c r="A80" s="60" t="s">
        <v>266</v>
      </c>
      <c r="B80" s="83" t="s">
        <v>228</v>
      </c>
      <c r="C80" s="39"/>
      <c r="D80" s="48" t="s">
        <v>6</v>
      </c>
      <c r="E80" s="36">
        <v>8</v>
      </c>
      <c r="F80" s="47"/>
      <c r="G80" s="47"/>
      <c r="H80" s="38">
        <f t="shared" si="53"/>
        <v>0</v>
      </c>
      <c r="I80" s="38">
        <f t="shared" si="54"/>
        <v>0</v>
      </c>
      <c r="J80" s="57">
        <f t="shared" si="55"/>
        <v>0</v>
      </c>
      <c r="Q80" s="33"/>
      <c r="R80" s="33"/>
    </row>
    <row r="81" spans="1:18" s="16" customFormat="1" ht="15.6" x14ac:dyDescent="0.25">
      <c r="A81" s="60" t="s">
        <v>267</v>
      </c>
      <c r="B81" s="83" t="s">
        <v>272</v>
      </c>
      <c r="C81" s="39"/>
      <c r="D81" s="48" t="s">
        <v>6</v>
      </c>
      <c r="E81" s="36">
        <v>16</v>
      </c>
      <c r="F81" s="47"/>
      <c r="G81" s="47"/>
      <c r="H81" s="38">
        <f t="shared" si="53"/>
        <v>0</v>
      </c>
      <c r="I81" s="38">
        <f t="shared" si="54"/>
        <v>0</v>
      </c>
      <c r="J81" s="57">
        <f t="shared" si="55"/>
        <v>0</v>
      </c>
      <c r="Q81" s="33"/>
      <c r="R81" s="33"/>
    </row>
    <row r="82" spans="1:18" s="16" customFormat="1" ht="15.6" x14ac:dyDescent="0.25">
      <c r="A82" s="60" t="s">
        <v>268</v>
      </c>
      <c r="B82" s="83" t="s">
        <v>99</v>
      </c>
      <c r="C82" s="39"/>
      <c r="D82" s="48" t="s">
        <v>6</v>
      </c>
      <c r="E82" s="36">
        <v>8</v>
      </c>
      <c r="F82" s="47"/>
      <c r="G82" s="47"/>
      <c r="H82" s="38">
        <f t="shared" si="53"/>
        <v>0</v>
      </c>
      <c r="I82" s="38">
        <f t="shared" si="54"/>
        <v>0</v>
      </c>
      <c r="J82" s="57">
        <f t="shared" si="55"/>
        <v>0</v>
      </c>
      <c r="Q82" s="33"/>
      <c r="R82" s="33"/>
    </row>
    <row r="83" spans="1:18" s="16" customFormat="1" ht="13.8" x14ac:dyDescent="0.25">
      <c r="A83" s="60" t="s">
        <v>269</v>
      </c>
      <c r="B83" s="40" t="s">
        <v>278</v>
      </c>
      <c r="C83" s="39"/>
      <c r="D83" s="48" t="s">
        <v>7</v>
      </c>
      <c r="E83" s="36">
        <v>3</v>
      </c>
      <c r="F83" s="47"/>
      <c r="G83" s="47"/>
      <c r="H83" s="38">
        <f t="shared" si="53"/>
        <v>0</v>
      </c>
      <c r="I83" s="38">
        <f t="shared" si="54"/>
        <v>0</v>
      </c>
      <c r="J83" s="57">
        <f t="shared" si="55"/>
        <v>0</v>
      </c>
      <c r="Q83" s="33"/>
      <c r="R83" s="33"/>
    </row>
    <row r="84" spans="1:18" s="16" customFormat="1" ht="13.8" x14ac:dyDescent="0.25">
      <c r="A84" s="60" t="s">
        <v>271</v>
      </c>
      <c r="B84" s="40" t="s">
        <v>97</v>
      </c>
      <c r="C84" s="49"/>
      <c r="D84" s="48" t="s">
        <v>7</v>
      </c>
      <c r="E84" s="36">
        <v>9</v>
      </c>
      <c r="F84" s="47"/>
      <c r="G84" s="47"/>
      <c r="H84" s="38">
        <f t="shared" si="53"/>
        <v>0</v>
      </c>
      <c r="I84" s="38">
        <f t="shared" si="54"/>
        <v>0</v>
      </c>
      <c r="J84" s="57">
        <f t="shared" si="55"/>
        <v>0</v>
      </c>
      <c r="Q84" s="33"/>
      <c r="R84" s="33"/>
    </row>
    <row r="85" spans="1:18" s="16" customFormat="1" ht="13.8" x14ac:dyDescent="0.25">
      <c r="A85" s="60" t="s">
        <v>280</v>
      </c>
      <c r="B85" s="40" t="s">
        <v>222</v>
      </c>
      <c r="C85" s="49"/>
      <c r="D85" s="48" t="s">
        <v>7</v>
      </c>
      <c r="E85" s="36">
        <v>3</v>
      </c>
      <c r="F85" s="47"/>
      <c r="G85" s="47"/>
      <c r="H85" s="38">
        <f t="shared" si="53"/>
        <v>0</v>
      </c>
      <c r="I85" s="38">
        <f t="shared" si="54"/>
        <v>0</v>
      </c>
      <c r="J85" s="57">
        <f t="shared" si="55"/>
        <v>0</v>
      </c>
      <c r="Q85" s="33"/>
      <c r="R85" s="33"/>
    </row>
    <row r="86" spans="1:18" s="16" customFormat="1" ht="13.8" x14ac:dyDescent="0.25">
      <c r="A86" s="60"/>
      <c r="B86" s="40"/>
      <c r="C86" s="39"/>
      <c r="D86" s="48"/>
      <c r="E86" s="36"/>
      <c r="F86" s="78"/>
      <c r="G86" s="78"/>
      <c r="H86" s="38"/>
      <c r="I86" s="38"/>
      <c r="J86" s="57"/>
      <c r="Q86" s="33"/>
      <c r="R86" s="33"/>
    </row>
    <row r="87" spans="1:18" s="16" customFormat="1" ht="13.8" x14ac:dyDescent="0.25">
      <c r="A87" s="60" t="s">
        <v>55</v>
      </c>
      <c r="B87" s="40" t="s">
        <v>282</v>
      </c>
      <c r="C87" s="39"/>
      <c r="D87" s="48" t="s">
        <v>7</v>
      </c>
      <c r="E87" s="36">
        <v>258</v>
      </c>
      <c r="F87" s="47"/>
      <c r="G87" s="47"/>
      <c r="H87" s="38">
        <f t="shared" ref="H87" si="56">E87*F87</f>
        <v>0</v>
      </c>
      <c r="I87" s="38">
        <f t="shared" ref="I87" si="57">E87*G87</f>
        <v>0</v>
      </c>
      <c r="J87" s="57">
        <f t="shared" ref="J87" si="58">H87+I87</f>
        <v>0</v>
      </c>
      <c r="Q87" s="33"/>
      <c r="R87" s="33"/>
    </row>
    <row r="88" spans="1:18" s="16" customFormat="1" ht="13.8" x14ac:dyDescent="0.25">
      <c r="A88" s="60" t="s">
        <v>286</v>
      </c>
      <c r="B88" s="40" t="s">
        <v>95</v>
      </c>
      <c r="C88" s="39"/>
      <c r="D88" s="48" t="s">
        <v>8</v>
      </c>
      <c r="E88" s="36">
        <v>5</v>
      </c>
      <c r="F88" s="78"/>
      <c r="G88" s="78"/>
      <c r="H88" s="38"/>
      <c r="I88" s="38">
        <f>SUM(I26:I87)/100*E88</f>
        <v>0</v>
      </c>
      <c r="J88" s="57">
        <f>H88+I88</f>
        <v>0</v>
      </c>
      <c r="Q88" s="33"/>
      <c r="R88" s="33"/>
    </row>
    <row r="89" spans="1:18" s="16" customFormat="1" ht="13.8" x14ac:dyDescent="0.25">
      <c r="A89" s="56"/>
      <c r="B89" s="41" t="s">
        <v>20</v>
      </c>
      <c r="C89" s="41"/>
      <c r="D89" s="46"/>
      <c r="E89" s="36"/>
      <c r="F89" s="37"/>
      <c r="G89" s="37"/>
      <c r="H89" s="50">
        <f>SUM(H26:H88)</f>
        <v>0</v>
      </c>
      <c r="I89" s="50">
        <f>SUM(I26:I88)</f>
        <v>0</v>
      </c>
      <c r="J89" s="59">
        <f>SUM(J26:J88)</f>
        <v>0</v>
      </c>
    </row>
    <row r="90" spans="1:18" s="16" customFormat="1" ht="13.8" x14ac:dyDescent="0.25">
      <c r="A90" s="56"/>
      <c r="B90" s="41"/>
      <c r="C90" s="41"/>
      <c r="D90" s="46"/>
      <c r="E90" s="36"/>
      <c r="F90" s="37"/>
      <c r="G90" s="37"/>
      <c r="H90" s="50"/>
      <c r="I90" s="50"/>
      <c r="J90" s="59"/>
    </row>
    <row r="91" spans="1:18" s="16" customFormat="1" ht="13.8" x14ac:dyDescent="0.25">
      <c r="A91" s="56"/>
      <c r="B91" s="41" t="s">
        <v>19</v>
      </c>
      <c r="C91" s="41"/>
      <c r="D91" s="46"/>
      <c r="E91" s="36"/>
      <c r="F91" s="37"/>
      <c r="G91" s="37"/>
      <c r="H91" s="50"/>
      <c r="I91" s="50"/>
      <c r="J91" s="59">
        <f>J89+J22+J17</f>
        <v>0</v>
      </c>
    </row>
    <row r="92" spans="1:18" s="16" customFormat="1" ht="13.8" x14ac:dyDescent="0.25">
      <c r="A92" s="56"/>
      <c r="B92" s="41"/>
      <c r="C92" s="41"/>
      <c r="D92" s="46"/>
      <c r="E92" s="36"/>
      <c r="F92" s="37"/>
      <c r="G92" s="37"/>
      <c r="H92" s="50"/>
      <c r="I92" s="50"/>
      <c r="J92" s="59"/>
    </row>
    <row r="93" spans="1:18" s="16" customFormat="1" ht="13.8" x14ac:dyDescent="0.25">
      <c r="A93" s="61" t="s">
        <v>73</v>
      </c>
      <c r="B93" s="43" t="s">
        <v>9</v>
      </c>
      <c r="C93" s="43"/>
      <c r="D93" s="35"/>
      <c r="E93" s="51"/>
      <c r="F93" s="53"/>
      <c r="G93" s="53"/>
      <c r="H93" s="38"/>
      <c r="I93" s="38"/>
      <c r="J93" s="57"/>
    </row>
    <row r="94" spans="1:18" s="16" customFormat="1" ht="13.8" x14ac:dyDescent="0.25">
      <c r="A94" s="56" t="s">
        <v>72</v>
      </c>
      <c r="B94" s="34" t="s">
        <v>30</v>
      </c>
      <c r="C94" s="34"/>
      <c r="D94" s="35" t="s">
        <v>8</v>
      </c>
      <c r="E94" s="51">
        <v>10</v>
      </c>
      <c r="F94" s="52">
        <f>H89</f>
        <v>0</v>
      </c>
      <c r="G94" s="53"/>
      <c r="H94" s="38"/>
      <c r="I94" s="38"/>
      <c r="J94" s="57">
        <f>F94/100*E94</f>
        <v>0</v>
      </c>
    </row>
    <row r="95" spans="1:18" s="16" customFormat="1" ht="13.8" x14ac:dyDescent="0.25">
      <c r="A95" s="56" t="s">
        <v>71</v>
      </c>
      <c r="B95" s="44" t="s">
        <v>10</v>
      </c>
      <c r="C95" s="44"/>
      <c r="D95" s="35" t="s">
        <v>8</v>
      </c>
      <c r="E95" s="62">
        <v>5.5</v>
      </c>
      <c r="F95" s="52">
        <f>H89</f>
        <v>0</v>
      </c>
      <c r="G95" s="53"/>
      <c r="H95" s="38"/>
      <c r="I95" s="38"/>
      <c r="J95" s="57">
        <f>F95/100*E95</f>
        <v>0</v>
      </c>
    </row>
    <row r="96" spans="1:18" s="16" customFormat="1" ht="13.8" x14ac:dyDescent="0.25">
      <c r="A96" s="56" t="s">
        <v>70</v>
      </c>
      <c r="B96" s="44" t="s">
        <v>11</v>
      </c>
      <c r="C96" s="44"/>
      <c r="D96" s="35" t="s">
        <v>8</v>
      </c>
      <c r="E96" s="51">
        <v>3</v>
      </c>
      <c r="F96" s="52">
        <f>I89</f>
        <v>0</v>
      </c>
      <c r="G96" s="53"/>
      <c r="H96" s="38"/>
      <c r="I96" s="38"/>
      <c r="J96" s="57">
        <f>F96/100*E96</f>
        <v>0</v>
      </c>
    </row>
    <row r="97" spans="1:14" s="16" customFormat="1" ht="13.8" x14ac:dyDescent="0.25">
      <c r="A97" s="56" t="s">
        <v>69</v>
      </c>
      <c r="B97" s="44" t="s">
        <v>12</v>
      </c>
      <c r="C97" s="44"/>
      <c r="D97" s="35" t="s">
        <v>8</v>
      </c>
      <c r="E97" s="51">
        <v>1</v>
      </c>
      <c r="F97" s="52">
        <f>I89</f>
        <v>0</v>
      </c>
      <c r="G97" s="53"/>
      <c r="H97" s="38"/>
      <c r="I97" s="38"/>
      <c r="J97" s="57">
        <f>F97/100*E97</f>
        <v>0</v>
      </c>
    </row>
    <row r="98" spans="1:14" s="16" customFormat="1" ht="13.8" x14ac:dyDescent="0.25">
      <c r="A98" s="56" t="s">
        <v>68</v>
      </c>
      <c r="B98" s="44" t="s">
        <v>13</v>
      </c>
      <c r="C98" s="44"/>
      <c r="D98" s="35" t="s">
        <v>8</v>
      </c>
      <c r="E98" s="51">
        <v>2</v>
      </c>
      <c r="F98" s="52">
        <f>H89</f>
        <v>0</v>
      </c>
      <c r="G98" s="53"/>
      <c r="H98" s="38"/>
      <c r="I98" s="38"/>
      <c r="J98" s="57">
        <f>F98/100*E98</f>
        <v>0</v>
      </c>
      <c r="N98" s="19"/>
    </row>
    <row r="99" spans="1:14" s="16" customFormat="1" ht="13.8" x14ac:dyDescent="0.25">
      <c r="A99" s="56" t="s">
        <v>67</v>
      </c>
      <c r="B99" s="44" t="s">
        <v>292</v>
      </c>
      <c r="C99" s="44"/>
      <c r="D99" s="35" t="s">
        <v>28</v>
      </c>
      <c r="E99" s="51">
        <v>1</v>
      </c>
      <c r="F99" s="47"/>
      <c r="G99" s="53"/>
      <c r="H99" s="38"/>
      <c r="I99" s="38"/>
      <c r="J99" s="57">
        <f t="shared" ref="J99:J103" si="59">E99*F99</f>
        <v>0</v>
      </c>
      <c r="N99" s="19"/>
    </row>
    <row r="100" spans="1:14" s="16" customFormat="1" ht="13.8" x14ac:dyDescent="0.25">
      <c r="A100" s="56" t="s">
        <v>66</v>
      </c>
      <c r="B100" s="44" t="s">
        <v>35</v>
      </c>
      <c r="C100" s="44"/>
      <c r="D100" s="35" t="s">
        <v>28</v>
      </c>
      <c r="E100" s="51">
        <v>1</v>
      </c>
      <c r="F100" s="47"/>
      <c r="G100" s="53"/>
      <c r="H100" s="38"/>
      <c r="I100" s="38"/>
      <c r="J100" s="57">
        <f t="shared" si="59"/>
        <v>0</v>
      </c>
      <c r="N100" s="19"/>
    </row>
    <row r="101" spans="1:14" s="16" customFormat="1" ht="13.8" x14ac:dyDescent="0.25">
      <c r="A101" s="56" t="s">
        <v>65</v>
      </c>
      <c r="B101" s="44" t="s">
        <v>62</v>
      </c>
      <c r="C101" s="44"/>
      <c r="D101" s="35" t="s">
        <v>59</v>
      </c>
      <c r="E101" s="51">
        <v>8</v>
      </c>
      <c r="F101" s="47"/>
      <c r="G101" s="63"/>
      <c r="H101" s="64"/>
      <c r="I101" s="64"/>
      <c r="J101" s="57">
        <f t="shared" si="59"/>
        <v>0</v>
      </c>
      <c r="N101" s="19"/>
    </row>
    <row r="102" spans="1:14" s="16" customFormat="1" ht="13.8" x14ac:dyDescent="0.25">
      <c r="A102" s="56" t="s">
        <v>64</v>
      </c>
      <c r="B102" s="44" t="s">
        <v>60</v>
      </c>
      <c r="C102" s="44"/>
      <c r="D102" s="35" t="s">
        <v>59</v>
      </c>
      <c r="E102" s="51">
        <v>14</v>
      </c>
      <c r="F102" s="47"/>
      <c r="G102" s="63"/>
      <c r="H102" s="64"/>
      <c r="I102" s="64"/>
      <c r="J102" s="57">
        <f t="shared" si="59"/>
        <v>0</v>
      </c>
    </row>
    <row r="103" spans="1:14" s="16" customFormat="1" ht="13.8" x14ac:dyDescent="0.25">
      <c r="A103" s="56" t="s">
        <v>63</v>
      </c>
      <c r="B103" s="44" t="s">
        <v>58</v>
      </c>
      <c r="C103" s="44"/>
      <c r="D103" s="35" t="s">
        <v>28</v>
      </c>
      <c r="E103" s="51">
        <v>1</v>
      </c>
      <c r="F103" s="47"/>
      <c r="G103" s="63"/>
      <c r="H103" s="64"/>
      <c r="I103" s="64"/>
      <c r="J103" s="57">
        <f t="shared" si="59"/>
        <v>0</v>
      </c>
    </row>
    <row r="104" spans="1:14" s="16" customFormat="1" ht="13.8" x14ac:dyDescent="0.25">
      <c r="A104" s="56"/>
      <c r="B104" s="45" t="s">
        <v>14</v>
      </c>
      <c r="C104" s="45"/>
      <c r="D104" s="65"/>
      <c r="E104" s="66"/>
      <c r="F104" s="53"/>
      <c r="G104" s="67"/>
      <c r="H104" s="68"/>
      <c r="I104" s="68"/>
      <c r="J104" s="69">
        <f>SUM(J94:J103)</f>
        <v>0</v>
      </c>
    </row>
    <row r="105" spans="1:14" s="16" customFormat="1" ht="13.8" x14ac:dyDescent="0.25">
      <c r="A105" s="56"/>
      <c r="B105" s="45"/>
      <c r="C105" s="45"/>
      <c r="D105" s="65"/>
      <c r="E105" s="66"/>
      <c r="F105" s="53"/>
      <c r="G105" s="67"/>
      <c r="H105" s="68"/>
      <c r="I105" s="68"/>
      <c r="J105" s="69"/>
    </row>
    <row r="106" spans="1:14" s="16" customFormat="1" thickBot="1" x14ac:dyDescent="0.3">
      <c r="A106" s="70"/>
      <c r="B106" s="71" t="s">
        <v>15</v>
      </c>
      <c r="C106" s="71"/>
      <c r="D106" s="72"/>
      <c r="E106" s="73"/>
      <c r="F106" s="74"/>
      <c r="G106" s="75"/>
      <c r="H106" s="76"/>
      <c r="I106" s="76"/>
      <c r="J106" s="77">
        <f>J91+J104</f>
        <v>0</v>
      </c>
    </row>
    <row r="107" spans="1:14" x14ac:dyDescent="0.25">
      <c r="A107" s="20"/>
      <c r="B107" s="6"/>
      <c r="C107" s="6"/>
      <c r="D107" s="7"/>
      <c r="E107" s="21"/>
      <c r="F107" s="22"/>
      <c r="G107" s="23"/>
      <c r="H107" s="23"/>
      <c r="I107" s="23"/>
      <c r="J107" s="23"/>
    </row>
    <row r="108" spans="1:14" s="16" customFormat="1" x14ac:dyDescent="0.25">
      <c r="A108" s="24" t="s">
        <v>16</v>
      </c>
      <c r="B108" s="18"/>
      <c r="C108" s="18"/>
      <c r="D108" s="25"/>
      <c r="E108" s="25"/>
      <c r="F108" s="26"/>
      <c r="G108" s="18"/>
      <c r="H108" s="18"/>
      <c r="I108" s="18"/>
      <c r="J108" s="18"/>
    </row>
    <row r="109" spans="1:14" s="16" customFormat="1" ht="15" customHeight="1" x14ac:dyDescent="0.25">
      <c r="A109" s="27"/>
      <c r="B109" s="8" t="s">
        <v>17</v>
      </c>
      <c r="C109" s="8"/>
      <c r="E109" s="28"/>
      <c r="F109" s="19"/>
    </row>
    <row r="110" spans="1:14" s="16" customFormat="1" ht="31.5" customHeight="1" x14ac:dyDescent="0.25">
      <c r="A110" s="107" t="s">
        <v>148</v>
      </c>
      <c r="B110" s="108"/>
      <c r="C110" s="108"/>
      <c r="D110" s="108"/>
      <c r="E110" s="108"/>
      <c r="F110" s="108"/>
      <c r="G110" s="108"/>
      <c r="H110" s="108"/>
      <c r="I110" s="108"/>
      <c r="J110" s="108"/>
    </row>
    <row r="111" spans="1:14" s="16" customFormat="1" ht="13.8" x14ac:dyDescent="0.25">
      <c r="B111" s="15"/>
      <c r="C111" s="15"/>
      <c r="E111" s="28"/>
      <c r="F111" s="19"/>
    </row>
    <row r="112" spans="1:14" s="16" customFormat="1" ht="13.8" x14ac:dyDescent="0.25">
      <c r="B112" s="15"/>
      <c r="C112" s="15"/>
      <c r="E112" s="28"/>
      <c r="F112" s="19"/>
    </row>
    <row r="113" spans="1:10" x14ac:dyDescent="0.25">
      <c r="A113" s="16"/>
      <c r="B113" s="15"/>
      <c r="C113" s="15"/>
      <c r="D113" s="16"/>
      <c r="E113" s="28"/>
      <c r="F113" s="19"/>
      <c r="G113" s="16"/>
      <c r="H113" s="16"/>
      <c r="I113" s="16"/>
      <c r="J113" s="16"/>
    </row>
    <row r="114" spans="1:10" x14ac:dyDescent="0.25">
      <c r="B114" s="9"/>
      <c r="C114" s="9"/>
    </row>
    <row r="115" spans="1:10" x14ac:dyDescent="0.25">
      <c r="B115" s="9"/>
      <c r="C115" s="9"/>
    </row>
    <row r="116" spans="1:10" x14ac:dyDescent="0.25">
      <c r="B116" s="9"/>
      <c r="C116" s="9"/>
    </row>
    <row r="117" spans="1:10" x14ac:dyDescent="0.25">
      <c r="B117" s="9"/>
      <c r="C117" s="9"/>
    </row>
    <row r="118" spans="1:10" x14ac:dyDescent="0.25">
      <c r="B118" s="9"/>
      <c r="C118" s="9"/>
    </row>
    <row r="119" spans="1:10" x14ac:dyDescent="0.25">
      <c r="B119" s="10"/>
      <c r="C119" s="10"/>
    </row>
    <row r="120" spans="1:10" x14ac:dyDescent="0.25">
      <c r="B120" s="9"/>
      <c r="C120" s="9"/>
    </row>
    <row r="121" spans="1:10" x14ac:dyDescent="0.25">
      <c r="B121" s="9"/>
      <c r="C121" s="9"/>
    </row>
    <row r="122" spans="1:10" x14ac:dyDescent="0.25">
      <c r="B122" s="9"/>
      <c r="C122" s="9"/>
    </row>
    <row r="123" spans="1:10" x14ac:dyDescent="0.25">
      <c r="B123" s="29"/>
      <c r="C123" s="29"/>
    </row>
    <row r="124" spans="1:10" x14ac:dyDescent="0.25">
      <c r="B124" s="9"/>
      <c r="C124" s="9"/>
    </row>
    <row r="125" spans="1:10" x14ac:dyDescent="0.25">
      <c r="B125" s="11"/>
      <c r="C125" s="11"/>
    </row>
    <row r="126" spans="1:10" x14ac:dyDescent="0.25">
      <c r="B126" s="9"/>
      <c r="C126" s="9"/>
    </row>
    <row r="127" spans="1:10" x14ac:dyDescent="0.25">
      <c r="B127" s="9"/>
      <c r="C127" s="9"/>
    </row>
    <row r="128" spans="1:10" x14ac:dyDescent="0.25">
      <c r="B128" s="29"/>
      <c r="C128" s="29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29"/>
      <c r="C131" s="29"/>
    </row>
    <row r="132" spans="2:3" x14ac:dyDescent="0.25">
      <c r="B132" s="9"/>
      <c r="C132" s="9"/>
    </row>
    <row r="133" spans="2:3" x14ac:dyDescent="0.25">
      <c r="B133" s="30"/>
      <c r="C133" s="30"/>
    </row>
    <row r="134" spans="2:3" x14ac:dyDescent="0.25">
      <c r="B134" s="9"/>
      <c r="C134" s="9"/>
    </row>
    <row r="135" spans="2:3" x14ac:dyDescent="0.25">
      <c r="B135" s="31"/>
      <c r="C135" s="31"/>
    </row>
    <row r="136" spans="2:3" x14ac:dyDescent="0.25">
      <c r="B136" s="29"/>
      <c r="C136" s="29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</sheetData>
  <mergeCells count="7">
    <mergeCell ref="A110:J110"/>
    <mergeCell ref="A1:A2"/>
    <mergeCell ref="B1:B2"/>
    <mergeCell ref="C1:C2"/>
    <mergeCell ref="D1:D2"/>
    <mergeCell ref="E1:E2"/>
    <mergeCell ref="J1:J2"/>
  </mergeCells>
  <phoneticPr fontId="40" type="noConversion"/>
  <printOptions horizontalCentered="1"/>
  <pageMargins left="0.6692913385826772" right="0.6692913385826772" top="0.78740157480314965" bottom="0.6692913385826772" header="0.31496062992125984" footer="0.31496062992125984"/>
  <pageSetup paperSize="9" scale="94" fitToHeight="0" orientation="landscape" r:id="rId1"/>
  <headerFooter alignWithMargins="0">
    <oddHeader>&amp;LOprava elektroinstalace na vybraných VD na PTU JBC, I.etapa
&amp;"Arial,Tučné"&amp;12VD Mšeno&amp;C&amp;"Arial,Tučné"SOUPIS PRACÍ A DODÁVEK&amp;R12/2024</oddHeader>
    <oddFooter>&amp;L_______________________________
MONTÁŽE ČAKOVICE s.r.o.&amp;C&amp;P z &amp;N&amp;R_______________________________
arch.č. P3303 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Rekapitulace</vt:lpstr>
      <vt:lpstr>VD Souš</vt:lpstr>
      <vt:lpstr>VD Ptýrov</vt:lpstr>
      <vt:lpstr>VD Bedřichov</vt:lpstr>
      <vt:lpstr>VD Mšeno</vt:lpstr>
      <vt:lpstr>'VD Bedřichov'!Názvy_tisku</vt:lpstr>
      <vt:lpstr>'VD Mšeno'!Názvy_tisku</vt:lpstr>
      <vt:lpstr>'VD Ptýrov'!Názvy_tisku</vt:lpstr>
      <vt:lpstr>'VD Souš'!Názvy_tisku</vt:lpstr>
      <vt:lpstr>'VD Bedřichov'!Oblast_tisku</vt:lpstr>
      <vt:lpstr>'VD Mšeno'!Oblast_tisku</vt:lpstr>
      <vt:lpstr>'VD Ptýrov'!Oblast_tisku</vt:lpstr>
      <vt:lpstr>'VD Souš'!Oblast_tisku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Pospíšil Miroslav</cp:lastModifiedBy>
  <cp:lastPrinted>2025-02-21T15:52:08Z</cp:lastPrinted>
  <dcterms:created xsi:type="dcterms:W3CDTF">2013-02-08T17:21:32Z</dcterms:created>
  <dcterms:modified xsi:type="dcterms:W3CDTF">2025-02-22T11:08:42Z</dcterms:modified>
</cp:coreProperties>
</file>