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vod\PRENOS\Polách\Velička, Úpr. Veličky Louka Javorník, ř. km 18,500 -18,700, oprava stupně a nátrží\rozpočet\"/>
    </mc:Choice>
  </mc:AlternateContent>
  <bookViews>
    <workbookView xWindow="0" yWindow="0" windowWidth="0" windowHeight="0"/>
  </bookViews>
  <sheets>
    <sheet name="Rekapitulace stavby" sheetId="1" r:id="rId1"/>
    <sheet name="322099 - Velička, Úpr. Ve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'322099 - Velička, Úpr. Ve...'!$C$84:$K$250</definedName>
    <definedName name="_xlnm.Print_Area" localSheetId="1">'322099 - Velička, Úpr. Ve...'!$C$4:$J$37,'322099 - Velička, Úpr. Ve...'!$C$43:$J$68,'322099 - Velička, Úpr. Ve...'!$C$74:$K$250</definedName>
    <definedName name="_xlnm.Print_Titles" localSheetId="1">'322099 - Velička, Úpr. Ve...'!$84:$84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212"/>
  <c r="J35"/>
  <c r="J34"/>
  <c i="1" r="AY55"/>
  <c i="2" r="J33"/>
  <c i="1" r="AX55"/>
  <c i="2"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0"/>
  <c r="BH230"/>
  <c r="BG230"/>
  <c r="BF230"/>
  <c r="T230"/>
  <c r="T229"/>
  <c r="T228"/>
  <c r="R230"/>
  <c r="R229"/>
  <c r="R228"/>
  <c r="P230"/>
  <c r="P229"/>
  <c r="P228"/>
  <c r="BI225"/>
  <c r="BH225"/>
  <c r="BG225"/>
  <c r="BF225"/>
  <c r="T225"/>
  <c r="T224"/>
  <c r="R225"/>
  <c r="R224"/>
  <c r="P225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J61"/>
  <c r="BI207"/>
  <c r="BH207"/>
  <c r="BG207"/>
  <c r="BF207"/>
  <c r="T207"/>
  <c r="T206"/>
  <c r="R207"/>
  <c r="R206"/>
  <c r="P207"/>
  <c r="P206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1"/>
  <c r="BH131"/>
  <c r="BG131"/>
  <c r="BF131"/>
  <c r="T131"/>
  <c r="R131"/>
  <c r="P131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F79"/>
  <c r="E77"/>
  <c r="F48"/>
  <c r="E46"/>
  <c r="J22"/>
  <c r="E22"/>
  <c r="J51"/>
  <c r="J21"/>
  <c r="J19"/>
  <c r="E19"/>
  <c r="J81"/>
  <c r="J18"/>
  <c r="J16"/>
  <c r="E16"/>
  <c r="F82"/>
  <c r="J15"/>
  <c r="J13"/>
  <c r="E13"/>
  <c r="F50"/>
  <c r="J12"/>
  <c r="J10"/>
  <c r="J79"/>
  <c i="1" r="L50"/>
  <c r="AM50"/>
  <c r="AM49"/>
  <c r="L49"/>
  <c r="AM47"/>
  <c r="L47"/>
  <c r="L45"/>
  <c r="L44"/>
  <c i="2" r="BK214"/>
  <c r="BK131"/>
  <c r="BK199"/>
  <c r="J247"/>
  <c r="J164"/>
  <c r="BK152"/>
  <c r="BK160"/>
  <c r="J230"/>
  <c r="BK95"/>
  <c r="BK191"/>
  <c r="J207"/>
  <c r="J244"/>
  <c r="J137"/>
  <c r="BK176"/>
  <c r="BK221"/>
  <c r="J235"/>
  <c r="J238"/>
  <c r="J88"/>
  <c r="BK180"/>
  <c r="BK169"/>
  <c r="BK184"/>
  <c r="J156"/>
  <c r="J249"/>
  <c r="J191"/>
  <c r="J195"/>
  <c r="BK217"/>
  <c r="J102"/>
  <c r="BK124"/>
  <c r="BK225"/>
  <c r="J241"/>
  <c r="J217"/>
  <c r="BK249"/>
  <c r="BK118"/>
  <c r="J131"/>
  <c r="BK144"/>
  <c r="J148"/>
  <c r="BK195"/>
  <c r="J112"/>
  <c r="BK140"/>
  <c r="BK99"/>
  <c r="BK92"/>
  <c r="J140"/>
  <c r="J225"/>
  <c r="BK148"/>
  <c r="BK88"/>
  <c r="J176"/>
  <c i="1" r="AS54"/>
  <c i="2" r="J144"/>
  <c r="BK137"/>
  <c r="BK164"/>
  <c r="J214"/>
  <c r="BK238"/>
  <c r="J199"/>
  <c r="J180"/>
  <c r="J221"/>
  <c r="BK156"/>
  <c r="BK235"/>
  <c r="BK230"/>
  <c r="BK241"/>
  <c r="J99"/>
  <c r="BK207"/>
  <c r="BK247"/>
  <c r="J108"/>
  <c r="J124"/>
  <c r="J152"/>
  <c r="BK244"/>
  <c r="BK102"/>
  <c r="BK108"/>
  <c r="J92"/>
  <c r="J160"/>
  <c r="J184"/>
  <c r="J95"/>
  <c r="BK112"/>
  <c r="J118"/>
  <c r="J169"/>
  <c l="1" r="BK87"/>
  <c r="J87"/>
  <c r="J57"/>
  <c r="R87"/>
  <c r="P151"/>
  <c r="R151"/>
  <c r="P168"/>
  <c r="T213"/>
  <c r="T87"/>
  <c r="BK168"/>
  <c r="J168"/>
  <c r="J59"/>
  <c r="T168"/>
  <c r="BK213"/>
  <c r="J213"/>
  <c r="J62"/>
  <c r="R213"/>
  <c r="P234"/>
  <c r="P233"/>
  <c r="P87"/>
  <c r="BK151"/>
  <c r="J151"/>
  <c r="J58"/>
  <c r="T151"/>
  <c r="R168"/>
  <c r="P213"/>
  <c r="BK234"/>
  <c r="J234"/>
  <c r="J67"/>
  <c r="R234"/>
  <c r="R233"/>
  <c r="T234"/>
  <c r="T233"/>
  <c r="BK206"/>
  <c r="J206"/>
  <c r="J60"/>
  <c r="BK229"/>
  <c r="BK228"/>
  <c r="J228"/>
  <c r="J64"/>
  <c r="BK224"/>
  <c r="J224"/>
  <c r="J63"/>
  <c r="J48"/>
  <c r="J50"/>
  <c r="F81"/>
  <c r="J82"/>
  <c r="BE95"/>
  <c r="BE102"/>
  <c r="BE137"/>
  <c r="BE199"/>
  <c r="BE225"/>
  <c r="BE230"/>
  <c r="BE241"/>
  <c r="BE244"/>
  <c r="BE247"/>
  <c r="BE249"/>
  <c r="BE99"/>
  <c r="BE108"/>
  <c r="BE118"/>
  <c r="BE140"/>
  <c r="BE164"/>
  <c r="BE180"/>
  <c r="BE191"/>
  <c r="BE207"/>
  <c r="BE217"/>
  <c r="BE88"/>
  <c r="BE92"/>
  <c r="BE112"/>
  <c r="BE144"/>
  <c r="BE148"/>
  <c r="BE152"/>
  <c r="BE176"/>
  <c r="BE214"/>
  <c r="BE221"/>
  <c r="BE235"/>
  <c r="BE238"/>
  <c r="F51"/>
  <c r="BE124"/>
  <c r="BE131"/>
  <c r="BE156"/>
  <c r="BE160"/>
  <c r="BE169"/>
  <c r="BE184"/>
  <c r="BE195"/>
  <c r="F34"/>
  <c i="1" r="BC55"/>
  <c r="BC54"/>
  <c r="AY54"/>
  <c i="2" r="F32"/>
  <c i="1" r="BA55"/>
  <c r="BA54"/>
  <c r="AW54"/>
  <c r="AK30"/>
  <c i="2" r="F33"/>
  <c i="1" r="BB55"/>
  <c r="BB54"/>
  <c r="W31"/>
  <c i="2" r="J32"/>
  <c i="1" r="AW55"/>
  <c i="2" r="F35"/>
  <c i="1" r="BD55"/>
  <c r="BD54"/>
  <c r="W33"/>
  <c i="2" l="1" r="T86"/>
  <c r="T85"/>
  <c r="R86"/>
  <c r="R85"/>
  <c r="P86"/>
  <c r="P85"/>
  <c i="1" r="AU55"/>
  <c i="2" r="J229"/>
  <c r="J65"/>
  <c r="BK86"/>
  <c r="J86"/>
  <c r="J56"/>
  <c r="BK233"/>
  <c r="J233"/>
  <c r="J66"/>
  <c i="1" r="AU54"/>
  <c r="W32"/>
  <c i="2" r="J31"/>
  <c i="1" r="AV55"/>
  <c r="AT55"/>
  <c r="AX54"/>
  <c r="W30"/>
  <c i="2" r="F31"/>
  <c i="1" r="AZ55"/>
  <c r="AZ54"/>
  <c r="W29"/>
  <c i="2" l="1" r="BK85"/>
  <c r="J85"/>
  <c r="J28"/>
  <c i="1" r="AG55"/>
  <c r="AG54"/>
  <c r="AK26"/>
  <c r="AV54"/>
  <c r="AK29"/>
  <c r="AK35"/>
  <c i="2" l="1" r="J37"/>
  <c r="J55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<sst xmlns="http://schemas.openxmlformats.org/spreadsheetml/2006/main">
  <si>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</si>
  <si>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</si>
  <si>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</si>
  <si>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</si>
  <si>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</si>
  <si>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{f1957626-2b9f-461c-81ad-fc00d8c9d16d}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</si>
  <si>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</si>
  <si>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</si>
  <si>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</si>
  <si>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</si>
  <si>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</si>
  <si>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</si>
  <si>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</si>
  <si>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</si>
  <si>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322099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</si>
  <si>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</si>
  <si>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</si>
  <si>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Velička, Úpr. Veličky Louka Javorník, ř. km 18,500 -18,700,</t>
  </si>
  <si>
    <t>KSO:</t>
  </si>
  <si>
    <t/>
  </si>
  <si>
    <t>CC-CZ:</t>
  </si>
  <si>
    <t>Místo:</t>
  </si>
  <si>
    <t xml:space="preserve"> </t>
  </si>
  <si>
    <t>Datum:</t>
  </si>
  <si>
    <t>18. 3. 2025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</si>
  <si>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</si>
  <si>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</si>
  <si>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</si>
  <si>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</si>
  <si>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</si>
  <si>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</si>
  <si>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</si>
  <si>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</si>
  <si>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</si>
  <si>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</si>
  <si>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</si>
  <si>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</si>
  <si>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</si>
  <si>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</si>
  <si>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</si>
  <si>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</si>
  <si>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</si>
  <si>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</si>
  <si>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</si>
  <si>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</si>
  <si>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</si>
  <si>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</si>
  <si>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</si>
  <si>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</si>
  <si>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</si>
  <si>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</si>
  <si>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</si>
  <si>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</si>
  <si>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</si>
  <si>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</si>
  <si>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</si>
  <si>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</si>
  <si>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</si>
  <si>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</si>
  <si>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</si>
  <si>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</si>
  <si>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</si>
  <si>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</si>
  <si>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</si>
  <si>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</si>
  <si>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</si>
  <si>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</si>
  <si>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</si>
  <si>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</si>
  <si>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</si>
  <si>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</si>
  <si>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</si>
  <si>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</si>
  <si>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</si>
  <si>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</si>
  <si>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</si>
  <si>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</si>
  <si>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</si>
  <si>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</si>
  <si>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</si>
  <si>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</si>
  <si>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</si>
  <si>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</si>
  <si>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</si>
  <si>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</si>
  <si>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</si>
  <si>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</si>
  <si>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</si>
  <si>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</si>
  <si>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</si>
  <si>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N00 - Nepojmenované práce</t>
  </si>
  <si>
    <t xml:space="preserve">    N01 - Nepojmenovaný díl</t>
  </si>
  <si>
    <t>VRN - Vedlejší rozpočtové náklady</t>
  </si>
  <si>
    <t xml:space="preserve">    VRN1 - Průzkumné, zeměměřičské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</si>
  <si>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</si>
  <si>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</si>
  <si>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</si>
  <si>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</si>
  <si>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</si>
  <si>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</si>
  <si>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</si>
  <si>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</si>
  <si>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</si>
  <si>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</si>
  <si>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</si>
  <si>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</si>
  <si>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</si>
  <si>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</si>
  <si>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</si>
  <si>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</si>
  <si>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</si>
  <si>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</si>
  <si>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</si>
  <si>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</si>
  <si>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</si>
  <si>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2025 01</t>
  </si>
  <si>
    <t>4</t>
  </si>
  <si>
    <t>1659089696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</si>
  <si>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</si>
  <si>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</si>
  <si>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</si>
  <si>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https://podminky.urs.cz/item/CS_URS_2025_01/111251101</t>
  </si>
  <si>
    <t>P</t>
  </si>
  <si>
    <t>Poznámka k položce:_x000d_
příjezdová trasa, brod, balvanitý skluz</t>
  </si>
  <si>
    <t>112155311</t>
  </si>
  <si>
    <t>Štěpkování keřového porostu středně hustého s naložením</t>
  </si>
  <si>
    <t>1642125441</t>
  </si>
  <si>
    <t>Štěpkování s naložením na dopravní prostředek a odvozem do 20 km keřového porostu středně hustého</t>
  </si>
  <si>
    <t>https://podminky.urs.cz/item/CS_URS_2025_01/112155311</t>
  </si>
  <si>
    <t>3</t>
  </si>
  <si>
    <t>114203103</t>
  </si>
  <si>
    <t>Rozebrání dlažeb z lomového kamene nebo betonových tvárnic do cementové malty</t>
  </si>
  <si>
    <t>m3</t>
  </si>
  <si>
    <t>-521397324</t>
  </si>
  <si>
    <t>Rozebrání dlažeb nebo záhozů s naložením na dopravní prostředek dlažeb z lomového kamene nebo betonových tvárnic do cementové malty se spárami zalitými cementovou maltou</t>
  </si>
  <si>
    <t>https://podminky.urs.cz/item/CS_URS_2025_01/114203103</t>
  </si>
  <si>
    <t>VV</t>
  </si>
  <si>
    <t>(34,5+12)*0,25 "okolo kaveren"</t>
  </si>
  <si>
    <t>115101201</t>
  </si>
  <si>
    <t>Čerpání vody na dopravní výšku do 10 m průměrný přítok do 500 l/min</t>
  </si>
  <si>
    <t>hod</t>
  </si>
  <si>
    <t>-1599058057</t>
  </si>
  <si>
    <t>Čerpání vody na dopravní výšku do 10 m s uvažovaným průměrným přítokem do 500 l/min</t>
  </si>
  <si>
    <t>https://podminky.urs.cz/item/CS_URS_2025_01/115101201</t>
  </si>
  <si>
    <t>5</t>
  </si>
  <si>
    <t>122251702</t>
  </si>
  <si>
    <t>Odkopávky a prokopávky v hornině třídy těžitelnosti I skupiny 3 objem do 50 m3 strojně pro LTM</t>
  </si>
  <si>
    <t>925818982</t>
  </si>
  <si>
    <t>Odkopávky a prokopávky pro lesnicko-technické meliorace strojně v hornině třídy těžitelnosti I skupiny 3 přes 20 do 50 m3</t>
  </si>
  <si>
    <t>https://podminky.urs.cz/item/CS_URS_2025_01/122251702</t>
  </si>
  <si>
    <t>39*0,5 "brod"</t>
  </si>
  <si>
    <t>19 "nánosy levý břeh"</t>
  </si>
  <si>
    <t>Součet</t>
  </si>
  <si>
    <t>6</t>
  </si>
  <si>
    <t>122251791</t>
  </si>
  <si>
    <t>Příplatek za odkopávky a prokopávky v tekoucí vodě při LTM v hornině třídy těžitelnosti I skupiny 3</t>
  </si>
  <si>
    <t>-482357283</t>
  </si>
  <si>
    <t>Odkopávky a prokopávky pro lesnicko-technické meliorace strojně Příplatek k cenám za odkopávky v tekoucí vodě při lesnicko-technických melioracích (LTM) pro jakékoliv množství vykopávky v hornině třídy těžitelnosti I skupiny 3</t>
  </si>
  <si>
    <t>https://podminky.urs.cz/item/CS_URS_2025_01/122251791</t>
  </si>
  <si>
    <t>7</t>
  </si>
  <si>
    <t>132251101</t>
  </si>
  <si>
    <t>Hloubení rýh nezapažených š do 800 mm v hornině třídy těžitelnosti I skupiny 3 objem do 20 m3 strojně</t>
  </si>
  <si>
    <t>-1338078456</t>
  </si>
  <si>
    <t>Hloubení nezapažených rýh šířky do 800 mm strojně s urovnáním dna do předepsaného profilu a spádu v hornině třídy těžitelnosti I skupiny 3 do 20 m3</t>
  </si>
  <si>
    <t>https://podminky.urs.cz/item/CS_URS_2025_01/132251101</t>
  </si>
  <si>
    <t>(4,5+8,5)*0,5*0,8 "rýha pro patku na levém břehu pod skluzem"</t>
  </si>
  <si>
    <t>10*0,5*0,8 "rýha pro kamennou patku na pravém břehu nad brodem</t>
  </si>
  <si>
    <t>8</t>
  </si>
  <si>
    <t>166151101</t>
  </si>
  <si>
    <t>Přehození neulehlého výkopku z horniny třídy těžitelnosti I skupiny 1 až 3 strojně</t>
  </si>
  <si>
    <t>1837286119</t>
  </si>
  <si>
    <t>Přehození neulehlého výkopku strojně z horniny třídy těžitelnosti I, skupiny 1 až 3</t>
  </si>
  <si>
    <t>https://podminky.urs.cz/item/CS_URS_2025_01/166151101</t>
  </si>
  <si>
    <t>19 "nánosy levý břeh</t>
  </si>
  <si>
    <t>9</t>
  </si>
  <si>
    <t>171151131</t>
  </si>
  <si>
    <t>Uložení sypaniny z hornin nesoudržných a soudržných střídavě do násypů zhutněných strojně</t>
  </si>
  <si>
    <t>-716285275</t>
  </si>
  <si>
    <t>Uložení sypanin do násypů strojně s rozprostřením sypaniny ve vrstvách a s hrubým urovnáním zhutněných z hornin nesoudržných a soudržných střídavě ukládaných</t>
  </si>
  <si>
    <t>https://podminky.urs.cz/item/CS_URS_2025_01/171151131</t>
  </si>
  <si>
    <t>19 "rozhrnutí nánosů z levého břehu do dna a do kaveren"</t>
  </si>
  <si>
    <t>39*0,5 "rozhrnutí výkopku z brodu po dně"</t>
  </si>
  <si>
    <t>15+5 "zásyp kaverny na levém břehu u skluzu"</t>
  </si>
  <si>
    <t>10</t>
  </si>
  <si>
    <t>181411122</t>
  </si>
  <si>
    <t>Založení lučního trávníku výsevem pl do 1000 m2 ve svahu přes 1:5 do 1:2</t>
  </si>
  <si>
    <t>-55756871</t>
  </si>
  <si>
    <t>Založení trávníku na půdě předem připravené plochy do 1000 m2 výsevem včetně utažení lučního na svahu přes 1:5 do 1:2</t>
  </si>
  <si>
    <t>https://podminky.urs.cz/item/CS_URS_2025_01/181411122</t>
  </si>
  <si>
    <t>20+15 "levý břeh skluz"</t>
  </si>
  <si>
    <t>50 "levý břeh"</t>
  </si>
  <si>
    <t>11</t>
  </si>
  <si>
    <t>M</t>
  </si>
  <si>
    <t>00572470</t>
  </si>
  <si>
    <t>osivo směs travní univerzál</t>
  </si>
  <si>
    <t>kg</t>
  </si>
  <si>
    <t>-923422868</t>
  </si>
  <si>
    <t>85*0,02 'Přepočtené koeficientem množství</t>
  </si>
  <si>
    <t>182151111</t>
  </si>
  <si>
    <t>Svahování v zářezech v hornině třídy těžitelnosti I skupiny 1 až 3 strojně</t>
  </si>
  <si>
    <t>-245182709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</si>
  <si>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</si>
  <si>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https://podminky.urs.cz/item/CS_URS_2025_01/182151111</t>
  </si>
  <si>
    <t>13</t>
  </si>
  <si>
    <t>R002</t>
  </si>
  <si>
    <t>Rozebrání a opětovné poskládání kamene do rovnaniny s vyklínováním s urovnáním líce</t>
  </si>
  <si>
    <t>1532394186</t>
  </si>
  <si>
    <t>25*0,5 "balvanitý skluz PB"</t>
  </si>
  <si>
    <t>72*0,5 "balvanitý skluz LB"</t>
  </si>
  <si>
    <t>14</t>
  </si>
  <si>
    <t>R003</t>
  </si>
  <si>
    <t>Nákup, nakládka, dovezení a složení zeminy vhodné pro zásyp kaverny</t>
  </si>
  <si>
    <t>1205796409</t>
  </si>
  <si>
    <t>15+5 "kaverny na LB skluzu"</t>
  </si>
  <si>
    <t>Svislé a kompletní konstrukce</t>
  </si>
  <si>
    <t>15</t>
  </si>
  <si>
    <t>311351411</t>
  </si>
  <si>
    <t>Zřízení kruhového oboustranného bednění nosných nadzákladových zdí r přes 1 do 2,5 m</t>
  </si>
  <si>
    <t>-1034443509</t>
  </si>
  <si>
    <t>Bednění nadzákladových zdí nosných kruhové nebo obloukové oboustranné za každou stranu poloměru přes 1 do 2,5 m zřízení</t>
  </si>
  <si>
    <t>https://podminky.urs.cz/item/CS_URS_2025_01/311351411</t>
  </si>
  <si>
    <t>0,4*2 "bednění v zaslepeném potrubí"</t>
  </si>
  <si>
    <t>16</t>
  </si>
  <si>
    <t>311351412</t>
  </si>
  <si>
    <t>Odstranění kruhového oboustranného bednění nosných nadzákladových zdí r přes 1 do 2,5 m</t>
  </si>
  <si>
    <t>-1075903918</t>
  </si>
  <si>
    <t>Bednění nadzákladových zdí nosných kruhové nebo obloukové oboustranné za každou stranu poloměru přes 1 do 2,5 m odstranění</t>
  </si>
  <si>
    <t>https://podminky.urs.cz/item/CS_URS_2025_01/311351412</t>
  </si>
  <si>
    <t>0,4</t>
  </si>
  <si>
    <t>17</t>
  </si>
  <si>
    <t>312321511</t>
  </si>
  <si>
    <t>Výplňová zeď ze ŽB tř. C 20/25 bez výztuže</t>
  </si>
  <si>
    <t>872896873</t>
  </si>
  <si>
    <t>Nadzákladové zdi z betonu železového (bez výztuže) výplňové bez zvláštních nároků na vliv prostředí tř. C 20/25</t>
  </si>
  <si>
    <t>https://podminky.urs.cz/item/CS_URS_2025_01/312321511</t>
  </si>
  <si>
    <t>0,4*0,4*3,14*0,3 "zeď tloušťky 0,3 m v kruhovém potrubí"</t>
  </si>
  <si>
    <t>18</t>
  </si>
  <si>
    <t>312362021</t>
  </si>
  <si>
    <t>Výztuž výplňových zdí svařovanými sítěmi Kari</t>
  </si>
  <si>
    <t>t</t>
  </si>
  <si>
    <t>511680951</t>
  </si>
  <si>
    <t>Výztuž nadzákladových zdí výplňových svislých nebo odkloněných od svislice, rovných nebo oblých ze svařovaných sítí z drátů typu KARI</t>
  </si>
  <si>
    <t>https://podminky.urs.cz/item/CS_URS_2025_01/312362021</t>
  </si>
  <si>
    <t>0,010</t>
  </si>
  <si>
    <t>Vodorovné konstrukce</t>
  </si>
  <si>
    <t>19</t>
  </si>
  <si>
    <t>451313531</t>
  </si>
  <si>
    <t>Podkladní vrstva z betonu prostého se zvýšenými nároky na prostředí pod dlažbu tl přes 150 do 200 mm</t>
  </si>
  <si>
    <t>1638172235</t>
  </si>
  <si>
    <t>Podkladní vrstva z betonu prostého pod dlažbu se zvýšenými nároky na prostředí tl. přes 150 do 200 mm</t>
  </si>
  <si>
    <t>https://podminky.urs.cz/item/CS_URS_2025_01/451313531</t>
  </si>
  <si>
    <t>9 "okolo stupně"</t>
  </si>
  <si>
    <t>22 "okolo kaverny pod stupněm"</t>
  </si>
  <si>
    <t>40 "okolo kaverny s potrubím"</t>
  </si>
  <si>
    <t>20</t>
  </si>
  <si>
    <t>465513227</t>
  </si>
  <si>
    <t>Dlažba z lomového kamene na cementovou maltu s vyspárováním tl 250 mm pro hráze</t>
  </si>
  <si>
    <t>297938429</t>
  </si>
  <si>
    <t>Dlažba z lomového kamene lomařsky upraveného na cementovou maltu, s vyspárováním cementovou maltou, tl. kamene 250 mm</t>
  </si>
  <si>
    <t>https://podminky.urs.cz/item/CS_URS_2025_01/465513227</t>
  </si>
  <si>
    <t>40+22+9</t>
  </si>
  <si>
    <t>462451114</t>
  </si>
  <si>
    <t>Prolití kamenného záhozu maltou MC 25</t>
  </si>
  <si>
    <t>-624462401</t>
  </si>
  <si>
    <t>Prolití konstrukce z kamene kamenného záhozu cementovou maltou MC-25</t>
  </si>
  <si>
    <t>https://podminky.urs.cz/item/CS_URS_2025_01/462451114</t>
  </si>
  <si>
    <t>(40*0,5*0,8)*0,25 "patka na PB"</t>
  </si>
  <si>
    <t>22</t>
  </si>
  <si>
    <t>462513161</t>
  </si>
  <si>
    <t>Zához z lomového kamene záhozového hmotnost kamenů do 500 kg bez výplně</t>
  </si>
  <si>
    <t>-788280664</t>
  </si>
  <si>
    <t>Zához z lomového kamene neupraveného provedený ze břehu nebo z lešení, do sucha nebo do vody záhozového, hmotnost jednotlivých kamenů přes 200 do 500 kg bez výplně mezer</t>
  </si>
  <si>
    <t>https://podminky.urs.cz/item/CS_URS_2025_01/462513161</t>
  </si>
  <si>
    <t>13*3*0,5 "brod"</t>
  </si>
  <si>
    <t>24*1*1 "kamenný přísyp na šířku 1 m k patce mezi prahem a brodem"</t>
  </si>
  <si>
    <t xml:space="preserve">14*0,5*0,8  "kamenný přísyp k patce na šířku 0,5 m pod prahem"</t>
  </si>
  <si>
    <t>23</t>
  </si>
  <si>
    <t>462513169</t>
  </si>
  <si>
    <t>Příplatek za urovnání líce záhozu z lomového kamene záhozového do 500 kg</t>
  </si>
  <si>
    <t>1268531970</t>
  </si>
  <si>
    <t>Zához z lomového kamene neupraveného provedený ze břehu nebo z lešení, do sucha nebo do vody záhozového, hmotnost jednotlivých kamenů přes 200 do 500 kg Příplatek k ceně za urovnání líce záhozu</t>
  </si>
  <si>
    <t>https://podminky.urs.cz/item/CS_URS_2025_01/462513169</t>
  </si>
  <si>
    <t>13*3 "brod"</t>
  </si>
  <si>
    <t>24</t>
  </si>
  <si>
    <t>462514161</t>
  </si>
  <si>
    <t>Zához z lomového kamene záhozového hmotnost kamenů přes 500 kg bez výplně</t>
  </si>
  <si>
    <t>-1101779940</t>
  </si>
  <si>
    <t>Zához z lomového kamene neupraveného provedený ze břehu nebo z lešení, do sucha nebo do vody záhozového, hmotnost jednotlivých kamenů přes 500 kg bez výplně mezer</t>
  </si>
  <si>
    <t>https://podminky.urs.cz/item/CS_URS_2025_01/462514161</t>
  </si>
  <si>
    <t>81*0,8 "balvanitý skluz dno"</t>
  </si>
  <si>
    <t>25</t>
  </si>
  <si>
    <t>463211158</t>
  </si>
  <si>
    <t>Rovnanina objemu přes 3 m3 z lomového kamene tříděného hmotnosti přes 500 kg s urovnáním líce</t>
  </si>
  <si>
    <t>34294763</t>
  </si>
  <si>
    <t>Rovnanina z lomového kamene neupraveného pro podélné i příčné objekty objemu přes 3 m3 z kamene tříděného, s urovnáním líce a vyklínováním spár úlomky kamene hmotnost jednotlivých kamenů přes 500 kg</t>
  </si>
  <si>
    <t>https://podminky.urs.cz/item/CS_URS_2025_01/463211158</t>
  </si>
  <si>
    <t>10*0,5*0,8 " patka na pravém břehu nad brodem"</t>
  </si>
  <si>
    <t>40*0,5*0,8 "patka na pravém břehu pod brodem"</t>
  </si>
  <si>
    <t>(4,5+8,5)*0,5*0,8 "patka na levém břehu pod skluzem"</t>
  </si>
  <si>
    <t>Vedení trubní dálková a přípojná</t>
  </si>
  <si>
    <t>26</t>
  </si>
  <si>
    <t>820471811</t>
  </si>
  <si>
    <t>Bourání stávajícího potrubí ze ŽB DN přes 600 do 800</t>
  </si>
  <si>
    <t>m</t>
  </si>
  <si>
    <t>98844377</t>
  </si>
  <si>
    <t>Bourání stávajícího potrubí ze železobetonu v otevřeném výkopu DN přes 600 do 800</t>
  </si>
  <si>
    <t>https://podminky.urs.cz/item/CS_URS_2025_01/820471811</t>
  </si>
  <si>
    <t>Poznámka k položce:_x000d_
poškozené potrubí v kaverně</t>
  </si>
  <si>
    <t>Ostatní konstrukce a práce, bourání</t>
  </si>
  <si>
    <t>997</t>
  </si>
  <si>
    <t>Doprava suti a vybouraných hmot</t>
  </si>
  <si>
    <t>27</t>
  </si>
  <si>
    <t>997013501</t>
  </si>
  <si>
    <t>Odvoz suti a vybouraných hmot na skládku nebo meziskládku do 1 km se složením</t>
  </si>
  <si>
    <t>1197473890</t>
  </si>
  <si>
    <t>Odvoz suti a vybouraných hmot na skládku nebo meziskládku se složením, na vzdálenost do 1 km</t>
  </si>
  <si>
    <t>https://podminky.urs.cz/item/CS_URS_2025_01/997013501</t>
  </si>
  <si>
    <t>28</t>
  </si>
  <si>
    <t>997013509</t>
  </si>
  <si>
    <t>Příplatek k odvozu suti a vybouraných hmot na skládku ZKD 1 km přes 1 km</t>
  </si>
  <si>
    <t>-2067316684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</si>
  <si>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</si>
  <si>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</si>
  <si>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280,88</t>
  </si>
  <si>
    <t>29</t>
  </si>
  <si>
    <t>997013862</t>
  </si>
  <si>
    <t>Poplatek za uložení stavebního odpadu na recyklační skládce (skládkovné) z armovaného betonu kód odpadu 17 01 01</t>
  </si>
  <si>
    <t>-265821982</t>
  </si>
  <si>
    <t>Poplatek za uložení stavebního odpadu na recyklační skládce (skládkovné) z armovaného betonu zatříděného do Katalogu odpadů pod kódem 17 01 01</t>
  </si>
  <si>
    <t>https://podminky.urs.cz/item/CS_URS_2025_01/997013862</t>
  </si>
  <si>
    <t>998</t>
  </si>
  <si>
    <t>Přesun hmot</t>
  </si>
  <si>
    <t>30</t>
  </si>
  <si>
    <t>998332011</t>
  </si>
  <si>
    <t>Přesun hmot pro úpravy vodních toků a kanály</t>
  </si>
  <si>
    <t>-2083614599</t>
  </si>
  <si>
    <t>Přesun hmot pro úpravy vodních toků a kanály, hráze rybníků apod. dopravní vzdálenost do 500 m</t>
  </si>
  <si>
    <t>https://podminky.urs.cz/item/CS_URS_2025_01/998332011</t>
  </si>
  <si>
    <t>N00</t>
  </si>
  <si>
    <t>Nepojmenované práce</t>
  </si>
  <si>
    <t>N01</t>
  </si>
  <si>
    <t>Nepojmenovaný díl</t>
  </si>
  <si>
    <t>31</t>
  </si>
  <si>
    <t>R001</t>
  </si>
  <si>
    <t>Vybudování dočasného sjezdu a příjezdové trasy ke korytu včetně vyčištění od naplavenin</t>
  </si>
  <si>
    <t>512</t>
  </si>
  <si>
    <t>1066038509</t>
  </si>
  <si>
    <t>VRN</t>
  </si>
  <si>
    <t>Vedlejší rozpočtové náklady</t>
  </si>
  <si>
    <t>VRN1</t>
  </si>
  <si>
    <t>Průzkumné, zeměměřičské a projektové práce</t>
  </si>
  <si>
    <t>32</t>
  </si>
  <si>
    <t>012444000</t>
  </si>
  <si>
    <t>Geodetické měření skutečného provedení stavby</t>
  </si>
  <si>
    <t>…</t>
  </si>
  <si>
    <t>1024</t>
  </si>
  <si>
    <t>898882253</t>
  </si>
  <si>
    <t>https://podminky.urs.cz/item/CS_URS_2025_01/012444000</t>
  </si>
  <si>
    <t>33</t>
  </si>
  <si>
    <t>013254000</t>
  </si>
  <si>
    <t>Dokumentace skutečného provedení stavby</t>
  </si>
  <si>
    <t>311981662</t>
  </si>
  <si>
    <t>https://podminky.urs.cz/item/CS_URS_2025_01/013254000</t>
  </si>
  <si>
    <t>34</t>
  </si>
  <si>
    <t>013274000</t>
  </si>
  <si>
    <t>Pasportizace objektu před započetím prací</t>
  </si>
  <si>
    <t>-1246320928</t>
  </si>
  <si>
    <t>https://podminky.urs.cz/item/CS_URS_2025_01/013274000</t>
  </si>
  <si>
    <t>35</t>
  </si>
  <si>
    <t>013284000</t>
  </si>
  <si>
    <t>Pasportizace objektu po provedení prací</t>
  </si>
  <si>
    <t>-562794650</t>
  </si>
  <si>
    <t>https://podminky.urs.cz/item/CS_URS_2025_01/013284000</t>
  </si>
  <si>
    <t>36</t>
  </si>
  <si>
    <t>R004</t>
  </si>
  <si>
    <t>Dopravní značení - provedení a zajištění osazení dopravního značení u příjezdů včetně jeho projednání se správci</t>
  </si>
  <si>
    <t>2049293820</t>
  </si>
  <si>
    <t>37</t>
  </si>
  <si>
    <t>R005</t>
  </si>
  <si>
    <t>Zpracování povodňového a havarijního plánu včetně jejich odsouhlasení. Zajištění povinností z něj vyplývající</t>
  </si>
  <si>
    <t>-1853286241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</si>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</sst>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51101" TargetMode="External" /><Relationship Id="rId2" Type="http://schemas.openxmlformats.org/officeDocument/2006/relationships/hyperlink" Target="https://podminky.urs.cz/item/CS_URS_2025_01/112155311" TargetMode="External" /><Relationship Id="rId3" Type="http://schemas.openxmlformats.org/officeDocument/2006/relationships/hyperlink" Target="https://podminky.urs.cz/item/CS_URS_2025_01/114203103" TargetMode="External" /><Relationship Id="rId4" Type="http://schemas.openxmlformats.org/officeDocument/2006/relationships/hyperlink" Target="https://podminky.urs.cz/item/CS_URS_2025_01/115101201" TargetMode="External" /><Relationship Id="rId5" Type="http://schemas.openxmlformats.org/officeDocument/2006/relationships/hyperlink" Target="https://podminky.urs.cz/item/CS_URS_2025_01/122251702" TargetMode="External" /><Relationship Id="rId6" Type="http://schemas.openxmlformats.org/officeDocument/2006/relationships/hyperlink" Target="https://podminky.urs.cz/item/CS_URS_2025_01/122251791" TargetMode="External" /><Relationship Id="rId7" Type="http://schemas.openxmlformats.org/officeDocument/2006/relationships/hyperlink" Target="https://podminky.urs.cz/item/CS_URS_2025_01/132251101" TargetMode="External" /><Relationship Id="rId8" Type="http://schemas.openxmlformats.org/officeDocument/2006/relationships/hyperlink" Target="https://podminky.urs.cz/item/CS_URS_2025_01/166151101" TargetMode="External" /><Relationship Id="rId9" Type="http://schemas.openxmlformats.org/officeDocument/2006/relationships/hyperlink" Target="https://podminky.urs.cz/item/CS_URS_2025_01/171151131" TargetMode="External" /><Relationship Id="rId10" Type="http://schemas.openxmlformats.org/officeDocument/2006/relationships/hyperlink" Target="https://podminky.urs.cz/item/CS_URS_2025_01/181411122" TargetMode="External" /><Relationship Id="rId11" Type="http://schemas.openxmlformats.org/officeDocument/2006/relationships/hyperlink" Target="https://podminky.urs.cz/item/CS_URS_2025_01/182151111" TargetMode="External" /><Relationship Id="rId12" Type="http://schemas.openxmlformats.org/officeDocument/2006/relationships/hyperlink" Target="https://podminky.urs.cz/item/CS_URS_2025_01/311351411" TargetMode="External" /><Relationship Id="rId13" Type="http://schemas.openxmlformats.org/officeDocument/2006/relationships/hyperlink" Target="https://podminky.urs.cz/item/CS_URS_2025_01/311351412" TargetMode="External" /><Relationship Id="rId14" Type="http://schemas.openxmlformats.org/officeDocument/2006/relationships/hyperlink" Target="https://podminky.urs.cz/item/CS_URS_2025_01/312321511" TargetMode="External" /><Relationship Id="rId15" Type="http://schemas.openxmlformats.org/officeDocument/2006/relationships/hyperlink" Target="https://podminky.urs.cz/item/CS_URS_2025_01/312362021" TargetMode="External" /><Relationship Id="rId16" Type="http://schemas.openxmlformats.org/officeDocument/2006/relationships/hyperlink" Target="https://podminky.urs.cz/item/CS_URS_2025_01/451313531" TargetMode="External" /><Relationship Id="rId17" Type="http://schemas.openxmlformats.org/officeDocument/2006/relationships/hyperlink" Target="https://podminky.urs.cz/item/CS_URS_2025_01/465513227" TargetMode="External" /><Relationship Id="rId18" Type="http://schemas.openxmlformats.org/officeDocument/2006/relationships/hyperlink" Target="https://podminky.urs.cz/item/CS_URS_2025_01/462451114" TargetMode="External" /><Relationship Id="rId19" Type="http://schemas.openxmlformats.org/officeDocument/2006/relationships/hyperlink" Target="https://podminky.urs.cz/item/CS_URS_2025_01/462513161" TargetMode="External" /><Relationship Id="rId20" Type="http://schemas.openxmlformats.org/officeDocument/2006/relationships/hyperlink" Target="https://podminky.urs.cz/item/CS_URS_2025_01/462513169" TargetMode="External" /><Relationship Id="rId21" Type="http://schemas.openxmlformats.org/officeDocument/2006/relationships/hyperlink" Target="https://podminky.urs.cz/item/CS_URS_2025_01/462514161" TargetMode="External" /><Relationship Id="rId22" Type="http://schemas.openxmlformats.org/officeDocument/2006/relationships/hyperlink" Target="https://podminky.urs.cz/item/CS_URS_2025_01/463211158" TargetMode="External" /><Relationship Id="rId23" Type="http://schemas.openxmlformats.org/officeDocument/2006/relationships/hyperlink" Target="https://podminky.urs.cz/item/CS_URS_2025_01/820471811" TargetMode="External" /><Relationship Id="rId24" Type="http://schemas.openxmlformats.org/officeDocument/2006/relationships/hyperlink" Target="https://podminky.urs.cz/item/CS_URS_2025_01/997013501" TargetMode="External" /><Relationship Id="rId25" Type="http://schemas.openxmlformats.org/officeDocument/2006/relationships/hyperlink" Target="https://podminky.urs.cz/item/CS_URS_2025_01/997013509" TargetMode="External" /><Relationship Id="rId26" Type="http://schemas.openxmlformats.org/officeDocument/2006/relationships/hyperlink" Target="https://podminky.urs.cz/item/CS_URS_2025_01/997013862" TargetMode="External" /><Relationship Id="rId27" Type="http://schemas.openxmlformats.org/officeDocument/2006/relationships/hyperlink" Target="https://podminky.urs.cz/item/CS_URS_2025_01/998332011" TargetMode="External" /><Relationship Id="rId28" Type="http://schemas.openxmlformats.org/officeDocument/2006/relationships/hyperlink" Target="https://podminky.urs.cz/item/CS_URS_2025_01/012444000" TargetMode="External" /><Relationship Id="rId29" Type="http://schemas.openxmlformats.org/officeDocument/2006/relationships/hyperlink" Target="https://podminky.urs.cz/item/CS_URS_2025_01/013254000" TargetMode="External" /><Relationship Id="rId30" Type="http://schemas.openxmlformats.org/officeDocument/2006/relationships/hyperlink" Target="https://podminky.urs.cz/item/CS_URS_2025_01/013274000" TargetMode="External" /><Relationship Id="rId31" Type="http://schemas.openxmlformats.org/officeDocument/2006/relationships/hyperlink" Target="https://podminky.urs.cz/item/CS_URS_2025_01/013284000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322099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Velička, Úpr. Veličky Louka Javorník, ř. km 18,500 -18,700,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18. 3. 2025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V54" s="110" t="s">
        <v>70</v>
      </c>
      <c r="BW54" s="110" t="s">
        <v>5</v>
      </c>
      <c r="BX54" s="110" t="s">
        <v>71</v>
      </c>
      <c r="CL54" s="110" t="s">
        <v>19</v>
      </c>
    </row>
    <row r="55" s="7" customFormat="1" ht="24.75" customHeight="1">
      <c r="A55" s="111" t="s">
        <v>72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'322099 - Velička, Úpr. Ve...'!J28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73</v>
      </c>
      <c r="AR55" s="118"/>
      <c r="AS55" s="119">
        <v>0</v>
      </c>
      <c r="AT55" s="120">
        <f>ROUND(SUM(AV55:AW55),2)</f>
        <v>0</v>
      </c>
      <c r="AU55" s="121">
        <f>'322099 - Velička, Úpr. Ve...'!P85</f>
        <v>0</v>
      </c>
      <c r="AV55" s="120">
        <f>'322099 - Velička, Úpr. Ve...'!J31</f>
        <v>0</v>
      </c>
      <c r="AW55" s="120">
        <f>'322099 - Velička, Úpr. Ve...'!J32</f>
        <v>0</v>
      </c>
      <c r="AX55" s="120">
        <f>'322099 - Velička, Úpr. Ve...'!J33</f>
        <v>0</v>
      </c>
      <c r="AY55" s="120">
        <f>'322099 - Velička, Úpr. Ve...'!J34</f>
        <v>0</v>
      </c>
      <c r="AZ55" s="120">
        <f>'322099 - Velička, Úpr. Ve...'!F31</f>
        <v>0</v>
      </c>
      <c r="BA55" s="120">
        <f>'322099 - Velička, Úpr. Ve...'!F32</f>
        <v>0</v>
      </c>
      <c r="BB55" s="120">
        <f>'322099 - Velička, Úpr. Ve...'!F33</f>
        <v>0</v>
      </c>
      <c r="BC55" s="120">
        <f>'322099 - Velička, Úpr. Ve...'!F34</f>
        <v>0</v>
      </c>
      <c r="BD55" s="122">
        <f>'322099 - Velička, Úpr. Ve...'!F35</f>
        <v>0</v>
      </c>
      <c r="BE55" s="7"/>
      <c r="BT55" s="123" t="s">
        <v>74</v>
      </c>
      <c r="BU55" s="123" t="s">
        <v>75</v>
      </c>
      <c r="BV55" s="123" t="s">
        <v>70</v>
      </c>
      <c r="BW55" s="123" t="s">
        <v>5</v>
      </c>
      <c r="BX55" s="123" t="s">
        <v>71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hrZFTSTymB6AtTxkQn0pbrVg4xiiznyQbvIsz/G4zQngaL+06EVmlVFejudQUQHtbc1YCh+YVnmkyEKf0Ds/wQ==" hashValue="SGaM4vA9dufhh5l9ddiply4x2Fvek7b3dGQlulH9T/qkPrDBhmCypfINm8Y/jwSl2H79VhJajshljCqicQRaj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322099 - Velička, Úpr. V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76</v>
      </c>
    </row>
    <row r="4" s="1" customFormat="1" ht="24.96" customHeight="1">
      <c r="B4" s="21"/>
      <c r="D4" s="126" t="s">
        <v>77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18. 3. 2025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27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28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27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30</v>
      </c>
      <c r="E18" s="39"/>
      <c r="F18" s="39"/>
      <c r="G18" s="39"/>
      <c r="H18" s="39"/>
      <c r="I18" s="128" t="s">
        <v>26</v>
      </c>
      <c r="J18" s="131" t="str">
        <f>IF('Rekapitulace stavby'!AN16="","",'Rekapitulace stavby'!AN16)</f>
        <v/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tr">
        <f>IF('Rekapitulace stavby'!E17="","",'Rekapitulace stavby'!E17)</f>
        <v xml:space="preserve"> </v>
      </c>
      <c r="F19" s="39"/>
      <c r="G19" s="39"/>
      <c r="H19" s="39"/>
      <c r="I19" s="128" t="s">
        <v>27</v>
      </c>
      <c r="J19" s="131" t="str">
        <f>IF('Rekapitulace stavby'!AN17="","",'Rekapitulace stavby'!AN17)</f>
        <v/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32</v>
      </c>
      <c r="E21" s="39"/>
      <c r="F21" s="39"/>
      <c r="G21" s="39"/>
      <c r="H21" s="39"/>
      <c r="I21" s="128" t="s">
        <v>26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27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34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35</v>
      </c>
      <c r="E28" s="39"/>
      <c r="F28" s="39"/>
      <c r="G28" s="39"/>
      <c r="H28" s="39"/>
      <c r="I28" s="39"/>
      <c r="J28" s="139">
        <f>ROUND(J85,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37</v>
      </c>
      <c r="G30" s="39"/>
      <c r="H30" s="39"/>
      <c r="I30" s="140" t="s">
        <v>36</v>
      </c>
      <c r="J30" s="140" t="s">
        <v>38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39</v>
      </c>
      <c r="E31" s="128" t="s">
        <v>40</v>
      </c>
      <c r="F31" s="142">
        <f>ROUND((SUM(BE85:BE250)),  2)</f>
        <v>0</v>
      </c>
      <c r="G31" s="39"/>
      <c r="H31" s="39"/>
      <c r="I31" s="143">
        <v>0.20999999999999999</v>
      </c>
      <c r="J31" s="142">
        <f>ROUND(((SUM(BE85:BE250))*I31),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41</v>
      </c>
      <c r="F32" s="142">
        <f>ROUND((SUM(BF85:BF250)),  2)</f>
        <v>0</v>
      </c>
      <c r="G32" s="39"/>
      <c r="H32" s="39"/>
      <c r="I32" s="143">
        <v>0.12</v>
      </c>
      <c r="J32" s="142">
        <f>ROUND(((SUM(BF85:BF250))*I32),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42</v>
      </c>
      <c r="F33" s="142">
        <f>ROUND((SUM(BG85:BG250)),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43</v>
      </c>
      <c r="F34" s="142">
        <f>ROUND((SUM(BH85:BH250)),  2)</f>
        <v>0</v>
      </c>
      <c r="G34" s="39"/>
      <c r="H34" s="39"/>
      <c r="I34" s="143">
        <v>0.12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44</v>
      </c>
      <c r="F35" s="142">
        <f>ROUND((SUM(BI85:BI250)),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45</v>
      </c>
      <c r="E37" s="146"/>
      <c r="F37" s="146"/>
      <c r="G37" s="147" t="s">
        <v>46</v>
      </c>
      <c r="H37" s="148" t="s">
        <v>47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78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Velička, Úpr. Veličky Louka Javorník, ř. km 18,500 -18,700,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18. 3. 2025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30</v>
      </c>
      <c r="J50" s="37" t="str">
        <f>E19</f>
        <v xml:space="preserve"> 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28</v>
      </c>
      <c r="D51" s="41"/>
      <c r="E51" s="41"/>
      <c r="F51" s="28" t="str">
        <f>IF(E16="","",E16)</f>
        <v>Vyplň údaj</v>
      </c>
      <c r="G51" s="41"/>
      <c r="H51" s="41"/>
      <c r="I51" s="33" t="s">
        <v>32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79</v>
      </c>
      <c r="D53" s="156"/>
      <c r="E53" s="156"/>
      <c r="F53" s="156"/>
      <c r="G53" s="156"/>
      <c r="H53" s="156"/>
      <c r="I53" s="156"/>
      <c r="J53" s="157" t="s">
        <v>80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67</v>
      </c>
      <c r="D55" s="41"/>
      <c r="E55" s="41"/>
      <c r="F55" s="41"/>
      <c r="G55" s="41"/>
      <c r="H55" s="41"/>
      <c r="I55" s="41"/>
      <c r="J55" s="103">
        <f>J85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81</v>
      </c>
    </row>
    <row r="56" s="9" customFormat="1" ht="24.96" customHeight="1">
      <c r="A56" s="9"/>
      <c r="B56" s="159"/>
      <c r="C56" s="160"/>
      <c r="D56" s="161" t="s">
        <v>82</v>
      </c>
      <c r="E56" s="162"/>
      <c r="F56" s="162"/>
      <c r="G56" s="162"/>
      <c r="H56" s="162"/>
      <c r="I56" s="162"/>
      <c r="J56" s="163">
        <f>J86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83</v>
      </c>
      <c r="E57" s="168"/>
      <c r="F57" s="168"/>
      <c r="G57" s="168"/>
      <c r="H57" s="168"/>
      <c r="I57" s="168"/>
      <c r="J57" s="169">
        <f>J87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84</v>
      </c>
      <c r="E58" s="168"/>
      <c r="F58" s="168"/>
      <c r="G58" s="168"/>
      <c r="H58" s="168"/>
      <c r="I58" s="168"/>
      <c r="J58" s="169">
        <f>J151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85</v>
      </c>
      <c r="E59" s="168"/>
      <c r="F59" s="168"/>
      <c r="G59" s="168"/>
      <c r="H59" s="168"/>
      <c r="I59" s="168"/>
      <c r="J59" s="169">
        <f>J168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86</v>
      </c>
      <c r="E60" s="168"/>
      <c r="F60" s="168"/>
      <c r="G60" s="168"/>
      <c r="H60" s="168"/>
      <c r="I60" s="168"/>
      <c r="J60" s="169">
        <f>J206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87</v>
      </c>
      <c r="E61" s="168"/>
      <c r="F61" s="168"/>
      <c r="G61" s="168"/>
      <c r="H61" s="168"/>
      <c r="I61" s="168"/>
      <c r="J61" s="169">
        <f>J212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88</v>
      </c>
      <c r="E62" s="168"/>
      <c r="F62" s="168"/>
      <c r="G62" s="168"/>
      <c r="H62" s="168"/>
      <c r="I62" s="168"/>
      <c r="J62" s="169">
        <f>J213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89</v>
      </c>
      <c r="E63" s="168"/>
      <c r="F63" s="168"/>
      <c r="G63" s="168"/>
      <c r="H63" s="168"/>
      <c r="I63" s="168"/>
      <c r="J63" s="169">
        <f>J224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9"/>
      <c r="C64" s="160"/>
      <c r="D64" s="161" t="s">
        <v>90</v>
      </c>
      <c r="E64" s="162"/>
      <c r="F64" s="162"/>
      <c r="G64" s="162"/>
      <c r="H64" s="162"/>
      <c r="I64" s="162"/>
      <c r="J64" s="163">
        <f>J228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5"/>
      <c r="C65" s="166"/>
      <c r="D65" s="167" t="s">
        <v>91</v>
      </c>
      <c r="E65" s="168"/>
      <c r="F65" s="168"/>
      <c r="G65" s="168"/>
      <c r="H65" s="168"/>
      <c r="I65" s="168"/>
      <c r="J65" s="169">
        <f>J229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9"/>
      <c r="C66" s="160"/>
      <c r="D66" s="161" t="s">
        <v>92</v>
      </c>
      <c r="E66" s="162"/>
      <c r="F66" s="162"/>
      <c r="G66" s="162"/>
      <c r="H66" s="162"/>
      <c r="I66" s="162"/>
      <c r="J66" s="163">
        <f>J233</f>
        <v>0</v>
      </c>
      <c r="K66" s="160"/>
      <c r="L66" s="16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5"/>
      <c r="C67" s="166"/>
      <c r="D67" s="167" t="s">
        <v>93</v>
      </c>
      <c r="E67" s="168"/>
      <c r="F67" s="168"/>
      <c r="G67" s="168"/>
      <c r="H67" s="168"/>
      <c r="I67" s="168"/>
      <c r="J67" s="169">
        <f>J234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2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2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94</v>
      </c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E7</f>
        <v>Velička, Úpr. Veličky Louka Javorník, ř. km 18,500 -18,700,</v>
      </c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F10</f>
        <v xml:space="preserve"> </v>
      </c>
      <c r="G79" s="41"/>
      <c r="H79" s="41"/>
      <c r="I79" s="33" t="s">
        <v>23</v>
      </c>
      <c r="J79" s="73" t="str">
        <f>IF(J10="","",J10)</f>
        <v>18. 3. 2025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E13</f>
        <v xml:space="preserve"> </v>
      </c>
      <c r="G81" s="41"/>
      <c r="H81" s="41"/>
      <c r="I81" s="33" t="s">
        <v>30</v>
      </c>
      <c r="J81" s="37" t="str">
        <f>E19</f>
        <v xml:space="preserve"> </v>
      </c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IF(E16="","",E16)</f>
        <v>Vyplň údaj</v>
      </c>
      <c r="G82" s="41"/>
      <c r="H82" s="41"/>
      <c r="I82" s="33" t="s">
        <v>32</v>
      </c>
      <c r="J82" s="37" t="str">
        <f>E22</f>
        <v xml:space="preserve"> </v>
      </c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1"/>
      <c r="B84" s="172"/>
      <c r="C84" s="173" t="s">
        <v>95</v>
      </c>
      <c r="D84" s="174" t="s">
        <v>54</v>
      </c>
      <c r="E84" s="174" t="s">
        <v>50</v>
      </c>
      <c r="F84" s="174" t="s">
        <v>51</v>
      </c>
      <c r="G84" s="174" t="s">
        <v>96</v>
      </c>
      <c r="H84" s="174" t="s">
        <v>97</v>
      </c>
      <c r="I84" s="174" t="s">
        <v>98</v>
      </c>
      <c r="J84" s="174" t="s">
        <v>80</v>
      </c>
      <c r="K84" s="175" t="s">
        <v>99</v>
      </c>
      <c r="L84" s="176"/>
      <c r="M84" s="93" t="s">
        <v>19</v>
      </c>
      <c r="N84" s="94" t="s">
        <v>39</v>
      </c>
      <c r="O84" s="94" t="s">
        <v>100</v>
      </c>
      <c r="P84" s="94" t="s">
        <v>101</v>
      </c>
      <c r="Q84" s="94" t="s">
        <v>102</v>
      </c>
      <c r="R84" s="94" t="s">
        <v>103</v>
      </c>
      <c r="S84" s="94" t="s">
        <v>104</v>
      </c>
      <c r="T84" s="95" t="s">
        <v>105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9"/>
      <c r="B85" s="40"/>
      <c r="C85" s="100" t="s">
        <v>106</v>
      </c>
      <c r="D85" s="41"/>
      <c r="E85" s="41"/>
      <c r="F85" s="41"/>
      <c r="G85" s="41"/>
      <c r="H85" s="41"/>
      <c r="I85" s="41"/>
      <c r="J85" s="177">
        <f>BK85</f>
        <v>0</v>
      </c>
      <c r="K85" s="41"/>
      <c r="L85" s="45"/>
      <c r="M85" s="96"/>
      <c r="N85" s="178"/>
      <c r="O85" s="97"/>
      <c r="P85" s="179">
        <f>P86+P228+P233</f>
        <v>0</v>
      </c>
      <c r="Q85" s="97"/>
      <c r="R85" s="179">
        <f>R86+R228+R233</f>
        <v>335.41550406999994</v>
      </c>
      <c r="S85" s="97"/>
      <c r="T85" s="180">
        <f>T86+T228+T233</f>
        <v>28.087499999999999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68</v>
      </c>
      <c r="AU85" s="18" t="s">
        <v>81</v>
      </c>
      <c r="BK85" s="181">
        <f>BK86+BK228+BK233</f>
        <v>0</v>
      </c>
    </row>
    <row r="86" s="12" customFormat="1" ht="25.92" customHeight="1">
      <c r="A86" s="12"/>
      <c r="B86" s="182"/>
      <c r="C86" s="183"/>
      <c r="D86" s="184" t="s">
        <v>68</v>
      </c>
      <c r="E86" s="185" t="s">
        <v>107</v>
      </c>
      <c r="F86" s="185" t="s">
        <v>108</v>
      </c>
      <c r="G86" s="183"/>
      <c r="H86" s="183"/>
      <c r="I86" s="186"/>
      <c r="J86" s="187">
        <f>BK86</f>
        <v>0</v>
      </c>
      <c r="K86" s="183"/>
      <c r="L86" s="188"/>
      <c r="M86" s="189"/>
      <c r="N86" s="190"/>
      <c r="O86" s="190"/>
      <c r="P86" s="191">
        <f>P87+P151+P168+P206+P212+P213+P224</f>
        <v>0</v>
      </c>
      <c r="Q86" s="190"/>
      <c r="R86" s="191">
        <f>R87+R151+R168+R206+R212+R213+R224</f>
        <v>335.41550406999994</v>
      </c>
      <c r="S86" s="190"/>
      <c r="T86" s="192">
        <f>T87+T151+T168+T206+T212+T213+T224</f>
        <v>28.087499999999999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3" t="s">
        <v>74</v>
      </c>
      <c r="AT86" s="194" t="s">
        <v>68</v>
      </c>
      <c r="AU86" s="194" t="s">
        <v>69</v>
      </c>
      <c r="AY86" s="193" t="s">
        <v>109</v>
      </c>
      <c r="BK86" s="195">
        <f>BK87+BK151+BK168+BK206+BK212+BK213+BK224</f>
        <v>0</v>
      </c>
    </row>
    <row r="87" s="12" customFormat="1" ht="22.8" customHeight="1">
      <c r="A87" s="12"/>
      <c r="B87" s="182"/>
      <c r="C87" s="183"/>
      <c r="D87" s="184" t="s">
        <v>68</v>
      </c>
      <c r="E87" s="196" t="s">
        <v>74</v>
      </c>
      <c r="F87" s="196" t="s">
        <v>110</v>
      </c>
      <c r="G87" s="183"/>
      <c r="H87" s="183"/>
      <c r="I87" s="186"/>
      <c r="J87" s="197">
        <f>BK87</f>
        <v>0</v>
      </c>
      <c r="K87" s="183"/>
      <c r="L87" s="188"/>
      <c r="M87" s="189"/>
      <c r="N87" s="190"/>
      <c r="O87" s="190"/>
      <c r="P87" s="191">
        <f>SUM(P88:P150)</f>
        <v>0</v>
      </c>
      <c r="Q87" s="190"/>
      <c r="R87" s="191">
        <f>SUM(R88:R150)</f>
        <v>0.0047000000000000002</v>
      </c>
      <c r="S87" s="190"/>
      <c r="T87" s="192">
        <f>SUM(T88:T150)</f>
        <v>22.087499999999999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3" t="s">
        <v>74</v>
      </c>
      <c r="AT87" s="194" t="s">
        <v>68</v>
      </c>
      <c r="AU87" s="194" t="s">
        <v>74</v>
      </c>
      <c r="AY87" s="193" t="s">
        <v>109</v>
      </c>
      <c r="BK87" s="195">
        <f>SUM(BK88:BK150)</f>
        <v>0</v>
      </c>
    </row>
    <row r="88" s="2" customFormat="1" ht="24.15" customHeight="1">
      <c r="A88" s="39"/>
      <c r="B88" s="40"/>
      <c r="C88" s="198" t="s">
        <v>74</v>
      </c>
      <c r="D88" s="198" t="s">
        <v>111</v>
      </c>
      <c r="E88" s="199" t="s">
        <v>112</v>
      </c>
      <c r="F88" s="200" t="s">
        <v>113</v>
      </c>
      <c r="G88" s="201" t="s">
        <v>114</v>
      </c>
      <c r="H88" s="202">
        <v>100</v>
      </c>
      <c r="I88" s="203"/>
      <c r="J88" s="204">
        <f>ROUND(I88*H88,2)</f>
        <v>0</v>
      </c>
      <c r="K88" s="200" t="s">
        <v>115</v>
      </c>
      <c r="L88" s="45"/>
      <c r="M88" s="205" t="s">
        <v>19</v>
      </c>
      <c r="N88" s="206" t="s">
        <v>40</v>
      </c>
      <c r="O88" s="85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9" t="s">
        <v>116</v>
      </c>
      <c r="AT88" s="209" t="s">
        <v>111</v>
      </c>
      <c r="AU88" s="209" t="s">
        <v>76</v>
      </c>
      <c r="AY88" s="18" t="s">
        <v>109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8" t="s">
        <v>74</v>
      </c>
      <c r="BK88" s="210">
        <f>ROUND(I88*H88,2)</f>
        <v>0</v>
      </c>
      <c r="BL88" s="18" t="s">
        <v>116</v>
      </c>
      <c r="BM88" s="209" t="s">
        <v>117</v>
      </c>
    </row>
    <row r="89" s="2" customFormat="1">
      <c r="A89" s="39"/>
      <c r="B89" s="40"/>
      <c r="C89" s="41"/>
      <c r="D89" s="211" t="s">
        <v>118</v>
      </c>
      <c r="E89" s="41"/>
      <c r="F89" s="212" t="s">
        <v>119</v>
      </c>
      <c r="G89" s="41"/>
      <c r="H89" s="41"/>
      <c r="I89" s="213"/>
      <c r="J89" s="41"/>
      <c r="K89" s="41"/>
      <c r="L89" s="45"/>
      <c r="M89" s="214"/>
      <c r="N89" s="21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118</v>
      </c>
      <c r="AU89" s="18" t="s">
        <v>76</v>
      </c>
    </row>
    <row r="90" s="2" customFormat="1">
      <c r="A90" s="39"/>
      <c r="B90" s="40"/>
      <c r="C90" s="41"/>
      <c r="D90" s="216" t="s">
        <v>120</v>
      </c>
      <c r="E90" s="41"/>
      <c r="F90" s="217" t="s">
        <v>121</v>
      </c>
      <c r="G90" s="41"/>
      <c r="H90" s="41"/>
      <c r="I90" s="213"/>
      <c r="J90" s="41"/>
      <c r="K90" s="41"/>
      <c r="L90" s="45"/>
      <c r="M90" s="214"/>
      <c r="N90" s="21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120</v>
      </c>
      <c r="AU90" s="18" t="s">
        <v>76</v>
      </c>
    </row>
    <row r="91" s="2" customFormat="1">
      <c r="A91" s="39"/>
      <c r="B91" s="40"/>
      <c r="C91" s="41"/>
      <c r="D91" s="211" t="s">
        <v>122</v>
      </c>
      <c r="E91" s="41"/>
      <c r="F91" s="218" t="s">
        <v>123</v>
      </c>
      <c r="G91" s="41"/>
      <c r="H91" s="41"/>
      <c r="I91" s="213"/>
      <c r="J91" s="41"/>
      <c r="K91" s="41"/>
      <c r="L91" s="45"/>
      <c r="M91" s="214"/>
      <c r="N91" s="21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122</v>
      </c>
      <c r="AU91" s="18" t="s">
        <v>76</v>
      </c>
    </row>
    <row r="92" s="2" customFormat="1" ht="16.5" customHeight="1">
      <c r="A92" s="39"/>
      <c r="B92" s="40"/>
      <c r="C92" s="198" t="s">
        <v>76</v>
      </c>
      <c r="D92" s="198" t="s">
        <v>111</v>
      </c>
      <c r="E92" s="199" t="s">
        <v>124</v>
      </c>
      <c r="F92" s="200" t="s">
        <v>125</v>
      </c>
      <c r="G92" s="201" t="s">
        <v>114</v>
      </c>
      <c r="H92" s="202">
        <v>100</v>
      </c>
      <c r="I92" s="203"/>
      <c r="J92" s="204">
        <f>ROUND(I92*H92,2)</f>
        <v>0</v>
      </c>
      <c r="K92" s="200" t="s">
        <v>115</v>
      </c>
      <c r="L92" s="45"/>
      <c r="M92" s="205" t="s">
        <v>19</v>
      </c>
      <c r="N92" s="206" t="s">
        <v>40</v>
      </c>
      <c r="O92" s="85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116</v>
      </c>
      <c r="AT92" s="209" t="s">
        <v>111</v>
      </c>
      <c r="AU92" s="209" t="s">
        <v>76</v>
      </c>
      <c r="AY92" s="18" t="s">
        <v>109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74</v>
      </c>
      <c r="BK92" s="210">
        <f>ROUND(I92*H92,2)</f>
        <v>0</v>
      </c>
      <c r="BL92" s="18" t="s">
        <v>116</v>
      </c>
      <c r="BM92" s="209" t="s">
        <v>126</v>
      </c>
    </row>
    <row r="93" s="2" customFormat="1">
      <c r="A93" s="39"/>
      <c r="B93" s="40"/>
      <c r="C93" s="41"/>
      <c r="D93" s="211" t="s">
        <v>118</v>
      </c>
      <c r="E93" s="41"/>
      <c r="F93" s="212" t="s">
        <v>127</v>
      </c>
      <c r="G93" s="41"/>
      <c r="H93" s="41"/>
      <c r="I93" s="213"/>
      <c r="J93" s="41"/>
      <c r="K93" s="41"/>
      <c r="L93" s="45"/>
      <c r="M93" s="214"/>
      <c r="N93" s="21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118</v>
      </c>
      <c r="AU93" s="18" t="s">
        <v>76</v>
      </c>
    </row>
    <row r="94" s="2" customFormat="1">
      <c r="A94" s="39"/>
      <c r="B94" s="40"/>
      <c r="C94" s="41"/>
      <c r="D94" s="216" t="s">
        <v>120</v>
      </c>
      <c r="E94" s="41"/>
      <c r="F94" s="217" t="s">
        <v>128</v>
      </c>
      <c r="G94" s="41"/>
      <c r="H94" s="41"/>
      <c r="I94" s="213"/>
      <c r="J94" s="41"/>
      <c r="K94" s="41"/>
      <c r="L94" s="45"/>
      <c r="M94" s="214"/>
      <c r="N94" s="21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120</v>
      </c>
      <c r="AU94" s="18" t="s">
        <v>76</v>
      </c>
    </row>
    <row r="95" s="2" customFormat="1" ht="16.5" customHeight="1">
      <c r="A95" s="39"/>
      <c r="B95" s="40"/>
      <c r="C95" s="198" t="s">
        <v>129</v>
      </c>
      <c r="D95" s="198" t="s">
        <v>111</v>
      </c>
      <c r="E95" s="199" t="s">
        <v>130</v>
      </c>
      <c r="F95" s="200" t="s">
        <v>131</v>
      </c>
      <c r="G95" s="201" t="s">
        <v>132</v>
      </c>
      <c r="H95" s="202">
        <v>11.625</v>
      </c>
      <c r="I95" s="203"/>
      <c r="J95" s="204">
        <f>ROUND(I95*H95,2)</f>
        <v>0</v>
      </c>
      <c r="K95" s="200" t="s">
        <v>115</v>
      </c>
      <c r="L95" s="45"/>
      <c r="M95" s="205" t="s">
        <v>19</v>
      </c>
      <c r="N95" s="206" t="s">
        <v>40</v>
      </c>
      <c r="O95" s="85"/>
      <c r="P95" s="207">
        <f>O95*H95</f>
        <v>0</v>
      </c>
      <c r="Q95" s="207">
        <v>0</v>
      </c>
      <c r="R95" s="207">
        <f>Q95*H95</f>
        <v>0</v>
      </c>
      <c r="S95" s="207">
        <v>1.8999999999999999</v>
      </c>
      <c r="T95" s="208">
        <f>S95*H95</f>
        <v>22.087499999999999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116</v>
      </c>
      <c r="AT95" s="209" t="s">
        <v>111</v>
      </c>
      <c r="AU95" s="209" t="s">
        <v>76</v>
      </c>
      <c r="AY95" s="18" t="s">
        <v>109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74</v>
      </c>
      <c r="BK95" s="210">
        <f>ROUND(I95*H95,2)</f>
        <v>0</v>
      </c>
      <c r="BL95" s="18" t="s">
        <v>116</v>
      </c>
      <c r="BM95" s="209" t="s">
        <v>133</v>
      </c>
    </row>
    <row r="96" s="2" customFormat="1">
      <c r="A96" s="39"/>
      <c r="B96" s="40"/>
      <c r="C96" s="41"/>
      <c r="D96" s="211" t="s">
        <v>118</v>
      </c>
      <c r="E96" s="41"/>
      <c r="F96" s="212" t="s">
        <v>134</v>
      </c>
      <c r="G96" s="41"/>
      <c r="H96" s="41"/>
      <c r="I96" s="213"/>
      <c r="J96" s="41"/>
      <c r="K96" s="41"/>
      <c r="L96" s="45"/>
      <c r="M96" s="214"/>
      <c r="N96" s="21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118</v>
      </c>
      <c r="AU96" s="18" t="s">
        <v>76</v>
      </c>
    </row>
    <row r="97" s="2" customFormat="1">
      <c r="A97" s="39"/>
      <c r="B97" s="40"/>
      <c r="C97" s="41"/>
      <c r="D97" s="216" t="s">
        <v>120</v>
      </c>
      <c r="E97" s="41"/>
      <c r="F97" s="217" t="s">
        <v>135</v>
      </c>
      <c r="G97" s="41"/>
      <c r="H97" s="41"/>
      <c r="I97" s="213"/>
      <c r="J97" s="41"/>
      <c r="K97" s="41"/>
      <c r="L97" s="45"/>
      <c r="M97" s="214"/>
      <c r="N97" s="21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120</v>
      </c>
      <c r="AU97" s="18" t="s">
        <v>76</v>
      </c>
    </row>
    <row r="98" s="13" customFormat="1">
      <c r="A98" s="13"/>
      <c r="B98" s="219"/>
      <c r="C98" s="220"/>
      <c r="D98" s="211" t="s">
        <v>136</v>
      </c>
      <c r="E98" s="221" t="s">
        <v>19</v>
      </c>
      <c r="F98" s="222" t="s">
        <v>137</v>
      </c>
      <c r="G98" s="220"/>
      <c r="H98" s="223">
        <v>11.625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136</v>
      </c>
      <c r="AU98" s="229" t="s">
        <v>76</v>
      </c>
      <c r="AV98" s="13" t="s">
        <v>76</v>
      </c>
      <c r="AW98" s="13" t="s">
        <v>31</v>
      </c>
      <c r="AX98" s="13" t="s">
        <v>74</v>
      </c>
      <c r="AY98" s="229" t="s">
        <v>109</v>
      </c>
    </row>
    <row r="99" s="2" customFormat="1" ht="16.5" customHeight="1">
      <c r="A99" s="39"/>
      <c r="B99" s="40"/>
      <c r="C99" s="198" t="s">
        <v>116</v>
      </c>
      <c r="D99" s="198" t="s">
        <v>111</v>
      </c>
      <c r="E99" s="199" t="s">
        <v>138</v>
      </c>
      <c r="F99" s="200" t="s">
        <v>139</v>
      </c>
      <c r="G99" s="201" t="s">
        <v>140</v>
      </c>
      <c r="H99" s="202">
        <v>100</v>
      </c>
      <c r="I99" s="203"/>
      <c r="J99" s="204">
        <f>ROUND(I99*H99,2)</f>
        <v>0</v>
      </c>
      <c r="K99" s="200" t="s">
        <v>115</v>
      </c>
      <c r="L99" s="45"/>
      <c r="M99" s="205" t="s">
        <v>19</v>
      </c>
      <c r="N99" s="206" t="s">
        <v>40</v>
      </c>
      <c r="O99" s="85"/>
      <c r="P99" s="207">
        <f>O99*H99</f>
        <v>0</v>
      </c>
      <c r="Q99" s="207">
        <v>3.0000000000000001E-05</v>
      </c>
      <c r="R99" s="207">
        <f>Q99*H99</f>
        <v>0.0030000000000000001</v>
      </c>
      <c r="S99" s="207">
        <v>0</v>
      </c>
      <c r="T99" s="208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9" t="s">
        <v>116</v>
      </c>
      <c r="AT99" s="209" t="s">
        <v>111</v>
      </c>
      <c r="AU99" s="209" t="s">
        <v>76</v>
      </c>
      <c r="AY99" s="18" t="s">
        <v>109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74</v>
      </c>
      <c r="BK99" s="210">
        <f>ROUND(I99*H99,2)</f>
        <v>0</v>
      </c>
      <c r="BL99" s="18" t="s">
        <v>116</v>
      </c>
      <c r="BM99" s="209" t="s">
        <v>141</v>
      </c>
    </row>
    <row r="100" s="2" customFormat="1">
      <c r="A100" s="39"/>
      <c r="B100" s="40"/>
      <c r="C100" s="41"/>
      <c r="D100" s="211" t="s">
        <v>118</v>
      </c>
      <c r="E100" s="41"/>
      <c r="F100" s="212" t="s">
        <v>142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118</v>
      </c>
      <c r="AU100" s="18" t="s">
        <v>76</v>
      </c>
    </row>
    <row r="101" s="2" customFormat="1">
      <c r="A101" s="39"/>
      <c r="B101" s="40"/>
      <c r="C101" s="41"/>
      <c r="D101" s="216" t="s">
        <v>120</v>
      </c>
      <c r="E101" s="41"/>
      <c r="F101" s="217" t="s">
        <v>143</v>
      </c>
      <c r="G101" s="41"/>
      <c r="H101" s="41"/>
      <c r="I101" s="213"/>
      <c r="J101" s="41"/>
      <c r="K101" s="41"/>
      <c r="L101" s="45"/>
      <c r="M101" s="214"/>
      <c r="N101" s="21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120</v>
      </c>
      <c r="AU101" s="18" t="s">
        <v>76</v>
      </c>
    </row>
    <row r="102" s="2" customFormat="1" ht="21.75" customHeight="1">
      <c r="A102" s="39"/>
      <c r="B102" s="40"/>
      <c r="C102" s="198" t="s">
        <v>144</v>
      </c>
      <c r="D102" s="198" t="s">
        <v>111</v>
      </c>
      <c r="E102" s="199" t="s">
        <v>145</v>
      </c>
      <c r="F102" s="200" t="s">
        <v>146</v>
      </c>
      <c r="G102" s="201" t="s">
        <v>132</v>
      </c>
      <c r="H102" s="202">
        <v>38.5</v>
      </c>
      <c r="I102" s="203"/>
      <c r="J102" s="204">
        <f>ROUND(I102*H102,2)</f>
        <v>0</v>
      </c>
      <c r="K102" s="200" t="s">
        <v>115</v>
      </c>
      <c r="L102" s="45"/>
      <c r="M102" s="205" t="s">
        <v>19</v>
      </c>
      <c r="N102" s="206" t="s">
        <v>40</v>
      </c>
      <c r="O102" s="85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116</v>
      </c>
      <c r="AT102" s="209" t="s">
        <v>111</v>
      </c>
      <c r="AU102" s="209" t="s">
        <v>76</v>
      </c>
      <c r="AY102" s="18" t="s">
        <v>109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74</v>
      </c>
      <c r="BK102" s="210">
        <f>ROUND(I102*H102,2)</f>
        <v>0</v>
      </c>
      <c r="BL102" s="18" t="s">
        <v>116</v>
      </c>
      <c r="BM102" s="209" t="s">
        <v>147</v>
      </c>
    </row>
    <row r="103" s="2" customFormat="1">
      <c r="A103" s="39"/>
      <c r="B103" s="40"/>
      <c r="C103" s="41"/>
      <c r="D103" s="211" t="s">
        <v>118</v>
      </c>
      <c r="E103" s="41"/>
      <c r="F103" s="212" t="s">
        <v>148</v>
      </c>
      <c r="G103" s="41"/>
      <c r="H103" s="41"/>
      <c r="I103" s="213"/>
      <c r="J103" s="41"/>
      <c r="K103" s="41"/>
      <c r="L103" s="45"/>
      <c r="M103" s="214"/>
      <c r="N103" s="21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118</v>
      </c>
      <c r="AU103" s="18" t="s">
        <v>76</v>
      </c>
    </row>
    <row r="104" s="2" customFormat="1">
      <c r="A104" s="39"/>
      <c r="B104" s="40"/>
      <c r="C104" s="41"/>
      <c r="D104" s="216" t="s">
        <v>120</v>
      </c>
      <c r="E104" s="41"/>
      <c r="F104" s="217" t="s">
        <v>149</v>
      </c>
      <c r="G104" s="41"/>
      <c r="H104" s="41"/>
      <c r="I104" s="213"/>
      <c r="J104" s="41"/>
      <c r="K104" s="41"/>
      <c r="L104" s="45"/>
      <c r="M104" s="214"/>
      <c r="N104" s="21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120</v>
      </c>
      <c r="AU104" s="18" t="s">
        <v>76</v>
      </c>
    </row>
    <row r="105" s="13" customFormat="1">
      <c r="A105" s="13"/>
      <c r="B105" s="219"/>
      <c r="C105" s="220"/>
      <c r="D105" s="211" t="s">
        <v>136</v>
      </c>
      <c r="E105" s="221" t="s">
        <v>19</v>
      </c>
      <c r="F105" s="222" t="s">
        <v>150</v>
      </c>
      <c r="G105" s="220"/>
      <c r="H105" s="223">
        <v>19.5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136</v>
      </c>
      <c r="AU105" s="229" t="s">
        <v>76</v>
      </c>
      <c r="AV105" s="13" t="s">
        <v>76</v>
      </c>
      <c r="AW105" s="13" t="s">
        <v>31</v>
      </c>
      <c r="AX105" s="13" t="s">
        <v>69</v>
      </c>
      <c r="AY105" s="229" t="s">
        <v>109</v>
      </c>
    </row>
    <row r="106" s="13" customFormat="1">
      <c r="A106" s="13"/>
      <c r="B106" s="219"/>
      <c r="C106" s="220"/>
      <c r="D106" s="211" t="s">
        <v>136</v>
      </c>
      <c r="E106" s="221" t="s">
        <v>19</v>
      </c>
      <c r="F106" s="222" t="s">
        <v>151</v>
      </c>
      <c r="G106" s="220"/>
      <c r="H106" s="223">
        <v>19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136</v>
      </c>
      <c r="AU106" s="229" t="s">
        <v>76</v>
      </c>
      <c r="AV106" s="13" t="s">
        <v>76</v>
      </c>
      <c r="AW106" s="13" t="s">
        <v>31</v>
      </c>
      <c r="AX106" s="13" t="s">
        <v>69</v>
      </c>
      <c r="AY106" s="229" t="s">
        <v>109</v>
      </c>
    </row>
    <row r="107" s="14" customFormat="1">
      <c r="A107" s="14"/>
      <c r="B107" s="230"/>
      <c r="C107" s="231"/>
      <c r="D107" s="211" t="s">
        <v>136</v>
      </c>
      <c r="E107" s="232" t="s">
        <v>19</v>
      </c>
      <c r="F107" s="233" t="s">
        <v>152</v>
      </c>
      <c r="G107" s="231"/>
      <c r="H107" s="234">
        <v>38.5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136</v>
      </c>
      <c r="AU107" s="240" t="s">
        <v>76</v>
      </c>
      <c r="AV107" s="14" t="s">
        <v>116</v>
      </c>
      <c r="AW107" s="14" t="s">
        <v>31</v>
      </c>
      <c r="AX107" s="14" t="s">
        <v>74</v>
      </c>
      <c r="AY107" s="240" t="s">
        <v>109</v>
      </c>
    </row>
    <row r="108" s="2" customFormat="1" ht="21.75" customHeight="1">
      <c r="A108" s="39"/>
      <c r="B108" s="40"/>
      <c r="C108" s="198" t="s">
        <v>153</v>
      </c>
      <c r="D108" s="198" t="s">
        <v>111</v>
      </c>
      <c r="E108" s="199" t="s">
        <v>154</v>
      </c>
      <c r="F108" s="200" t="s">
        <v>155</v>
      </c>
      <c r="G108" s="201" t="s">
        <v>132</v>
      </c>
      <c r="H108" s="202">
        <v>19.5</v>
      </c>
      <c r="I108" s="203"/>
      <c r="J108" s="204">
        <f>ROUND(I108*H108,2)</f>
        <v>0</v>
      </c>
      <c r="K108" s="200" t="s">
        <v>115</v>
      </c>
      <c r="L108" s="45"/>
      <c r="M108" s="205" t="s">
        <v>19</v>
      </c>
      <c r="N108" s="206" t="s">
        <v>40</v>
      </c>
      <c r="O108" s="85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116</v>
      </c>
      <c r="AT108" s="209" t="s">
        <v>111</v>
      </c>
      <c r="AU108" s="209" t="s">
        <v>76</v>
      </c>
      <c r="AY108" s="18" t="s">
        <v>109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74</v>
      </c>
      <c r="BK108" s="210">
        <f>ROUND(I108*H108,2)</f>
        <v>0</v>
      </c>
      <c r="BL108" s="18" t="s">
        <v>116</v>
      </c>
      <c r="BM108" s="209" t="s">
        <v>156</v>
      </c>
    </row>
    <row r="109" s="2" customFormat="1">
      <c r="A109" s="39"/>
      <c r="B109" s="40"/>
      <c r="C109" s="41"/>
      <c r="D109" s="211" t="s">
        <v>118</v>
      </c>
      <c r="E109" s="41"/>
      <c r="F109" s="212" t="s">
        <v>157</v>
      </c>
      <c r="G109" s="41"/>
      <c r="H109" s="41"/>
      <c r="I109" s="213"/>
      <c r="J109" s="41"/>
      <c r="K109" s="41"/>
      <c r="L109" s="45"/>
      <c r="M109" s="214"/>
      <c r="N109" s="21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118</v>
      </c>
      <c r="AU109" s="18" t="s">
        <v>76</v>
      </c>
    </row>
    <row r="110" s="2" customFormat="1">
      <c r="A110" s="39"/>
      <c r="B110" s="40"/>
      <c r="C110" s="41"/>
      <c r="D110" s="216" t="s">
        <v>120</v>
      </c>
      <c r="E110" s="41"/>
      <c r="F110" s="217" t="s">
        <v>158</v>
      </c>
      <c r="G110" s="41"/>
      <c r="H110" s="41"/>
      <c r="I110" s="213"/>
      <c r="J110" s="41"/>
      <c r="K110" s="41"/>
      <c r="L110" s="45"/>
      <c r="M110" s="214"/>
      <c r="N110" s="21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120</v>
      </c>
      <c r="AU110" s="18" t="s">
        <v>76</v>
      </c>
    </row>
    <row r="111" s="13" customFormat="1">
      <c r="A111" s="13"/>
      <c r="B111" s="219"/>
      <c r="C111" s="220"/>
      <c r="D111" s="211" t="s">
        <v>136</v>
      </c>
      <c r="E111" s="221" t="s">
        <v>19</v>
      </c>
      <c r="F111" s="222" t="s">
        <v>150</v>
      </c>
      <c r="G111" s="220"/>
      <c r="H111" s="223">
        <v>19.5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136</v>
      </c>
      <c r="AU111" s="229" t="s">
        <v>76</v>
      </c>
      <c r="AV111" s="13" t="s">
        <v>76</v>
      </c>
      <c r="AW111" s="13" t="s">
        <v>31</v>
      </c>
      <c r="AX111" s="13" t="s">
        <v>74</v>
      </c>
      <c r="AY111" s="229" t="s">
        <v>109</v>
      </c>
    </row>
    <row r="112" s="2" customFormat="1" ht="21.75" customHeight="1">
      <c r="A112" s="39"/>
      <c r="B112" s="40"/>
      <c r="C112" s="198" t="s">
        <v>159</v>
      </c>
      <c r="D112" s="198" t="s">
        <v>111</v>
      </c>
      <c r="E112" s="199" t="s">
        <v>160</v>
      </c>
      <c r="F112" s="200" t="s">
        <v>161</v>
      </c>
      <c r="G112" s="201" t="s">
        <v>132</v>
      </c>
      <c r="H112" s="202">
        <v>9.1999999999999993</v>
      </c>
      <c r="I112" s="203"/>
      <c r="J112" s="204">
        <f>ROUND(I112*H112,2)</f>
        <v>0</v>
      </c>
      <c r="K112" s="200" t="s">
        <v>115</v>
      </c>
      <c r="L112" s="45"/>
      <c r="M112" s="205" t="s">
        <v>19</v>
      </c>
      <c r="N112" s="206" t="s">
        <v>40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116</v>
      </c>
      <c r="AT112" s="209" t="s">
        <v>111</v>
      </c>
      <c r="AU112" s="209" t="s">
        <v>76</v>
      </c>
      <c r="AY112" s="18" t="s">
        <v>109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74</v>
      </c>
      <c r="BK112" s="210">
        <f>ROUND(I112*H112,2)</f>
        <v>0</v>
      </c>
      <c r="BL112" s="18" t="s">
        <v>116</v>
      </c>
      <c r="BM112" s="209" t="s">
        <v>162</v>
      </c>
    </row>
    <row r="113" s="2" customFormat="1">
      <c r="A113" s="39"/>
      <c r="B113" s="40"/>
      <c r="C113" s="41"/>
      <c r="D113" s="211" t="s">
        <v>118</v>
      </c>
      <c r="E113" s="41"/>
      <c r="F113" s="212" t="s">
        <v>163</v>
      </c>
      <c r="G113" s="41"/>
      <c r="H113" s="41"/>
      <c r="I113" s="213"/>
      <c r="J113" s="41"/>
      <c r="K113" s="41"/>
      <c r="L113" s="45"/>
      <c r="M113" s="214"/>
      <c r="N113" s="21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118</v>
      </c>
      <c r="AU113" s="18" t="s">
        <v>76</v>
      </c>
    </row>
    <row r="114" s="2" customFormat="1">
      <c r="A114" s="39"/>
      <c r="B114" s="40"/>
      <c r="C114" s="41"/>
      <c r="D114" s="216" t="s">
        <v>120</v>
      </c>
      <c r="E114" s="41"/>
      <c r="F114" s="217" t="s">
        <v>164</v>
      </c>
      <c r="G114" s="41"/>
      <c r="H114" s="41"/>
      <c r="I114" s="213"/>
      <c r="J114" s="41"/>
      <c r="K114" s="41"/>
      <c r="L114" s="45"/>
      <c r="M114" s="214"/>
      <c r="N114" s="21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120</v>
      </c>
      <c r="AU114" s="18" t="s">
        <v>76</v>
      </c>
    </row>
    <row r="115" s="13" customFormat="1">
      <c r="A115" s="13"/>
      <c r="B115" s="219"/>
      <c r="C115" s="220"/>
      <c r="D115" s="211" t="s">
        <v>136</v>
      </c>
      <c r="E115" s="221" t="s">
        <v>19</v>
      </c>
      <c r="F115" s="222" t="s">
        <v>165</v>
      </c>
      <c r="G115" s="220"/>
      <c r="H115" s="223">
        <v>5.2000000000000002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136</v>
      </c>
      <c r="AU115" s="229" t="s">
        <v>76</v>
      </c>
      <c r="AV115" s="13" t="s">
        <v>76</v>
      </c>
      <c r="AW115" s="13" t="s">
        <v>31</v>
      </c>
      <c r="AX115" s="13" t="s">
        <v>69</v>
      </c>
      <c r="AY115" s="229" t="s">
        <v>109</v>
      </c>
    </row>
    <row r="116" s="13" customFormat="1">
      <c r="A116" s="13"/>
      <c r="B116" s="219"/>
      <c r="C116" s="220"/>
      <c r="D116" s="211" t="s">
        <v>136</v>
      </c>
      <c r="E116" s="221" t="s">
        <v>19</v>
      </c>
      <c r="F116" s="222" t="s">
        <v>166</v>
      </c>
      <c r="G116" s="220"/>
      <c r="H116" s="223">
        <v>4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136</v>
      </c>
      <c r="AU116" s="229" t="s">
        <v>76</v>
      </c>
      <c r="AV116" s="13" t="s">
        <v>76</v>
      </c>
      <c r="AW116" s="13" t="s">
        <v>31</v>
      </c>
      <c r="AX116" s="13" t="s">
        <v>69</v>
      </c>
      <c r="AY116" s="229" t="s">
        <v>109</v>
      </c>
    </row>
    <row r="117" s="14" customFormat="1">
      <c r="A117" s="14"/>
      <c r="B117" s="230"/>
      <c r="C117" s="231"/>
      <c r="D117" s="211" t="s">
        <v>136</v>
      </c>
      <c r="E117" s="232" t="s">
        <v>19</v>
      </c>
      <c r="F117" s="233" t="s">
        <v>152</v>
      </c>
      <c r="G117" s="231"/>
      <c r="H117" s="234">
        <v>9.1999999999999993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136</v>
      </c>
      <c r="AU117" s="240" t="s">
        <v>76</v>
      </c>
      <c r="AV117" s="14" t="s">
        <v>116</v>
      </c>
      <c r="AW117" s="14" t="s">
        <v>31</v>
      </c>
      <c r="AX117" s="14" t="s">
        <v>74</v>
      </c>
      <c r="AY117" s="240" t="s">
        <v>109</v>
      </c>
    </row>
    <row r="118" s="2" customFormat="1" ht="16.5" customHeight="1">
      <c r="A118" s="39"/>
      <c r="B118" s="40"/>
      <c r="C118" s="198" t="s">
        <v>167</v>
      </c>
      <c r="D118" s="198" t="s">
        <v>111</v>
      </c>
      <c r="E118" s="199" t="s">
        <v>168</v>
      </c>
      <c r="F118" s="200" t="s">
        <v>169</v>
      </c>
      <c r="G118" s="201" t="s">
        <v>132</v>
      </c>
      <c r="H118" s="202">
        <v>38.5</v>
      </c>
      <c r="I118" s="203"/>
      <c r="J118" s="204">
        <f>ROUND(I118*H118,2)</f>
        <v>0</v>
      </c>
      <c r="K118" s="200" t="s">
        <v>115</v>
      </c>
      <c r="L118" s="45"/>
      <c r="M118" s="205" t="s">
        <v>19</v>
      </c>
      <c r="N118" s="206" t="s">
        <v>40</v>
      </c>
      <c r="O118" s="8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116</v>
      </c>
      <c r="AT118" s="209" t="s">
        <v>111</v>
      </c>
      <c r="AU118" s="209" t="s">
        <v>76</v>
      </c>
      <c r="AY118" s="18" t="s">
        <v>109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74</v>
      </c>
      <c r="BK118" s="210">
        <f>ROUND(I118*H118,2)</f>
        <v>0</v>
      </c>
      <c r="BL118" s="18" t="s">
        <v>116</v>
      </c>
      <c r="BM118" s="209" t="s">
        <v>170</v>
      </c>
    </row>
    <row r="119" s="2" customFormat="1">
      <c r="A119" s="39"/>
      <c r="B119" s="40"/>
      <c r="C119" s="41"/>
      <c r="D119" s="211" t="s">
        <v>118</v>
      </c>
      <c r="E119" s="41"/>
      <c r="F119" s="212" t="s">
        <v>171</v>
      </c>
      <c r="G119" s="41"/>
      <c r="H119" s="41"/>
      <c r="I119" s="213"/>
      <c r="J119" s="41"/>
      <c r="K119" s="41"/>
      <c r="L119" s="45"/>
      <c r="M119" s="214"/>
      <c r="N119" s="21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118</v>
      </c>
      <c r="AU119" s="18" t="s">
        <v>76</v>
      </c>
    </row>
    <row r="120" s="2" customFormat="1">
      <c r="A120" s="39"/>
      <c r="B120" s="40"/>
      <c r="C120" s="41"/>
      <c r="D120" s="216" t="s">
        <v>120</v>
      </c>
      <c r="E120" s="41"/>
      <c r="F120" s="217" t="s">
        <v>172</v>
      </c>
      <c r="G120" s="41"/>
      <c r="H120" s="41"/>
      <c r="I120" s="213"/>
      <c r="J120" s="41"/>
      <c r="K120" s="41"/>
      <c r="L120" s="45"/>
      <c r="M120" s="214"/>
      <c r="N120" s="21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120</v>
      </c>
      <c r="AU120" s="18" t="s">
        <v>76</v>
      </c>
    </row>
    <row r="121" s="13" customFormat="1">
      <c r="A121" s="13"/>
      <c r="B121" s="219"/>
      <c r="C121" s="220"/>
      <c r="D121" s="211" t="s">
        <v>136</v>
      </c>
      <c r="E121" s="221" t="s">
        <v>19</v>
      </c>
      <c r="F121" s="222" t="s">
        <v>150</v>
      </c>
      <c r="G121" s="220"/>
      <c r="H121" s="223">
        <v>19.5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136</v>
      </c>
      <c r="AU121" s="229" t="s">
        <v>76</v>
      </c>
      <c r="AV121" s="13" t="s">
        <v>76</v>
      </c>
      <c r="AW121" s="13" t="s">
        <v>31</v>
      </c>
      <c r="AX121" s="13" t="s">
        <v>69</v>
      </c>
      <c r="AY121" s="229" t="s">
        <v>109</v>
      </c>
    </row>
    <row r="122" s="13" customFormat="1">
      <c r="A122" s="13"/>
      <c r="B122" s="219"/>
      <c r="C122" s="220"/>
      <c r="D122" s="211" t="s">
        <v>136</v>
      </c>
      <c r="E122" s="221" t="s">
        <v>19</v>
      </c>
      <c r="F122" s="222" t="s">
        <v>173</v>
      </c>
      <c r="G122" s="220"/>
      <c r="H122" s="223">
        <v>19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136</v>
      </c>
      <c r="AU122" s="229" t="s">
        <v>76</v>
      </c>
      <c r="AV122" s="13" t="s">
        <v>76</v>
      </c>
      <c r="AW122" s="13" t="s">
        <v>31</v>
      </c>
      <c r="AX122" s="13" t="s">
        <v>69</v>
      </c>
      <c r="AY122" s="229" t="s">
        <v>109</v>
      </c>
    </row>
    <row r="123" s="14" customFormat="1">
      <c r="A123" s="14"/>
      <c r="B123" s="230"/>
      <c r="C123" s="231"/>
      <c r="D123" s="211" t="s">
        <v>136</v>
      </c>
      <c r="E123" s="232" t="s">
        <v>19</v>
      </c>
      <c r="F123" s="233" t="s">
        <v>152</v>
      </c>
      <c r="G123" s="231"/>
      <c r="H123" s="234">
        <v>38.5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136</v>
      </c>
      <c r="AU123" s="240" t="s">
        <v>76</v>
      </c>
      <c r="AV123" s="14" t="s">
        <v>116</v>
      </c>
      <c r="AW123" s="14" t="s">
        <v>31</v>
      </c>
      <c r="AX123" s="14" t="s">
        <v>74</v>
      </c>
      <c r="AY123" s="240" t="s">
        <v>109</v>
      </c>
    </row>
    <row r="124" s="2" customFormat="1" ht="16.5" customHeight="1">
      <c r="A124" s="39"/>
      <c r="B124" s="40"/>
      <c r="C124" s="198" t="s">
        <v>174</v>
      </c>
      <c r="D124" s="198" t="s">
        <v>111</v>
      </c>
      <c r="E124" s="199" t="s">
        <v>175</v>
      </c>
      <c r="F124" s="200" t="s">
        <v>176</v>
      </c>
      <c r="G124" s="201" t="s">
        <v>132</v>
      </c>
      <c r="H124" s="202">
        <v>58.5</v>
      </c>
      <c r="I124" s="203"/>
      <c r="J124" s="204">
        <f>ROUND(I124*H124,2)</f>
        <v>0</v>
      </c>
      <c r="K124" s="200" t="s">
        <v>115</v>
      </c>
      <c r="L124" s="45"/>
      <c r="M124" s="205" t="s">
        <v>19</v>
      </c>
      <c r="N124" s="206" t="s">
        <v>40</v>
      </c>
      <c r="O124" s="85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116</v>
      </c>
      <c r="AT124" s="209" t="s">
        <v>111</v>
      </c>
      <c r="AU124" s="209" t="s">
        <v>76</v>
      </c>
      <c r="AY124" s="18" t="s">
        <v>109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74</v>
      </c>
      <c r="BK124" s="210">
        <f>ROUND(I124*H124,2)</f>
        <v>0</v>
      </c>
      <c r="BL124" s="18" t="s">
        <v>116</v>
      </c>
      <c r="BM124" s="209" t="s">
        <v>177</v>
      </c>
    </row>
    <row r="125" s="2" customFormat="1">
      <c r="A125" s="39"/>
      <c r="B125" s="40"/>
      <c r="C125" s="41"/>
      <c r="D125" s="211" t="s">
        <v>118</v>
      </c>
      <c r="E125" s="41"/>
      <c r="F125" s="212" t="s">
        <v>178</v>
      </c>
      <c r="G125" s="41"/>
      <c r="H125" s="41"/>
      <c r="I125" s="213"/>
      <c r="J125" s="41"/>
      <c r="K125" s="41"/>
      <c r="L125" s="45"/>
      <c r="M125" s="214"/>
      <c r="N125" s="21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118</v>
      </c>
      <c r="AU125" s="18" t="s">
        <v>76</v>
      </c>
    </row>
    <row r="126" s="2" customFormat="1">
      <c r="A126" s="39"/>
      <c r="B126" s="40"/>
      <c r="C126" s="41"/>
      <c r="D126" s="216" t="s">
        <v>120</v>
      </c>
      <c r="E126" s="41"/>
      <c r="F126" s="217" t="s">
        <v>179</v>
      </c>
      <c r="G126" s="41"/>
      <c r="H126" s="41"/>
      <c r="I126" s="213"/>
      <c r="J126" s="41"/>
      <c r="K126" s="41"/>
      <c r="L126" s="45"/>
      <c r="M126" s="214"/>
      <c r="N126" s="215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120</v>
      </c>
      <c r="AU126" s="18" t="s">
        <v>76</v>
      </c>
    </row>
    <row r="127" s="13" customFormat="1">
      <c r="A127" s="13"/>
      <c r="B127" s="219"/>
      <c r="C127" s="220"/>
      <c r="D127" s="211" t="s">
        <v>136</v>
      </c>
      <c r="E127" s="221" t="s">
        <v>19</v>
      </c>
      <c r="F127" s="222" t="s">
        <v>180</v>
      </c>
      <c r="G127" s="220"/>
      <c r="H127" s="223">
        <v>19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136</v>
      </c>
      <c r="AU127" s="229" t="s">
        <v>76</v>
      </c>
      <c r="AV127" s="13" t="s">
        <v>76</v>
      </c>
      <c r="AW127" s="13" t="s">
        <v>31</v>
      </c>
      <c r="AX127" s="13" t="s">
        <v>69</v>
      </c>
      <c r="AY127" s="229" t="s">
        <v>109</v>
      </c>
    </row>
    <row r="128" s="13" customFormat="1">
      <c r="A128" s="13"/>
      <c r="B128" s="219"/>
      <c r="C128" s="220"/>
      <c r="D128" s="211" t="s">
        <v>136</v>
      </c>
      <c r="E128" s="221" t="s">
        <v>19</v>
      </c>
      <c r="F128" s="222" t="s">
        <v>181</v>
      </c>
      <c r="G128" s="220"/>
      <c r="H128" s="223">
        <v>19.5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136</v>
      </c>
      <c r="AU128" s="229" t="s">
        <v>76</v>
      </c>
      <c r="AV128" s="13" t="s">
        <v>76</v>
      </c>
      <c r="AW128" s="13" t="s">
        <v>31</v>
      </c>
      <c r="AX128" s="13" t="s">
        <v>69</v>
      </c>
      <c r="AY128" s="229" t="s">
        <v>109</v>
      </c>
    </row>
    <row r="129" s="13" customFormat="1">
      <c r="A129" s="13"/>
      <c r="B129" s="219"/>
      <c r="C129" s="220"/>
      <c r="D129" s="211" t="s">
        <v>136</v>
      </c>
      <c r="E129" s="221" t="s">
        <v>19</v>
      </c>
      <c r="F129" s="222" t="s">
        <v>182</v>
      </c>
      <c r="G129" s="220"/>
      <c r="H129" s="223">
        <v>20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136</v>
      </c>
      <c r="AU129" s="229" t="s">
        <v>76</v>
      </c>
      <c r="AV129" s="13" t="s">
        <v>76</v>
      </c>
      <c r="AW129" s="13" t="s">
        <v>31</v>
      </c>
      <c r="AX129" s="13" t="s">
        <v>69</v>
      </c>
      <c r="AY129" s="229" t="s">
        <v>109</v>
      </c>
    </row>
    <row r="130" s="14" customFormat="1">
      <c r="A130" s="14"/>
      <c r="B130" s="230"/>
      <c r="C130" s="231"/>
      <c r="D130" s="211" t="s">
        <v>136</v>
      </c>
      <c r="E130" s="232" t="s">
        <v>19</v>
      </c>
      <c r="F130" s="233" t="s">
        <v>152</v>
      </c>
      <c r="G130" s="231"/>
      <c r="H130" s="234">
        <v>58.5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136</v>
      </c>
      <c r="AU130" s="240" t="s">
        <v>76</v>
      </c>
      <c r="AV130" s="14" t="s">
        <v>116</v>
      </c>
      <c r="AW130" s="14" t="s">
        <v>31</v>
      </c>
      <c r="AX130" s="14" t="s">
        <v>74</v>
      </c>
      <c r="AY130" s="240" t="s">
        <v>109</v>
      </c>
    </row>
    <row r="131" s="2" customFormat="1" ht="16.5" customHeight="1">
      <c r="A131" s="39"/>
      <c r="B131" s="40"/>
      <c r="C131" s="198" t="s">
        <v>183</v>
      </c>
      <c r="D131" s="198" t="s">
        <v>111</v>
      </c>
      <c r="E131" s="199" t="s">
        <v>184</v>
      </c>
      <c r="F131" s="200" t="s">
        <v>185</v>
      </c>
      <c r="G131" s="201" t="s">
        <v>114</v>
      </c>
      <c r="H131" s="202">
        <v>85</v>
      </c>
      <c r="I131" s="203"/>
      <c r="J131" s="204">
        <f>ROUND(I131*H131,2)</f>
        <v>0</v>
      </c>
      <c r="K131" s="200" t="s">
        <v>115</v>
      </c>
      <c r="L131" s="45"/>
      <c r="M131" s="205" t="s">
        <v>19</v>
      </c>
      <c r="N131" s="206" t="s">
        <v>40</v>
      </c>
      <c r="O131" s="85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9" t="s">
        <v>116</v>
      </c>
      <c r="AT131" s="209" t="s">
        <v>111</v>
      </c>
      <c r="AU131" s="209" t="s">
        <v>76</v>
      </c>
      <c r="AY131" s="18" t="s">
        <v>109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8" t="s">
        <v>74</v>
      </c>
      <c r="BK131" s="210">
        <f>ROUND(I131*H131,2)</f>
        <v>0</v>
      </c>
      <c r="BL131" s="18" t="s">
        <v>116</v>
      </c>
      <c r="BM131" s="209" t="s">
        <v>186</v>
      </c>
    </row>
    <row r="132" s="2" customFormat="1">
      <c r="A132" s="39"/>
      <c r="B132" s="40"/>
      <c r="C132" s="41"/>
      <c r="D132" s="211" t="s">
        <v>118</v>
      </c>
      <c r="E132" s="41"/>
      <c r="F132" s="212" t="s">
        <v>187</v>
      </c>
      <c r="G132" s="41"/>
      <c r="H132" s="41"/>
      <c r="I132" s="213"/>
      <c r="J132" s="41"/>
      <c r="K132" s="41"/>
      <c r="L132" s="45"/>
      <c r="M132" s="214"/>
      <c r="N132" s="21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118</v>
      </c>
      <c r="AU132" s="18" t="s">
        <v>76</v>
      </c>
    </row>
    <row r="133" s="2" customFormat="1">
      <c r="A133" s="39"/>
      <c r="B133" s="40"/>
      <c r="C133" s="41"/>
      <c r="D133" s="216" t="s">
        <v>120</v>
      </c>
      <c r="E133" s="41"/>
      <c r="F133" s="217" t="s">
        <v>188</v>
      </c>
      <c r="G133" s="41"/>
      <c r="H133" s="41"/>
      <c r="I133" s="213"/>
      <c r="J133" s="41"/>
      <c r="K133" s="41"/>
      <c r="L133" s="45"/>
      <c r="M133" s="214"/>
      <c r="N133" s="21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120</v>
      </c>
      <c r="AU133" s="18" t="s">
        <v>76</v>
      </c>
    </row>
    <row r="134" s="13" customFormat="1">
      <c r="A134" s="13"/>
      <c r="B134" s="219"/>
      <c r="C134" s="220"/>
      <c r="D134" s="211" t="s">
        <v>136</v>
      </c>
      <c r="E134" s="221" t="s">
        <v>19</v>
      </c>
      <c r="F134" s="222" t="s">
        <v>189</v>
      </c>
      <c r="G134" s="220"/>
      <c r="H134" s="223">
        <v>35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136</v>
      </c>
      <c r="AU134" s="229" t="s">
        <v>76</v>
      </c>
      <c r="AV134" s="13" t="s">
        <v>76</v>
      </c>
      <c r="AW134" s="13" t="s">
        <v>31</v>
      </c>
      <c r="AX134" s="13" t="s">
        <v>69</v>
      </c>
      <c r="AY134" s="229" t="s">
        <v>109</v>
      </c>
    </row>
    <row r="135" s="13" customFormat="1">
      <c r="A135" s="13"/>
      <c r="B135" s="219"/>
      <c r="C135" s="220"/>
      <c r="D135" s="211" t="s">
        <v>136</v>
      </c>
      <c r="E135" s="221" t="s">
        <v>19</v>
      </c>
      <c r="F135" s="222" t="s">
        <v>190</v>
      </c>
      <c r="G135" s="220"/>
      <c r="H135" s="223">
        <v>50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136</v>
      </c>
      <c r="AU135" s="229" t="s">
        <v>76</v>
      </c>
      <c r="AV135" s="13" t="s">
        <v>76</v>
      </c>
      <c r="AW135" s="13" t="s">
        <v>31</v>
      </c>
      <c r="AX135" s="13" t="s">
        <v>69</v>
      </c>
      <c r="AY135" s="229" t="s">
        <v>109</v>
      </c>
    </row>
    <row r="136" s="14" customFormat="1">
      <c r="A136" s="14"/>
      <c r="B136" s="230"/>
      <c r="C136" s="231"/>
      <c r="D136" s="211" t="s">
        <v>136</v>
      </c>
      <c r="E136" s="232" t="s">
        <v>19</v>
      </c>
      <c r="F136" s="233" t="s">
        <v>152</v>
      </c>
      <c r="G136" s="231"/>
      <c r="H136" s="234">
        <v>85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136</v>
      </c>
      <c r="AU136" s="240" t="s">
        <v>76</v>
      </c>
      <c r="AV136" s="14" t="s">
        <v>116</v>
      </c>
      <c r="AW136" s="14" t="s">
        <v>31</v>
      </c>
      <c r="AX136" s="14" t="s">
        <v>74</v>
      </c>
      <c r="AY136" s="240" t="s">
        <v>109</v>
      </c>
    </row>
    <row r="137" s="2" customFormat="1" ht="16.5" customHeight="1">
      <c r="A137" s="39"/>
      <c r="B137" s="40"/>
      <c r="C137" s="241" t="s">
        <v>191</v>
      </c>
      <c r="D137" s="241" t="s">
        <v>192</v>
      </c>
      <c r="E137" s="242" t="s">
        <v>193</v>
      </c>
      <c r="F137" s="243" t="s">
        <v>194</v>
      </c>
      <c r="G137" s="244" t="s">
        <v>195</v>
      </c>
      <c r="H137" s="245">
        <v>1.7</v>
      </c>
      <c r="I137" s="246"/>
      <c r="J137" s="247">
        <f>ROUND(I137*H137,2)</f>
        <v>0</v>
      </c>
      <c r="K137" s="243" t="s">
        <v>115</v>
      </c>
      <c r="L137" s="248"/>
      <c r="M137" s="249" t="s">
        <v>19</v>
      </c>
      <c r="N137" s="250" t="s">
        <v>40</v>
      </c>
      <c r="O137" s="85"/>
      <c r="P137" s="207">
        <f>O137*H137</f>
        <v>0</v>
      </c>
      <c r="Q137" s="207">
        <v>0.001</v>
      </c>
      <c r="R137" s="207">
        <f>Q137*H137</f>
        <v>0.0016999999999999999</v>
      </c>
      <c r="S137" s="207">
        <v>0</v>
      </c>
      <c r="T137" s="20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9" t="s">
        <v>167</v>
      </c>
      <c r="AT137" s="209" t="s">
        <v>192</v>
      </c>
      <c r="AU137" s="209" t="s">
        <v>76</v>
      </c>
      <c r="AY137" s="18" t="s">
        <v>109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8" t="s">
        <v>74</v>
      </c>
      <c r="BK137" s="210">
        <f>ROUND(I137*H137,2)</f>
        <v>0</v>
      </c>
      <c r="BL137" s="18" t="s">
        <v>116</v>
      </c>
      <c r="BM137" s="209" t="s">
        <v>196</v>
      </c>
    </row>
    <row r="138" s="2" customFormat="1">
      <c r="A138" s="39"/>
      <c r="B138" s="40"/>
      <c r="C138" s="41"/>
      <c r="D138" s="211" t="s">
        <v>118</v>
      </c>
      <c r="E138" s="41"/>
      <c r="F138" s="212" t="s">
        <v>194</v>
      </c>
      <c r="G138" s="41"/>
      <c r="H138" s="41"/>
      <c r="I138" s="213"/>
      <c r="J138" s="41"/>
      <c r="K138" s="41"/>
      <c r="L138" s="45"/>
      <c r="M138" s="214"/>
      <c r="N138" s="21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118</v>
      </c>
      <c r="AU138" s="18" t="s">
        <v>76</v>
      </c>
    </row>
    <row r="139" s="13" customFormat="1">
      <c r="A139" s="13"/>
      <c r="B139" s="219"/>
      <c r="C139" s="220"/>
      <c r="D139" s="211" t="s">
        <v>136</v>
      </c>
      <c r="E139" s="220"/>
      <c r="F139" s="222" t="s">
        <v>197</v>
      </c>
      <c r="G139" s="220"/>
      <c r="H139" s="223">
        <v>1.7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136</v>
      </c>
      <c r="AU139" s="229" t="s">
        <v>76</v>
      </c>
      <c r="AV139" s="13" t="s">
        <v>76</v>
      </c>
      <c r="AW139" s="13" t="s">
        <v>4</v>
      </c>
      <c r="AX139" s="13" t="s">
        <v>74</v>
      </c>
      <c r="AY139" s="229" t="s">
        <v>109</v>
      </c>
    </row>
    <row r="140" s="2" customFormat="1" ht="16.5" customHeight="1">
      <c r="A140" s="39"/>
      <c r="B140" s="40"/>
      <c r="C140" s="198" t="s">
        <v>8</v>
      </c>
      <c r="D140" s="198" t="s">
        <v>111</v>
      </c>
      <c r="E140" s="199" t="s">
        <v>198</v>
      </c>
      <c r="F140" s="200" t="s">
        <v>199</v>
      </c>
      <c r="G140" s="201" t="s">
        <v>114</v>
      </c>
      <c r="H140" s="202">
        <v>50</v>
      </c>
      <c r="I140" s="203"/>
      <c r="J140" s="204">
        <f>ROUND(I140*H140,2)</f>
        <v>0</v>
      </c>
      <c r="K140" s="200" t="s">
        <v>115</v>
      </c>
      <c r="L140" s="45"/>
      <c r="M140" s="205" t="s">
        <v>19</v>
      </c>
      <c r="N140" s="206" t="s">
        <v>40</v>
      </c>
      <c r="O140" s="85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9" t="s">
        <v>116</v>
      </c>
      <c r="AT140" s="209" t="s">
        <v>111</v>
      </c>
      <c r="AU140" s="209" t="s">
        <v>76</v>
      </c>
      <c r="AY140" s="18" t="s">
        <v>109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8" t="s">
        <v>74</v>
      </c>
      <c r="BK140" s="210">
        <f>ROUND(I140*H140,2)</f>
        <v>0</v>
      </c>
      <c r="BL140" s="18" t="s">
        <v>116</v>
      </c>
      <c r="BM140" s="209" t="s">
        <v>200</v>
      </c>
    </row>
    <row r="141" s="2" customFormat="1">
      <c r="A141" s="39"/>
      <c r="B141" s="40"/>
      <c r="C141" s="41"/>
      <c r="D141" s="211" t="s">
        <v>118</v>
      </c>
      <c r="E141" s="41"/>
      <c r="F141" s="212" t="s">
        <v>201</v>
      </c>
      <c r="G141" s="41"/>
      <c r="H141" s="41"/>
      <c r="I141" s="213"/>
      <c r="J141" s="41"/>
      <c r="K141" s="41"/>
      <c r="L141" s="45"/>
      <c r="M141" s="214"/>
      <c r="N141" s="21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118</v>
      </c>
      <c r="AU141" s="18" t="s">
        <v>76</v>
      </c>
    </row>
    <row r="142" s="2" customFormat="1">
      <c r="A142" s="39"/>
      <c r="B142" s="40"/>
      <c r="C142" s="41"/>
      <c r="D142" s="216" t="s">
        <v>120</v>
      </c>
      <c r="E142" s="41"/>
      <c r="F142" s="217" t="s">
        <v>202</v>
      </c>
      <c r="G142" s="41"/>
      <c r="H142" s="41"/>
      <c r="I142" s="213"/>
      <c r="J142" s="41"/>
      <c r="K142" s="41"/>
      <c r="L142" s="45"/>
      <c r="M142" s="214"/>
      <c r="N142" s="21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120</v>
      </c>
      <c r="AU142" s="18" t="s">
        <v>76</v>
      </c>
    </row>
    <row r="143" s="13" customFormat="1">
      <c r="A143" s="13"/>
      <c r="B143" s="219"/>
      <c r="C143" s="220"/>
      <c r="D143" s="211" t="s">
        <v>136</v>
      </c>
      <c r="E143" s="221" t="s">
        <v>19</v>
      </c>
      <c r="F143" s="222" t="s">
        <v>190</v>
      </c>
      <c r="G143" s="220"/>
      <c r="H143" s="223">
        <v>50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136</v>
      </c>
      <c r="AU143" s="229" t="s">
        <v>76</v>
      </c>
      <c r="AV143" s="13" t="s">
        <v>76</v>
      </c>
      <c r="AW143" s="13" t="s">
        <v>31</v>
      </c>
      <c r="AX143" s="13" t="s">
        <v>74</v>
      </c>
      <c r="AY143" s="229" t="s">
        <v>109</v>
      </c>
    </row>
    <row r="144" s="2" customFormat="1" ht="16.5" customHeight="1">
      <c r="A144" s="39"/>
      <c r="B144" s="40"/>
      <c r="C144" s="198" t="s">
        <v>203</v>
      </c>
      <c r="D144" s="198" t="s">
        <v>111</v>
      </c>
      <c r="E144" s="199" t="s">
        <v>204</v>
      </c>
      <c r="F144" s="200" t="s">
        <v>205</v>
      </c>
      <c r="G144" s="201" t="s">
        <v>132</v>
      </c>
      <c r="H144" s="202">
        <v>36</v>
      </c>
      <c r="I144" s="203"/>
      <c r="J144" s="204">
        <f>ROUND(I144*H144,2)</f>
        <v>0</v>
      </c>
      <c r="K144" s="200" t="s">
        <v>19</v>
      </c>
      <c r="L144" s="45"/>
      <c r="M144" s="205" t="s">
        <v>19</v>
      </c>
      <c r="N144" s="206" t="s">
        <v>40</v>
      </c>
      <c r="O144" s="85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9" t="s">
        <v>116</v>
      </c>
      <c r="AT144" s="209" t="s">
        <v>111</v>
      </c>
      <c r="AU144" s="209" t="s">
        <v>76</v>
      </c>
      <c r="AY144" s="18" t="s">
        <v>109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8" t="s">
        <v>74</v>
      </c>
      <c r="BK144" s="210">
        <f>ROUND(I144*H144,2)</f>
        <v>0</v>
      </c>
      <c r="BL144" s="18" t="s">
        <v>116</v>
      </c>
      <c r="BM144" s="209" t="s">
        <v>206</v>
      </c>
    </row>
    <row r="145" s="2" customFormat="1">
      <c r="A145" s="39"/>
      <c r="B145" s="40"/>
      <c r="C145" s="41"/>
      <c r="D145" s="211" t="s">
        <v>118</v>
      </c>
      <c r="E145" s="41"/>
      <c r="F145" s="212" t="s">
        <v>205</v>
      </c>
      <c r="G145" s="41"/>
      <c r="H145" s="41"/>
      <c r="I145" s="213"/>
      <c r="J145" s="41"/>
      <c r="K145" s="41"/>
      <c r="L145" s="45"/>
      <c r="M145" s="214"/>
      <c r="N145" s="21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118</v>
      </c>
      <c r="AU145" s="18" t="s">
        <v>76</v>
      </c>
    </row>
    <row r="146" s="13" customFormat="1">
      <c r="A146" s="13"/>
      <c r="B146" s="219"/>
      <c r="C146" s="220"/>
      <c r="D146" s="211" t="s">
        <v>136</v>
      </c>
      <c r="E146" s="221" t="s">
        <v>19</v>
      </c>
      <c r="F146" s="222" t="s">
        <v>207</v>
      </c>
      <c r="G146" s="220"/>
      <c r="H146" s="223">
        <v>12.5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136</v>
      </c>
      <c r="AU146" s="229" t="s">
        <v>76</v>
      </c>
      <c r="AV146" s="13" t="s">
        <v>76</v>
      </c>
      <c r="AW146" s="13" t="s">
        <v>31</v>
      </c>
      <c r="AX146" s="13" t="s">
        <v>69</v>
      </c>
      <c r="AY146" s="229" t="s">
        <v>109</v>
      </c>
    </row>
    <row r="147" s="13" customFormat="1">
      <c r="A147" s="13"/>
      <c r="B147" s="219"/>
      <c r="C147" s="220"/>
      <c r="D147" s="211" t="s">
        <v>136</v>
      </c>
      <c r="E147" s="221" t="s">
        <v>19</v>
      </c>
      <c r="F147" s="222" t="s">
        <v>208</v>
      </c>
      <c r="G147" s="220"/>
      <c r="H147" s="223">
        <v>36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136</v>
      </c>
      <c r="AU147" s="229" t="s">
        <v>76</v>
      </c>
      <c r="AV147" s="13" t="s">
        <v>76</v>
      </c>
      <c r="AW147" s="13" t="s">
        <v>31</v>
      </c>
      <c r="AX147" s="13" t="s">
        <v>74</v>
      </c>
      <c r="AY147" s="229" t="s">
        <v>109</v>
      </c>
    </row>
    <row r="148" s="2" customFormat="1" ht="16.5" customHeight="1">
      <c r="A148" s="39"/>
      <c r="B148" s="40"/>
      <c r="C148" s="198" t="s">
        <v>209</v>
      </c>
      <c r="D148" s="198" t="s">
        <v>111</v>
      </c>
      <c r="E148" s="199" t="s">
        <v>210</v>
      </c>
      <c r="F148" s="200" t="s">
        <v>211</v>
      </c>
      <c r="G148" s="201" t="s">
        <v>132</v>
      </c>
      <c r="H148" s="202">
        <v>20</v>
      </c>
      <c r="I148" s="203"/>
      <c r="J148" s="204">
        <f>ROUND(I148*H148,2)</f>
        <v>0</v>
      </c>
      <c r="K148" s="200" t="s">
        <v>19</v>
      </c>
      <c r="L148" s="45"/>
      <c r="M148" s="205" t="s">
        <v>19</v>
      </c>
      <c r="N148" s="206" t="s">
        <v>40</v>
      </c>
      <c r="O148" s="85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9" t="s">
        <v>116</v>
      </c>
      <c r="AT148" s="209" t="s">
        <v>111</v>
      </c>
      <c r="AU148" s="209" t="s">
        <v>76</v>
      </c>
      <c r="AY148" s="18" t="s">
        <v>109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8" t="s">
        <v>74</v>
      </c>
      <c r="BK148" s="210">
        <f>ROUND(I148*H148,2)</f>
        <v>0</v>
      </c>
      <c r="BL148" s="18" t="s">
        <v>116</v>
      </c>
      <c r="BM148" s="209" t="s">
        <v>212</v>
      </c>
    </row>
    <row r="149" s="2" customFormat="1">
      <c r="A149" s="39"/>
      <c r="B149" s="40"/>
      <c r="C149" s="41"/>
      <c r="D149" s="211" t="s">
        <v>118</v>
      </c>
      <c r="E149" s="41"/>
      <c r="F149" s="212" t="s">
        <v>211</v>
      </c>
      <c r="G149" s="41"/>
      <c r="H149" s="41"/>
      <c r="I149" s="213"/>
      <c r="J149" s="41"/>
      <c r="K149" s="41"/>
      <c r="L149" s="45"/>
      <c r="M149" s="214"/>
      <c r="N149" s="21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118</v>
      </c>
      <c r="AU149" s="18" t="s">
        <v>76</v>
      </c>
    </row>
    <row r="150" s="13" customFormat="1">
      <c r="A150" s="13"/>
      <c r="B150" s="219"/>
      <c r="C150" s="220"/>
      <c r="D150" s="211" t="s">
        <v>136</v>
      </c>
      <c r="E150" s="221" t="s">
        <v>19</v>
      </c>
      <c r="F150" s="222" t="s">
        <v>213</v>
      </c>
      <c r="G150" s="220"/>
      <c r="H150" s="223">
        <v>20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136</v>
      </c>
      <c r="AU150" s="229" t="s">
        <v>76</v>
      </c>
      <c r="AV150" s="13" t="s">
        <v>76</v>
      </c>
      <c r="AW150" s="13" t="s">
        <v>31</v>
      </c>
      <c r="AX150" s="13" t="s">
        <v>74</v>
      </c>
      <c r="AY150" s="229" t="s">
        <v>109</v>
      </c>
    </row>
    <row r="151" s="12" customFormat="1" ht="22.8" customHeight="1">
      <c r="A151" s="12"/>
      <c r="B151" s="182"/>
      <c r="C151" s="183"/>
      <c r="D151" s="184" t="s">
        <v>68</v>
      </c>
      <c r="E151" s="196" t="s">
        <v>129</v>
      </c>
      <c r="F151" s="196" t="s">
        <v>214</v>
      </c>
      <c r="G151" s="183"/>
      <c r="H151" s="183"/>
      <c r="I151" s="186"/>
      <c r="J151" s="197">
        <f>BK151</f>
        <v>0</v>
      </c>
      <c r="K151" s="183"/>
      <c r="L151" s="188"/>
      <c r="M151" s="189"/>
      <c r="N151" s="190"/>
      <c r="O151" s="190"/>
      <c r="P151" s="191">
        <f>SUM(P152:P167)</f>
        <v>0</v>
      </c>
      <c r="Q151" s="190"/>
      <c r="R151" s="191">
        <f>SUM(R152:R167)</f>
        <v>0.39167406999999999</v>
      </c>
      <c r="S151" s="190"/>
      <c r="T151" s="192">
        <f>SUM(T152:T167)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3" t="s">
        <v>74</v>
      </c>
      <c r="AT151" s="194" t="s">
        <v>68</v>
      </c>
      <c r="AU151" s="194" t="s">
        <v>74</v>
      </c>
      <c r="AY151" s="193" t="s">
        <v>109</v>
      </c>
      <c r="BK151" s="195">
        <f>SUM(BK152:BK167)</f>
        <v>0</v>
      </c>
    </row>
    <row r="152" s="2" customFormat="1" ht="16.5" customHeight="1">
      <c r="A152" s="39"/>
      <c r="B152" s="40"/>
      <c r="C152" s="198" t="s">
        <v>215</v>
      </c>
      <c r="D152" s="198" t="s">
        <v>111</v>
      </c>
      <c r="E152" s="199" t="s">
        <v>216</v>
      </c>
      <c r="F152" s="200" t="s">
        <v>217</v>
      </c>
      <c r="G152" s="201" t="s">
        <v>114</v>
      </c>
      <c r="H152" s="202">
        <v>0.80000000000000004</v>
      </c>
      <c r="I152" s="203"/>
      <c r="J152" s="204">
        <f>ROUND(I152*H152,2)</f>
        <v>0</v>
      </c>
      <c r="K152" s="200" t="s">
        <v>115</v>
      </c>
      <c r="L152" s="45"/>
      <c r="M152" s="205" t="s">
        <v>19</v>
      </c>
      <c r="N152" s="206" t="s">
        <v>40</v>
      </c>
      <c r="O152" s="85"/>
      <c r="P152" s="207">
        <f>O152*H152</f>
        <v>0</v>
      </c>
      <c r="Q152" s="207">
        <v>0.0040800000000000003</v>
      </c>
      <c r="R152" s="207">
        <f>Q152*H152</f>
        <v>0.0032640000000000004</v>
      </c>
      <c r="S152" s="207">
        <v>0</v>
      </c>
      <c r="T152" s="20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9" t="s">
        <v>116</v>
      </c>
      <c r="AT152" s="209" t="s">
        <v>111</v>
      </c>
      <c r="AU152" s="209" t="s">
        <v>76</v>
      </c>
      <c r="AY152" s="18" t="s">
        <v>109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8" t="s">
        <v>74</v>
      </c>
      <c r="BK152" s="210">
        <f>ROUND(I152*H152,2)</f>
        <v>0</v>
      </c>
      <c r="BL152" s="18" t="s">
        <v>116</v>
      </c>
      <c r="BM152" s="209" t="s">
        <v>218</v>
      </c>
    </row>
    <row r="153" s="2" customFormat="1">
      <c r="A153" s="39"/>
      <c r="B153" s="40"/>
      <c r="C153" s="41"/>
      <c r="D153" s="211" t="s">
        <v>118</v>
      </c>
      <c r="E153" s="41"/>
      <c r="F153" s="212" t="s">
        <v>219</v>
      </c>
      <c r="G153" s="41"/>
      <c r="H153" s="41"/>
      <c r="I153" s="213"/>
      <c r="J153" s="41"/>
      <c r="K153" s="41"/>
      <c r="L153" s="45"/>
      <c r="M153" s="214"/>
      <c r="N153" s="21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118</v>
      </c>
      <c r="AU153" s="18" t="s">
        <v>76</v>
      </c>
    </row>
    <row r="154" s="2" customFormat="1">
      <c r="A154" s="39"/>
      <c r="B154" s="40"/>
      <c r="C154" s="41"/>
      <c r="D154" s="216" t="s">
        <v>120</v>
      </c>
      <c r="E154" s="41"/>
      <c r="F154" s="217" t="s">
        <v>220</v>
      </c>
      <c r="G154" s="41"/>
      <c r="H154" s="41"/>
      <c r="I154" s="213"/>
      <c r="J154" s="41"/>
      <c r="K154" s="41"/>
      <c r="L154" s="45"/>
      <c r="M154" s="214"/>
      <c r="N154" s="21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120</v>
      </c>
      <c r="AU154" s="18" t="s">
        <v>76</v>
      </c>
    </row>
    <row r="155" s="13" customFormat="1">
      <c r="A155" s="13"/>
      <c r="B155" s="219"/>
      <c r="C155" s="220"/>
      <c r="D155" s="211" t="s">
        <v>136</v>
      </c>
      <c r="E155" s="221" t="s">
        <v>19</v>
      </c>
      <c r="F155" s="222" t="s">
        <v>221</v>
      </c>
      <c r="G155" s="220"/>
      <c r="H155" s="223">
        <v>0.80000000000000004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136</v>
      </c>
      <c r="AU155" s="229" t="s">
        <v>76</v>
      </c>
      <c r="AV155" s="13" t="s">
        <v>76</v>
      </c>
      <c r="AW155" s="13" t="s">
        <v>31</v>
      </c>
      <c r="AX155" s="13" t="s">
        <v>74</v>
      </c>
      <c r="AY155" s="229" t="s">
        <v>109</v>
      </c>
    </row>
    <row r="156" s="2" customFormat="1" ht="16.5" customHeight="1">
      <c r="A156" s="39"/>
      <c r="B156" s="40"/>
      <c r="C156" s="198" t="s">
        <v>222</v>
      </c>
      <c r="D156" s="198" t="s">
        <v>111</v>
      </c>
      <c r="E156" s="199" t="s">
        <v>223</v>
      </c>
      <c r="F156" s="200" t="s">
        <v>224</v>
      </c>
      <c r="G156" s="201" t="s">
        <v>114</v>
      </c>
      <c r="H156" s="202">
        <v>0.40000000000000002</v>
      </c>
      <c r="I156" s="203"/>
      <c r="J156" s="204">
        <f>ROUND(I156*H156,2)</f>
        <v>0</v>
      </c>
      <c r="K156" s="200" t="s">
        <v>115</v>
      </c>
      <c r="L156" s="45"/>
      <c r="M156" s="205" t="s">
        <v>19</v>
      </c>
      <c r="N156" s="206" t="s">
        <v>40</v>
      </c>
      <c r="O156" s="85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9" t="s">
        <v>116</v>
      </c>
      <c r="AT156" s="209" t="s">
        <v>111</v>
      </c>
      <c r="AU156" s="209" t="s">
        <v>76</v>
      </c>
      <c r="AY156" s="18" t="s">
        <v>109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8" t="s">
        <v>74</v>
      </c>
      <c r="BK156" s="210">
        <f>ROUND(I156*H156,2)</f>
        <v>0</v>
      </c>
      <c r="BL156" s="18" t="s">
        <v>116</v>
      </c>
      <c r="BM156" s="209" t="s">
        <v>225</v>
      </c>
    </row>
    <row r="157" s="2" customFormat="1">
      <c r="A157" s="39"/>
      <c r="B157" s="40"/>
      <c r="C157" s="41"/>
      <c r="D157" s="211" t="s">
        <v>118</v>
      </c>
      <c r="E157" s="41"/>
      <c r="F157" s="212" t="s">
        <v>226</v>
      </c>
      <c r="G157" s="41"/>
      <c r="H157" s="41"/>
      <c r="I157" s="213"/>
      <c r="J157" s="41"/>
      <c r="K157" s="41"/>
      <c r="L157" s="45"/>
      <c r="M157" s="214"/>
      <c r="N157" s="21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118</v>
      </c>
      <c r="AU157" s="18" t="s">
        <v>76</v>
      </c>
    </row>
    <row r="158" s="2" customFormat="1">
      <c r="A158" s="39"/>
      <c r="B158" s="40"/>
      <c r="C158" s="41"/>
      <c r="D158" s="216" t="s">
        <v>120</v>
      </c>
      <c r="E158" s="41"/>
      <c r="F158" s="217" t="s">
        <v>227</v>
      </c>
      <c r="G158" s="41"/>
      <c r="H158" s="41"/>
      <c r="I158" s="213"/>
      <c r="J158" s="41"/>
      <c r="K158" s="41"/>
      <c r="L158" s="45"/>
      <c r="M158" s="214"/>
      <c r="N158" s="21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120</v>
      </c>
      <c r="AU158" s="18" t="s">
        <v>76</v>
      </c>
    </row>
    <row r="159" s="13" customFormat="1">
      <c r="A159" s="13"/>
      <c r="B159" s="219"/>
      <c r="C159" s="220"/>
      <c r="D159" s="211" t="s">
        <v>136</v>
      </c>
      <c r="E159" s="221" t="s">
        <v>19</v>
      </c>
      <c r="F159" s="222" t="s">
        <v>228</v>
      </c>
      <c r="G159" s="220"/>
      <c r="H159" s="223">
        <v>0.40000000000000002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136</v>
      </c>
      <c r="AU159" s="229" t="s">
        <v>76</v>
      </c>
      <c r="AV159" s="13" t="s">
        <v>76</v>
      </c>
      <c r="AW159" s="13" t="s">
        <v>31</v>
      </c>
      <c r="AX159" s="13" t="s">
        <v>74</v>
      </c>
      <c r="AY159" s="229" t="s">
        <v>109</v>
      </c>
    </row>
    <row r="160" s="2" customFormat="1" ht="16.5" customHeight="1">
      <c r="A160" s="39"/>
      <c r="B160" s="40"/>
      <c r="C160" s="198" t="s">
        <v>229</v>
      </c>
      <c r="D160" s="198" t="s">
        <v>111</v>
      </c>
      <c r="E160" s="199" t="s">
        <v>230</v>
      </c>
      <c r="F160" s="200" t="s">
        <v>231</v>
      </c>
      <c r="G160" s="201" t="s">
        <v>132</v>
      </c>
      <c r="H160" s="202">
        <v>0.151</v>
      </c>
      <c r="I160" s="203"/>
      <c r="J160" s="204">
        <f>ROUND(I160*H160,2)</f>
        <v>0</v>
      </c>
      <c r="K160" s="200" t="s">
        <v>115</v>
      </c>
      <c r="L160" s="45"/>
      <c r="M160" s="205" t="s">
        <v>19</v>
      </c>
      <c r="N160" s="206" t="s">
        <v>40</v>
      </c>
      <c r="O160" s="85"/>
      <c r="P160" s="207">
        <f>O160*H160</f>
        <v>0</v>
      </c>
      <c r="Q160" s="207">
        <v>2.5018699999999998</v>
      </c>
      <c r="R160" s="207">
        <f>Q160*H160</f>
        <v>0.37778236999999998</v>
      </c>
      <c r="S160" s="207">
        <v>0</v>
      </c>
      <c r="T160" s="2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9" t="s">
        <v>116</v>
      </c>
      <c r="AT160" s="209" t="s">
        <v>111</v>
      </c>
      <c r="AU160" s="209" t="s">
        <v>76</v>
      </c>
      <c r="AY160" s="18" t="s">
        <v>109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8" t="s">
        <v>74</v>
      </c>
      <c r="BK160" s="210">
        <f>ROUND(I160*H160,2)</f>
        <v>0</v>
      </c>
      <c r="BL160" s="18" t="s">
        <v>116</v>
      </c>
      <c r="BM160" s="209" t="s">
        <v>232</v>
      </c>
    </row>
    <row r="161" s="2" customFormat="1">
      <c r="A161" s="39"/>
      <c r="B161" s="40"/>
      <c r="C161" s="41"/>
      <c r="D161" s="211" t="s">
        <v>118</v>
      </c>
      <c r="E161" s="41"/>
      <c r="F161" s="212" t="s">
        <v>233</v>
      </c>
      <c r="G161" s="41"/>
      <c r="H161" s="41"/>
      <c r="I161" s="213"/>
      <c r="J161" s="41"/>
      <c r="K161" s="41"/>
      <c r="L161" s="45"/>
      <c r="M161" s="214"/>
      <c r="N161" s="21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118</v>
      </c>
      <c r="AU161" s="18" t="s">
        <v>76</v>
      </c>
    </row>
    <row r="162" s="2" customFormat="1">
      <c r="A162" s="39"/>
      <c r="B162" s="40"/>
      <c r="C162" s="41"/>
      <c r="D162" s="216" t="s">
        <v>120</v>
      </c>
      <c r="E162" s="41"/>
      <c r="F162" s="217" t="s">
        <v>234</v>
      </c>
      <c r="G162" s="41"/>
      <c r="H162" s="41"/>
      <c r="I162" s="213"/>
      <c r="J162" s="41"/>
      <c r="K162" s="41"/>
      <c r="L162" s="45"/>
      <c r="M162" s="214"/>
      <c r="N162" s="21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120</v>
      </c>
      <c r="AU162" s="18" t="s">
        <v>76</v>
      </c>
    </row>
    <row r="163" s="13" customFormat="1">
      <c r="A163" s="13"/>
      <c r="B163" s="219"/>
      <c r="C163" s="220"/>
      <c r="D163" s="211" t="s">
        <v>136</v>
      </c>
      <c r="E163" s="221" t="s">
        <v>19</v>
      </c>
      <c r="F163" s="222" t="s">
        <v>235</v>
      </c>
      <c r="G163" s="220"/>
      <c r="H163" s="223">
        <v>0.151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136</v>
      </c>
      <c r="AU163" s="229" t="s">
        <v>76</v>
      </c>
      <c r="AV163" s="13" t="s">
        <v>76</v>
      </c>
      <c r="AW163" s="13" t="s">
        <v>31</v>
      </c>
      <c r="AX163" s="13" t="s">
        <v>74</v>
      </c>
      <c r="AY163" s="229" t="s">
        <v>109</v>
      </c>
    </row>
    <row r="164" s="2" customFormat="1" ht="16.5" customHeight="1">
      <c r="A164" s="39"/>
      <c r="B164" s="40"/>
      <c r="C164" s="198" t="s">
        <v>236</v>
      </c>
      <c r="D164" s="198" t="s">
        <v>111</v>
      </c>
      <c r="E164" s="199" t="s">
        <v>237</v>
      </c>
      <c r="F164" s="200" t="s">
        <v>238</v>
      </c>
      <c r="G164" s="201" t="s">
        <v>239</v>
      </c>
      <c r="H164" s="202">
        <v>0.01</v>
      </c>
      <c r="I164" s="203"/>
      <c r="J164" s="204">
        <f>ROUND(I164*H164,2)</f>
        <v>0</v>
      </c>
      <c r="K164" s="200" t="s">
        <v>115</v>
      </c>
      <c r="L164" s="45"/>
      <c r="M164" s="205" t="s">
        <v>19</v>
      </c>
      <c r="N164" s="206" t="s">
        <v>40</v>
      </c>
      <c r="O164" s="85"/>
      <c r="P164" s="207">
        <f>O164*H164</f>
        <v>0</v>
      </c>
      <c r="Q164" s="207">
        <v>1.06277</v>
      </c>
      <c r="R164" s="207">
        <f>Q164*H164</f>
        <v>0.0106277</v>
      </c>
      <c r="S164" s="207">
        <v>0</v>
      </c>
      <c r="T164" s="20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9" t="s">
        <v>116</v>
      </c>
      <c r="AT164" s="209" t="s">
        <v>111</v>
      </c>
      <c r="AU164" s="209" t="s">
        <v>76</v>
      </c>
      <c r="AY164" s="18" t="s">
        <v>109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8" t="s">
        <v>74</v>
      </c>
      <c r="BK164" s="210">
        <f>ROUND(I164*H164,2)</f>
        <v>0</v>
      </c>
      <c r="BL164" s="18" t="s">
        <v>116</v>
      </c>
      <c r="BM164" s="209" t="s">
        <v>240</v>
      </c>
    </row>
    <row r="165" s="2" customFormat="1">
      <c r="A165" s="39"/>
      <c r="B165" s="40"/>
      <c r="C165" s="41"/>
      <c r="D165" s="211" t="s">
        <v>118</v>
      </c>
      <c r="E165" s="41"/>
      <c r="F165" s="212" t="s">
        <v>241</v>
      </c>
      <c r="G165" s="41"/>
      <c r="H165" s="41"/>
      <c r="I165" s="213"/>
      <c r="J165" s="41"/>
      <c r="K165" s="41"/>
      <c r="L165" s="45"/>
      <c r="M165" s="214"/>
      <c r="N165" s="21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118</v>
      </c>
      <c r="AU165" s="18" t="s">
        <v>76</v>
      </c>
    </row>
    <row r="166" s="2" customFormat="1">
      <c r="A166" s="39"/>
      <c r="B166" s="40"/>
      <c r="C166" s="41"/>
      <c r="D166" s="216" t="s">
        <v>120</v>
      </c>
      <c r="E166" s="41"/>
      <c r="F166" s="217" t="s">
        <v>242</v>
      </c>
      <c r="G166" s="41"/>
      <c r="H166" s="41"/>
      <c r="I166" s="213"/>
      <c r="J166" s="41"/>
      <c r="K166" s="41"/>
      <c r="L166" s="45"/>
      <c r="M166" s="214"/>
      <c r="N166" s="215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120</v>
      </c>
      <c r="AU166" s="18" t="s">
        <v>76</v>
      </c>
    </row>
    <row r="167" s="13" customFormat="1">
      <c r="A167" s="13"/>
      <c r="B167" s="219"/>
      <c r="C167" s="220"/>
      <c r="D167" s="211" t="s">
        <v>136</v>
      </c>
      <c r="E167" s="221" t="s">
        <v>19</v>
      </c>
      <c r="F167" s="222" t="s">
        <v>243</v>
      </c>
      <c r="G167" s="220"/>
      <c r="H167" s="223">
        <v>0.01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136</v>
      </c>
      <c r="AU167" s="229" t="s">
        <v>76</v>
      </c>
      <c r="AV167" s="13" t="s">
        <v>76</v>
      </c>
      <c r="AW167" s="13" t="s">
        <v>31</v>
      </c>
      <c r="AX167" s="13" t="s">
        <v>74</v>
      </c>
      <c r="AY167" s="229" t="s">
        <v>109</v>
      </c>
    </row>
    <row r="168" s="12" customFormat="1" ht="22.8" customHeight="1">
      <c r="A168" s="12"/>
      <c r="B168" s="182"/>
      <c r="C168" s="183"/>
      <c r="D168" s="184" t="s">
        <v>68</v>
      </c>
      <c r="E168" s="196" t="s">
        <v>116</v>
      </c>
      <c r="F168" s="196" t="s">
        <v>244</v>
      </c>
      <c r="G168" s="183"/>
      <c r="H168" s="183"/>
      <c r="I168" s="186"/>
      <c r="J168" s="197">
        <f>BK168</f>
        <v>0</v>
      </c>
      <c r="K168" s="183"/>
      <c r="L168" s="188"/>
      <c r="M168" s="189"/>
      <c r="N168" s="190"/>
      <c r="O168" s="190"/>
      <c r="P168" s="191">
        <f>SUM(P169:P205)</f>
        <v>0</v>
      </c>
      <c r="Q168" s="190"/>
      <c r="R168" s="191">
        <f>SUM(R169:R205)</f>
        <v>335.01912999999996</v>
      </c>
      <c r="S168" s="190"/>
      <c r="T168" s="192">
        <f>SUM(T169:T205)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3" t="s">
        <v>74</v>
      </c>
      <c r="AT168" s="194" t="s">
        <v>68</v>
      </c>
      <c r="AU168" s="194" t="s">
        <v>74</v>
      </c>
      <c r="AY168" s="193" t="s">
        <v>109</v>
      </c>
      <c r="BK168" s="195">
        <f>SUM(BK169:BK205)</f>
        <v>0</v>
      </c>
    </row>
    <row r="169" s="2" customFormat="1" ht="21.75" customHeight="1">
      <c r="A169" s="39"/>
      <c r="B169" s="40"/>
      <c r="C169" s="198" t="s">
        <v>245</v>
      </c>
      <c r="D169" s="198" t="s">
        <v>111</v>
      </c>
      <c r="E169" s="199" t="s">
        <v>246</v>
      </c>
      <c r="F169" s="200" t="s">
        <v>247</v>
      </c>
      <c r="G169" s="201" t="s">
        <v>114</v>
      </c>
      <c r="H169" s="202">
        <v>71</v>
      </c>
      <c r="I169" s="203"/>
      <c r="J169" s="204">
        <f>ROUND(I169*H169,2)</f>
        <v>0</v>
      </c>
      <c r="K169" s="200" t="s">
        <v>115</v>
      </c>
      <c r="L169" s="45"/>
      <c r="M169" s="205" t="s">
        <v>19</v>
      </c>
      <c r="N169" s="206" t="s">
        <v>40</v>
      </c>
      <c r="O169" s="85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9" t="s">
        <v>116</v>
      </c>
      <c r="AT169" s="209" t="s">
        <v>111</v>
      </c>
      <c r="AU169" s="209" t="s">
        <v>76</v>
      </c>
      <c r="AY169" s="18" t="s">
        <v>109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74</v>
      </c>
      <c r="BK169" s="210">
        <f>ROUND(I169*H169,2)</f>
        <v>0</v>
      </c>
      <c r="BL169" s="18" t="s">
        <v>116</v>
      </c>
      <c r="BM169" s="209" t="s">
        <v>248</v>
      </c>
    </row>
    <row r="170" s="2" customFormat="1">
      <c r="A170" s="39"/>
      <c r="B170" s="40"/>
      <c r="C170" s="41"/>
      <c r="D170" s="211" t="s">
        <v>118</v>
      </c>
      <c r="E170" s="41"/>
      <c r="F170" s="212" t="s">
        <v>249</v>
      </c>
      <c r="G170" s="41"/>
      <c r="H170" s="41"/>
      <c r="I170" s="213"/>
      <c r="J170" s="41"/>
      <c r="K170" s="41"/>
      <c r="L170" s="45"/>
      <c r="M170" s="214"/>
      <c r="N170" s="21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118</v>
      </c>
      <c r="AU170" s="18" t="s">
        <v>76</v>
      </c>
    </row>
    <row r="171" s="2" customFormat="1">
      <c r="A171" s="39"/>
      <c r="B171" s="40"/>
      <c r="C171" s="41"/>
      <c r="D171" s="216" t="s">
        <v>120</v>
      </c>
      <c r="E171" s="41"/>
      <c r="F171" s="217" t="s">
        <v>250</v>
      </c>
      <c r="G171" s="41"/>
      <c r="H171" s="41"/>
      <c r="I171" s="213"/>
      <c r="J171" s="41"/>
      <c r="K171" s="41"/>
      <c r="L171" s="45"/>
      <c r="M171" s="214"/>
      <c r="N171" s="21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120</v>
      </c>
      <c r="AU171" s="18" t="s">
        <v>76</v>
      </c>
    </row>
    <row r="172" s="13" customFormat="1">
      <c r="A172" s="13"/>
      <c r="B172" s="219"/>
      <c r="C172" s="220"/>
      <c r="D172" s="211" t="s">
        <v>136</v>
      </c>
      <c r="E172" s="221" t="s">
        <v>19</v>
      </c>
      <c r="F172" s="222" t="s">
        <v>251</v>
      </c>
      <c r="G172" s="220"/>
      <c r="H172" s="223">
        <v>9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136</v>
      </c>
      <c r="AU172" s="229" t="s">
        <v>76</v>
      </c>
      <c r="AV172" s="13" t="s">
        <v>76</v>
      </c>
      <c r="AW172" s="13" t="s">
        <v>31</v>
      </c>
      <c r="AX172" s="13" t="s">
        <v>69</v>
      </c>
      <c r="AY172" s="229" t="s">
        <v>109</v>
      </c>
    </row>
    <row r="173" s="13" customFormat="1">
      <c r="A173" s="13"/>
      <c r="B173" s="219"/>
      <c r="C173" s="220"/>
      <c r="D173" s="211" t="s">
        <v>136</v>
      </c>
      <c r="E173" s="221" t="s">
        <v>19</v>
      </c>
      <c r="F173" s="222" t="s">
        <v>252</v>
      </c>
      <c r="G173" s="220"/>
      <c r="H173" s="223">
        <v>22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136</v>
      </c>
      <c r="AU173" s="229" t="s">
        <v>76</v>
      </c>
      <c r="AV173" s="13" t="s">
        <v>76</v>
      </c>
      <c r="AW173" s="13" t="s">
        <v>31</v>
      </c>
      <c r="AX173" s="13" t="s">
        <v>69</v>
      </c>
      <c r="AY173" s="229" t="s">
        <v>109</v>
      </c>
    </row>
    <row r="174" s="13" customFormat="1">
      <c r="A174" s="13"/>
      <c r="B174" s="219"/>
      <c r="C174" s="220"/>
      <c r="D174" s="211" t="s">
        <v>136</v>
      </c>
      <c r="E174" s="221" t="s">
        <v>19</v>
      </c>
      <c r="F174" s="222" t="s">
        <v>253</v>
      </c>
      <c r="G174" s="220"/>
      <c r="H174" s="223">
        <v>40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9" t="s">
        <v>136</v>
      </c>
      <c r="AU174" s="229" t="s">
        <v>76</v>
      </c>
      <c r="AV174" s="13" t="s">
        <v>76</v>
      </c>
      <c r="AW174" s="13" t="s">
        <v>31</v>
      </c>
      <c r="AX174" s="13" t="s">
        <v>69</v>
      </c>
      <c r="AY174" s="229" t="s">
        <v>109</v>
      </c>
    </row>
    <row r="175" s="14" customFormat="1">
      <c r="A175" s="14"/>
      <c r="B175" s="230"/>
      <c r="C175" s="231"/>
      <c r="D175" s="211" t="s">
        <v>136</v>
      </c>
      <c r="E175" s="232" t="s">
        <v>19</v>
      </c>
      <c r="F175" s="233" t="s">
        <v>152</v>
      </c>
      <c r="G175" s="231"/>
      <c r="H175" s="234">
        <v>71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136</v>
      </c>
      <c r="AU175" s="240" t="s">
        <v>76</v>
      </c>
      <c r="AV175" s="14" t="s">
        <v>116</v>
      </c>
      <c r="AW175" s="14" t="s">
        <v>31</v>
      </c>
      <c r="AX175" s="14" t="s">
        <v>74</v>
      </c>
      <c r="AY175" s="240" t="s">
        <v>109</v>
      </c>
    </row>
    <row r="176" s="2" customFormat="1" ht="16.5" customHeight="1">
      <c r="A176" s="39"/>
      <c r="B176" s="40"/>
      <c r="C176" s="198" t="s">
        <v>254</v>
      </c>
      <c r="D176" s="198" t="s">
        <v>111</v>
      </c>
      <c r="E176" s="199" t="s">
        <v>255</v>
      </c>
      <c r="F176" s="200" t="s">
        <v>256</v>
      </c>
      <c r="G176" s="201" t="s">
        <v>114</v>
      </c>
      <c r="H176" s="202">
        <v>71</v>
      </c>
      <c r="I176" s="203"/>
      <c r="J176" s="204">
        <f>ROUND(I176*H176,2)</f>
        <v>0</v>
      </c>
      <c r="K176" s="200" t="s">
        <v>115</v>
      </c>
      <c r="L176" s="45"/>
      <c r="M176" s="205" t="s">
        <v>19</v>
      </c>
      <c r="N176" s="206" t="s">
        <v>40</v>
      </c>
      <c r="O176" s="85"/>
      <c r="P176" s="207">
        <f>O176*H176</f>
        <v>0</v>
      </c>
      <c r="Q176" s="207">
        <v>0.82326999999999995</v>
      </c>
      <c r="R176" s="207">
        <f>Q176*H176</f>
        <v>58.452169999999995</v>
      </c>
      <c r="S176" s="207">
        <v>0</v>
      </c>
      <c r="T176" s="20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9" t="s">
        <v>116</v>
      </c>
      <c r="AT176" s="209" t="s">
        <v>111</v>
      </c>
      <c r="AU176" s="209" t="s">
        <v>76</v>
      </c>
      <c r="AY176" s="18" t="s">
        <v>109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8" t="s">
        <v>74</v>
      </c>
      <c r="BK176" s="210">
        <f>ROUND(I176*H176,2)</f>
        <v>0</v>
      </c>
      <c r="BL176" s="18" t="s">
        <v>116</v>
      </c>
      <c r="BM176" s="209" t="s">
        <v>257</v>
      </c>
    </row>
    <row r="177" s="2" customFormat="1">
      <c r="A177" s="39"/>
      <c r="B177" s="40"/>
      <c r="C177" s="41"/>
      <c r="D177" s="211" t="s">
        <v>118</v>
      </c>
      <c r="E177" s="41"/>
      <c r="F177" s="212" t="s">
        <v>258</v>
      </c>
      <c r="G177" s="41"/>
      <c r="H177" s="41"/>
      <c r="I177" s="213"/>
      <c r="J177" s="41"/>
      <c r="K177" s="41"/>
      <c r="L177" s="45"/>
      <c r="M177" s="214"/>
      <c r="N177" s="21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118</v>
      </c>
      <c r="AU177" s="18" t="s">
        <v>76</v>
      </c>
    </row>
    <row r="178" s="2" customFormat="1">
      <c r="A178" s="39"/>
      <c r="B178" s="40"/>
      <c r="C178" s="41"/>
      <c r="D178" s="216" t="s">
        <v>120</v>
      </c>
      <c r="E178" s="41"/>
      <c r="F178" s="217" t="s">
        <v>259</v>
      </c>
      <c r="G178" s="41"/>
      <c r="H178" s="41"/>
      <c r="I178" s="213"/>
      <c r="J178" s="41"/>
      <c r="K178" s="41"/>
      <c r="L178" s="45"/>
      <c r="M178" s="214"/>
      <c r="N178" s="21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120</v>
      </c>
      <c r="AU178" s="18" t="s">
        <v>76</v>
      </c>
    </row>
    <row r="179" s="13" customFormat="1">
      <c r="A179" s="13"/>
      <c r="B179" s="219"/>
      <c r="C179" s="220"/>
      <c r="D179" s="211" t="s">
        <v>136</v>
      </c>
      <c r="E179" s="221" t="s">
        <v>19</v>
      </c>
      <c r="F179" s="222" t="s">
        <v>260</v>
      </c>
      <c r="G179" s="220"/>
      <c r="H179" s="223">
        <v>71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136</v>
      </c>
      <c r="AU179" s="229" t="s">
        <v>76</v>
      </c>
      <c r="AV179" s="13" t="s">
        <v>76</v>
      </c>
      <c r="AW179" s="13" t="s">
        <v>31</v>
      </c>
      <c r="AX179" s="13" t="s">
        <v>74</v>
      </c>
      <c r="AY179" s="229" t="s">
        <v>109</v>
      </c>
    </row>
    <row r="180" s="2" customFormat="1" ht="16.5" customHeight="1">
      <c r="A180" s="39"/>
      <c r="B180" s="40"/>
      <c r="C180" s="198" t="s">
        <v>7</v>
      </c>
      <c r="D180" s="198" t="s">
        <v>111</v>
      </c>
      <c r="E180" s="199" t="s">
        <v>261</v>
      </c>
      <c r="F180" s="200" t="s">
        <v>262</v>
      </c>
      <c r="G180" s="201" t="s">
        <v>132</v>
      </c>
      <c r="H180" s="202">
        <v>4</v>
      </c>
      <c r="I180" s="203"/>
      <c r="J180" s="204">
        <f>ROUND(I180*H180,2)</f>
        <v>0</v>
      </c>
      <c r="K180" s="200" t="s">
        <v>115</v>
      </c>
      <c r="L180" s="45"/>
      <c r="M180" s="205" t="s">
        <v>19</v>
      </c>
      <c r="N180" s="206" t="s">
        <v>40</v>
      </c>
      <c r="O180" s="85"/>
      <c r="P180" s="207">
        <f>O180*H180</f>
        <v>0</v>
      </c>
      <c r="Q180" s="207">
        <v>2.4327899999999998</v>
      </c>
      <c r="R180" s="207">
        <f>Q180*H180</f>
        <v>9.7311599999999991</v>
      </c>
      <c r="S180" s="207">
        <v>0</v>
      </c>
      <c r="T180" s="20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9" t="s">
        <v>116</v>
      </c>
      <c r="AT180" s="209" t="s">
        <v>111</v>
      </c>
      <c r="AU180" s="209" t="s">
        <v>76</v>
      </c>
      <c r="AY180" s="18" t="s">
        <v>109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74</v>
      </c>
      <c r="BK180" s="210">
        <f>ROUND(I180*H180,2)</f>
        <v>0</v>
      </c>
      <c r="BL180" s="18" t="s">
        <v>116</v>
      </c>
      <c r="BM180" s="209" t="s">
        <v>263</v>
      </c>
    </row>
    <row r="181" s="2" customFormat="1">
      <c r="A181" s="39"/>
      <c r="B181" s="40"/>
      <c r="C181" s="41"/>
      <c r="D181" s="211" t="s">
        <v>118</v>
      </c>
      <c r="E181" s="41"/>
      <c r="F181" s="212" t="s">
        <v>264</v>
      </c>
      <c r="G181" s="41"/>
      <c r="H181" s="41"/>
      <c r="I181" s="213"/>
      <c r="J181" s="41"/>
      <c r="K181" s="41"/>
      <c r="L181" s="45"/>
      <c r="M181" s="214"/>
      <c r="N181" s="21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118</v>
      </c>
      <c r="AU181" s="18" t="s">
        <v>76</v>
      </c>
    </row>
    <row r="182" s="2" customFormat="1">
      <c r="A182" s="39"/>
      <c r="B182" s="40"/>
      <c r="C182" s="41"/>
      <c r="D182" s="216" t="s">
        <v>120</v>
      </c>
      <c r="E182" s="41"/>
      <c r="F182" s="217" t="s">
        <v>265</v>
      </c>
      <c r="G182" s="41"/>
      <c r="H182" s="41"/>
      <c r="I182" s="213"/>
      <c r="J182" s="41"/>
      <c r="K182" s="41"/>
      <c r="L182" s="45"/>
      <c r="M182" s="214"/>
      <c r="N182" s="21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120</v>
      </c>
      <c r="AU182" s="18" t="s">
        <v>76</v>
      </c>
    </row>
    <row r="183" s="13" customFormat="1">
      <c r="A183" s="13"/>
      <c r="B183" s="219"/>
      <c r="C183" s="220"/>
      <c r="D183" s="211" t="s">
        <v>136</v>
      </c>
      <c r="E183" s="221" t="s">
        <v>19</v>
      </c>
      <c r="F183" s="222" t="s">
        <v>266</v>
      </c>
      <c r="G183" s="220"/>
      <c r="H183" s="223">
        <v>4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136</v>
      </c>
      <c r="AU183" s="229" t="s">
        <v>76</v>
      </c>
      <c r="AV183" s="13" t="s">
        <v>76</v>
      </c>
      <c r="AW183" s="13" t="s">
        <v>31</v>
      </c>
      <c r="AX183" s="13" t="s">
        <v>74</v>
      </c>
      <c r="AY183" s="229" t="s">
        <v>109</v>
      </c>
    </row>
    <row r="184" s="2" customFormat="1" ht="16.5" customHeight="1">
      <c r="A184" s="39"/>
      <c r="B184" s="40"/>
      <c r="C184" s="198" t="s">
        <v>267</v>
      </c>
      <c r="D184" s="198" t="s">
        <v>111</v>
      </c>
      <c r="E184" s="199" t="s">
        <v>268</v>
      </c>
      <c r="F184" s="200" t="s">
        <v>269</v>
      </c>
      <c r="G184" s="201" t="s">
        <v>132</v>
      </c>
      <c r="H184" s="202">
        <v>49.100000000000001</v>
      </c>
      <c r="I184" s="203"/>
      <c r="J184" s="204">
        <f>ROUND(I184*H184,2)</f>
        <v>0</v>
      </c>
      <c r="K184" s="200" t="s">
        <v>115</v>
      </c>
      <c r="L184" s="45"/>
      <c r="M184" s="205" t="s">
        <v>19</v>
      </c>
      <c r="N184" s="206" t="s">
        <v>40</v>
      </c>
      <c r="O184" s="85"/>
      <c r="P184" s="207">
        <f>O184*H184</f>
        <v>0</v>
      </c>
      <c r="Q184" s="207">
        <v>2.0019999999999998</v>
      </c>
      <c r="R184" s="207">
        <f>Q184*H184</f>
        <v>98.298199999999994</v>
      </c>
      <c r="S184" s="207">
        <v>0</v>
      </c>
      <c r="T184" s="2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9" t="s">
        <v>116</v>
      </c>
      <c r="AT184" s="209" t="s">
        <v>111</v>
      </c>
      <c r="AU184" s="209" t="s">
        <v>76</v>
      </c>
      <c r="AY184" s="18" t="s">
        <v>109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8" t="s">
        <v>74</v>
      </c>
      <c r="BK184" s="210">
        <f>ROUND(I184*H184,2)</f>
        <v>0</v>
      </c>
      <c r="BL184" s="18" t="s">
        <v>116</v>
      </c>
      <c r="BM184" s="209" t="s">
        <v>270</v>
      </c>
    </row>
    <row r="185" s="2" customFormat="1">
      <c r="A185" s="39"/>
      <c r="B185" s="40"/>
      <c r="C185" s="41"/>
      <c r="D185" s="211" t="s">
        <v>118</v>
      </c>
      <c r="E185" s="41"/>
      <c r="F185" s="212" t="s">
        <v>271</v>
      </c>
      <c r="G185" s="41"/>
      <c r="H185" s="41"/>
      <c r="I185" s="213"/>
      <c r="J185" s="41"/>
      <c r="K185" s="41"/>
      <c r="L185" s="45"/>
      <c r="M185" s="214"/>
      <c r="N185" s="21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118</v>
      </c>
      <c r="AU185" s="18" t="s">
        <v>76</v>
      </c>
    </row>
    <row r="186" s="2" customFormat="1">
      <c r="A186" s="39"/>
      <c r="B186" s="40"/>
      <c r="C186" s="41"/>
      <c r="D186" s="216" t="s">
        <v>120</v>
      </c>
      <c r="E186" s="41"/>
      <c r="F186" s="217" t="s">
        <v>272</v>
      </c>
      <c r="G186" s="41"/>
      <c r="H186" s="41"/>
      <c r="I186" s="213"/>
      <c r="J186" s="41"/>
      <c r="K186" s="41"/>
      <c r="L186" s="45"/>
      <c r="M186" s="214"/>
      <c r="N186" s="21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120</v>
      </c>
      <c r="AU186" s="18" t="s">
        <v>76</v>
      </c>
    </row>
    <row r="187" s="13" customFormat="1">
      <c r="A187" s="13"/>
      <c r="B187" s="219"/>
      <c r="C187" s="220"/>
      <c r="D187" s="211" t="s">
        <v>136</v>
      </c>
      <c r="E187" s="221" t="s">
        <v>19</v>
      </c>
      <c r="F187" s="222" t="s">
        <v>273</v>
      </c>
      <c r="G187" s="220"/>
      <c r="H187" s="223">
        <v>19.5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136</v>
      </c>
      <c r="AU187" s="229" t="s">
        <v>76</v>
      </c>
      <c r="AV187" s="13" t="s">
        <v>76</v>
      </c>
      <c r="AW187" s="13" t="s">
        <v>31</v>
      </c>
      <c r="AX187" s="13" t="s">
        <v>69</v>
      </c>
      <c r="AY187" s="229" t="s">
        <v>109</v>
      </c>
    </row>
    <row r="188" s="13" customFormat="1">
      <c r="A188" s="13"/>
      <c r="B188" s="219"/>
      <c r="C188" s="220"/>
      <c r="D188" s="211" t="s">
        <v>136</v>
      </c>
      <c r="E188" s="221" t="s">
        <v>19</v>
      </c>
      <c r="F188" s="222" t="s">
        <v>274</v>
      </c>
      <c r="G188" s="220"/>
      <c r="H188" s="223">
        <v>24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136</v>
      </c>
      <c r="AU188" s="229" t="s">
        <v>76</v>
      </c>
      <c r="AV188" s="13" t="s">
        <v>76</v>
      </c>
      <c r="AW188" s="13" t="s">
        <v>31</v>
      </c>
      <c r="AX188" s="13" t="s">
        <v>69</v>
      </c>
      <c r="AY188" s="229" t="s">
        <v>109</v>
      </c>
    </row>
    <row r="189" s="13" customFormat="1">
      <c r="A189" s="13"/>
      <c r="B189" s="219"/>
      <c r="C189" s="220"/>
      <c r="D189" s="211" t="s">
        <v>136</v>
      </c>
      <c r="E189" s="221" t="s">
        <v>19</v>
      </c>
      <c r="F189" s="222" t="s">
        <v>275</v>
      </c>
      <c r="G189" s="220"/>
      <c r="H189" s="223">
        <v>5.5999999999999996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9" t="s">
        <v>136</v>
      </c>
      <c r="AU189" s="229" t="s">
        <v>76</v>
      </c>
      <c r="AV189" s="13" t="s">
        <v>76</v>
      </c>
      <c r="AW189" s="13" t="s">
        <v>31</v>
      </c>
      <c r="AX189" s="13" t="s">
        <v>69</v>
      </c>
      <c r="AY189" s="229" t="s">
        <v>109</v>
      </c>
    </row>
    <row r="190" s="14" customFormat="1">
      <c r="A190" s="14"/>
      <c r="B190" s="230"/>
      <c r="C190" s="231"/>
      <c r="D190" s="211" t="s">
        <v>136</v>
      </c>
      <c r="E190" s="232" t="s">
        <v>19</v>
      </c>
      <c r="F190" s="233" t="s">
        <v>152</v>
      </c>
      <c r="G190" s="231"/>
      <c r="H190" s="234">
        <v>49.100000000000001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136</v>
      </c>
      <c r="AU190" s="240" t="s">
        <v>76</v>
      </c>
      <c r="AV190" s="14" t="s">
        <v>116</v>
      </c>
      <c r="AW190" s="14" t="s">
        <v>31</v>
      </c>
      <c r="AX190" s="14" t="s">
        <v>74</v>
      </c>
      <c r="AY190" s="240" t="s">
        <v>109</v>
      </c>
    </row>
    <row r="191" s="2" customFormat="1" ht="16.5" customHeight="1">
      <c r="A191" s="39"/>
      <c r="B191" s="40"/>
      <c r="C191" s="198" t="s">
        <v>276</v>
      </c>
      <c r="D191" s="198" t="s">
        <v>111</v>
      </c>
      <c r="E191" s="199" t="s">
        <v>277</v>
      </c>
      <c r="F191" s="200" t="s">
        <v>278</v>
      </c>
      <c r="G191" s="201" t="s">
        <v>114</v>
      </c>
      <c r="H191" s="202">
        <v>39</v>
      </c>
      <c r="I191" s="203"/>
      <c r="J191" s="204">
        <f>ROUND(I191*H191,2)</f>
        <v>0</v>
      </c>
      <c r="K191" s="200" t="s">
        <v>115</v>
      </c>
      <c r="L191" s="45"/>
      <c r="M191" s="205" t="s">
        <v>19</v>
      </c>
      <c r="N191" s="206" t="s">
        <v>40</v>
      </c>
      <c r="O191" s="85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9" t="s">
        <v>116</v>
      </c>
      <c r="AT191" s="209" t="s">
        <v>111</v>
      </c>
      <c r="AU191" s="209" t="s">
        <v>76</v>
      </c>
      <c r="AY191" s="18" t="s">
        <v>109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8" t="s">
        <v>74</v>
      </c>
      <c r="BK191" s="210">
        <f>ROUND(I191*H191,2)</f>
        <v>0</v>
      </c>
      <c r="BL191" s="18" t="s">
        <v>116</v>
      </c>
      <c r="BM191" s="209" t="s">
        <v>279</v>
      </c>
    </row>
    <row r="192" s="2" customFormat="1">
      <c r="A192" s="39"/>
      <c r="B192" s="40"/>
      <c r="C192" s="41"/>
      <c r="D192" s="211" t="s">
        <v>118</v>
      </c>
      <c r="E192" s="41"/>
      <c r="F192" s="212" t="s">
        <v>280</v>
      </c>
      <c r="G192" s="41"/>
      <c r="H192" s="41"/>
      <c r="I192" s="213"/>
      <c r="J192" s="41"/>
      <c r="K192" s="41"/>
      <c r="L192" s="45"/>
      <c r="M192" s="214"/>
      <c r="N192" s="21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118</v>
      </c>
      <c r="AU192" s="18" t="s">
        <v>76</v>
      </c>
    </row>
    <row r="193" s="2" customFormat="1">
      <c r="A193" s="39"/>
      <c r="B193" s="40"/>
      <c r="C193" s="41"/>
      <c r="D193" s="216" t="s">
        <v>120</v>
      </c>
      <c r="E193" s="41"/>
      <c r="F193" s="217" t="s">
        <v>281</v>
      </c>
      <c r="G193" s="41"/>
      <c r="H193" s="41"/>
      <c r="I193" s="213"/>
      <c r="J193" s="41"/>
      <c r="K193" s="41"/>
      <c r="L193" s="45"/>
      <c r="M193" s="214"/>
      <c r="N193" s="215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120</v>
      </c>
      <c r="AU193" s="18" t="s">
        <v>76</v>
      </c>
    </row>
    <row r="194" s="13" customFormat="1">
      <c r="A194" s="13"/>
      <c r="B194" s="219"/>
      <c r="C194" s="220"/>
      <c r="D194" s="211" t="s">
        <v>136</v>
      </c>
      <c r="E194" s="221" t="s">
        <v>19</v>
      </c>
      <c r="F194" s="222" t="s">
        <v>282</v>
      </c>
      <c r="G194" s="220"/>
      <c r="H194" s="223">
        <v>39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136</v>
      </c>
      <c r="AU194" s="229" t="s">
        <v>76</v>
      </c>
      <c r="AV194" s="13" t="s">
        <v>76</v>
      </c>
      <c r="AW194" s="13" t="s">
        <v>31</v>
      </c>
      <c r="AX194" s="13" t="s">
        <v>74</v>
      </c>
      <c r="AY194" s="229" t="s">
        <v>109</v>
      </c>
    </row>
    <row r="195" s="2" customFormat="1" ht="16.5" customHeight="1">
      <c r="A195" s="39"/>
      <c r="B195" s="40"/>
      <c r="C195" s="198" t="s">
        <v>283</v>
      </c>
      <c r="D195" s="198" t="s">
        <v>111</v>
      </c>
      <c r="E195" s="199" t="s">
        <v>284</v>
      </c>
      <c r="F195" s="200" t="s">
        <v>285</v>
      </c>
      <c r="G195" s="201" t="s">
        <v>132</v>
      </c>
      <c r="H195" s="202">
        <v>64.799999999999997</v>
      </c>
      <c r="I195" s="203"/>
      <c r="J195" s="204">
        <f>ROUND(I195*H195,2)</f>
        <v>0</v>
      </c>
      <c r="K195" s="200" t="s">
        <v>115</v>
      </c>
      <c r="L195" s="45"/>
      <c r="M195" s="205" t="s">
        <v>19</v>
      </c>
      <c r="N195" s="206" t="s">
        <v>40</v>
      </c>
      <c r="O195" s="85"/>
      <c r="P195" s="207">
        <f>O195*H195</f>
        <v>0</v>
      </c>
      <c r="Q195" s="207">
        <v>2.0019999999999998</v>
      </c>
      <c r="R195" s="207">
        <f>Q195*H195</f>
        <v>129.72959999999998</v>
      </c>
      <c r="S195" s="207">
        <v>0</v>
      </c>
      <c r="T195" s="20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9" t="s">
        <v>116</v>
      </c>
      <c r="AT195" s="209" t="s">
        <v>111</v>
      </c>
      <c r="AU195" s="209" t="s">
        <v>76</v>
      </c>
      <c r="AY195" s="18" t="s">
        <v>109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8" t="s">
        <v>74</v>
      </c>
      <c r="BK195" s="210">
        <f>ROUND(I195*H195,2)</f>
        <v>0</v>
      </c>
      <c r="BL195" s="18" t="s">
        <v>116</v>
      </c>
      <c r="BM195" s="209" t="s">
        <v>286</v>
      </c>
    </row>
    <row r="196" s="2" customFormat="1">
      <c r="A196" s="39"/>
      <c r="B196" s="40"/>
      <c r="C196" s="41"/>
      <c r="D196" s="211" t="s">
        <v>118</v>
      </c>
      <c r="E196" s="41"/>
      <c r="F196" s="212" t="s">
        <v>287</v>
      </c>
      <c r="G196" s="41"/>
      <c r="H196" s="41"/>
      <c r="I196" s="213"/>
      <c r="J196" s="41"/>
      <c r="K196" s="41"/>
      <c r="L196" s="45"/>
      <c r="M196" s="214"/>
      <c r="N196" s="215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118</v>
      </c>
      <c r="AU196" s="18" t="s">
        <v>76</v>
      </c>
    </row>
    <row r="197" s="2" customFormat="1">
      <c r="A197" s="39"/>
      <c r="B197" s="40"/>
      <c r="C197" s="41"/>
      <c r="D197" s="216" t="s">
        <v>120</v>
      </c>
      <c r="E197" s="41"/>
      <c r="F197" s="217" t="s">
        <v>288</v>
      </c>
      <c r="G197" s="41"/>
      <c r="H197" s="41"/>
      <c r="I197" s="213"/>
      <c r="J197" s="41"/>
      <c r="K197" s="41"/>
      <c r="L197" s="45"/>
      <c r="M197" s="214"/>
      <c r="N197" s="21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120</v>
      </c>
      <c r="AU197" s="18" t="s">
        <v>76</v>
      </c>
    </row>
    <row r="198" s="13" customFormat="1">
      <c r="A198" s="13"/>
      <c r="B198" s="219"/>
      <c r="C198" s="220"/>
      <c r="D198" s="211" t="s">
        <v>136</v>
      </c>
      <c r="E198" s="221" t="s">
        <v>19</v>
      </c>
      <c r="F198" s="222" t="s">
        <v>289</v>
      </c>
      <c r="G198" s="220"/>
      <c r="H198" s="223">
        <v>64.799999999999997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136</v>
      </c>
      <c r="AU198" s="229" t="s">
        <v>76</v>
      </c>
      <c r="AV198" s="13" t="s">
        <v>76</v>
      </c>
      <c r="AW198" s="13" t="s">
        <v>31</v>
      </c>
      <c r="AX198" s="13" t="s">
        <v>74</v>
      </c>
      <c r="AY198" s="229" t="s">
        <v>109</v>
      </c>
    </row>
    <row r="199" s="2" customFormat="1" ht="21.75" customHeight="1">
      <c r="A199" s="39"/>
      <c r="B199" s="40"/>
      <c r="C199" s="198" t="s">
        <v>290</v>
      </c>
      <c r="D199" s="198" t="s">
        <v>111</v>
      </c>
      <c r="E199" s="199" t="s">
        <v>291</v>
      </c>
      <c r="F199" s="200" t="s">
        <v>292</v>
      </c>
      <c r="G199" s="201" t="s">
        <v>132</v>
      </c>
      <c r="H199" s="202">
        <v>25.199999999999999</v>
      </c>
      <c r="I199" s="203"/>
      <c r="J199" s="204">
        <f>ROUND(I199*H199,2)</f>
        <v>0</v>
      </c>
      <c r="K199" s="200" t="s">
        <v>115</v>
      </c>
      <c r="L199" s="45"/>
      <c r="M199" s="205" t="s">
        <v>19</v>
      </c>
      <c r="N199" s="206" t="s">
        <v>40</v>
      </c>
      <c r="O199" s="85"/>
      <c r="P199" s="207">
        <f>O199*H199</f>
        <v>0</v>
      </c>
      <c r="Q199" s="207">
        <v>1.54</v>
      </c>
      <c r="R199" s="207">
        <f>Q199*H199</f>
        <v>38.808</v>
      </c>
      <c r="S199" s="207">
        <v>0</v>
      </c>
      <c r="T199" s="20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9" t="s">
        <v>116</v>
      </c>
      <c r="AT199" s="209" t="s">
        <v>111</v>
      </c>
      <c r="AU199" s="209" t="s">
        <v>76</v>
      </c>
      <c r="AY199" s="18" t="s">
        <v>109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8" t="s">
        <v>74</v>
      </c>
      <c r="BK199" s="210">
        <f>ROUND(I199*H199,2)</f>
        <v>0</v>
      </c>
      <c r="BL199" s="18" t="s">
        <v>116</v>
      </c>
      <c r="BM199" s="209" t="s">
        <v>293</v>
      </c>
    </row>
    <row r="200" s="2" customFormat="1">
      <c r="A200" s="39"/>
      <c r="B200" s="40"/>
      <c r="C200" s="41"/>
      <c r="D200" s="211" t="s">
        <v>118</v>
      </c>
      <c r="E200" s="41"/>
      <c r="F200" s="212" t="s">
        <v>294</v>
      </c>
      <c r="G200" s="41"/>
      <c r="H200" s="41"/>
      <c r="I200" s="213"/>
      <c r="J200" s="41"/>
      <c r="K200" s="41"/>
      <c r="L200" s="45"/>
      <c r="M200" s="214"/>
      <c r="N200" s="21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118</v>
      </c>
      <c r="AU200" s="18" t="s">
        <v>76</v>
      </c>
    </row>
    <row r="201" s="2" customFormat="1">
      <c r="A201" s="39"/>
      <c r="B201" s="40"/>
      <c r="C201" s="41"/>
      <c r="D201" s="216" t="s">
        <v>120</v>
      </c>
      <c r="E201" s="41"/>
      <c r="F201" s="217" t="s">
        <v>295</v>
      </c>
      <c r="G201" s="41"/>
      <c r="H201" s="41"/>
      <c r="I201" s="213"/>
      <c r="J201" s="41"/>
      <c r="K201" s="41"/>
      <c r="L201" s="45"/>
      <c r="M201" s="214"/>
      <c r="N201" s="21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120</v>
      </c>
      <c r="AU201" s="18" t="s">
        <v>76</v>
      </c>
    </row>
    <row r="202" s="13" customFormat="1">
      <c r="A202" s="13"/>
      <c r="B202" s="219"/>
      <c r="C202" s="220"/>
      <c r="D202" s="211" t="s">
        <v>136</v>
      </c>
      <c r="E202" s="221" t="s">
        <v>19</v>
      </c>
      <c r="F202" s="222" t="s">
        <v>296</v>
      </c>
      <c r="G202" s="220"/>
      <c r="H202" s="223">
        <v>4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136</v>
      </c>
      <c r="AU202" s="229" t="s">
        <v>76</v>
      </c>
      <c r="AV202" s="13" t="s">
        <v>76</v>
      </c>
      <c r="AW202" s="13" t="s">
        <v>31</v>
      </c>
      <c r="AX202" s="13" t="s">
        <v>69</v>
      </c>
      <c r="AY202" s="229" t="s">
        <v>109</v>
      </c>
    </row>
    <row r="203" s="13" customFormat="1">
      <c r="A203" s="13"/>
      <c r="B203" s="219"/>
      <c r="C203" s="220"/>
      <c r="D203" s="211" t="s">
        <v>136</v>
      </c>
      <c r="E203" s="221" t="s">
        <v>19</v>
      </c>
      <c r="F203" s="222" t="s">
        <v>297</v>
      </c>
      <c r="G203" s="220"/>
      <c r="H203" s="223">
        <v>16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136</v>
      </c>
      <c r="AU203" s="229" t="s">
        <v>76</v>
      </c>
      <c r="AV203" s="13" t="s">
        <v>76</v>
      </c>
      <c r="AW203" s="13" t="s">
        <v>31</v>
      </c>
      <c r="AX203" s="13" t="s">
        <v>69</v>
      </c>
      <c r="AY203" s="229" t="s">
        <v>109</v>
      </c>
    </row>
    <row r="204" s="13" customFormat="1">
      <c r="A204" s="13"/>
      <c r="B204" s="219"/>
      <c r="C204" s="220"/>
      <c r="D204" s="211" t="s">
        <v>136</v>
      </c>
      <c r="E204" s="221" t="s">
        <v>19</v>
      </c>
      <c r="F204" s="222" t="s">
        <v>298</v>
      </c>
      <c r="G204" s="220"/>
      <c r="H204" s="223">
        <v>5.2000000000000002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136</v>
      </c>
      <c r="AU204" s="229" t="s">
        <v>76</v>
      </c>
      <c r="AV204" s="13" t="s">
        <v>76</v>
      </c>
      <c r="AW204" s="13" t="s">
        <v>31</v>
      </c>
      <c r="AX204" s="13" t="s">
        <v>69</v>
      </c>
      <c r="AY204" s="229" t="s">
        <v>109</v>
      </c>
    </row>
    <row r="205" s="14" customFormat="1">
      <c r="A205" s="14"/>
      <c r="B205" s="230"/>
      <c r="C205" s="231"/>
      <c r="D205" s="211" t="s">
        <v>136</v>
      </c>
      <c r="E205" s="232" t="s">
        <v>19</v>
      </c>
      <c r="F205" s="233" t="s">
        <v>152</v>
      </c>
      <c r="G205" s="231"/>
      <c r="H205" s="234">
        <v>25.199999999999999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136</v>
      </c>
      <c r="AU205" s="240" t="s">
        <v>76</v>
      </c>
      <c r="AV205" s="14" t="s">
        <v>116</v>
      </c>
      <c r="AW205" s="14" t="s">
        <v>31</v>
      </c>
      <c r="AX205" s="14" t="s">
        <v>74</v>
      </c>
      <c r="AY205" s="240" t="s">
        <v>109</v>
      </c>
    </row>
    <row r="206" s="12" customFormat="1" ht="22.8" customHeight="1">
      <c r="A206" s="12"/>
      <c r="B206" s="182"/>
      <c r="C206" s="183"/>
      <c r="D206" s="184" t="s">
        <v>68</v>
      </c>
      <c r="E206" s="196" t="s">
        <v>167</v>
      </c>
      <c r="F206" s="196" t="s">
        <v>299</v>
      </c>
      <c r="G206" s="183"/>
      <c r="H206" s="183"/>
      <c r="I206" s="186"/>
      <c r="J206" s="197">
        <f>BK206</f>
        <v>0</v>
      </c>
      <c r="K206" s="183"/>
      <c r="L206" s="188"/>
      <c r="M206" s="189"/>
      <c r="N206" s="190"/>
      <c r="O206" s="190"/>
      <c r="P206" s="191">
        <f>SUM(P207:P211)</f>
        <v>0</v>
      </c>
      <c r="Q206" s="190"/>
      <c r="R206" s="191">
        <f>SUM(R207:R211)</f>
        <v>0</v>
      </c>
      <c r="S206" s="190"/>
      <c r="T206" s="192">
        <f>SUM(T207:T211)</f>
        <v>6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3" t="s">
        <v>74</v>
      </c>
      <c r="AT206" s="194" t="s">
        <v>68</v>
      </c>
      <c r="AU206" s="194" t="s">
        <v>74</v>
      </c>
      <c r="AY206" s="193" t="s">
        <v>109</v>
      </c>
      <c r="BK206" s="195">
        <f>SUM(BK207:BK211)</f>
        <v>0</v>
      </c>
    </row>
    <row r="207" s="2" customFormat="1" ht="16.5" customHeight="1">
      <c r="A207" s="39"/>
      <c r="B207" s="40"/>
      <c r="C207" s="198" t="s">
        <v>300</v>
      </c>
      <c r="D207" s="198" t="s">
        <v>111</v>
      </c>
      <c r="E207" s="199" t="s">
        <v>301</v>
      </c>
      <c r="F207" s="200" t="s">
        <v>302</v>
      </c>
      <c r="G207" s="201" t="s">
        <v>303</v>
      </c>
      <c r="H207" s="202">
        <v>5</v>
      </c>
      <c r="I207" s="203"/>
      <c r="J207" s="204">
        <f>ROUND(I207*H207,2)</f>
        <v>0</v>
      </c>
      <c r="K207" s="200" t="s">
        <v>115</v>
      </c>
      <c r="L207" s="45"/>
      <c r="M207" s="205" t="s">
        <v>19</v>
      </c>
      <c r="N207" s="206" t="s">
        <v>40</v>
      </c>
      <c r="O207" s="85"/>
      <c r="P207" s="207">
        <f>O207*H207</f>
        <v>0</v>
      </c>
      <c r="Q207" s="207">
        <v>0</v>
      </c>
      <c r="R207" s="207">
        <f>Q207*H207</f>
        <v>0</v>
      </c>
      <c r="S207" s="207">
        <v>1.2</v>
      </c>
      <c r="T207" s="208">
        <f>S207*H207</f>
        <v>6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9" t="s">
        <v>116</v>
      </c>
      <c r="AT207" s="209" t="s">
        <v>111</v>
      </c>
      <c r="AU207" s="209" t="s">
        <v>76</v>
      </c>
      <c r="AY207" s="18" t="s">
        <v>109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74</v>
      </c>
      <c r="BK207" s="210">
        <f>ROUND(I207*H207,2)</f>
        <v>0</v>
      </c>
      <c r="BL207" s="18" t="s">
        <v>116</v>
      </c>
      <c r="BM207" s="209" t="s">
        <v>304</v>
      </c>
    </row>
    <row r="208" s="2" customFormat="1">
      <c r="A208" s="39"/>
      <c r="B208" s="40"/>
      <c r="C208" s="41"/>
      <c r="D208" s="211" t="s">
        <v>118</v>
      </c>
      <c r="E208" s="41"/>
      <c r="F208" s="212" t="s">
        <v>305</v>
      </c>
      <c r="G208" s="41"/>
      <c r="H208" s="41"/>
      <c r="I208" s="213"/>
      <c r="J208" s="41"/>
      <c r="K208" s="41"/>
      <c r="L208" s="45"/>
      <c r="M208" s="214"/>
      <c r="N208" s="21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118</v>
      </c>
      <c r="AU208" s="18" t="s">
        <v>76</v>
      </c>
    </row>
    <row r="209" s="2" customFormat="1">
      <c r="A209" s="39"/>
      <c r="B209" s="40"/>
      <c r="C209" s="41"/>
      <c r="D209" s="216" t="s">
        <v>120</v>
      </c>
      <c r="E209" s="41"/>
      <c r="F209" s="217" t="s">
        <v>306</v>
      </c>
      <c r="G209" s="41"/>
      <c r="H209" s="41"/>
      <c r="I209" s="213"/>
      <c r="J209" s="41"/>
      <c r="K209" s="41"/>
      <c r="L209" s="45"/>
      <c r="M209" s="214"/>
      <c r="N209" s="21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120</v>
      </c>
      <c r="AU209" s="18" t="s">
        <v>76</v>
      </c>
    </row>
    <row r="210" s="2" customFormat="1">
      <c r="A210" s="39"/>
      <c r="B210" s="40"/>
      <c r="C210" s="41"/>
      <c r="D210" s="211" t="s">
        <v>122</v>
      </c>
      <c r="E210" s="41"/>
      <c r="F210" s="218" t="s">
        <v>307</v>
      </c>
      <c r="G210" s="41"/>
      <c r="H210" s="41"/>
      <c r="I210" s="213"/>
      <c r="J210" s="41"/>
      <c r="K210" s="41"/>
      <c r="L210" s="45"/>
      <c r="M210" s="214"/>
      <c r="N210" s="21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122</v>
      </c>
      <c r="AU210" s="18" t="s">
        <v>76</v>
      </c>
    </row>
    <row r="211" s="13" customFormat="1">
      <c r="A211" s="13"/>
      <c r="B211" s="219"/>
      <c r="C211" s="220"/>
      <c r="D211" s="211" t="s">
        <v>136</v>
      </c>
      <c r="E211" s="221" t="s">
        <v>19</v>
      </c>
      <c r="F211" s="222" t="s">
        <v>144</v>
      </c>
      <c r="G211" s="220"/>
      <c r="H211" s="223">
        <v>5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136</v>
      </c>
      <c r="AU211" s="229" t="s">
        <v>76</v>
      </c>
      <c r="AV211" s="13" t="s">
        <v>76</v>
      </c>
      <c r="AW211" s="13" t="s">
        <v>31</v>
      </c>
      <c r="AX211" s="13" t="s">
        <v>74</v>
      </c>
      <c r="AY211" s="229" t="s">
        <v>109</v>
      </c>
    </row>
    <row r="212" s="12" customFormat="1" ht="22.8" customHeight="1">
      <c r="A212" s="12"/>
      <c r="B212" s="182"/>
      <c r="C212" s="183"/>
      <c r="D212" s="184" t="s">
        <v>68</v>
      </c>
      <c r="E212" s="196" t="s">
        <v>174</v>
      </c>
      <c r="F212" s="196" t="s">
        <v>308</v>
      </c>
      <c r="G212" s="183"/>
      <c r="H212" s="183"/>
      <c r="I212" s="186"/>
      <c r="J212" s="197">
        <f>BK212</f>
        <v>0</v>
      </c>
      <c r="K212" s="183"/>
      <c r="L212" s="188"/>
      <c r="M212" s="189"/>
      <c r="N212" s="190"/>
      <c r="O212" s="190"/>
      <c r="P212" s="191">
        <v>0</v>
      </c>
      <c r="Q212" s="190"/>
      <c r="R212" s="191">
        <v>0</v>
      </c>
      <c r="S212" s="190"/>
      <c r="T212" s="192"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3" t="s">
        <v>74</v>
      </c>
      <c r="AT212" s="194" t="s">
        <v>68</v>
      </c>
      <c r="AU212" s="194" t="s">
        <v>74</v>
      </c>
      <c r="AY212" s="193" t="s">
        <v>109</v>
      </c>
      <c r="BK212" s="195">
        <v>0</v>
      </c>
    </row>
    <row r="213" s="12" customFormat="1" ht="22.8" customHeight="1">
      <c r="A213" s="12"/>
      <c r="B213" s="182"/>
      <c r="C213" s="183"/>
      <c r="D213" s="184" t="s">
        <v>68</v>
      </c>
      <c r="E213" s="196" t="s">
        <v>309</v>
      </c>
      <c r="F213" s="196" t="s">
        <v>310</v>
      </c>
      <c r="G213" s="183"/>
      <c r="H213" s="183"/>
      <c r="I213" s="186"/>
      <c r="J213" s="197">
        <f>BK213</f>
        <v>0</v>
      </c>
      <c r="K213" s="183"/>
      <c r="L213" s="188"/>
      <c r="M213" s="189"/>
      <c r="N213" s="190"/>
      <c r="O213" s="190"/>
      <c r="P213" s="191">
        <f>SUM(P214:P223)</f>
        <v>0</v>
      </c>
      <c r="Q213" s="190"/>
      <c r="R213" s="191">
        <f>SUM(R214:R223)</f>
        <v>0</v>
      </c>
      <c r="S213" s="190"/>
      <c r="T213" s="192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3" t="s">
        <v>74</v>
      </c>
      <c r="AT213" s="194" t="s">
        <v>68</v>
      </c>
      <c r="AU213" s="194" t="s">
        <v>74</v>
      </c>
      <c r="AY213" s="193" t="s">
        <v>109</v>
      </c>
      <c r="BK213" s="195">
        <f>SUM(BK214:BK223)</f>
        <v>0</v>
      </c>
    </row>
    <row r="214" s="2" customFormat="1" ht="16.5" customHeight="1">
      <c r="A214" s="39"/>
      <c r="B214" s="40"/>
      <c r="C214" s="198" t="s">
        <v>311</v>
      </c>
      <c r="D214" s="198" t="s">
        <v>111</v>
      </c>
      <c r="E214" s="199" t="s">
        <v>312</v>
      </c>
      <c r="F214" s="200" t="s">
        <v>313</v>
      </c>
      <c r="G214" s="201" t="s">
        <v>239</v>
      </c>
      <c r="H214" s="202">
        <v>28.088000000000001</v>
      </c>
      <c r="I214" s="203"/>
      <c r="J214" s="204">
        <f>ROUND(I214*H214,2)</f>
        <v>0</v>
      </c>
      <c r="K214" s="200" t="s">
        <v>115</v>
      </c>
      <c r="L214" s="45"/>
      <c r="M214" s="205" t="s">
        <v>19</v>
      </c>
      <c r="N214" s="206" t="s">
        <v>40</v>
      </c>
      <c r="O214" s="85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9" t="s">
        <v>116</v>
      </c>
      <c r="AT214" s="209" t="s">
        <v>111</v>
      </c>
      <c r="AU214" s="209" t="s">
        <v>76</v>
      </c>
      <c r="AY214" s="18" t="s">
        <v>109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8" t="s">
        <v>74</v>
      </c>
      <c r="BK214" s="210">
        <f>ROUND(I214*H214,2)</f>
        <v>0</v>
      </c>
      <c r="BL214" s="18" t="s">
        <v>116</v>
      </c>
      <c r="BM214" s="209" t="s">
        <v>314</v>
      </c>
    </row>
    <row r="215" s="2" customFormat="1">
      <c r="A215" s="39"/>
      <c r="B215" s="40"/>
      <c r="C215" s="41"/>
      <c r="D215" s="211" t="s">
        <v>118</v>
      </c>
      <c r="E215" s="41"/>
      <c r="F215" s="212" t="s">
        <v>315</v>
      </c>
      <c r="G215" s="41"/>
      <c r="H215" s="41"/>
      <c r="I215" s="213"/>
      <c r="J215" s="41"/>
      <c r="K215" s="41"/>
      <c r="L215" s="45"/>
      <c r="M215" s="214"/>
      <c r="N215" s="215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118</v>
      </c>
      <c r="AU215" s="18" t="s">
        <v>76</v>
      </c>
    </row>
    <row r="216" s="2" customFormat="1">
      <c r="A216" s="39"/>
      <c r="B216" s="40"/>
      <c r="C216" s="41"/>
      <c r="D216" s="216" t="s">
        <v>120</v>
      </c>
      <c r="E216" s="41"/>
      <c r="F216" s="217" t="s">
        <v>316</v>
      </c>
      <c r="G216" s="41"/>
      <c r="H216" s="41"/>
      <c r="I216" s="213"/>
      <c r="J216" s="41"/>
      <c r="K216" s="41"/>
      <c r="L216" s="45"/>
      <c r="M216" s="214"/>
      <c r="N216" s="21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120</v>
      </c>
      <c r="AU216" s="18" t="s">
        <v>76</v>
      </c>
    </row>
    <row r="217" s="2" customFormat="1" ht="16.5" customHeight="1">
      <c r="A217" s="39"/>
      <c r="B217" s="40"/>
      <c r="C217" s="198" t="s">
        <v>317</v>
      </c>
      <c r="D217" s="198" t="s">
        <v>111</v>
      </c>
      <c r="E217" s="199" t="s">
        <v>318</v>
      </c>
      <c r="F217" s="200" t="s">
        <v>319</v>
      </c>
      <c r="G217" s="201" t="s">
        <v>239</v>
      </c>
      <c r="H217" s="202">
        <v>280.88</v>
      </c>
      <c r="I217" s="203"/>
      <c r="J217" s="204">
        <f>ROUND(I217*H217,2)</f>
        <v>0</v>
      </c>
      <c r="K217" s="200" t="s">
        <v>115</v>
      </c>
      <c r="L217" s="45"/>
      <c r="M217" s="205" t="s">
        <v>19</v>
      </c>
      <c r="N217" s="206" t="s">
        <v>40</v>
      </c>
      <c r="O217" s="85"/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9" t="s">
        <v>116</v>
      </c>
      <c r="AT217" s="209" t="s">
        <v>111</v>
      </c>
      <c r="AU217" s="209" t="s">
        <v>76</v>
      </c>
      <c r="AY217" s="18" t="s">
        <v>109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8" t="s">
        <v>74</v>
      </c>
      <c r="BK217" s="210">
        <f>ROUND(I217*H217,2)</f>
        <v>0</v>
      </c>
      <c r="BL217" s="18" t="s">
        <v>116</v>
      </c>
      <c r="BM217" s="209" t="s">
        <v>320</v>
      </c>
    </row>
    <row r="218" s="2" customFormat="1">
      <c r="A218" s="39"/>
      <c r="B218" s="40"/>
      <c r="C218" s="41"/>
      <c r="D218" s="211" t="s">
        <v>118</v>
      </c>
      <c r="E218" s="41"/>
      <c r="F218" s="212" t="s">
        <v>321</v>
      </c>
      <c r="G218" s="41"/>
      <c r="H218" s="41"/>
      <c r="I218" s="213"/>
      <c r="J218" s="41"/>
      <c r="K218" s="41"/>
      <c r="L218" s="45"/>
      <c r="M218" s="214"/>
      <c r="N218" s="215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118</v>
      </c>
      <c r="AU218" s="18" t="s">
        <v>76</v>
      </c>
    </row>
    <row r="219" s="2" customFormat="1">
      <c r="A219" s="39"/>
      <c r="B219" s="40"/>
      <c r="C219" s="41"/>
      <c r="D219" s="216" t="s">
        <v>120</v>
      </c>
      <c r="E219" s="41"/>
      <c r="F219" s="217" t="s">
        <v>322</v>
      </c>
      <c r="G219" s="41"/>
      <c r="H219" s="41"/>
      <c r="I219" s="213"/>
      <c r="J219" s="41"/>
      <c r="K219" s="41"/>
      <c r="L219" s="45"/>
      <c r="M219" s="214"/>
      <c r="N219" s="21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120</v>
      </c>
      <c r="AU219" s="18" t="s">
        <v>76</v>
      </c>
    </row>
    <row r="220" s="13" customFormat="1">
      <c r="A220" s="13"/>
      <c r="B220" s="219"/>
      <c r="C220" s="220"/>
      <c r="D220" s="211" t="s">
        <v>136</v>
      </c>
      <c r="E220" s="221" t="s">
        <v>19</v>
      </c>
      <c r="F220" s="222" t="s">
        <v>323</v>
      </c>
      <c r="G220" s="220"/>
      <c r="H220" s="223">
        <v>280.88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136</v>
      </c>
      <c r="AU220" s="229" t="s">
        <v>76</v>
      </c>
      <c r="AV220" s="13" t="s">
        <v>76</v>
      </c>
      <c r="AW220" s="13" t="s">
        <v>31</v>
      </c>
      <c r="AX220" s="13" t="s">
        <v>74</v>
      </c>
      <c r="AY220" s="229" t="s">
        <v>109</v>
      </c>
    </row>
    <row r="221" s="2" customFormat="1" ht="24.15" customHeight="1">
      <c r="A221" s="39"/>
      <c r="B221" s="40"/>
      <c r="C221" s="198" t="s">
        <v>324</v>
      </c>
      <c r="D221" s="198" t="s">
        <v>111</v>
      </c>
      <c r="E221" s="199" t="s">
        <v>325</v>
      </c>
      <c r="F221" s="200" t="s">
        <v>326</v>
      </c>
      <c r="G221" s="201" t="s">
        <v>239</v>
      </c>
      <c r="H221" s="202">
        <v>28.088000000000001</v>
      </c>
      <c r="I221" s="203"/>
      <c r="J221" s="204">
        <f>ROUND(I221*H221,2)</f>
        <v>0</v>
      </c>
      <c r="K221" s="200" t="s">
        <v>115</v>
      </c>
      <c r="L221" s="45"/>
      <c r="M221" s="205" t="s">
        <v>19</v>
      </c>
      <c r="N221" s="206" t="s">
        <v>40</v>
      </c>
      <c r="O221" s="85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9" t="s">
        <v>116</v>
      </c>
      <c r="AT221" s="209" t="s">
        <v>111</v>
      </c>
      <c r="AU221" s="209" t="s">
        <v>76</v>
      </c>
      <c r="AY221" s="18" t="s">
        <v>109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8" t="s">
        <v>74</v>
      </c>
      <c r="BK221" s="210">
        <f>ROUND(I221*H221,2)</f>
        <v>0</v>
      </c>
      <c r="BL221" s="18" t="s">
        <v>116</v>
      </c>
      <c r="BM221" s="209" t="s">
        <v>327</v>
      </c>
    </row>
    <row r="222" s="2" customFormat="1">
      <c r="A222" s="39"/>
      <c r="B222" s="40"/>
      <c r="C222" s="41"/>
      <c r="D222" s="211" t="s">
        <v>118</v>
      </c>
      <c r="E222" s="41"/>
      <c r="F222" s="212" t="s">
        <v>328</v>
      </c>
      <c r="G222" s="41"/>
      <c r="H222" s="41"/>
      <c r="I222" s="213"/>
      <c r="J222" s="41"/>
      <c r="K222" s="41"/>
      <c r="L222" s="45"/>
      <c r="M222" s="214"/>
      <c r="N222" s="21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118</v>
      </c>
      <c r="AU222" s="18" t="s">
        <v>76</v>
      </c>
    </row>
    <row r="223" s="2" customFormat="1">
      <c r="A223" s="39"/>
      <c r="B223" s="40"/>
      <c r="C223" s="41"/>
      <c r="D223" s="216" t="s">
        <v>120</v>
      </c>
      <c r="E223" s="41"/>
      <c r="F223" s="217" t="s">
        <v>329</v>
      </c>
      <c r="G223" s="41"/>
      <c r="H223" s="41"/>
      <c r="I223" s="213"/>
      <c r="J223" s="41"/>
      <c r="K223" s="41"/>
      <c r="L223" s="45"/>
      <c r="M223" s="214"/>
      <c r="N223" s="21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120</v>
      </c>
      <c r="AU223" s="18" t="s">
        <v>76</v>
      </c>
    </row>
    <row r="224" s="12" customFormat="1" ht="22.8" customHeight="1">
      <c r="A224" s="12"/>
      <c r="B224" s="182"/>
      <c r="C224" s="183"/>
      <c r="D224" s="184" t="s">
        <v>68</v>
      </c>
      <c r="E224" s="196" t="s">
        <v>330</v>
      </c>
      <c r="F224" s="196" t="s">
        <v>331</v>
      </c>
      <c r="G224" s="183"/>
      <c r="H224" s="183"/>
      <c r="I224" s="186"/>
      <c r="J224" s="197">
        <f>BK224</f>
        <v>0</v>
      </c>
      <c r="K224" s="183"/>
      <c r="L224" s="188"/>
      <c r="M224" s="189"/>
      <c r="N224" s="190"/>
      <c r="O224" s="190"/>
      <c r="P224" s="191">
        <f>SUM(P225:P227)</f>
        <v>0</v>
      </c>
      <c r="Q224" s="190"/>
      <c r="R224" s="191">
        <f>SUM(R225:R227)</f>
        <v>0</v>
      </c>
      <c r="S224" s="190"/>
      <c r="T224" s="192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3" t="s">
        <v>74</v>
      </c>
      <c r="AT224" s="194" t="s">
        <v>68</v>
      </c>
      <c r="AU224" s="194" t="s">
        <v>74</v>
      </c>
      <c r="AY224" s="193" t="s">
        <v>109</v>
      </c>
      <c r="BK224" s="195">
        <f>SUM(BK225:BK227)</f>
        <v>0</v>
      </c>
    </row>
    <row r="225" s="2" customFormat="1" ht="16.5" customHeight="1">
      <c r="A225" s="39"/>
      <c r="B225" s="40"/>
      <c r="C225" s="198" t="s">
        <v>332</v>
      </c>
      <c r="D225" s="198" t="s">
        <v>111</v>
      </c>
      <c r="E225" s="199" t="s">
        <v>333</v>
      </c>
      <c r="F225" s="200" t="s">
        <v>334</v>
      </c>
      <c r="G225" s="201" t="s">
        <v>239</v>
      </c>
      <c r="H225" s="202">
        <v>335.416</v>
      </c>
      <c r="I225" s="203"/>
      <c r="J225" s="204">
        <f>ROUND(I225*H225,2)</f>
        <v>0</v>
      </c>
      <c r="K225" s="200" t="s">
        <v>115</v>
      </c>
      <c r="L225" s="45"/>
      <c r="M225" s="205" t="s">
        <v>19</v>
      </c>
      <c r="N225" s="206" t="s">
        <v>40</v>
      </c>
      <c r="O225" s="85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9" t="s">
        <v>116</v>
      </c>
      <c r="AT225" s="209" t="s">
        <v>111</v>
      </c>
      <c r="AU225" s="209" t="s">
        <v>76</v>
      </c>
      <c r="AY225" s="18" t="s">
        <v>109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74</v>
      </c>
      <c r="BK225" s="210">
        <f>ROUND(I225*H225,2)</f>
        <v>0</v>
      </c>
      <c r="BL225" s="18" t="s">
        <v>116</v>
      </c>
      <c r="BM225" s="209" t="s">
        <v>335</v>
      </c>
    </row>
    <row r="226" s="2" customFormat="1">
      <c r="A226" s="39"/>
      <c r="B226" s="40"/>
      <c r="C226" s="41"/>
      <c r="D226" s="211" t="s">
        <v>118</v>
      </c>
      <c r="E226" s="41"/>
      <c r="F226" s="212" t="s">
        <v>336</v>
      </c>
      <c r="G226" s="41"/>
      <c r="H226" s="41"/>
      <c r="I226" s="213"/>
      <c r="J226" s="41"/>
      <c r="K226" s="41"/>
      <c r="L226" s="45"/>
      <c r="M226" s="214"/>
      <c r="N226" s="21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118</v>
      </c>
      <c r="AU226" s="18" t="s">
        <v>76</v>
      </c>
    </row>
    <row r="227" s="2" customFormat="1">
      <c r="A227" s="39"/>
      <c r="B227" s="40"/>
      <c r="C227" s="41"/>
      <c r="D227" s="216" t="s">
        <v>120</v>
      </c>
      <c r="E227" s="41"/>
      <c r="F227" s="217" t="s">
        <v>337</v>
      </c>
      <c r="G227" s="41"/>
      <c r="H227" s="41"/>
      <c r="I227" s="213"/>
      <c r="J227" s="41"/>
      <c r="K227" s="41"/>
      <c r="L227" s="45"/>
      <c r="M227" s="214"/>
      <c r="N227" s="21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120</v>
      </c>
      <c r="AU227" s="18" t="s">
        <v>76</v>
      </c>
    </row>
    <row r="228" s="12" customFormat="1" ht="25.92" customHeight="1">
      <c r="A228" s="12"/>
      <c r="B228" s="182"/>
      <c r="C228" s="183"/>
      <c r="D228" s="184" t="s">
        <v>68</v>
      </c>
      <c r="E228" s="185" t="s">
        <v>338</v>
      </c>
      <c r="F228" s="185" t="s">
        <v>339</v>
      </c>
      <c r="G228" s="183"/>
      <c r="H228" s="183"/>
      <c r="I228" s="186"/>
      <c r="J228" s="187">
        <f>BK228</f>
        <v>0</v>
      </c>
      <c r="K228" s="183"/>
      <c r="L228" s="188"/>
      <c r="M228" s="189"/>
      <c r="N228" s="190"/>
      <c r="O228" s="190"/>
      <c r="P228" s="191">
        <f>P229</f>
        <v>0</v>
      </c>
      <c r="Q228" s="190"/>
      <c r="R228" s="191">
        <f>R229</f>
        <v>0</v>
      </c>
      <c r="S228" s="190"/>
      <c r="T228" s="192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3" t="s">
        <v>116</v>
      </c>
      <c r="AT228" s="194" t="s">
        <v>68</v>
      </c>
      <c r="AU228" s="194" t="s">
        <v>69</v>
      </c>
      <c r="AY228" s="193" t="s">
        <v>109</v>
      </c>
      <c r="BK228" s="195">
        <f>BK229</f>
        <v>0</v>
      </c>
    </row>
    <row r="229" s="12" customFormat="1" ht="22.8" customHeight="1">
      <c r="A229" s="12"/>
      <c r="B229" s="182"/>
      <c r="C229" s="183"/>
      <c r="D229" s="184" t="s">
        <v>68</v>
      </c>
      <c r="E229" s="196" t="s">
        <v>340</v>
      </c>
      <c r="F229" s="196" t="s">
        <v>341</v>
      </c>
      <c r="G229" s="183"/>
      <c r="H229" s="183"/>
      <c r="I229" s="186"/>
      <c r="J229" s="197">
        <f>BK229</f>
        <v>0</v>
      </c>
      <c r="K229" s="183"/>
      <c r="L229" s="188"/>
      <c r="M229" s="189"/>
      <c r="N229" s="190"/>
      <c r="O229" s="190"/>
      <c r="P229" s="191">
        <f>SUM(P230:P232)</f>
        <v>0</v>
      </c>
      <c r="Q229" s="190"/>
      <c r="R229" s="191">
        <f>SUM(R230:R232)</f>
        <v>0</v>
      </c>
      <c r="S229" s="190"/>
      <c r="T229" s="192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3" t="s">
        <v>116</v>
      </c>
      <c r="AT229" s="194" t="s">
        <v>68</v>
      </c>
      <c r="AU229" s="194" t="s">
        <v>74</v>
      </c>
      <c r="AY229" s="193" t="s">
        <v>109</v>
      </c>
      <c r="BK229" s="195">
        <f>SUM(BK230:BK232)</f>
        <v>0</v>
      </c>
    </row>
    <row r="230" s="2" customFormat="1" ht="16.5" customHeight="1">
      <c r="A230" s="39"/>
      <c r="B230" s="40"/>
      <c r="C230" s="198" t="s">
        <v>342</v>
      </c>
      <c r="D230" s="198" t="s">
        <v>111</v>
      </c>
      <c r="E230" s="199" t="s">
        <v>343</v>
      </c>
      <c r="F230" s="200" t="s">
        <v>344</v>
      </c>
      <c r="G230" s="201" t="s">
        <v>74</v>
      </c>
      <c r="H230" s="202">
        <v>1</v>
      </c>
      <c r="I230" s="203"/>
      <c r="J230" s="204">
        <f>ROUND(I230*H230,2)</f>
        <v>0</v>
      </c>
      <c r="K230" s="200" t="s">
        <v>19</v>
      </c>
      <c r="L230" s="45"/>
      <c r="M230" s="205" t="s">
        <v>19</v>
      </c>
      <c r="N230" s="206" t="s">
        <v>40</v>
      </c>
      <c r="O230" s="85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9" t="s">
        <v>345</v>
      </c>
      <c r="AT230" s="209" t="s">
        <v>111</v>
      </c>
      <c r="AU230" s="209" t="s">
        <v>76</v>
      </c>
      <c r="AY230" s="18" t="s">
        <v>109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8" t="s">
        <v>74</v>
      </c>
      <c r="BK230" s="210">
        <f>ROUND(I230*H230,2)</f>
        <v>0</v>
      </c>
      <c r="BL230" s="18" t="s">
        <v>345</v>
      </c>
      <c r="BM230" s="209" t="s">
        <v>346</v>
      </c>
    </row>
    <row r="231" s="2" customFormat="1">
      <c r="A231" s="39"/>
      <c r="B231" s="40"/>
      <c r="C231" s="41"/>
      <c r="D231" s="211" t="s">
        <v>118</v>
      </c>
      <c r="E231" s="41"/>
      <c r="F231" s="212" t="s">
        <v>344</v>
      </c>
      <c r="G231" s="41"/>
      <c r="H231" s="41"/>
      <c r="I231" s="213"/>
      <c r="J231" s="41"/>
      <c r="K231" s="41"/>
      <c r="L231" s="45"/>
      <c r="M231" s="214"/>
      <c r="N231" s="21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118</v>
      </c>
      <c r="AU231" s="18" t="s">
        <v>76</v>
      </c>
    </row>
    <row r="232" s="13" customFormat="1">
      <c r="A232" s="13"/>
      <c r="B232" s="219"/>
      <c r="C232" s="220"/>
      <c r="D232" s="211" t="s">
        <v>136</v>
      </c>
      <c r="E232" s="221" t="s">
        <v>19</v>
      </c>
      <c r="F232" s="222" t="s">
        <v>74</v>
      </c>
      <c r="G232" s="220"/>
      <c r="H232" s="223">
        <v>1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9" t="s">
        <v>136</v>
      </c>
      <c r="AU232" s="229" t="s">
        <v>76</v>
      </c>
      <c r="AV232" s="13" t="s">
        <v>76</v>
      </c>
      <c r="AW232" s="13" t="s">
        <v>31</v>
      </c>
      <c r="AX232" s="13" t="s">
        <v>74</v>
      </c>
      <c r="AY232" s="229" t="s">
        <v>109</v>
      </c>
    </row>
    <row r="233" s="12" customFormat="1" ht="25.92" customHeight="1">
      <c r="A233" s="12"/>
      <c r="B233" s="182"/>
      <c r="C233" s="183"/>
      <c r="D233" s="184" t="s">
        <v>68</v>
      </c>
      <c r="E233" s="185" t="s">
        <v>347</v>
      </c>
      <c r="F233" s="185" t="s">
        <v>348</v>
      </c>
      <c r="G233" s="183"/>
      <c r="H233" s="183"/>
      <c r="I233" s="186"/>
      <c r="J233" s="187">
        <f>BK233</f>
        <v>0</v>
      </c>
      <c r="K233" s="183"/>
      <c r="L233" s="188"/>
      <c r="M233" s="189"/>
      <c r="N233" s="190"/>
      <c r="O233" s="190"/>
      <c r="P233" s="191">
        <f>P234</f>
        <v>0</v>
      </c>
      <c r="Q233" s="190"/>
      <c r="R233" s="191">
        <f>R234</f>
        <v>0</v>
      </c>
      <c r="S233" s="190"/>
      <c r="T233" s="192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3" t="s">
        <v>144</v>
      </c>
      <c r="AT233" s="194" t="s">
        <v>68</v>
      </c>
      <c r="AU233" s="194" t="s">
        <v>69</v>
      </c>
      <c r="AY233" s="193" t="s">
        <v>109</v>
      </c>
      <c r="BK233" s="195">
        <f>BK234</f>
        <v>0</v>
      </c>
    </row>
    <row r="234" s="12" customFormat="1" ht="22.8" customHeight="1">
      <c r="A234" s="12"/>
      <c r="B234" s="182"/>
      <c r="C234" s="183"/>
      <c r="D234" s="184" t="s">
        <v>68</v>
      </c>
      <c r="E234" s="196" t="s">
        <v>349</v>
      </c>
      <c r="F234" s="196" t="s">
        <v>350</v>
      </c>
      <c r="G234" s="183"/>
      <c r="H234" s="183"/>
      <c r="I234" s="186"/>
      <c r="J234" s="197">
        <f>BK234</f>
        <v>0</v>
      </c>
      <c r="K234" s="183"/>
      <c r="L234" s="188"/>
      <c r="M234" s="189"/>
      <c r="N234" s="190"/>
      <c r="O234" s="190"/>
      <c r="P234" s="191">
        <f>SUM(P235:P250)</f>
        <v>0</v>
      </c>
      <c r="Q234" s="190"/>
      <c r="R234" s="191">
        <f>SUM(R235:R250)</f>
        <v>0</v>
      </c>
      <c r="S234" s="190"/>
      <c r="T234" s="192">
        <f>SUM(T235:T250)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3" t="s">
        <v>144</v>
      </c>
      <c r="AT234" s="194" t="s">
        <v>68</v>
      </c>
      <c r="AU234" s="194" t="s">
        <v>74</v>
      </c>
      <c r="AY234" s="193" t="s">
        <v>109</v>
      </c>
      <c r="BK234" s="195">
        <f>SUM(BK235:BK250)</f>
        <v>0</v>
      </c>
    </row>
    <row r="235" s="2" customFormat="1" ht="16.5" customHeight="1">
      <c r="A235" s="39"/>
      <c r="B235" s="40"/>
      <c r="C235" s="198" t="s">
        <v>351</v>
      </c>
      <c r="D235" s="198" t="s">
        <v>111</v>
      </c>
      <c r="E235" s="199" t="s">
        <v>352</v>
      </c>
      <c r="F235" s="200" t="s">
        <v>353</v>
      </c>
      <c r="G235" s="201" t="s">
        <v>354</v>
      </c>
      <c r="H235" s="202">
        <v>1</v>
      </c>
      <c r="I235" s="203"/>
      <c r="J235" s="204">
        <f>ROUND(I235*H235,2)</f>
        <v>0</v>
      </c>
      <c r="K235" s="200" t="s">
        <v>115</v>
      </c>
      <c r="L235" s="45"/>
      <c r="M235" s="205" t="s">
        <v>19</v>
      </c>
      <c r="N235" s="206" t="s">
        <v>40</v>
      </c>
      <c r="O235" s="85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9" t="s">
        <v>355</v>
      </c>
      <c r="AT235" s="209" t="s">
        <v>111</v>
      </c>
      <c r="AU235" s="209" t="s">
        <v>76</v>
      </c>
      <c r="AY235" s="18" t="s">
        <v>109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8" t="s">
        <v>74</v>
      </c>
      <c r="BK235" s="210">
        <f>ROUND(I235*H235,2)</f>
        <v>0</v>
      </c>
      <c r="BL235" s="18" t="s">
        <v>355</v>
      </c>
      <c r="BM235" s="209" t="s">
        <v>356</v>
      </c>
    </row>
    <row r="236" s="2" customFormat="1">
      <c r="A236" s="39"/>
      <c r="B236" s="40"/>
      <c r="C236" s="41"/>
      <c r="D236" s="211" t="s">
        <v>118</v>
      </c>
      <c r="E236" s="41"/>
      <c r="F236" s="212" t="s">
        <v>353</v>
      </c>
      <c r="G236" s="41"/>
      <c r="H236" s="41"/>
      <c r="I236" s="213"/>
      <c r="J236" s="41"/>
      <c r="K236" s="41"/>
      <c r="L236" s="45"/>
      <c r="M236" s="214"/>
      <c r="N236" s="215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118</v>
      </c>
      <c r="AU236" s="18" t="s">
        <v>76</v>
      </c>
    </row>
    <row r="237" s="2" customFormat="1">
      <c r="A237" s="39"/>
      <c r="B237" s="40"/>
      <c r="C237" s="41"/>
      <c r="D237" s="216" t="s">
        <v>120</v>
      </c>
      <c r="E237" s="41"/>
      <c r="F237" s="217" t="s">
        <v>357</v>
      </c>
      <c r="G237" s="41"/>
      <c r="H237" s="41"/>
      <c r="I237" s="213"/>
      <c r="J237" s="41"/>
      <c r="K237" s="41"/>
      <c r="L237" s="45"/>
      <c r="M237" s="214"/>
      <c r="N237" s="21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120</v>
      </c>
      <c r="AU237" s="18" t="s">
        <v>76</v>
      </c>
    </row>
    <row r="238" s="2" customFormat="1" ht="16.5" customHeight="1">
      <c r="A238" s="39"/>
      <c r="B238" s="40"/>
      <c r="C238" s="198" t="s">
        <v>358</v>
      </c>
      <c r="D238" s="198" t="s">
        <v>111</v>
      </c>
      <c r="E238" s="199" t="s">
        <v>359</v>
      </c>
      <c r="F238" s="200" t="s">
        <v>360</v>
      </c>
      <c r="G238" s="201" t="s">
        <v>354</v>
      </c>
      <c r="H238" s="202">
        <v>1</v>
      </c>
      <c r="I238" s="203"/>
      <c r="J238" s="204">
        <f>ROUND(I238*H238,2)</f>
        <v>0</v>
      </c>
      <c r="K238" s="200" t="s">
        <v>115</v>
      </c>
      <c r="L238" s="45"/>
      <c r="M238" s="205" t="s">
        <v>19</v>
      </c>
      <c r="N238" s="206" t="s">
        <v>40</v>
      </c>
      <c r="O238" s="85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9" t="s">
        <v>355</v>
      </c>
      <c r="AT238" s="209" t="s">
        <v>111</v>
      </c>
      <c r="AU238" s="209" t="s">
        <v>76</v>
      </c>
      <c r="AY238" s="18" t="s">
        <v>109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8" t="s">
        <v>74</v>
      </c>
      <c r="BK238" s="210">
        <f>ROUND(I238*H238,2)</f>
        <v>0</v>
      </c>
      <c r="BL238" s="18" t="s">
        <v>355</v>
      </c>
      <c r="BM238" s="209" t="s">
        <v>361</v>
      </c>
    </row>
    <row r="239" s="2" customFormat="1">
      <c r="A239" s="39"/>
      <c r="B239" s="40"/>
      <c r="C239" s="41"/>
      <c r="D239" s="211" t="s">
        <v>118</v>
      </c>
      <c r="E239" s="41"/>
      <c r="F239" s="212" t="s">
        <v>360</v>
      </c>
      <c r="G239" s="41"/>
      <c r="H239" s="41"/>
      <c r="I239" s="213"/>
      <c r="J239" s="41"/>
      <c r="K239" s="41"/>
      <c r="L239" s="45"/>
      <c r="M239" s="214"/>
      <c r="N239" s="21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118</v>
      </c>
      <c r="AU239" s="18" t="s">
        <v>76</v>
      </c>
    </row>
    <row r="240" s="2" customFormat="1">
      <c r="A240" s="39"/>
      <c r="B240" s="40"/>
      <c r="C240" s="41"/>
      <c r="D240" s="216" t="s">
        <v>120</v>
      </c>
      <c r="E240" s="41"/>
      <c r="F240" s="217" t="s">
        <v>362</v>
      </c>
      <c r="G240" s="41"/>
      <c r="H240" s="41"/>
      <c r="I240" s="213"/>
      <c r="J240" s="41"/>
      <c r="K240" s="41"/>
      <c r="L240" s="45"/>
      <c r="M240" s="214"/>
      <c r="N240" s="215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120</v>
      </c>
      <c r="AU240" s="18" t="s">
        <v>76</v>
      </c>
    </row>
    <row r="241" s="2" customFormat="1" ht="16.5" customHeight="1">
      <c r="A241" s="39"/>
      <c r="B241" s="40"/>
      <c r="C241" s="198" t="s">
        <v>363</v>
      </c>
      <c r="D241" s="198" t="s">
        <v>111</v>
      </c>
      <c r="E241" s="199" t="s">
        <v>364</v>
      </c>
      <c r="F241" s="200" t="s">
        <v>365</v>
      </c>
      <c r="G241" s="201" t="s">
        <v>354</v>
      </c>
      <c r="H241" s="202">
        <v>1</v>
      </c>
      <c r="I241" s="203"/>
      <c r="J241" s="204">
        <f>ROUND(I241*H241,2)</f>
        <v>0</v>
      </c>
      <c r="K241" s="200" t="s">
        <v>115</v>
      </c>
      <c r="L241" s="45"/>
      <c r="M241" s="205" t="s">
        <v>19</v>
      </c>
      <c r="N241" s="206" t="s">
        <v>40</v>
      </c>
      <c r="O241" s="85"/>
      <c r="P241" s="207">
        <f>O241*H241</f>
        <v>0</v>
      </c>
      <c r="Q241" s="207">
        <v>0</v>
      </c>
      <c r="R241" s="207">
        <f>Q241*H241</f>
        <v>0</v>
      </c>
      <c r="S241" s="207">
        <v>0</v>
      </c>
      <c r="T241" s="20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9" t="s">
        <v>355</v>
      </c>
      <c r="AT241" s="209" t="s">
        <v>111</v>
      </c>
      <c r="AU241" s="209" t="s">
        <v>76</v>
      </c>
      <c r="AY241" s="18" t="s">
        <v>109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8" t="s">
        <v>74</v>
      </c>
      <c r="BK241" s="210">
        <f>ROUND(I241*H241,2)</f>
        <v>0</v>
      </c>
      <c r="BL241" s="18" t="s">
        <v>355</v>
      </c>
      <c r="BM241" s="209" t="s">
        <v>366</v>
      </c>
    </row>
    <row r="242" s="2" customFormat="1">
      <c r="A242" s="39"/>
      <c r="B242" s="40"/>
      <c r="C242" s="41"/>
      <c r="D242" s="211" t="s">
        <v>118</v>
      </c>
      <c r="E242" s="41"/>
      <c r="F242" s="212" t="s">
        <v>365</v>
      </c>
      <c r="G242" s="41"/>
      <c r="H242" s="41"/>
      <c r="I242" s="213"/>
      <c r="J242" s="41"/>
      <c r="K242" s="41"/>
      <c r="L242" s="45"/>
      <c r="M242" s="214"/>
      <c r="N242" s="215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118</v>
      </c>
      <c r="AU242" s="18" t="s">
        <v>76</v>
      </c>
    </row>
    <row r="243" s="2" customFormat="1">
      <c r="A243" s="39"/>
      <c r="B243" s="40"/>
      <c r="C243" s="41"/>
      <c r="D243" s="216" t="s">
        <v>120</v>
      </c>
      <c r="E243" s="41"/>
      <c r="F243" s="217" t="s">
        <v>367</v>
      </c>
      <c r="G243" s="41"/>
      <c r="H243" s="41"/>
      <c r="I243" s="213"/>
      <c r="J243" s="41"/>
      <c r="K243" s="41"/>
      <c r="L243" s="45"/>
      <c r="M243" s="214"/>
      <c r="N243" s="215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120</v>
      </c>
      <c r="AU243" s="18" t="s">
        <v>76</v>
      </c>
    </row>
    <row r="244" s="2" customFormat="1" ht="16.5" customHeight="1">
      <c r="A244" s="39"/>
      <c r="B244" s="40"/>
      <c r="C244" s="198" t="s">
        <v>368</v>
      </c>
      <c r="D244" s="198" t="s">
        <v>111</v>
      </c>
      <c r="E244" s="199" t="s">
        <v>369</v>
      </c>
      <c r="F244" s="200" t="s">
        <v>370</v>
      </c>
      <c r="G244" s="201" t="s">
        <v>354</v>
      </c>
      <c r="H244" s="202">
        <v>1</v>
      </c>
      <c r="I244" s="203"/>
      <c r="J244" s="204">
        <f>ROUND(I244*H244,2)</f>
        <v>0</v>
      </c>
      <c r="K244" s="200" t="s">
        <v>115</v>
      </c>
      <c r="L244" s="45"/>
      <c r="M244" s="205" t="s">
        <v>19</v>
      </c>
      <c r="N244" s="206" t="s">
        <v>40</v>
      </c>
      <c r="O244" s="85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9" t="s">
        <v>355</v>
      </c>
      <c r="AT244" s="209" t="s">
        <v>111</v>
      </c>
      <c r="AU244" s="209" t="s">
        <v>76</v>
      </c>
      <c r="AY244" s="18" t="s">
        <v>109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8" t="s">
        <v>74</v>
      </c>
      <c r="BK244" s="210">
        <f>ROUND(I244*H244,2)</f>
        <v>0</v>
      </c>
      <c r="BL244" s="18" t="s">
        <v>355</v>
      </c>
      <c r="BM244" s="209" t="s">
        <v>371</v>
      </c>
    </row>
    <row r="245" s="2" customFormat="1">
      <c r="A245" s="39"/>
      <c r="B245" s="40"/>
      <c r="C245" s="41"/>
      <c r="D245" s="211" t="s">
        <v>118</v>
      </c>
      <c r="E245" s="41"/>
      <c r="F245" s="212" t="s">
        <v>370</v>
      </c>
      <c r="G245" s="41"/>
      <c r="H245" s="41"/>
      <c r="I245" s="213"/>
      <c r="J245" s="41"/>
      <c r="K245" s="41"/>
      <c r="L245" s="45"/>
      <c r="M245" s="214"/>
      <c r="N245" s="215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118</v>
      </c>
      <c r="AU245" s="18" t="s">
        <v>76</v>
      </c>
    </row>
    <row r="246" s="2" customFormat="1">
      <c r="A246" s="39"/>
      <c r="B246" s="40"/>
      <c r="C246" s="41"/>
      <c r="D246" s="216" t="s">
        <v>120</v>
      </c>
      <c r="E246" s="41"/>
      <c r="F246" s="217" t="s">
        <v>372</v>
      </c>
      <c r="G246" s="41"/>
      <c r="H246" s="41"/>
      <c r="I246" s="213"/>
      <c r="J246" s="41"/>
      <c r="K246" s="41"/>
      <c r="L246" s="45"/>
      <c r="M246" s="214"/>
      <c r="N246" s="21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120</v>
      </c>
      <c r="AU246" s="18" t="s">
        <v>76</v>
      </c>
    </row>
    <row r="247" s="2" customFormat="1" ht="24.15" customHeight="1">
      <c r="A247" s="39"/>
      <c r="B247" s="40"/>
      <c r="C247" s="198" t="s">
        <v>373</v>
      </c>
      <c r="D247" s="198" t="s">
        <v>111</v>
      </c>
      <c r="E247" s="199" t="s">
        <v>374</v>
      </c>
      <c r="F247" s="200" t="s">
        <v>375</v>
      </c>
      <c r="G247" s="201" t="s">
        <v>19</v>
      </c>
      <c r="H247" s="202">
        <v>1</v>
      </c>
      <c r="I247" s="203"/>
      <c r="J247" s="204">
        <f>ROUND(I247*H247,2)</f>
        <v>0</v>
      </c>
      <c r="K247" s="200" t="s">
        <v>19</v>
      </c>
      <c r="L247" s="45"/>
      <c r="M247" s="205" t="s">
        <v>19</v>
      </c>
      <c r="N247" s="206" t="s">
        <v>40</v>
      </c>
      <c r="O247" s="85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09" t="s">
        <v>355</v>
      </c>
      <c r="AT247" s="209" t="s">
        <v>111</v>
      </c>
      <c r="AU247" s="209" t="s">
        <v>76</v>
      </c>
      <c r="AY247" s="18" t="s">
        <v>109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8" t="s">
        <v>74</v>
      </c>
      <c r="BK247" s="210">
        <f>ROUND(I247*H247,2)</f>
        <v>0</v>
      </c>
      <c r="BL247" s="18" t="s">
        <v>355</v>
      </c>
      <c r="BM247" s="209" t="s">
        <v>376</v>
      </c>
    </row>
    <row r="248" s="2" customFormat="1">
      <c r="A248" s="39"/>
      <c r="B248" s="40"/>
      <c r="C248" s="41"/>
      <c r="D248" s="211" t="s">
        <v>118</v>
      </c>
      <c r="E248" s="41"/>
      <c r="F248" s="212" t="s">
        <v>375</v>
      </c>
      <c r="G248" s="41"/>
      <c r="H248" s="41"/>
      <c r="I248" s="213"/>
      <c r="J248" s="41"/>
      <c r="K248" s="41"/>
      <c r="L248" s="45"/>
      <c r="M248" s="214"/>
      <c r="N248" s="215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118</v>
      </c>
      <c r="AU248" s="18" t="s">
        <v>76</v>
      </c>
    </row>
    <row r="249" s="2" customFormat="1" ht="21.75" customHeight="1">
      <c r="A249" s="39"/>
      <c r="B249" s="40"/>
      <c r="C249" s="198" t="s">
        <v>377</v>
      </c>
      <c r="D249" s="198" t="s">
        <v>111</v>
      </c>
      <c r="E249" s="199" t="s">
        <v>378</v>
      </c>
      <c r="F249" s="200" t="s">
        <v>379</v>
      </c>
      <c r="G249" s="201" t="s">
        <v>19</v>
      </c>
      <c r="H249" s="202">
        <v>1</v>
      </c>
      <c r="I249" s="203"/>
      <c r="J249" s="204">
        <f>ROUND(I249*H249,2)</f>
        <v>0</v>
      </c>
      <c r="K249" s="200" t="s">
        <v>19</v>
      </c>
      <c r="L249" s="45"/>
      <c r="M249" s="205" t="s">
        <v>19</v>
      </c>
      <c r="N249" s="206" t="s">
        <v>40</v>
      </c>
      <c r="O249" s="85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09" t="s">
        <v>355</v>
      </c>
      <c r="AT249" s="209" t="s">
        <v>111</v>
      </c>
      <c r="AU249" s="209" t="s">
        <v>76</v>
      </c>
      <c r="AY249" s="18" t="s">
        <v>109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8" t="s">
        <v>74</v>
      </c>
      <c r="BK249" s="210">
        <f>ROUND(I249*H249,2)</f>
        <v>0</v>
      </c>
      <c r="BL249" s="18" t="s">
        <v>355</v>
      </c>
      <c r="BM249" s="209" t="s">
        <v>380</v>
      </c>
    </row>
    <row r="250" s="2" customFormat="1">
      <c r="A250" s="39"/>
      <c r="B250" s="40"/>
      <c r="C250" s="41"/>
      <c r="D250" s="211" t="s">
        <v>118</v>
      </c>
      <c r="E250" s="41"/>
      <c r="F250" s="212" t="s">
        <v>379</v>
      </c>
      <c r="G250" s="41"/>
      <c r="H250" s="41"/>
      <c r="I250" s="213"/>
      <c r="J250" s="41"/>
      <c r="K250" s="41"/>
      <c r="L250" s="45"/>
      <c r="M250" s="251"/>
      <c r="N250" s="252"/>
      <c r="O250" s="253"/>
      <c r="P250" s="253"/>
      <c r="Q250" s="253"/>
      <c r="R250" s="253"/>
      <c r="S250" s="253"/>
      <c r="T250" s="25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118</v>
      </c>
      <c r="AU250" s="18" t="s">
        <v>76</v>
      </c>
    </row>
    <row r="251" s="2" customFormat="1" ht="6.96" customHeight="1">
      <c r="A251" s="39"/>
      <c r="B251" s="60"/>
      <c r="C251" s="61"/>
      <c r="D251" s="61"/>
      <c r="E251" s="61"/>
      <c r="F251" s="61"/>
      <c r="G251" s="61"/>
      <c r="H251" s="61"/>
      <c r="I251" s="61"/>
      <c r="J251" s="61"/>
      <c r="K251" s="61"/>
      <c r="L251" s="45"/>
      <c r="M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</row>
  </sheetData>
  <sheetProtection sheet="1" autoFilter="0" formatColumns="0" formatRows="0" objects="1" scenarios="1" spinCount="100000" saltValue="3fn6xCk+DiD5pBcT/aQIBt1DxByuxtng17shu2sGKvsEZ0xXktYIzeCQfBmWlZ/bM1Xpbh/yOy4KU93mv00siw==" hashValue="f2cQmDJP7xf0LhKWAsObSB1NJKSlLR1mzvOAnks3MjIQ2RTrlQYYz+hSLmw2FOdlWetlIolVlUi/z7k0tHb1Og==" algorithmName="SHA-512" password="CC35"/>
  <autoFilter ref="C84:K250"/>
  <mergeCells count="6">
    <mergeCell ref="E7:H7"/>
    <mergeCell ref="E16:H16"/>
    <mergeCell ref="E25:H25"/>
    <mergeCell ref="E46:H46"/>
    <mergeCell ref="E77:H77"/>
    <mergeCell ref="L2:V2"/>
  </mergeCells>
  <hyperlinks>
    <hyperlink ref="F90" r:id="rId1" display="https://podminky.urs.cz/item/CS_URS_2025_01/111251101"/>
    <hyperlink ref="F94" r:id="rId2" display="https://podminky.urs.cz/item/CS_URS_2025_01/112155311"/>
    <hyperlink ref="F97" r:id="rId3" display="https://podminky.urs.cz/item/CS_URS_2025_01/114203103"/>
    <hyperlink ref="F101" r:id="rId4" display="https://podminky.urs.cz/item/CS_URS_2025_01/115101201"/>
    <hyperlink ref="F104" r:id="rId5" display="https://podminky.urs.cz/item/CS_URS_2025_01/122251702"/>
    <hyperlink ref="F110" r:id="rId6" display="https://podminky.urs.cz/item/CS_URS_2025_01/122251791"/>
    <hyperlink ref="F114" r:id="rId7" display="https://podminky.urs.cz/item/CS_URS_2025_01/132251101"/>
    <hyperlink ref="F120" r:id="rId8" display="https://podminky.urs.cz/item/CS_URS_2025_01/166151101"/>
    <hyperlink ref="F126" r:id="rId9" display="https://podminky.urs.cz/item/CS_URS_2025_01/171151131"/>
    <hyperlink ref="F133" r:id="rId10" display="https://podminky.urs.cz/item/CS_URS_2025_01/181411122"/>
    <hyperlink ref="F142" r:id="rId11" display="https://podminky.urs.cz/item/CS_URS_2025_01/182151111"/>
    <hyperlink ref="F154" r:id="rId12" display="https://podminky.urs.cz/item/CS_URS_2025_01/311351411"/>
    <hyperlink ref="F158" r:id="rId13" display="https://podminky.urs.cz/item/CS_URS_2025_01/311351412"/>
    <hyperlink ref="F162" r:id="rId14" display="https://podminky.urs.cz/item/CS_URS_2025_01/312321511"/>
    <hyperlink ref="F166" r:id="rId15" display="https://podminky.urs.cz/item/CS_URS_2025_01/312362021"/>
    <hyperlink ref="F171" r:id="rId16" display="https://podminky.urs.cz/item/CS_URS_2025_01/451313531"/>
    <hyperlink ref="F178" r:id="rId17" display="https://podminky.urs.cz/item/CS_URS_2025_01/465513227"/>
    <hyperlink ref="F182" r:id="rId18" display="https://podminky.urs.cz/item/CS_URS_2025_01/462451114"/>
    <hyperlink ref="F186" r:id="rId19" display="https://podminky.urs.cz/item/CS_URS_2025_01/462513161"/>
    <hyperlink ref="F193" r:id="rId20" display="https://podminky.urs.cz/item/CS_URS_2025_01/462513169"/>
    <hyperlink ref="F197" r:id="rId21" display="https://podminky.urs.cz/item/CS_URS_2025_01/462514161"/>
    <hyperlink ref="F201" r:id="rId22" display="https://podminky.urs.cz/item/CS_URS_2025_01/463211158"/>
    <hyperlink ref="F209" r:id="rId23" display="https://podminky.urs.cz/item/CS_URS_2025_01/820471811"/>
    <hyperlink ref="F216" r:id="rId24" display="https://podminky.urs.cz/item/CS_URS_2025_01/997013501"/>
    <hyperlink ref="F219" r:id="rId25" display="https://podminky.urs.cz/item/CS_URS_2025_01/997013509"/>
    <hyperlink ref="F223" r:id="rId26" display="https://podminky.urs.cz/item/CS_URS_2025_01/997013862"/>
    <hyperlink ref="F227" r:id="rId27" display="https://podminky.urs.cz/item/CS_URS_2025_01/998332011"/>
    <hyperlink ref="F237" r:id="rId28" display="https://podminky.urs.cz/item/CS_URS_2025_01/012444000"/>
    <hyperlink ref="F240" r:id="rId29" display="https://podminky.urs.cz/item/CS_URS_2025_01/013254000"/>
    <hyperlink ref="F243" r:id="rId30" display="https://podminky.urs.cz/item/CS_URS_2025_01/013274000"/>
    <hyperlink ref="F246" r:id="rId31" display="https://podminky.urs.cz/item/CS_URS_2025_01/01328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5" customFormat="1" ht="45" customHeight="1">
      <c r="B3" s="259"/>
      <c r="C3" s="260" t="s">
        <v>381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382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383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384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385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386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387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388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389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390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391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73</v>
      </c>
      <c r="F18" s="266" t="s">
        <v>392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393</v>
      </c>
      <c r="F19" s="266" t="s">
        <v>394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395</v>
      </c>
      <c r="F20" s="266" t="s">
        <v>396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397</v>
      </c>
      <c r="F21" s="266" t="s">
        <v>398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399</v>
      </c>
      <c r="F22" s="266" t="s">
        <v>400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401</v>
      </c>
      <c r="F23" s="266" t="s">
        <v>402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403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404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405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406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407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408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409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410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411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95</v>
      </c>
      <c r="F36" s="266"/>
      <c r="G36" s="266" t="s">
        <v>412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413</v>
      </c>
      <c r="F37" s="266"/>
      <c r="G37" s="266" t="s">
        <v>414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50</v>
      </c>
      <c r="F38" s="266"/>
      <c r="G38" s="266" t="s">
        <v>415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51</v>
      </c>
      <c r="F39" s="266"/>
      <c r="G39" s="266" t="s">
        <v>416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96</v>
      </c>
      <c r="F40" s="266"/>
      <c r="G40" s="266" t="s">
        <v>417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97</v>
      </c>
      <c r="F41" s="266"/>
      <c r="G41" s="266" t="s">
        <v>418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419</v>
      </c>
      <c r="F42" s="266"/>
      <c r="G42" s="266" t="s">
        <v>420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421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422</v>
      </c>
      <c r="F44" s="266"/>
      <c r="G44" s="266" t="s">
        <v>423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99</v>
      </c>
      <c r="F45" s="266"/>
      <c r="G45" s="266" t="s">
        <v>424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425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426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427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428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429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430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431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432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433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434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435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436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437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438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439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440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441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442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443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444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445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446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447</v>
      </c>
      <c r="D76" s="284"/>
      <c r="E76" s="284"/>
      <c r="F76" s="284" t="s">
        <v>448</v>
      </c>
      <c r="G76" s="285"/>
      <c r="H76" s="284" t="s">
        <v>51</v>
      </c>
      <c r="I76" s="284" t="s">
        <v>54</v>
      </c>
      <c r="J76" s="284" t="s">
        <v>449</v>
      </c>
      <c r="K76" s="283"/>
    </row>
    <row r="77" s="1" customFormat="1" ht="17.25" customHeight="1">
      <c r="B77" s="281"/>
      <c r="C77" s="286" t="s">
        <v>450</v>
      </c>
      <c r="D77" s="286"/>
      <c r="E77" s="286"/>
      <c r="F77" s="287" t="s">
        <v>451</v>
      </c>
      <c r="G77" s="288"/>
      <c r="H77" s="286"/>
      <c r="I77" s="286"/>
      <c r="J77" s="286" t="s">
        <v>452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50</v>
      </c>
      <c r="D79" s="291"/>
      <c r="E79" s="291"/>
      <c r="F79" s="292" t="s">
        <v>453</v>
      </c>
      <c r="G79" s="293"/>
      <c r="H79" s="269" t="s">
        <v>454</v>
      </c>
      <c r="I79" s="269" t="s">
        <v>455</v>
      </c>
      <c r="J79" s="269">
        <v>20</v>
      </c>
      <c r="K79" s="283"/>
    </row>
    <row r="80" s="1" customFormat="1" ht="15" customHeight="1">
      <c r="B80" s="281"/>
      <c r="C80" s="269" t="s">
        <v>456</v>
      </c>
      <c r="D80" s="269"/>
      <c r="E80" s="269"/>
      <c r="F80" s="292" t="s">
        <v>453</v>
      </c>
      <c r="G80" s="293"/>
      <c r="H80" s="269" t="s">
        <v>457</v>
      </c>
      <c r="I80" s="269" t="s">
        <v>455</v>
      </c>
      <c r="J80" s="269">
        <v>120</v>
      </c>
      <c r="K80" s="283"/>
    </row>
    <row r="81" s="1" customFormat="1" ht="15" customHeight="1">
      <c r="B81" s="294"/>
      <c r="C81" s="269" t="s">
        <v>458</v>
      </c>
      <c r="D81" s="269"/>
      <c r="E81" s="269"/>
      <c r="F81" s="292" t="s">
        <v>459</v>
      </c>
      <c r="G81" s="293"/>
      <c r="H81" s="269" t="s">
        <v>460</v>
      </c>
      <c r="I81" s="269" t="s">
        <v>455</v>
      </c>
      <c r="J81" s="269">
        <v>50</v>
      </c>
      <c r="K81" s="283"/>
    </row>
    <row r="82" s="1" customFormat="1" ht="15" customHeight="1">
      <c r="B82" s="294"/>
      <c r="C82" s="269" t="s">
        <v>461</v>
      </c>
      <c r="D82" s="269"/>
      <c r="E82" s="269"/>
      <c r="F82" s="292" t="s">
        <v>453</v>
      </c>
      <c r="G82" s="293"/>
      <c r="H82" s="269" t="s">
        <v>462</v>
      </c>
      <c r="I82" s="269" t="s">
        <v>463</v>
      </c>
      <c r="J82" s="269"/>
      <c r="K82" s="283"/>
    </row>
    <row r="83" s="1" customFormat="1" ht="15" customHeight="1">
      <c r="B83" s="294"/>
      <c r="C83" s="295" t="s">
        <v>464</v>
      </c>
      <c r="D83" s="295"/>
      <c r="E83" s="295"/>
      <c r="F83" s="296" t="s">
        <v>459</v>
      </c>
      <c r="G83" s="295"/>
      <c r="H83" s="295" t="s">
        <v>465</v>
      </c>
      <c r="I83" s="295" t="s">
        <v>455</v>
      </c>
      <c r="J83" s="295">
        <v>15</v>
      </c>
      <c r="K83" s="283"/>
    </row>
    <row r="84" s="1" customFormat="1" ht="15" customHeight="1">
      <c r="B84" s="294"/>
      <c r="C84" s="295" t="s">
        <v>466</v>
      </c>
      <c r="D84" s="295"/>
      <c r="E84" s="295"/>
      <c r="F84" s="296" t="s">
        <v>459</v>
      </c>
      <c r="G84" s="295"/>
      <c r="H84" s="295" t="s">
        <v>467</v>
      </c>
      <c r="I84" s="295" t="s">
        <v>455</v>
      </c>
      <c r="J84" s="295">
        <v>15</v>
      </c>
      <c r="K84" s="283"/>
    </row>
    <row r="85" s="1" customFormat="1" ht="15" customHeight="1">
      <c r="B85" s="294"/>
      <c r="C85" s="295" t="s">
        <v>468</v>
      </c>
      <c r="D85" s="295"/>
      <c r="E85" s="295"/>
      <c r="F85" s="296" t="s">
        <v>459</v>
      </c>
      <c r="G85" s="295"/>
      <c r="H85" s="295" t="s">
        <v>469</v>
      </c>
      <c r="I85" s="295" t="s">
        <v>455</v>
      </c>
      <c r="J85" s="295">
        <v>20</v>
      </c>
      <c r="K85" s="283"/>
    </row>
    <row r="86" s="1" customFormat="1" ht="15" customHeight="1">
      <c r="B86" s="294"/>
      <c r="C86" s="295" t="s">
        <v>470</v>
      </c>
      <c r="D86" s="295"/>
      <c r="E86" s="295"/>
      <c r="F86" s="296" t="s">
        <v>459</v>
      </c>
      <c r="G86" s="295"/>
      <c r="H86" s="295" t="s">
        <v>471</v>
      </c>
      <c r="I86" s="295" t="s">
        <v>455</v>
      </c>
      <c r="J86" s="295">
        <v>20</v>
      </c>
      <c r="K86" s="283"/>
    </row>
    <row r="87" s="1" customFormat="1" ht="15" customHeight="1">
      <c r="B87" s="294"/>
      <c r="C87" s="269" t="s">
        <v>472</v>
      </c>
      <c r="D87" s="269"/>
      <c r="E87" s="269"/>
      <c r="F87" s="292" t="s">
        <v>459</v>
      </c>
      <c r="G87" s="293"/>
      <c r="H87" s="269" t="s">
        <v>473</v>
      </c>
      <c r="I87" s="269" t="s">
        <v>455</v>
      </c>
      <c r="J87" s="269">
        <v>50</v>
      </c>
      <c r="K87" s="283"/>
    </row>
    <row r="88" s="1" customFormat="1" ht="15" customHeight="1">
      <c r="B88" s="294"/>
      <c r="C88" s="269" t="s">
        <v>474</v>
      </c>
      <c r="D88" s="269"/>
      <c r="E88" s="269"/>
      <c r="F88" s="292" t="s">
        <v>459</v>
      </c>
      <c r="G88" s="293"/>
      <c r="H88" s="269" t="s">
        <v>475</v>
      </c>
      <c r="I88" s="269" t="s">
        <v>455</v>
      </c>
      <c r="J88" s="269">
        <v>20</v>
      </c>
      <c r="K88" s="283"/>
    </row>
    <row r="89" s="1" customFormat="1" ht="15" customHeight="1">
      <c r="B89" s="294"/>
      <c r="C89" s="269" t="s">
        <v>476</v>
      </c>
      <c r="D89" s="269"/>
      <c r="E89" s="269"/>
      <c r="F89" s="292" t="s">
        <v>459</v>
      </c>
      <c r="G89" s="293"/>
      <c r="H89" s="269" t="s">
        <v>477</v>
      </c>
      <c r="I89" s="269" t="s">
        <v>455</v>
      </c>
      <c r="J89" s="269">
        <v>20</v>
      </c>
      <c r="K89" s="283"/>
    </row>
    <row r="90" s="1" customFormat="1" ht="15" customHeight="1">
      <c r="B90" s="294"/>
      <c r="C90" s="269" t="s">
        <v>478</v>
      </c>
      <c r="D90" s="269"/>
      <c r="E90" s="269"/>
      <c r="F90" s="292" t="s">
        <v>459</v>
      </c>
      <c r="G90" s="293"/>
      <c r="H90" s="269" t="s">
        <v>479</v>
      </c>
      <c r="I90" s="269" t="s">
        <v>455</v>
      </c>
      <c r="J90" s="269">
        <v>50</v>
      </c>
      <c r="K90" s="283"/>
    </row>
    <row r="91" s="1" customFormat="1" ht="15" customHeight="1">
      <c r="B91" s="294"/>
      <c r="C91" s="269" t="s">
        <v>480</v>
      </c>
      <c r="D91" s="269"/>
      <c r="E91" s="269"/>
      <c r="F91" s="292" t="s">
        <v>459</v>
      </c>
      <c r="G91" s="293"/>
      <c r="H91" s="269" t="s">
        <v>480</v>
      </c>
      <c r="I91" s="269" t="s">
        <v>455</v>
      </c>
      <c r="J91" s="269">
        <v>50</v>
      </c>
      <c r="K91" s="283"/>
    </row>
    <row r="92" s="1" customFormat="1" ht="15" customHeight="1">
      <c r="B92" s="294"/>
      <c r="C92" s="269" t="s">
        <v>481</v>
      </c>
      <c r="D92" s="269"/>
      <c r="E92" s="269"/>
      <c r="F92" s="292" t="s">
        <v>459</v>
      </c>
      <c r="G92" s="293"/>
      <c r="H92" s="269" t="s">
        <v>482</v>
      </c>
      <c r="I92" s="269" t="s">
        <v>455</v>
      </c>
      <c r="J92" s="269">
        <v>255</v>
      </c>
      <c r="K92" s="283"/>
    </row>
    <row r="93" s="1" customFormat="1" ht="15" customHeight="1">
      <c r="B93" s="294"/>
      <c r="C93" s="269" t="s">
        <v>483</v>
      </c>
      <c r="D93" s="269"/>
      <c r="E93" s="269"/>
      <c r="F93" s="292" t="s">
        <v>453</v>
      </c>
      <c r="G93" s="293"/>
      <c r="H93" s="269" t="s">
        <v>484</v>
      </c>
      <c r="I93" s="269" t="s">
        <v>485</v>
      </c>
      <c r="J93" s="269"/>
      <c r="K93" s="283"/>
    </row>
    <row r="94" s="1" customFormat="1" ht="15" customHeight="1">
      <c r="B94" s="294"/>
      <c r="C94" s="269" t="s">
        <v>486</v>
      </c>
      <c r="D94" s="269"/>
      <c r="E94" s="269"/>
      <c r="F94" s="292" t="s">
        <v>453</v>
      </c>
      <c r="G94" s="293"/>
      <c r="H94" s="269" t="s">
        <v>487</v>
      </c>
      <c r="I94" s="269" t="s">
        <v>488</v>
      </c>
      <c r="J94" s="269"/>
      <c r="K94" s="283"/>
    </row>
    <row r="95" s="1" customFormat="1" ht="15" customHeight="1">
      <c r="B95" s="294"/>
      <c r="C95" s="269" t="s">
        <v>489</v>
      </c>
      <c r="D95" s="269"/>
      <c r="E95" s="269"/>
      <c r="F95" s="292" t="s">
        <v>453</v>
      </c>
      <c r="G95" s="293"/>
      <c r="H95" s="269" t="s">
        <v>489</v>
      </c>
      <c r="I95" s="269" t="s">
        <v>488</v>
      </c>
      <c r="J95" s="269"/>
      <c r="K95" s="283"/>
    </row>
    <row r="96" s="1" customFormat="1" ht="15" customHeight="1">
      <c r="B96" s="294"/>
      <c r="C96" s="269" t="s">
        <v>35</v>
      </c>
      <c r="D96" s="269"/>
      <c r="E96" s="269"/>
      <c r="F96" s="292" t="s">
        <v>453</v>
      </c>
      <c r="G96" s="293"/>
      <c r="H96" s="269" t="s">
        <v>490</v>
      </c>
      <c r="I96" s="269" t="s">
        <v>488</v>
      </c>
      <c r="J96" s="269"/>
      <c r="K96" s="283"/>
    </row>
    <row r="97" s="1" customFormat="1" ht="15" customHeight="1">
      <c r="B97" s="294"/>
      <c r="C97" s="269" t="s">
        <v>45</v>
      </c>
      <c r="D97" s="269"/>
      <c r="E97" s="269"/>
      <c r="F97" s="292" t="s">
        <v>453</v>
      </c>
      <c r="G97" s="293"/>
      <c r="H97" s="269" t="s">
        <v>491</v>
      </c>
      <c r="I97" s="269" t="s">
        <v>488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492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447</v>
      </c>
      <c r="D103" s="284"/>
      <c r="E103" s="284"/>
      <c r="F103" s="284" t="s">
        <v>448</v>
      </c>
      <c r="G103" s="285"/>
      <c r="H103" s="284" t="s">
        <v>51</v>
      </c>
      <c r="I103" s="284" t="s">
        <v>54</v>
      </c>
      <c r="J103" s="284" t="s">
        <v>449</v>
      </c>
      <c r="K103" s="283"/>
    </row>
    <row r="104" s="1" customFormat="1" ht="17.25" customHeight="1">
      <c r="B104" s="281"/>
      <c r="C104" s="286" t="s">
        <v>450</v>
      </c>
      <c r="D104" s="286"/>
      <c r="E104" s="286"/>
      <c r="F104" s="287" t="s">
        <v>451</v>
      </c>
      <c r="G104" s="288"/>
      <c r="H104" s="286"/>
      <c r="I104" s="286"/>
      <c r="J104" s="286" t="s">
        <v>452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50</v>
      </c>
      <c r="D106" s="291"/>
      <c r="E106" s="291"/>
      <c r="F106" s="292" t="s">
        <v>453</v>
      </c>
      <c r="G106" s="269"/>
      <c r="H106" s="269" t="s">
        <v>493</v>
      </c>
      <c r="I106" s="269" t="s">
        <v>455</v>
      </c>
      <c r="J106" s="269">
        <v>20</v>
      </c>
      <c r="K106" s="283"/>
    </row>
    <row r="107" s="1" customFormat="1" ht="15" customHeight="1">
      <c r="B107" s="281"/>
      <c r="C107" s="269" t="s">
        <v>456</v>
      </c>
      <c r="D107" s="269"/>
      <c r="E107" s="269"/>
      <c r="F107" s="292" t="s">
        <v>453</v>
      </c>
      <c r="G107" s="269"/>
      <c r="H107" s="269" t="s">
        <v>493</v>
      </c>
      <c r="I107" s="269" t="s">
        <v>455</v>
      </c>
      <c r="J107" s="269">
        <v>120</v>
      </c>
      <c r="K107" s="283"/>
    </row>
    <row r="108" s="1" customFormat="1" ht="15" customHeight="1">
      <c r="B108" s="294"/>
      <c r="C108" s="269" t="s">
        <v>458</v>
      </c>
      <c r="D108" s="269"/>
      <c r="E108" s="269"/>
      <c r="F108" s="292" t="s">
        <v>459</v>
      </c>
      <c r="G108" s="269"/>
      <c r="H108" s="269" t="s">
        <v>493</v>
      </c>
      <c r="I108" s="269" t="s">
        <v>455</v>
      </c>
      <c r="J108" s="269">
        <v>50</v>
      </c>
      <c r="K108" s="283"/>
    </row>
    <row r="109" s="1" customFormat="1" ht="15" customHeight="1">
      <c r="B109" s="294"/>
      <c r="C109" s="269" t="s">
        <v>461</v>
      </c>
      <c r="D109" s="269"/>
      <c r="E109" s="269"/>
      <c r="F109" s="292" t="s">
        <v>453</v>
      </c>
      <c r="G109" s="269"/>
      <c r="H109" s="269" t="s">
        <v>493</v>
      </c>
      <c r="I109" s="269" t="s">
        <v>463</v>
      </c>
      <c r="J109" s="269"/>
      <c r="K109" s="283"/>
    </row>
    <row r="110" s="1" customFormat="1" ht="15" customHeight="1">
      <c r="B110" s="294"/>
      <c r="C110" s="269" t="s">
        <v>472</v>
      </c>
      <c r="D110" s="269"/>
      <c r="E110" s="269"/>
      <c r="F110" s="292" t="s">
        <v>459</v>
      </c>
      <c r="G110" s="269"/>
      <c r="H110" s="269" t="s">
        <v>493</v>
      </c>
      <c r="I110" s="269" t="s">
        <v>455</v>
      </c>
      <c r="J110" s="269">
        <v>50</v>
      </c>
      <c r="K110" s="283"/>
    </row>
    <row r="111" s="1" customFormat="1" ht="15" customHeight="1">
      <c r="B111" s="294"/>
      <c r="C111" s="269" t="s">
        <v>480</v>
      </c>
      <c r="D111" s="269"/>
      <c r="E111" s="269"/>
      <c r="F111" s="292" t="s">
        <v>459</v>
      </c>
      <c r="G111" s="269"/>
      <c r="H111" s="269" t="s">
        <v>493</v>
      </c>
      <c r="I111" s="269" t="s">
        <v>455</v>
      </c>
      <c r="J111" s="269">
        <v>50</v>
      </c>
      <c r="K111" s="283"/>
    </row>
    <row r="112" s="1" customFormat="1" ht="15" customHeight="1">
      <c r="B112" s="294"/>
      <c r="C112" s="269" t="s">
        <v>478</v>
      </c>
      <c r="D112" s="269"/>
      <c r="E112" s="269"/>
      <c r="F112" s="292" t="s">
        <v>459</v>
      </c>
      <c r="G112" s="269"/>
      <c r="H112" s="269" t="s">
        <v>493</v>
      </c>
      <c r="I112" s="269" t="s">
        <v>455</v>
      </c>
      <c r="J112" s="269">
        <v>50</v>
      </c>
      <c r="K112" s="283"/>
    </row>
    <row r="113" s="1" customFormat="1" ht="15" customHeight="1">
      <c r="B113" s="294"/>
      <c r="C113" s="269" t="s">
        <v>50</v>
      </c>
      <c r="D113" s="269"/>
      <c r="E113" s="269"/>
      <c r="F113" s="292" t="s">
        <v>453</v>
      </c>
      <c r="G113" s="269"/>
      <c r="H113" s="269" t="s">
        <v>494</v>
      </c>
      <c r="I113" s="269" t="s">
        <v>455</v>
      </c>
      <c r="J113" s="269">
        <v>20</v>
      </c>
      <c r="K113" s="283"/>
    </row>
    <row r="114" s="1" customFormat="1" ht="15" customHeight="1">
      <c r="B114" s="294"/>
      <c r="C114" s="269" t="s">
        <v>495</v>
      </c>
      <c r="D114" s="269"/>
      <c r="E114" s="269"/>
      <c r="F114" s="292" t="s">
        <v>453</v>
      </c>
      <c r="G114" s="269"/>
      <c r="H114" s="269" t="s">
        <v>496</v>
      </c>
      <c r="I114" s="269" t="s">
        <v>455</v>
      </c>
      <c r="J114" s="269">
        <v>120</v>
      </c>
      <c r="K114" s="283"/>
    </row>
    <row r="115" s="1" customFormat="1" ht="15" customHeight="1">
      <c r="B115" s="294"/>
      <c r="C115" s="269" t="s">
        <v>35</v>
      </c>
      <c r="D115" s="269"/>
      <c r="E115" s="269"/>
      <c r="F115" s="292" t="s">
        <v>453</v>
      </c>
      <c r="G115" s="269"/>
      <c r="H115" s="269" t="s">
        <v>497</v>
      </c>
      <c r="I115" s="269" t="s">
        <v>488</v>
      </c>
      <c r="J115" s="269"/>
      <c r="K115" s="283"/>
    </row>
    <row r="116" s="1" customFormat="1" ht="15" customHeight="1">
      <c r="B116" s="294"/>
      <c r="C116" s="269" t="s">
        <v>45</v>
      </c>
      <c r="D116" s="269"/>
      <c r="E116" s="269"/>
      <c r="F116" s="292" t="s">
        <v>453</v>
      </c>
      <c r="G116" s="269"/>
      <c r="H116" s="269" t="s">
        <v>498</v>
      </c>
      <c r="I116" s="269" t="s">
        <v>488</v>
      </c>
      <c r="J116" s="269"/>
      <c r="K116" s="283"/>
    </row>
    <row r="117" s="1" customFormat="1" ht="15" customHeight="1">
      <c r="B117" s="294"/>
      <c r="C117" s="269" t="s">
        <v>54</v>
      </c>
      <c r="D117" s="269"/>
      <c r="E117" s="269"/>
      <c r="F117" s="292" t="s">
        <v>453</v>
      </c>
      <c r="G117" s="269"/>
      <c r="H117" s="269" t="s">
        <v>499</v>
      </c>
      <c r="I117" s="269" t="s">
        <v>500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501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447</v>
      </c>
      <c r="D123" s="284"/>
      <c r="E123" s="284"/>
      <c r="F123" s="284" t="s">
        <v>448</v>
      </c>
      <c r="G123" s="285"/>
      <c r="H123" s="284" t="s">
        <v>51</v>
      </c>
      <c r="I123" s="284" t="s">
        <v>54</v>
      </c>
      <c r="J123" s="284" t="s">
        <v>449</v>
      </c>
      <c r="K123" s="313"/>
    </row>
    <row r="124" s="1" customFormat="1" ht="17.25" customHeight="1">
      <c r="B124" s="312"/>
      <c r="C124" s="286" t="s">
        <v>450</v>
      </c>
      <c r="D124" s="286"/>
      <c r="E124" s="286"/>
      <c r="F124" s="287" t="s">
        <v>451</v>
      </c>
      <c r="G124" s="288"/>
      <c r="H124" s="286"/>
      <c r="I124" s="286"/>
      <c r="J124" s="286" t="s">
        <v>452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456</v>
      </c>
      <c r="D126" s="291"/>
      <c r="E126" s="291"/>
      <c r="F126" s="292" t="s">
        <v>453</v>
      </c>
      <c r="G126" s="269"/>
      <c r="H126" s="269" t="s">
        <v>493</v>
      </c>
      <c r="I126" s="269" t="s">
        <v>455</v>
      </c>
      <c r="J126" s="269">
        <v>120</v>
      </c>
      <c r="K126" s="317"/>
    </row>
    <row r="127" s="1" customFormat="1" ht="15" customHeight="1">
      <c r="B127" s="314"/>
      <c r="C127" s="269" t="s">
        <v>502</v>
      </c>
      <c r="D127" s="269"/>
      <c r="E127" s="269"/>
      <c r="F127" s="292" t="s">
        <v>453</v>
      </c>
      <c r="G127" s="269"/>
      <c r="H127" s="269" t="s">
        <v>503</v>
      </c>
      <c r="I127" s="269" t="s">
        <v>455</v>
      </c>
      <c r="J127" s="269" t="s">
        <v>504</v>
      </c>
      <c r="K127" s="317"/>
    </row>
    <row r="128" s="1" customFormat="1" ht="15" customHeight="1">
      <c r="B128" s="314"/>
      <c r="C128" s="269" t="s">
        <v>401</v>
      </c>
      <c r="D128" s="269"/>
      <c r="E128" s="269"/>
      <c r="F128" s="292" t="s">
        <v>453</v>
      </c>
      <c r="G128" s="269"/>
      <c r="H128" s="269" t="s">
        <v>505</v>
      </c>
      <c r="I128" s="269" t="s">
        <v>455</v>
      </c>
      <c r="J128" s="269" t="s">
        <v>504</v>
      </c>
      <c r="K128" s="317"/>
    </row>
    <row r="129" s="1" customFormat="1" ht="15" customHeight="1">
      <c r="B129" s="314"/>
      <c r="C129" s="269" t="s">
        <v>464</v>
      </c>
      <c r="D129" s="269"/>
      <c r="E129" s="269"/>
      <c r="F129" s="292" t="s">
        <v>459</v>
      </c>
      <c r="G129" s="269"/>
      <c r="H129" s="269" t="s">
        <v>465</v>
      </c>
      <c r="I129" s="269" t="s">
        <v>455</v>
      </c>
      <c r="J129" s="269">
        <v>15</v>
      </c>
      <c r="K129" s="317"/>
    </row>
    <row r="130" s="1" customFormat="1" ht="15" customHeight="1">
      <c r="B130" s="314"/>
      <c r="C130" s="295" t="s">
        <v>466</v>
      </c>
      <c r="D130" s="295"/>
      <c r="E130" s="295"/>
      <c r="F130" s="296" t="s">
        <v>459</v>
      </c>
      <c r="G130" s="295"/>
      <c r="H130" s="295" t="s">
        <v>467</v>
      </c>
      <c r="I130" s="295" t="s">
        <v>455</v>
      </c>
      <c r="J130" s="295">
        <v>15</v>
      </c>
      <c r="K130" s="317"/>
    </row>
    <row r="131" s="1" customFormat="1" ht="15" customHeight="1">
      <c r="B131" s="314"/>
      <c r="C131" s="295" t="s">
        <v>468</v>
      </c>
      <c r="D131" s="295"/>
      <c r="E131" s="295"/>
      <c r="F131" s="296" t="s">
        <v>459</v>
      </c>
      <c r="G131" s="295"/>
      <c r="H131" s="295" t="s">
        <v>469</v>
      </c>
      <c r="I131" s="295" t="s">
        <v>455</v>
      </c>
      <c r="J131" s="295">
        <v>20</v>
      </c>
      <c r="K131" s="317"/>
    </row>
    <row r="132" s="1" customFormat="1" ht="15" customHeight="1">
      <c r="B132" s="314"/>
      <c r="C132" s="295" t="s">
        <v>470</v>
      </c>
      <c r="D132" s="295"/>
      <c r="E132" s="295"/>
      <c r="F132" s="296" t="s">
        <v>459</v>
      </c>
      <c r="G132" s="295"/>
      <c r="H132" s="295" t="s">
        <v>471</v>
      </c>
      <c r="I132" s="295" t="s">
        <v>455</v>
      </c>
      <c r="J132" s="295">
        <v>20</v>
      </c>
      <c r="K132" s="317"/>
    </row>
    <row r="133" s="1" customFormat="1" ht="15" customHeight="1">
      <c r="B133" s="314"/>
      <c r="C133" s="269" t="s">
        <v>458</v>
      </c>
      <c r="D133" s="269"/>
      <c r="E133" s="269"/>
      <c r="F133" s="292" t="s">
        <v>459</v>
      </c>
      <c r="G133" s="269"/>
      <c r="H133" s="269" t="s">
        <v>493</v>
      </c>
      <c r="I133" s="269" t="s">
        <v>455</v>
      </c>
      <c r="J133" s="269">
        <v>50</v>
      </c>
      <c r="K133" s="317"/>
    </row>
    <row r="134" s="1" customFormat="1" ht="15" customHeight="1">
      <c r="B134" s="314"/>
      <c r="C134" s="269" t="s">
        <v>472</v>
      </c>
      <c r="D134" s="269"/>
      <c r="E134" s="269"/>
      <c r="F134" s="292" t="s">
        <v>459</v>
      </c>
      <c r="G134" s="269"/>
      <c r="H134" s="269" t="s">
        <v>493</v>
      </c>
      <c r="I134" s="269" t="s">
        <v>455</v>
      </c>
      <c r="J134" s="269">
        <v>50</v>
      </c>
      <c r="K134" s="317"/>
    </row>
    <row r="135" s="1" customFormat="1" ht="15" customHeight="1">
      <c r="B135" s="314"/>
      <c r="C135" s="269" t="s">
        <v>478</v>
      </c>
      <c r="D135" s="269"/>
      <c r="E135" s="269"/>
      <c r="F135" s="292" t="s">
        <v>459</v>
      </c>
      <c r="G135" s="269"/>
      <c r="H135" s="269" t="s">
        <v>493</v>
      </c>
      <c r="I135" s="269" t="s">
        <v>455</v>
      </c>
      <c r="J135" s="269">
        <v>50</v>
      </c>
      <c r="K135" s="317"/>
    </row>
    <row r="136" s="1" customFormat="1" ht="15" customHeight="1">
      <c r="B136" s="314"/>
      <c r="C136" s="269" t="s">
        <v>480</v>
      </c>
      <c r="D136" s="269"/>
      <c r="E136" s="269"/>
      <c r="F136" s="292" t="s">
        <v>459</v>
      </c>
      <c r="G136" s="269"/>
      <c r="H136" s="269" t="s">
        <v>493</v>
      </c>
      <c r="I136" s="269" t="s">
        <v>455</v>
      </c>
      <c r="J136" s="269">
        <v>50</v>
      </c>
      <c r="K136" s="317"/>
    </row>
    <row r="137" s="1" customFormat="1" ht="15" customHeight="1">
      <c r="B137" s="314"/>
      <c r="C137" s="269" t="s">
        <v>481</v>
      </c>
      <c r="D137" s="269"/>
      <c r="E137" s="269"/>
      <c r="F137" s="292" t="s">
        <v>459</v>
      </c>
      <c r="G137" s="269"/>
      <c r="H137" s="269" t="s">
        <v>506</v>
      </c>
      <c r="I137" s="269" t="s">
        <v>455</v>
      </c>
      <c r="J137" s="269">
        <v>255</v>
      </c>
      <c r="K137" s="317"/>
    </row>
    <row r="138" s="1" customFormat="1" ht="15" customHeight="1">
      <c r="B138" s="314"/>
      <c r="C138" s="269" t="s">
        <v>483</v>
      </c>
      <c r="D138" s="269"/>
      <c r="E138" s="269"/>
      <c r="F138" s="292" t="s">
        <v>453</v>
      </c>
      <c r="G138" s="269"/>
      <c r="H138" s="269" t="s">
        <v>507</v>
      </c>
      <c r="I138" s="269" t="s">
        <v>485</v>
      </c>
      <c r="J138" s="269"/>
      <c r="K138" s="317"/>
    </row>
    <row r="139" s="1" customFormat="1" ht="15" customHeight="1">
      <c r="B139" s="314"/>
      <c r="C139" s="269" t="s">
        <v>486</v>
      </c>
      <c r="D139" s="269"/>
      <c r="E139" s="269"/>
      <c r="F139" s="292" t="s">
        <v>453</v>
      </c>
      <c r="G139" s="269"/>
      <c r="H139" s="269" t="s">
        <v>508</v>
      </c>
      <c r="I139" s="269" t="s">
        <v>488</v>
      </c>
      <c r="J139" s="269"/>
      <c r="K139" s="317"/>
    </row>
    <row r="140" s="1" customFormat="1" ht="15" customHeight="1">
      <c r="B140" s="314"/>
      <c r="C140" s="269" t="s">
        <v>489</v>
      </c>
      <c r="D140" s="269"/>
      <c r="E140" s="269"/>
      <c r="F140" s="292" t="s">
        <v>453</v>
      </c>
      <c r="G140" s="269"/>
      <c r="H140" s="269" t="s">
        <v>489</v>
      </c>
      <c r="I140" s="269" t="s">
        <v>488</v>
      </c>
      <c r="J140" s="269"/>
      <c r="K140" s="317"/>
    </row>
    <row r="141" s="1" customFormat="1" ht="15" customHeight="1">
      <c r="B141" s="314"/>
      <c r="C141" s="269" t="s">
        <v>35</v>
      </c>
      <c r="D141" s="269"/>
      <c r="E141" s="269"/>
      <c r="F141" s="292" t="s">
        <v>453</v>
      </c>
      <c r="G141" s="269"/>
      <c r="H141" s="269" t="s">
        <v>509</v>
      </c>
      <c r="I141" s="269" t="s">
        <v>488</v>
      </c>
      <c r="J141" s="269"/>
      <c r="K141" s="317"/>
    </row>
    <row r="142" s="1" customFormat="1" ht="15" customHeight="1">
      <c r="B142" s="314"/>
      <c r="C142" s="269" t="s">
        <v>510</v>
      </c>
      <c r="D142" s="269"/>
      <c r="E142" s="269"/>
      <c r="F142" s="292" t="s">
        <v>453</v>
      </c>
      <c r="G142" s="269"/>
      <c r="H142" s="269" t="s">
        <v>511</v>
      </c>
      <c r="I142" s="269" t="s">
        <v>488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512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447</v>
      </c>
      <c r="D148" s="284"/>
      <c r="E148" s="284"/>
      <c r="F148" s="284" t="s">
        <v>448</v>
      </c>
      <c r="G148" s="285"/>
      <c r="H148" s="284" t="s">
        <v>51</v>
      </c>
      <c r="I148" s="284" t="s">
        <v>54</v>
      </c>
      <c r="J148" s="284" t="s">
        <v>449</v>
      </c>
      <c r="K148" s="283"/>
    </row>
    <row r="149" s="1" customFormat="1" ht="17.25" customHeight="1">
      <c r="B149" s="281"/>
      <c r="C149" s="286" t="s">
        <v>450</v>
      </c>
      <c r="D149" s="286"/>
      <c r="E149" s="286"/>
      <c r="F149" s="287" t="s">
        <v>451</v>
      </c>
      <c r="G149" s="288"/>
      <c r="H149" s="286"/>
      <c r="I149" s="286"/>
      <c r="J149" s="286" t="s">
        <v>452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456</v>
      </c>
      <c r="D151" s="269"/>
      <c r="E151" s="269"/>
      <c r="F151" s="322" t="s">
        <v>453</v>
      </c>
      <c r="G151" s="269"/>
      <c r="H151" s="321" t="s">
        <v>493</v>
      </c>
      <c r="I151" s="321" t="s">
        <v>455</v>
      </c>
      <c r="J151" s="321">
        <v>120</v>
      </c>
      <c r="K151" s="317"/>
    </row>
    <row r="152" s="1" customFormat="1" ht="15" customHeight="1">
      <c r="B152" s="294"/>
      <c r="C152" s="321" t="s">
        <v>502</v>
      </c>
      <c r="D152" s="269"/>
      <c r="E152" s="269"/>
      <c r="F152" s="322" t="s">
        <v>453</v>
      </c>
      <c r="G152" s="269"/>
      <c r="H152" s="321" t="s">
        <v>513</v>
      </c>
      <c r="I152" s="321" t="s">
        <v>455</v>
      </c>
      <c r="J152" s="321" t="s">
        <v>504</v>
      </c>
      <c r="K152" s="317"/>
    </row>
    <row r="153" s="1" customFormat="1" ht="15" customHeight="1">
      <c r="B153" s="294"/>
      <c r="C153" s="321" t="s">
        <v>401</v>
      </c>
      <c r="D153" s="269"/>
      <c r="E153" s="269"/>
      <c r="F153" s="322" t="s">
        <v>453</v>
      </c>
      <c r="G153" s="269"/>
      <c r="H153" s="321" t="s">
        <v>514</v>
      </c>
      <c r="I153" s="321" t="s">
        <v>455</v>
      </c>
      <c r="J153" s="321" t="s">
        <v>504</v>
      </c>
      <c r="K153" s="317"/>
    </row>
    <row r="154" s="1" customFormat="1" ht="15" customHeight="1">
      <c r="B154" s="294"/>
      <c r="C154" s="321" t="s">
        <v>458</v>
      </c>
      <c r="D154" s="269"/>
      <c r="E154" s="269"/>
      <c r="F154" s="322" t="s">
        <v>459</v>
      </c>
      <c r="G154" s="269"/>
      <c r="H154" s="321" t="s">
        <v>493</v>
      </c>
      <c r="I154" s="321" t="s">
        <v>455</v>
      </c>
      <c r="J154" s="321">
        <v>50</v>
      </c>
      <c r="K154" s="317"/>
    </row>
    <row r="155" s="1" customFormat="1" ht="15" customHeight="1">
      <c r="B155" s="294"/>
      <c r="C155" s="321" t="s">
        <v>461</v>
      </c>
      <c r="D155" s="269"/>
      <c r="E155" s="269"/>
      <c r="F155" s="322" t="s">
        <v>453</v>
      </c>
      <c r="G155" s="269"/>
      <c r="H155" s="321" t="s">
        <v>493</v>
      </c>
      <c r="I155" s="321" t="s">
        <v>463</v>
      </c>
      <c r="J155" s="321"/>
      <c r="K155" s="317"/>
    </row>
    <row r="156" s="1" customFormat="1" ht="15" customHeight="1">
      <c r="B156" s="294"/>
      <c r="C156" s="321" t="s">
        <v>472</v>
      </c>
      <c r="D156" s="269"/>
      <c r="E156" s="269"/>
      <c r="F156" s="322" t="s">
        <v>459</v>
      </c>
      <c r="G156" s="269"/>
      <c r="H156" s="321" t="s">
        <v>493</v>
      </c>
      <c r="I156" s="321" t="s">
        <v>455</v>
      </c>
      <c r="J156" s="321">
        <v>50</v>
      </c>
      <c r="K156" s="317"/>
    </row>
    <row r="157" s="1" customFormat="1" ht="15" customHeight="1">
      <c r="B157" s="294"/>
      <c r="C157" s="321" t="s">
        <v>480</v>
      </c>
      <c r="D157" s="269"/>
      <c r="E157" s="269"/>
      <c r="F157" s="322" t="s">
        <v>459</v>
      </c>
      <c r="G157" s="269"/>
      <c r="H157" s="321" t="s">
        <v>493</v>
      </c>
      <c r="I157" s="321" t="s">
        <v>455</v>
      </c>
      <c r="J157" s="321">
        <v>50</v>
      </c>
      <c r="K157" s="317"/>
    </row>
    <row r="158" s="1" customFormat="1" ht="15" customHeight="1">
      <c r="B158" s="294"/>
      <c r="C158" s="321" t="s">
        <v>478</v>
      </c>
      <c r="D158" s="269"/>
      <c r="E158" s="269"/>
      <c r="F158" s="322" t="s">
        <v>459</v>
      </c>
      <c r="G158" s="269"/>
      <c r="H158" s="321" t="s">
        <v>493</v>
      </c>
      <c r="I158" s="321" t="s">
        <v>455</v>
      </c>
      <c r="J158" s="321">
        <v>50</v>
      </c>
      <c r="K158" s="317"/>
    </row>
    <row r="159" s="1" customFormat="1" ht="15" customHeight="1">
      <c r="B159" s="294"/>
      <c r="C159" s="321" t="s">
        <v>79</v>
      </c>
      <c r="D159" s="269"/>
      <c r="E159" s="269"/>
      <c r="F159" s="322" t="s">
        <v>453</v>
      </c>
      <c r="G159" s="269"/>
      <c r="H159" s="321" t="s">
        <v>515</v>
      </c>
      <c r="I159" s="321" t="s">
        <v>455</v>
      </c>
      <c r="J159" s="321" t="s">
        <v>516</v>
      </c>
      <c r="K159" s="317"/>
    </row>
    <row r="160" s="1" customFormat="1" ht="15" customHeight="1">
      <c r="B160" s="294"/>
      <c r="C160" s="321" t="s">
        <v>517</v>
      </c>
      <c r="D160" s="269"/>
      <c r="E160" s="269"/>
      <c r="F160" s="322" t="s">
        <v>453</v>
      </c>
      <c r="G160" s="269"/>
      <c r="H160" s="321" t="s">
        <v>518</v>
      </c>
      <c r="I160" s="321" t="s">
        <v>488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519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447</v>
      </c>
      <c r="D166" s="284"/>
      <c r="E166" s="284"/>
      <c r="F166" s="284" t="s">
        <v>448</v>
      </c>
      <c r="G166" s="326"/>
      <c r="H166" s="327" t="s">
        <v>51</v>
      </c>
      <c r="I166" s="327" t="s">
        <v>54</v>
      </c>
      <c r="J166" s="284" t="s">
        <v>449</v>
      </c>
      <c r="K166" s="261"/>
    </row>
    <row r="167" s="1" customFormat="1" ht="17.25" customHeight="1">
      <c r="B167" s="262"/>
      <c r="C167" s="286" t="s">
        <v>450</v>
      </c>
      <c r="D167" s="286"/>
      <c r="E167" s="286"/>
      <c r="F167" s="287" t="s">
        <v>451</v>
      </c>
      <c r="G167" s="328"/>
      <c r="H167" s="329"/>
      <c r="I167" s="329"/>
      <c r="J167" s="286" t="s">
        <v>452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456</v>
      </c>
      <c r="D169" s="269"/>
      <c r="E169" s="269"/>
      <c r="F169" s="292" t="s">
        <v>453</v>
      </c>
      <c r="G169" s="269"/>
      <c r="H169" s="269" t="s">
        <v>493</v>
      </c>
      <c r="I169" s="269" t="s">
        <v>455</v>
      </c>
      <c r="J169" s="269">
        <v>120</v>
      </c>
      <c r="K169" s="317"/>
    </row>
    <row r="170" s="1" customFormat="1" ht="15" customHeight="1">
      <c r="B170" s="294"/>
      <c r="C170" s="269" t="s">
        <v>502</v>
      </c>
      <c r="D170" s="269"/>
      <c r="E170" s="269"/>
      <c r="F170" s="292" t="s">
        <v>453</v>
      </c>
      <c r="G170" s="269"/>
      <c r="H170" s="269" t="s">
        <v>503</v>
      </c>
      <c r="I170" s="269" t="s">
        <v>455</v>
      </c>
      <c r="J170" s="269" t="s">
        <v>504</v>
      </c>
      <c r="K170" s="317"/>
    </row>
    <row r="171" s="1" customFormat="1" ht="15" customHeight="1">
      <c r="B171" s="294"/>
      <c r="C171" s="269" t="s">
        <v>401</v>
      </c>
      <c r="D171" s="269"/>
      <c r="E171" s="269"/>
      <c r="F171" s="292" t="s">
        <v>453</v>
      </c>
      <c r="G171" s="269"/>
      <c r="H171" s="269" t="s">
        <v>520</v>
      </c>
      <c r="I171" s="269" t="s">
        <v>455</v>
      </c>
      <c r="J171" s="269" t="s">
        <v>504</v>
      </c>
      <c r="K171" s="317"/>
    </row>
    <row r="172" s="1" customFormat="1" ht="15" customHeight="1">
      <c r="B172" s="294"/>
      <c r="C172" s="269" t="s">
        <v>458</v>
      </c>
      <c r="D172" s="269"/>
      <c r="E172" s="269"/>
      <c r="F172" s="292" t="s">
        <v>459</v>
      </c>
      <c r="G172" s="269"/>
      <c r="H172" s="269" t="s">
        <v>520</v>
      </c>
      <c r="I172" s="269" t="s">
        <v>455</v>
      </c>
      <c r="J172" s="269">
        <v>50</v>
      </c>
      <c r="K172" s="317"/>
    </row>
    <row r="173" s="1" customFormat="1" ht="15" customHeight="1">
      <c r="B173" s="294"/>
      <c r="C173" s="269" t="s">
        <v>461</v>
      </c>
      <c r="D173" s="269"/>
      <c r="E173" s="269"/>
      <c r="F173" s="292" t="s">
        <v>453</v>
      </c>
      <c r="G173" s="269"/>
      <c r="H173" s="269" t="s">
        <v>520</v>
      </c>
      <c r="I173" s="269" t="s">
        <v>463</v>
      </c>
      <c r="J173" s="269"/>
      <c r="K173" s="317"/>
    </row>
    <row r="174" s="1" customFormat="1" ht="15" customHeight="1">
      <c r="B174" s="294"/>
      <c r="C174" s="269" t="s">
        <v>472</v>
      </c>
      <c r="D174" s="269"/>
      <c r="E174" s="269"/>
      <c r="F174" s="292" t="s">
        <v>459</v>
      </c>
      <c r="G174" s="269"/>
      <c r="H174" s="269" t="s">
        <v>520</v>
      </c>
      <c r="I174" s="269" t="s">
        <v>455</v>
      </c>
      <c r="J174" s="269">
        <v>50</v>
      </c>
      <c r="K174" s="317"/>
    </row>
    <row r="175" s="1" customFormat="1" ht="15" customHeight="1">
      <c r="B175" s="294"/>
      <c r="C175" s="269" t="s">
        <v>480</v>
      </c>
      <c r="D175" s="269"/>
      <c r="E175" s="269"/>
      <c r="F175" s="292" t="s">
        <v>459</v>
      </c>
      <c r="G175" s="269"/>
      <c r="H175" s="269" t="s">
        <v>520</v>
      </c>
      <c r="I175" s="269" t="s">
        <v>455</v>
      </c>
      <c r="J175" s="269">
        <v>50</v>
      </c>
      <c r="K175" s="317"/>
    </row>
    <row r="176" s="1" customFormat="1" ht="15" customHeight="1">
      <c r="B176" s="294"/>
      <c r="C176" s="269" t="s">
        <v>478</v>
      </c>
      <c r="D176" s="269"/>
      <c r="E176" s="269"/>
      <c r="F176" s="292" t="s">
        <v>459</v>
      </c>
      <c r="G176" s="269"/>
      <c r="H176" s="269" t="s">
        <v>520</v>
      </c>
      <c r="I176" s="269" t="s">
        <v>455</v>
      </c>
      <c r="J176" s="269">
        <v>50</v>
      </c>
      <c r="K176" s="317"/>
    </row>
    <row r="177" s="1" customFormat="1" ht="15" customHeight="1">
      <c r="B177" s="294"/>
      <c r="C177" s="269" t="s">
        <v>95</v>
      </c>
      <c r="D177" s="269"/>
      <c r="E177" s="269"/>
      <c r="F177" s="292" t="s">
        <v>453</v>
      </c>
      <c r="G177" s="269"/>
      <c r="H177" s="269" t="s">
        <v>521</v>
      </c>
      <c r="I177" s="269" t="s">
        <v>522</v>
      </c>
      <c r="J177" s="269"/>
      <c r="K177" s="317"/>
    </row>
    <row r="178" s="1" customFormat="1" ht="15" customHeight="1">
      <c r="B178" s="294"/>
      <c r="C178" s="269" t="s">
        <v>54</v>
      </c>
      <c r="D178" s="269"/>
      <c r="E178" s="269"/>
      <c r="F178" s="292" t="s">
        <v>453</v>
      </c>
      <c r="G178" s="269"/>
      <c r="H178" s="269" t="s">
        <v>523</v>
      </c>
      <c r="I178" s="269" t="s">
        <v>524</v>
      </c>
      <c r="J178" s="269">
        <v>1</v>
      </c>
      <c r="K178" s="317"/>
    </row>
    <row r="179" s="1" customFormat="1" ht="15" customHeight="1">
      <c r="B179" s="294"/>
      <c r="C179" s="269" t="s">
        <v>50</v>
      </c>
      <c r="D179" s="269"/>
      <c r="E179" s="269"/>
      <c r="F179" s="292" t="s">
        <v>453</v>
      </c>
      <c r="G179" s="269"/>
      <c r="H179" s="269" t="s">
        <v>525</v>
      </c>
      <c r="I179" s="269" t="s">
        <v>455</v>
      </c>
      <c r="J179" s="269">
        <v>20</v>
      </c>
      <c r="K179" s="317"/>
    </row>
    <row r="180" s="1" customFormat="1" ht="15" customHeight="1">
      <c r="B180" s="294"/>
      <c r="C180" s="269" t="s">
        <v>51</v>
      </c>
      <c r="D180" s="269"/>
      <c r="E180" s="269"/>
      <c r="F180" s="292" t="s">
        <v>453</v>
      </c>
      <c r="G180" s="269"/>
      <c r="H180" s="269" t="s">
        <v>526</v>
      </c>
      <c r="I180" s="269" t="s">
        <v>455</v>
      </c>
      <c r="J180" s="269">
        <v>255</v>
      </c>
      <c r="K180" s="317"/>
    </row>
    <row r="181" s="1" customFormat="1" ht="15" customHeight="1">
      <c r="B181" s="294"/>
      <c r="C181" s="269" t="s">
        <v>96</v>
      </c>
      <c r="D181" s="269"/>
      <c r="E181" s="269"/>
      <c r="F181" s="292" t="s">
        <v>453</v>
      </c>
      <c r="G181" s="269"/>
      <c r="H181" s="269" t="s">
        <v>417</v>
      </c>
      <c r="I181" s="269" t="s">
        <v>455</v>
      </c>
      <c r="J181" s="269">
        <v>10</v>
      </c>
      <c r="K181" s="317"/>
    </row>
    <row r="182" s="1" customFormat="1" ht="15" customHeight="1">
      <c r="B182" s="294"/>
      <c r="C182" s="269" t="s">
        <v>97</v>
      </c>
      <c r="D182" s="269"/>
      <c r="E182" s="269"/>
      <c r="F182" s="292" t="s">
        <v>453</v>
      </c>
      <c r="G182" s="269"/>
      <c r="H182" s="269" t="s">
        <v>527</v>
      </c>
      <c r="I182" s="269" t="s">
        <v>488</v>
      </c>
      <c r="J182" s="269"/>
      <c r="K182" s="317"/>
    </row>
    <row r="183" s="1" customFormat="1" ht="15" customHeight="1">
      <c r="B183" s="294"/>
      <c r="C183" s="269" t="s">
        <v>528</v>
      </c>
      <c r="D183" s="269"/>
      <c r="E183" s="269"/>
      <c r="F183" s="292" t="s">
        <v>453</v>
      </c>
      <c r="G183" s="269"/>
      <c r="H183" s="269" t="s">
        <v>529</v>
      </c>
      <c r="I183" s="269" t="s">
        <v>488</v>
      </c>
      <c r="J183" s="269"/>
      <c r="K183" s="317"/>
    </row>
    <row r="184" s="1" customFormat="1" ht="15" customHeight="1">
      <c r="B184" s="294"/>
      <c r="C184" s="269" t="s">
        <v>517</v>
      </c>
      <c r="D184" s="269"/>
      <c r="E184" s="269"/>
      <c r="F184" s="292" t="s">
        <v>453</v>
      </c>
      <c r="G184" s="269"/>
      <c r="H184" s="269" t="s">
        <v>530</v>
      </c>
      <c r="I184" s="269" t="s">
        <v>488</v>
      </c>
      <c r="J184" s="269"/>
      <c r="K184" s="317"/>
    </row>
    <row r="185" s="1" customFormat="1" ht="15" customHeight="1">
      <c r="B185" s="294"/>
      <c r="C185" s="269" t="s">
        <v>99</v>
      </c>
      <c r="D185" s="269"/>
      <c r="E185" s="269"/>
      <c r="F185" s="292" t="s">
        <v>459</v>
      </c>
      <c r="G185" s="269"/>
      <c r="H185" s="269" t="s">
        <v>531</v>
      </c>
      <c r="I185" s="269" t="s">
        <v>455</v>
      </c>
      <c r="J185" s="269">
        <v>50</v>
      </c>
      <c r="K185" s="317"/>
    </row>
    <row r="186" s="1" customFormat="1" ht="15" customHeight="1">
      <c r="B186" s="294"/>
      <c r="C186" s="269" t="s">
        <v>532</v>
      </c>
      <c r="D186" s="269"/>
      <c r="E186" s="269"/>
      <c r="F186" s="292" t="s">
        <v>459</v>
      </c>
      <c r="G186" s="269"/>
      <c r="H186" s="269" t="s">
        <v>533</v>
      </c>
      <c r="I186" s="269" t="s">
        <v>534</v>
      </c>
      <c r="J186" s="269"/>
      <c r="K186" s="317"/>
    </row>
    <row r="187" s="1" customFormat="1" ht="15" customHeight="1">
      <c r="B187" s="294"/>
      <c r="C187" s="269" t="s">
        <v>535</v>
      </c>
      <c r="D187" s="269"/>
      <c r="E187" s="269"/>
      <c r="F187" s="292" t="s">
        <v>459</v>
      </c>
      <c r="G187" s="269"/>
      <c r="H187" s="269" t="s">
        <v>536</v>
      </c>
      <c r="I187" s="269" t="s">
        <v>534</v>
      </c>
      <c r="J187" s="269"/>
      <c r="K187" s="317"/>
    </row>
    <row r="188" s="1" customFormat="1" ht="15" customHeight="1">
      <c r="B188" s="294"/>
      <c r="C188" s="269" t="s">
        <v>537</v>
      </c>
      <c r="D188" s="269"/>
      <c r="E188" s="269"/>
      <c r="F188" s="292" t="s">
        <v>459</v>
      </c>
      <c r="G188" s="269"/>
      <c r="H188" s="269" t="s">
        <v>538</v>
      </c>
      <c r="I188" s="269" t="s">
        <v>534</v>
      </c>
      <c r="J188" s="269"/>
      <c r="K188" s="317"/>
    </row>
    <row r="189" s="1" customFormat="1" ht="15" customHeight="1">
      <c r="B189" s="294"/>
      <c r="C189" s="330" t="s">
        <v>539</v>
      </c>
      <c r="D189" s="269"/>
      <c r="E189" s="269"/>
      <c r="F189" s="292" t="s">
        <v>459</v>
      </c>
      <c r="G189" s="269"/>
      <c r="H189" s="269" t="s">
        <v>540</v>
      </c>
      <c r="I189" s="269" t="s">
        <v>541</v>
      </c>
      <c r="J189" s="331" t="s">
        <v>542</v>
      </c>
      <c r="K189" s="317"/>
    </row>
    <row r="190" s="16" customFormat="1" ht="15" customHeight="1">
      <c r="B190" s="332"/>
      <c r="C190" s="333" t="s">
        <v>543</v>
      </c>
      <c r="D190" s="334"/>
      <c r="E190" s="334"/>
      <c r="F190" s="335" t="s">
        <v>459</v>
      </c>
      <c r="G190" s="334"/>
      <c r="H190" s="334" t="s">
        <v>544</v>
      </c>
      <c r="I190" s="334" t="s">
        <v>541</v>
      </c>
      <c r="J190" s="336" t="s">
        <v>542</v>
      </c>
      <c r="K190" s="337"/>
    </row>
    <row r="191" s="1" customFormat="1" ht="15" customHeight="1">
      <c r="B191" s="294"/>
      <c r="C191" s="330" t="s">
        <v>39</v>
      </c>
      <c r="D191" s="269"/>
      <c r="E191" s="269"/>
      <c r="F191" s="292" t="s">
        <v>453</v>
      </c>
      <c r="G191" s="269"/>
      <c r="H191" s="266" t="s">
        <v>545</v>
      </c>
      <c r="I191" s="269" t="s">
        <v>546</v>
      </c>
      <c r="J191" s="269"/>
      <c r="K191" s="317"/>
    </row>
    <row r="192" s="1" customFormat="1" ht="15" customHeight="1">
      <c r="B192" s="294"/>
      <c r="C192" s="330" t="s">
        <v>547</v>
      </c>
      <c r="D192" s="269"/>
      <c r="E192" s="269"/>
      <c r="F192" s="292" t="s">
        <v>453</v>
      </c>
      <c r="G192" s="269"/>
      <c r="H192" s="269" t="s">
        <v>548</v>
      </c>
      <c r="I192" s="269" t="s">
        <v>488</v>
      </c>
      <c r="J192" s="269"/>
      <c r="K192" s="317"/>
    </row>
    <row r="193" s="1" customFormat="1" ht="15" customHeight="1">
      <c r="B193" s="294"/>
      <c r="C193" s="330" t="s">
        <v>549</v>
      </c>
      <c r="D193" s="269"/>
      <c r="E193" s="269"/>
      <c r="F193" s="292" t="s">
        <v>453</v>
      </c>
      <c r="G193" s="269"/>
      <c r="H193" s="269" t="s">
        <v>550</v>
      </c>
      <c r="I193" s="269" t="s">
        <v>488</v>
      </c>
      <c r="J193" s="269"/>
      <c r="K193" s="317"/>
    </row>
    <row r="194" s="1" customFormat="1" ht="15" customHeight="1">
      <c r="B194" s="294"/>
      <c r="C194" s="330" t="s">
        <v>551</v>
      </c>
      <c r="D194" s="269"/>
      <c r="E194" s="269"/>
      <c r="F194" s="292" t="s">
        <v>459</v>
      </c>
      <c r="G194" s="269"/>
      <c r="H194" s="269" t="s">
        <v>552</v>
      </c>
      <c r="I194" s="269" t="s">
        <v>488</v>
      </c>
      <c r="J194" s="269"/>
      <c r="K194" s="317"/>
    </row>
    <row r="195" s="1" customFormat="1" ht="15" customHeight="1">
      <c r="B195" s="323"/>
      <c r="C195" s="338"/>
      <c r="D195" s="303"/>
      <c r="E195" s="303"/>
      <c r="F195" s="303"/>
      <c r="G195" s="303"/>
      <c r="H195" s="303"/>
      <c r="I195" s="303"/>
      <c r="J195" s="303"/>
      <c r="K195" s="324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305"/>
      <c r="C197" s="315"/>
      <c r="D197" s="315"/>
      <c r="E197" s="315"/>
      <c r="F197" s="325"/>
      <c r="G197" s="315"/>
      <c r="H197" s="315"/>
      <c r="I197" s="315"/>
      <c r="J197" s="315"/>
      <c r="K197" s="305"/>
    </row>
    <row r="198" s="1" customFormat="1" ht="18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</row>
    <row r="199" s="1" customFormat="1" ht="13.5">
      <c r="B199" s="256"/>
      <c r="C199" s="257"/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1">
      <c r="B200" s="259"/>
      <c r="C200" s="260" t="s">
        <v>553</v>
      </c>
      <c r="D200" s="260"/>
      <c r="E200" s="260"/>
      <c r="F200" s="260"/>
      <c r="G200" s="260"/>
      <c r="H200" s="260"/>
      <c r="I200" s="260"/>
      <c r="J200" s="260"/>
      <c r="K200" s="261"/>
    </row>
    <row r="201" s="1" customFormat="1" ht="25.5" customHeight="1">
      <c r="B201" s="259"/>
      <c r="C201" s="339" t="s">
        <v>554</v>
      </c>
      <c r="D201" s="339"/>
      <c r="E201" s="339"/>
      <c r="F201" s="339" t="s">
        <v>555</v>
      </c>
      <c r="G201" s="340"/>
      <c r="H201" s="339" t="s">
        <v>556</v>
      </c>
      <c r="I201" s="339"/>
      <c r="J201" s="339"/>
      <c r="K201" s="261"/>
    </row>
    <row r="202" s="1" customFormat="1" ht="5.25" customHeight="1">
      <c r="B202" s="294"/>
      <c r="C202" s="289"/>
      <c r="D202" s="289"/>
      <c r="E202" s="289"/>
      <c r="F202" s="289"/>
      <c r="G202" s="315"/>
      <c r="H202" s="289"/>
      <c r="I202" s="289"/>
      <c r="J202" s="289"/>
      <c r="K202" s="317"/>
    </row>
    <row r="203" s="1" customFormat="1" ht="15" customHeight="1">
      <c r="B203" s="294"/>
      <c r="C203" s="269" t="s">
        <v>546</v>
      </c>
      <c r="D203" s="269"/>
      <c r="E203" s="269"/>
      <c r="F203" s="292" t="s">
        <v>40</v>
      </c>
      <c r="G203" s="269"/>
      <c r="H203" s="269" t="s">
        <v>557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41</v>
      </c>
      <c r="G204" s="269"/>
      <c r="H204" s="269" t="s">
        <v>558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44</v>
      </c>
      <c r="G205" s="269"/>
      <c r="H205" s="269" t="s">
        <v>559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42</v>
      </c>
      <c r="G206" s="269"/>
      <c r="H206" s="269" t="s">
        <v>560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 t="s">
        <v>43</v>
      </c>
      <c r="G207" s="269"/>
      <c r="H207" s="269" t="s">
        <v>561</v>
      </c>
      <c r="I207" s="269"/>
      <c r="J207" s="269"/>
      <c r="K207" s="317"/>
    </row>
    <row r="208" s="1" customFormat="1" ht="15" customHeight="1">
      <c r="B208" s="294"/>
      <c r="C208" s="269"/>
      <c r="D208" s="269"/>
      <c r="E208" s="269"/>
      <c r="F208" s="292"/>
      <c r="G208" s="269"/>
      <c r="H208" s="269"/>
      <c r="I208" s="269"/>
      <c r="J208" s="269"/>
      <c r="K208" s="317"/>
    </row>
    <row r="209" s="1" customFormat="1" ht="15" customHeight="1">
      <c r="B209" s="294"/>
      <c r="C209" s="269" t="s">
        <v>500</v>
      </c>
      <c r="D209" s="269"/>
      <c r="E209" s="269"/>
      <c r="F209" s="292" t="s">
        <v>73</v>
      </c>
      <c r="G209" s="269"/>
      <c r="H209" s="269" t="s">
        <v>562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395</v>
      </c>
      <c r="G210" s="269"/>
      <c r="H210" s="269" t="s">
        <v>396</v>
      </c>
      <c r="I210" s="269"/>
      <c r="J210" s="269"/>
      <c r="K210" s="317"/>
    </row>
    <row r="211" s="1" customFormat="1" ht="15" customHeight="1">
      <c r="B211" s="294"/>
      <c r="C211" s="269"/>
      <c r="D211" s="269"/>
      <c r="E211" s="269"/>
      <c r="F211" s="292" t="s">
        <v>393</v>
      </c>
      <c r="G211" s="269"/>
      <c r="H211" s="269" t="s">
        <v>563</v>
      </c>
      <c r="I211" s="269"/>
      <c r="J211" s="269"/>
      <c r="K211" s="317"/>
    </row>
    <row r="212" s="1" customFormat="1" ht="15" customHeight="1">
      <c r="B212" s="341"/>
      <c r="C212" s="269"/>
      <c r="D212" s="269"/>
      <c r="E212" s="269"/>
      <c r="F212" s="292" t="s">
        <v>397</v>
      </c>
      <c r="G212" s="330"/>
      <c r="H212" s="321" t="s">
        <v>398</v>
      </c>
      <c r="I212" s="321"/>
      <c r="J212" s="321"/>
      <c r="K212" s="342"/>
    </row>
    <row r="213" s="1" customFormat="1" ht="15" customHeight="1">
      <c r="B213" s="341"/>
      <c r="C213" s="269"/>
      <c r="D213" s="269"/>
      <c r="E213" s="269"/>
      <c r="F213" s="292" t="s">
        <v>399</v>
      </c>
      <c r="G213" s="330"/>
      <c r="H213" s="321" t="s">
        <v>564</v>
      </c>
      <c r="I213" s="321"/>
      <c r="J213" s="321"/>
      <c r="K213" s="342"/>
    </row>
    <row r="214" s="1" customFormat="1" ht="15" customHeight="1">
      <c r="B214" s="341"/>
      <c r="C214" s="269"/>
      <c r="D214" s="269"/>
      <c r="E214" s="269"/>
      <c r="F214" s="292"/>
      <c r="G214" s="330"/>
      <c r="H214" s="321"/>
      <c r="I214" s="321"/>
      <c r="J214" s="321"/>
      <c r="K214" s="342"/>
    </row>
    <row r="215" s="1" customFormat="1" ht="15" customHeight="1">
      <c r="B215" s="341"/>
      <c r="C215" s="269" t="s">
        <v>524</v>
      </c>
      <c r="D215" s="269"/>
      <c r="E215" s="269"/>
      <c r="F215" s="292">
        <v>1</v>
      </c>
      <c r="G215" s="330"/>
      <c r="H215" s="321" t="s">
        <v>565</v>
      </c>
      <c r="I215" s="321"/>
      <c r="J215" s="321"/>
      <c r="K215" s="342"/>
    </row>
    <row r="216" s="1" customFormat="1" ht="15" customHeight="1">
      <c r="B216" s="341"/>
      <c r="C216" s="269"/>
      <c r="D216" s="269"/>
      <c r="E216" s="269"/>
      <c r="F216" s="292">
        <v>2</v>
      </c>
      <c r="G216" s="330"/>
      <c r="H216" s="321" t="s">
        <v>566</v>
      </c>
      <c r="I216" s="321"/>
      <c r="J216" s="321"/>
      <c r="K216" s="342"/>
    </row>
    <row r="217" s="1" customFormat="1" ht="15" customHeight="1">
      <c r="B217" s="341"/>
      <c r="C217" s="269"/>
      <c r="D217" s="269"/>
      <c r="E217" s="269"/>
      <c r="F217" s="292">
        <v>3</v>
      </c>
      <c r="G217" s="330"/>
      <c r="H217" s="321" t="s">
        <v>567</v>
      </c>
      <c r="I217" s="321"/>
      <c r="J217" s="321"/>
      <c r="K217" s="342"/>
    </row>
    <row r="218" s="1" customFormat="1" ht="15" customHeight="1">
      <c r="B218" s="341"/>
      <c r="C218" s="269"/>
      <c r="D218" s="269"/>
      <c r="E218" s="269"/>
      <c r="F218" s="292">
        <v>4</v>
      </c>
      <c r="G218" s="330"/>
      <c r="H218" s="321" t="s">
        <v>568</v>
      </c>
      <c r="I218" s="321"/>
      <c r="J218" s="321"/>
      <c r="K218" s="342"/>
    </row>
    <row r="219" s="1" customFormat="1" ht="12.75" customHeight="1">
      <c r="B219" s="343"/>
      <c r="C219" s="344"/>
      <c r="D219" s="344"/>
      <c r="E219" s="344"/>
      <c r="F219" s="344"/>
      <c r="G219" s="344"/>
      <c r="H219" s="344"/>
      <c r="I219" s="344"/>
      <c r="J219" s="344"/>
      <c r="K219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Polách Ondřej</dc:creator>
  <cp:lastModifiedBy>Polách Ondřej</cp:lastModifiedBy>
  <dcterms:created xsi:type="dcterms:W3CDTF">2025-04-22T06:58:42Z</dcterms:created>
  <dcterms:modified xsi:type="dcterms:W3CDTF">2025-04-22T06:58:44Z</dcterms:modified>
</cp:coreProperties>
</file>