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I:\pracovní\pomůcky\zkouška KROS imp_exp\"/>
    </mc:Choice>
  </mc:AlternateContent>
  <bookViews>
    <workbookView xWindow="0" yWindow="0" windowWidth="0" windowHeight="0"/>
  </bookViews>
  <sheets>
    <sheet name="Rekapitulace stavby" sheetId="1" r:id="rId1"/>
    <sheet name="SO 01 - Odstranění nánosů" sheetId="2" r:id="rId2"/>
    <sheet name="SO 02 - Oprava opevnění b..." sheetId="3" r:id="rId3"/>
    <sheet name="VON - Vedlejší a ostatní ...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'SO 01 - Odstranění nánosů'!$C$82:$K$198</definedName>
    <definedName name="_xlnm.Print_Area" localSheetId="1">'SO 01 - Odstranění nánosů'!$C$4:$J$39,'SO 01 - Odstranění nánosů'!$C$45:$J$64,'SO 01 - Odstranění nánosů'!$C$70:$J$198</definedName>
    <definedName name="_xlnm.Print_Titles" localSheetId="1">'SO 01 - Odstranění nánosů'!$82:$82</definedName>
    <definedName name="_xlnm._FilterDatabase" localSheetId="2" hidden="1">'SO 02 - Oprava opevnění b...'!$C$86:$K$443</definedName>
    <definedName name="_xlnm.Print_Area" localSheetId="2">'SO 02 - Oprava opevnění b...'!$C$4:$J$39,'SO 02 - Oprava opevnění b...'!$C$45:$J$68,'SO 02 - Oprava opevnění b...'!$C$74:$J$443</definedName>
    <definedName name="_xlnm.Print_Titles" localSheetId="2">'SO 02 - Oprava opevnění b...'!$86:$86</definedName>
    <definedName name="_xlnm._FilterDatabase" localSheetId="3" hidden="1">'VON - Vedlejší a ostatní ...'!$C$83:$K$187</definedName>
    <definedName name="_xlnm.Print_Area" localSheetId="3">'VON - Vedlejší a ostatní ...'!$C$4:$J$39,'VON - Vedlejší a ostatní ...'!$C$45:$J$65,'VON - Vedlejší a ostatní ...'!$C$71:$J$187</definedName>
    <definedName name="_xlnm.Print_Titles" localSheetId="3">'VON - Vedlejší a ostatní ...'!$83:$83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183"/>
  <c r="BH183"/>
  <c r="BF183"/>
  <c r="BE183"/>
  <c r="T183"/>
  <c r="R183"/>
  <c r="P183"/>
  <c r="BI179"/>
  <c r="BH179"/>
  <c r="BF179"/>
  <c r="BE179"/>
  <c r="T179"/>
  <c r="R179"/>
  <c r="P179"/>
  <c r="BI170"/>
  <c r="BH170"/>
  <c r="BF170"/>
  <c r="BE170"/>
  <c r="T170"/>
  <c r="R170"/>
  <c r="P170"/>
  <c r="BI166"/>
  <c r="BH166"/>
  <c r="BF166"/>
  <c r="BE166"/>
  <c r="T166"/>
  <c r="R166"/>
  <c r="P166"/>
  <c r="BI162"/>
  <c r="BH162"/>
  <c r="BF162"/>
  <c r="BE162"/>
  <c r="T162"/>
  <c r="R162"/>
  <c r="P162"/>
  <c r="BI160"/>
  <c r="BH160"/>
  <c r="BF160"/>
  <c r="BE160"/>
  <c r="T160"/>
  <c r="R160"/>
  <c r="P160"/>
  <c r="BI156"/>
  <c r="BH156"/>
  <c r="BF156"/>
  <c r="BE156"/>
  <c r="T156"/>
  <c r="R156"/>
  <c r="P156"/>
  <c r="BI151"/>
  <c r="BH151"/>
  <c r="BF151"/>
  <c r="BE151"/>
  <c r="T151"/>
  <c r="R151"/>
  <c r="P151"/>
  <c r="BI139"/>
  <c r="BH139"/>
  <c r="BF139"/>
  <c r="BE139"/>
  <c r="T139"/>
  <c r="R139"/>
  <c r="P139"/>
  <c r="BI132"/>
  <c r="BH132"/>
  <c r="BF132"/>
  <c r="BE132"/>
  <c r="T132"/>
  <c r="R132"/>
  <c r="P132"/>
  <c r="BI121"/>
  <c r="BH121"/>
  <c r="BF121"/>
  <c r="BE121"/>
  <c r="T121"/>
  <c r="R121"/>
  <c r="P121"/>
  <c r="BI115"/>
  <c r="BH115"/>
  <c r="BF115"/>
  <c r="BE115"/>
  <c r="T115"/>
  <c r="R115"/>
  <c r="P115"/>
  <c r="BI113"/>
  <c r="BH113"/>
  <c r="BF113"/>
  <c r="BE113"/>
  <c r="T113"/>
  <c r="R113"/>
  <c r="P113"/>
  <c r="BI104"/>
  <c r="BH104"/>
  <c r="BF104"/>
  <c r="BE104"/>
  <c r="T104"/>
  <c r="R104"/>
  <c r="P104"/>
  <c r="BI87"/>
  <c r="BH87"/>
  <c r="BF87"/>
  <c r="BE87"/>
  <c r="T87"/>
  <c r="R87"/>
  <c r="P87"/>
  <c r="J81"/>
  <c r="J80"/>
  <c r="F80"/>
  <c r="F78"/>
  <c r="E76"/>
  <c r="J55"/>
  <c r="J54"/>
  <c r="F54"/>
  <c r="F52"/>
  <c r="E50"/>
  <c r="J18"/>
  <c r="E18"/>
  <c r="F81"/>
  <c r="J17"/>
  <c r="J12"/>
  <c r="J78"/>
  <c r="E7"/>
  <c r="E74"/>
  <c i="3" r="J37"/>
  <c r="J36"/>
  <c i="1" r="AY56"/>
  <c i="3" r="J35"/>
  <c i="1" r="AX56"/>
  <c i="3" r="BI430"/>
  <c r="BH430"/>
  <c r="BF430"/>
  <c r="BE430"/>
  <c r="T430"/>
  <c r="R430"/>
  <c r="P430"/>
  <c r="BI423"/>
  <c r="BH423"/>
  <c r="BF423"/>
  <c r="BE423"/>
  <c r="T423"/>
  <c r="R423"/>
  <c r="P423"/>
  <c r="BI417"/>
  <c r="BH417"/>
  <c r="BF417"/>
  <c r="BE417"/>
  <c r="T417"/>
  <c r="R417"/>
  <c r="P417"/>
  <c r="BI412"/>
  <c r="BH412"/>
  <c r="BF412"/>
  <c r="BE412"/>
  <c r="T412"/>
  <c r="R412"/>
  <c r="P412"/>
  <c r="BI407"/>
  <c r="BH407"/>
  <c r="BF407"/>
  <c r="BE407"/>
  <c r="T407"/>
  <c r="R407"/>
  <c r="P407"/>
  <c r="BI400"/>
  <c r="BH400"/>
  <c r="BF400"/>
  <c r="BE400"/>
  <c r="T400"/>
  <c r="R400"/>
  <c r="P400"/>
  <c r="BI394"/>
  <c r="BH394"/>
  <c r="BF394"/>
  <c r="BE394"/>
  <c r="T394"/>
  <c r="R394"/>
  <c r="P394"/>
  <c r="BI388"/>
  <c r="BH388"/>
  <c r="BF388"/>
  <c r="BE388"/>
  <c r="T388"/>
  <c r="R388"/>
  <c r="P388"/>
  <c r="BI381"/>
  <c r="BH381"/>
  <c r="BF381"/>
  <c r="BE381"/>
  <c r="T381"/>
  <c r="R381"/>
  <c r="P381"/>
  <c r="BI375"/>
  <c r="BH375"/>
  <c r="BF375"/>
  <c r="BE375"/>
  <c r="T375"/>
  <c r="R375"/>
  <c r="P375"/>
  <c r="BI368"/>
  <c r="BH368"/>
  <c r="BF368"/>
  <c r="BE368"/>
  <c r="T368"/>
  <c r="R368"/>
  <c r="P368"/>
  <c r="BI364"/>
  <c r="BH364"/>
  <c r="BF364"/>
  <c r="BE364"/>
  <c r="T364"/>
  <c r="R364"/>
  <c r="P364"/>
  <c r="BI358"/>
  <c r="BH358"/>
  <c r="BF358"/>
  <c r="BE358"/>
  <c r="T358"/>
  <c r="R358"/>
  <c r="P358"/>
  <c r="BI350"/>
  <c r="BH350"/>
  <c r="BF350"/>
  <c r="BE350"/>
  <c r="T350"/>
  <c r="R350"/>
  <c r="P350"/>
  <c r="BI341"/>
  <c r="BH341"/>
  <c r="BF341"/>
  <c r="BE341"/>
  <c r="T341"/>
  <c r="R341"/>
  <c r="P341"/>
  <c r="BI336"/>
  <c r="BH336"/>
  <c r="BF336"/>
  <c r="BE336"/>
  <c r="T336"/>
  <c r="R336"/>
  <c r="P336"/>
  <c r="BI328"/>
  <c r="BH328"/>
  <c r="BF328"/>
  <c r="BE328"/>
  <c r="T328"/>
  <c r="R328"/>
  <c r="P328"/>
  <c r="BI316"/>
  <c r="BH316"/>
  <c r="BF316"/>
  <c r="BE316"/>
  <c r="T316"/>
  <c r="R316"/>
  <c r="P316"/>
  <c r="BI305"/>
  <c r="BH305"/>
  <c r="BF305"/>
  <c r="BE305"/>
  <c r="T305"/>
  <c r="R305"/>
  <c r="P305"/>
  <c r="BI293"/>
  <c r="BH293"/>
  <c r="BF293"/>
  <c r="BE293"/>
  <c r="T293"/>
  <c r="R293"/>
  <c r="P293"/>
  <c r="BI284"/>
  <c r="BH284"/>
  <c r="BF284"/>
  <c r="BE284"/>
  <c r="T284"/>
  <c r="R284"/>
  <c r="P284"/>
  <c r="BI260"/>
  <c r="BH260"/>
  <c r="BF260"/>
  <c r="BE260"/>
  <c r="T260"/>
  <c r="R260"/>
  <c r="P260"/>
  <c r="BI251"/>
  <c r="BH251"/>
  <c r="BF251"/>
  <c r="BE251"/>
  <c r="T251"/>
  <c r="R251"/>
  <c r="P251"/>
  <c r="BI226"/>
  <c r="BH226"/>
  <c r="BF226"/>
  <c r="BE226"/>
  <c r="T226"/>
  <c r="R226"/>
  <c r="P226"/>
  <c r="BI217"/>
  <c r="BH217"/>
  <c r="BF217"/>
  <c r="BE217"/>
  <c r="T217"/>
  <c r="R217"/>
  <c r="P217"/>
  <c r="BI194"/>
  <c r="BH194"/>
  <c r="BF194"/>
  <c r="BE194"/>
  <c r="T194"/>
  <c r="R194"/>
  <c r="P194"/>
  <c r="BI183"/>
  <c r="BH183"/>
  <c r="BF183"/>
  <c r="BE183"/>
  <c r="T183"/>
  <c r="R183"/>
  <c r="P183"/>
  <c r="BI153"/>
  <c r="BH153"/>
  <c r="BF153"/>
  <c r="BE153"/>
  <c r="T153"/>
  <c r="R153"/>
  <c r="P153"/>
  <c r="BI141"/>
  <c r="BH141"/>
  <c r="BF141"/>
  <c r="BE141"/>
  <c r="T141"/>
  <c r="R141"/>
  <c r="P141"/>
  <c r="BI137"/>
  <c r="BH137"/>
  <c r="BF137"/>
  <c r="BE137"/>
  <c r="T137"/>
  <c r="R137"/>
  <c r="P137"/>
  <c r="BI125"/>
  <c r="BH125"/>
  <c r="BF125"/>
  <c r="BE125"/>
  <c r="T125"/>
  <c r="R125"/>
  <c r="P125"/>
  <c r="BI116"/>
  <c r="BH116"/>
  <c r="BF116"/>
  <c r="BE116"/>
  <c r="T116"/>
  <c r="R116"/>
  <c r="P116"/>
  <c r="BI95"/>
  <c r="BH95"/>
  <c r="BF95"/>
  <c r="BE95"/>
  <c r="T95"/>
  <c r="R95"/>
  <c r="P95"/>
  <c r="BI90"/>
  <c r="BH90"/>
  <c r="BF90"/>
  <c r="BE90"/>
  <c r="T90"/>
  <c r="T89"/>
  <c r="R90"/>
  <c r="R89"/>
  <c r="P90"/>
  <c r="P89"/>
  <c r="J84"/>
  <c r="J83"/>
  <c r="F83"/>
  <c r="F81"/>
  <c r="E79"/>
  <c r="J55"/>
  <c r="J54"/>
  <c r="F54"/>
  <c r="F52"/>
  <c r="E50"/>
  <c r="J18"/>
  <c r="E18"/>
  <c r="F84"/>
  <c r="J17"/>
  <c r="J12"/>
  <c r="J81"/>
  <c r="E7"/>
  <c r="E77"/>
  <c i="2" r="J37"/>
  <c r="J36"/>
  <c i="1" r="AY55"/>
  <c i="2" r="J35"/>
  <c i="1" r="AX55"/>
  <c i="2" r="BI195"/>
  <c r="BH195"/>
  <c r="BF195"/>
  <c r="BE195"/>
  <c r="T195"/>
  <c r="R195"/>
  <c r="P195"/>
  <c r="BI188"/>
  <c r="BH188"/>
  <c r="BF188"/>
  <c r="BE188"/>
  <c r="T188"/>
  <c r="R188"/>
  <c r="P188"/>
  <c r="BI183"/>
  <c r="BH183"/>
  <c r="BF183"/>
  <c r="BE183"/>
  <c r="T183"/>
  <c r="R183"/>
  <c r="P183"/>
  <c r="BI178"/>
  <c r="BH178"/>
  <c r="BF178"/>
  <c r="BE178"/>
  <c r="T178"/>
  <c r="R178"/>
  <c r="P178"/>
  <c r="BI172"/>
  <c r="BH172"/>
  <c r="BF172"/>
  <c r="BE172"/>
  <c r="T172"/>
  <c r="R172"/>
  <c r="P172"/>
  <c r="BI168"/>
  <c r="BH168"/>
  <c r="BF168"/>
  <c r="BE168"/>
  <c r="T168"/>
  <c r="R168"/>
  <c r="P168"/>
  <c r="BI159"/>
  <c r="BH159"/>
  <c r="BF159"/>
  <c r="BE159"/>
  <c r="T159"/>
  <c r="R159"/>
  <c r="P159"/>
  <c r="BI150"/>
  <c r="BH150"/>
  <c r="BF150"/>
  <c r="BE150"/>
  <c r="T150"/>
  <c r="R150"/>
  <c r="P150"/>
  <c r="BI144"/>
  <c r="BH144"/>
  <c r="BF144"/>
  <c r="BE144"/>
  <c r="T144"/>
  <c r="R144"/>
  <c r="P144"/>
  <c r="BI138"/>
  <c r="BH138"/>
  <c r="BF138"/>
  <c r="BE138"/>
  <c r="T138"/>
  <c r="R138"/>
  <c r="P138"/>
  <c r="BI133"/>
  <c r="BH133"/>
  <c r="BF133"/>
  <c r="BE133"/>
  <c r="T133"/>
  <c r="R133"/>
  <c r="P133"/>
  <c r="BI128"/>
  <c r="BH128"/>
  <c r="BF128"/>
  <c r="BE128"/>
  <c r="T128"/>
  <c r="R128"/>
  <c r="P128"/>
  <c r="BI120"/>
  <c r="BH120"/>
  <c r="BF120"/>
  <c r="BE120"/>
  <c r="T120"/>
  <c r="R120"/>
  <c r="P120"/>
  <c r="BI110"/>
  <c r="BH110"/>
  <c r="BF110"/>
  <c r="BE110"/>
  <c r="T110"/>
  <c r="R110"/>
  <c r="P110"/>
  <c r="BI103"/>
  <c r="BH103"/>
  <c r="BF103"/>
  <c r="BE103"/>
  <c r="T103"/>
  <c r="R103"/>
  <c r="P103"/>
  <c r="BI94"/>
  <c r="BH94"/>
  <c r="BF94"/>
  <c r="BE94"/>
  <c r="T94"/>
  <c r="R94"/>
  <c r="P94"/>
  <c r="BI86"/>
  <c r="BH86"/>
  <c r="BF86"/>
  <c r="BE86"/>
  <c r="T86"/>
  <c r="R86"/>
  <c r="P86"/>
  <c r="J80"/>
  <c r="J79"/>
  <c r="F79"/>
  <c r="F77"/>
  <c r="E75"/>
  <c r="J55"/>
  <c r="J54"/>
  <c r="F54"/>
  <c r="F52"/>
  <c r="E50"/>
  <c r="J18"/>
  <c r="E18"/>
  <c r="F80"/>
  <c r="J17"/>
  <c r="J12"/>
  <c r="J77"/>
  <c r="E7"/>
  <c r="E73"/>
  <c i="1" r="L50"/>
  <c r="AM50"/>
  <c r="AM49"/>
  <c r="L49"/>
  <c r="AM47"/>
  <c r="L47"/>
  <c r="L45"/>
  <c r="L44"/>
  <c i="2" r="BK195"/>
  <c r="J195"/>
  <c r="BK188"/>
  <c r="J188"/>
  <c r="BK183"/>
  <c r="J183"/>
  <c r="BK178"/>
  <c r="J178"/>
  <c r="BK172"/>
  <c r="J172"/>
  <c r="BK168"/>
  <c r="J168"/>
  <c r="BK159"/>
  <c r="J159"/>
  <c r="BK150"/>
  <c r="J150"/>
  <c r="BK144"/>
  <c r="J144"/>
  <c r="BK138"/>
  <c r="J138"/>
  <c r="BK133"/>
  <c r="J133"/>
  <c r="BK128"/>
  <c r="J128"/>
  <c r="BK120"/>
  <c r="J120"/>
  <c r="BK110"/>
  <c r="J110"/>
  <c r="BK103"/>
  <c r="J103"/>
  <c r="BK94"/>
  <c r="J94"/>
  <c r="BK86"/>
  <c r="J86"/>
  <c i="1" r="AS54"/>
  <c i="3" r="BK430"/>
  <c r="J430"/>
  <c r="BK423"/>
  <c r="J423"/>
  <c r="BK417"/>
  <c r="J417"/>
  <c r="BK412"/>
  <c r="J412"/>
  <c r="BK407"/>
  <c r="J407"/>
  <c r="BK400"/>
  <c r="J400"/>
  <c r="BK394"/>
  <c r="J394"/>
  <c r="BK388"/>
  <c r="J388"/>
  <c r="BK381"/>
  <c r="J381"/>
  <c r="BK375"/>
  <c r="J375"/>
  <c r="BK368"/>
  <c r="J368"/>
  <c r="BK364"/>
  <c r="J364"/>
  <c r="BK358"/>
  <c r="J358"/>
  <c r="BK350"/>
  <c r="J350"/>
  <c r="BK341"/>
  <c r="J341"/>
  <c r="BK336"/>
  <c r="J336"/>
  <c r="BK328"/>
  <c r="J328"/>
  <c r="BK316"/>
  <c r="J316"/>
  <c r="BK305"/>
  <c r="J305"/>
  <c r="BK293"/>
  <c r="J293"/>
  <c r="BK284"/>
  <c r="J284"/>
  <c r="BK260"/>
  <c r="J260"/>
  <c r="BK251"/>
  <c r="J251"/>
  <c r="BK226"/>
  <c r="J226"/>
  <c r="BK217"/>
  <c r="J217"/>
  <c r="BK194"/>
  <c r="J194"/>
  <c r="BK183"/>
  <c r="J183"/>
  <c r="BK153"/>
  <c r="J153"/>
  <c r="BK141"/>
  <c r="J141"/>
  <c r="BK137"/>
  <c r="J137"/>
  <c r="BK125"/>
  <c r="J125"/>
  <c r="BK116"/>
  <c r="J116"/>
  <c r="BK95"/>
  <c r="J95"/>
  <c r="BK90"/>
  <c r="J90"/>
  <c i="4" r="BK183"/>
  <c r="J183"/>
  <c r="BK179"/>
  <c r="J179"/>
  <c r="BK170"/>
  <c r="J170"/>
  <c r="BK166"/>
  <c r="J166"/>
  <c r="BK162"/>
  <c r="J162"/>
  <c r="BK160"/>
  <c r="J160"/>
  <c r="BK156"/>
  <c r="J156"/>
  <c r="BK151"/>
  <c r="J151"/>
  <c r="BK139"/>
  <c r="J139"/>
  <c r="BK132"/>
  <c r="J132"/>
  <c r="BK121"/>
  <c r="J121"/>
  <c r="BK115"/>
  <c r="J115"/>
  <c r="BK113"/>
  <c r="J113"/>
  <c r="BK104"/>
  <c r="J104"/>
  <c r="BK87"/>
  <c r="J87"/>
  <c i="2" l="1" r="P85"/>
  <c r="R85"/>
  <c r="T85"/>
  <c i="3" r="P94"/>
  <c r="R94"/>
  <c r="T94"/>
  <c r="P422"/>
  <c r="P363"/>
  <c r="P362"/>
  <c r="R422"/>
  <c r="R363"/>
  <c r="R362"/>
  <c r="T422"/>
  <c r="T363"/>
  <c r="T362"/>
  <c i="4" r="P86"/>
  <c r="R86"/>
  <c r="T86"/>
  <c i="2" r="BK102"/>
  <c r="J102"/>
  <c r="J62"/>
  <c r="P102"/>
  <c r="R102"/>
  <c r="T102"/>
  <c r="BK177"/>
  <c r="J177"/>
  <c r="J63"/>
  <c r="P177"/>
  <c r="R177"/>
  <c r="T177"/>
  <c i="3" r="BK124"/>
  <c r="J124"/>
  <c r="J63"/>
  <c r="P124"/>
  <c r="R124"/>
  <c r="T124"/>
  <c r="BK340"/>
  <c r="J340"/>
  <c r="J64"/>
  <c r="P340"/>
  <c r="R340"/>
  <c r="T340"/>
  <c i="4" r="BK112"/>
  <c r="J112"/>
  <c r="J62"/>
  <c r="P112"/>
  <c r="R112"/>
  <c r="T112"/>
  <c r="BK131"/>
  <c r="J131"/>
  <c r="J63"/>
  <c r="P131"/>
  <c r="R131"/>
  <c r="T131"/>
  <c r="BK155"/>
  <c r="J155"/>
  <c r="J64"/>
  <c r="P155"/>
  <c r="R155"/>
  <c r="T155"/>
  <c i="2" r="BK85"/>
  <c r="J85"/>
  <c r="J61"/>
  <c i="3" r="BK89"/>
  <c r="J89"/>
  <c r="J61"/>
  <c r="BK94"/>
  <c r="J94"/>
  <c r="J62"/>
  <c r="BK422"/>
  <c r="J422"/>
  <c r="J67"/>
  <c i="4" r="BK86"/>
  <c r="J86"/>
  <c r="J61"/>
  <c r="E48"/>
  <c r="J52"/>
  <c r="F55"/>
  <c r="BG87"/>
  <c r="BG104"/>
  <c r="BG113"/>
  <c r="BG115"/>
  <c r="BG121"/>
  <c r="BG132"/>
  <c r="BG139"/>
  <c r="BG151"/>
  <c r="BG156"/>
  <c r="BG160"/>
  <c r="BG162"/>
  <c r="BG166"/>
  <c r="BG170"/>
  <c r="BG179"/>
  <c r="BG183"/>
  <c i="3" r="E48"/>
  <c r="J52"/>
  <c r="F55"/>
  <c r="BG90"/>
  <c r="BG95"/>
  <c r="BG116"/>
  <c r="BG125"/>
  <c r="BG137"/>
  <c r="BG141"/>
  <c r="BG153"/>
  <c r="BG183"/>
  <c r="BG194"/>
  <c r="BG217"/>
  <c r="BG226"/>
  <c r="BG251"/>
  <c r="BG260"/>
  <c r="BG284"/>
  <c r="BG293"/>
  <c r="BG305"/>
  <c r="BG316"/>
  <c r="BG328"/>
  <c r="BG336"/>
  <c r="BG341"/>
  <c r="BG350"/>
  <c r="BG358"/>
  <c r="BG364"/>
  <c r="BG368"/>
  <c r="BG375"/>
  <c r="BG381"/>
  <c r="BG388"/>
  <c r="BG394"/>
  <c r="BG400"/>
  <c r="BG407"/>
  <c r="BG412"/>
  <c r="BG417"/>
  <c r="BG423"/>
  <c r="BG430"/>
  <c i="2" r="E48"/>
  <c r="J52"/>
  <c r="F55"/>
  <c r="BG86"/>
  <c r="BG94"/>
  <c r="BG103"/>
  <c r="BG110"/>
  <c r="BG120"/>
  <c r="BG128"/>
  <c r="BG133"/>
  <c r="BG138"/>
  <c r="BG144"/>
  <c r="BG150"/>
  <c r="BG159"/>
  <c r="BG168"/>
  <c r="BG172"/>
  <c r="BG178"/>
  <c r="BG183"/>
  <c r="BG188"/>
  <c r="BG195"/>
  <c r="F33"/>
  <c i="1" r="AZ55"/>
  <c i="2" r="J33"/>
  <c i="1" r="AV55"/>
  <c i="2" r="F34"/>
  <c i="1" r="BA55"/>
  <c i="2" r="J34"/>
  <c i="1" r="AW55"/>
  <c i="2" r="F36"/>
  <c i="1" r="BC55"/>
  <c i="2" r="F37"/>
  <c i="1" r="BD55"/>
  <c i="3" r="F33"/>
  <c i="1" r="AZ56"/>
  <c i="3" r="J33"/>
  <c i="1" r="AV56"/>
  <c i="3" r="F34"/>
  <c i="1" r="BA56"/>
  <c i="3" r="J34"/>
  <c i="1" r="AW56"/>
  <c i="3" r="F36"/>
  <c i="1" r="BC56"/>
  <c i="3" r="F37"/>
  <c i="1" r="BD56"/>
  <c i="4" r="F33"/>
  <c i="1" r="AZ57"/>
  <c i="4" r="J33"/>
  <c i="1" r="AV57"/>
  <c i="4" r="F34"/>
  <c i="1" r="BA57"/>
  <c i="4" r="J34"/>
  <c i="1" r="AW57"/>
  <c i="4" r="F36"/>
  <c i="1" r="BC57"/>
  <c i="4" r="F37"/>
  <c i="1" r="BD57"/>
  <c i="4" l="1" r="T85"/>
  <c r="T84"/>
  <c r="R85"/>
  <c r="R84"/>
  <c r="P85"/>
  <c r="P84"/>
  <c i="1" r="AU57"/>
  <c i="3" r="T88"/>
  <c r="T87"/>
  <c r="R88"/>
  <c r="R87"/>
  <c r="P88"/>
  <c r="P87"/>
  <c i="1" r="AU56"/>
  <c i="2" r="T84"/>
  <c r="T83"/>
  <c r="R84"/>
  <c r="R83"/>
  <c r="P84"/>
  <c r="P83"/>
  <c i="1" r="AU55"/>
  <c i="3" r="BK363"/>
  <c r="J363"/>
  <c r="J66"/>
  <c i="2" r="BK84"/>
  <c r="J84"/>
  <c r="J60"/>
  <c i="3" r="BK88"/>
  <c r="J88"/>
  <c r="J60"/>
  <c i="4" r="BK85"/>
  <c r="J85"/>
  <c r="J60"/>
  <c i="1" r="AU54"/>
  <c r="AT55"/>
  <c i="2" r="F35"/>
  <c i="1" r="BB55"/>
  <c r="AT56"/>
  <c i="3" r="F35"/>
  <c i="1" r="BB56"/>
  <c r="AT57"/>
  <c i="4" r="F35"/>
  <c i="1" r="BB57"/>
  <c r="BD54"/>
  <c r="W33"/>
  <c r="BC54"/>
  <c r="W32"/>
  <c r="BA54"/>
  <c r="W30"/>
  <c r="AZ54"/>
  <c r="W29"/>
  <c i="2" l="1" r="BK83"/>
  <c r="J83"/>
  <c r="J59"/>
  <c i="3" r="BK362"/>
  <c r="J362"/>
  <c r="J65"/>
  <c i="4" r="BK84"/>
  <c r="J84"/>
  <c r="J59"/>
  <c i="1" r="BB54"/>
  <c r="W31"/>
  <c r="AV54"/>
  <c r="AK29"/>
  <c r="AY54"/>
  <c r="AW54"/>
  <c r="AK30"/>
  <c i="3" l="1" r="BK87"/>
  <c r="J87"/>
  <c r="J59"/>
  <c i="4" r="J30"/>
  <c i="1" r="AG57"/>
  <c i="2" r="J30"/>
  <c i="1" r="AG55"/>
  <c r="AN55"/>
  <c r="AT54"/>
  <c r="AX54"/>
  <c i="2" l="1" r="J39"/>
  <c i="4" r="J39"/>
  <c i="1" r="AN57"/>
  <c i="3" r="J30"/>
  <c r="J39"/>
  <c i="1" l="1" r="AG56"/>
  <c r="AN56"/>
  <c r="AG54"/>
  <c r="AK26"/>
  <c r="AK35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<sst xmlns="http://schemas.openxmlformats.org/spreadsheetml/2006/main">
  <si>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</si>
  <si>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</si>
  <si>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</si>
  <si>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</si>
  <si>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</si>
  <si>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{d2d0b9be-69ba-45b6-bb4d-ff6bf46cf6f3}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</si>
  <si>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</si>
  <si>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</si>
  <si>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</si>
  <si>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</si>
  <si>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</si>
  <si>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</si>
  <si>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</si>
  <si>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</si>
  <si>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3696vv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</si>
  <si>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</si>
  <si>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</si>
  <si>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Zlatý potok, Třemošnice, oprava štěrkových přepážek, ř.km 3,500, 3,740</t>
  </si>
  <si>
    <t>KSO:</t>
  </si>
  <si>
    <t/>
  </si>
  <si>
    <t>CC-CZ:</t>
  </si>
  <si>
    <t>Místo:</t>
  </si>
  <si>
    <t xml:space="preserve"> </t>
  </si>
  <si>
    <t>Datum:</t>
  </si>
  <si>
    <t>31.10.2024</t>
  </si>
  <si>
    <t>Zadavatel:</t>
  </si>
  <si>
    <t>IČ:</t>
  </si>
  <si>
    <t>Pla, s.p. - Závod Pardubice</t>
  </si>
  <si>
    <t>DIČ:</t>
  </si>
  <si>
    <t>Účastník:</t>
  </si>
  <si>
    <t>Vyplň údaj</t>
  </si>
  <si>
    <t>Projektant:</t>
  </si>
  <si>
    <t>Pla, s.p. - Ing. P. Kunc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</si>
  <si>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</si>
  <si>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</si>
  <si>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</si>
  <si>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</si>
  <si>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</si>
  <si>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</si>
  <si>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</si>
  <si>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</si>
  <si>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</si>
  <si>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</si>
  <si>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</si>
  <si>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</si>
  <si>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</si>
  <si>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</si>
  <si>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</si>
  <si>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</si>
  <si>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</si>
  <si>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</si>
  <si>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</si>
  <si>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</si>
  <si>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</si>
  <si>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</si>
  <si>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</si>
  <si>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</si>
  <si>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</si>
  <si>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</si>
  <si>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</si>
  <si>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</si>
  <si>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</si>
  <si>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</si>
  <si>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</si>
  <si>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</si>
  <si>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</si>
  <si>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</si>
  <si>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</si>
  <si>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</si>
  <si>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</si>
  <si>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</si>
  <si>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</si>
  <si>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</si>
  <si>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</si>
  <si>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</si>
  <si>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</si>
  <si>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</si>
  <si>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Odstranění nánosů</t>
  </si>
  <si>
    <t>STA</t>
  </si>
  <si>
    <t>1</t>
  </si>
  <si>
    <t>{a2d03f2f-0a99-4da7-9d3a-4d17e8954493}</t>
  </si>
  <si>
    <t>2</t>
  </si>
  <si>
    <t>SO 02</t>
  </si>
  <si>
    <t>Oprava opevnění břehů a spárování přehrážek</t>
  </si>
  <si>
    <t>{eb25f423-b9a3-40a0-87cd-5bf7580aa38d}</t>
  </si>
  <si>
    <t>VON</t>
  </si>
  <si>
    <t>Vedlejší a ostatní náklady</t>
  </si>
  <si>
    <t>{52d9221e-4a23-423b-844b-c3d954fa4f34}</t>
  </si>
  <si>
    <t>KRYCÍ LIST SOUPISU PRACÍ</t>
  </si>
  <si>
    <t>Objekt:</t>
  </si>
  <si>
    <t>SO 01 - Odstranění nánosů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</si>
  <si>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</si>
  <si>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</si>
  <si>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</si>
  <si>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</si>
  <si>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</si>
  <si>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2 - Zakládání</t>
  </si>
  <si>
    <t xml:space="preserve">    1 - Zemní práce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</si>
  <si>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</si>
  <si>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</si>
  <si>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</si>
  <si>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</si>
  <si>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</si>
  <si>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</si>
  <si>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</si>
  <si>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</si>
  <si>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</si>
  <si>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</si>
  <si>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</si>
  <si>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</si>
  <si>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</si>
  <si>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Dodavatel</t>
  </si>
  <si>
    <t>Náklady soupisu celkem</t>
  </si>
  <si>
    <t>HSV</t>
  </si>
  <si>
    <t>Práce a dodávky HSV</t>
  </si>
  <si>
    <t>ROZPOCET</t>
  </si>
  <si>
    <t>Zakládání</t>
  </si>
  <si>
    <t>K</t>
  </si>
  <si>
    <t>115101204</t>
  </si>
  <si>
    <t>Čerpání vody na dopravní výšku do 10 m průměrný přítok do přes 2 000 do 4 000 l/min</t>
  </si>
  <si>
    <t>hod</t>
  </si>
  <si>
    <t>4</t>
  </si>
  <si>
    <t>-1518854326</t>
  </si>
  <si>
    <t>PP</t>
  </si>
  <si>
    <t>Čerpání vody na dopravní výšku do 10 m s uvažovaným průměrným přítokem přes 2 000 do 4 000 l/min</t>
  </si>
  <si>
    <t>Online PSC</t>
  </si>
  <si>
    <t>https://podminky.urs.cz/item/CS_URS_2024_02/115101204</t>
  </si>
  <si>
    <t>VV</t>
  </si>
  <si>
    <t>čerpání pro potřeby prvotního pročištění průcezných oken přehrážek před těžbou</t>
  </si>
  <si>
    <t>viz příloha D.1.1</t>
  </si>
  <si>
    <t>cca 2x 8 hodin denně</t>
  </si>
  <si>
    <t>2*8</t>
  </si>
  <si>
    <t>Součet</t>
  </si>
  <si>
    <t>115101209</t>
  </si>
  <si>
    <t>Příplatek ZKD 2000 l/min při čerpání vody na dopravní výšku do 10 m</t>
  </si>
  <si>
    <t>1540646226</t>
  </si>
  <si>
    <t>Čerpání vody na dopravní výšku do 10 m Příplatek k ceně 1204 za každých dalších i započatých 2 000 l/min</t>
  </si>
  <si>
    <t>https://podminky.urs.cz/item/CS_URS_2024_02/115101209</t>
  </si>
  <si>
    <t>3 příplatky</t>
  </si>
  <si>
    <t>3*2*8</t>
  </si>
  <si>
    <t>Zemní práce</t>
  </si>
  <si>
    <t>3</t>
  </si>
  <si>
    <t>1142033R</t>
  </si>
  <si>
    <t>Vybrání odpadu ze sedimentů</t>
  </si>
  <si>
    <t>m3</t>
  </si>
  <si>
    <t>-1534588458</t>
  </si>
  <si>
    <t>vybrání odpadu před i během těžení sedimentů (komunální odpad, dřevo), odhad, viz příloha D.1.1</t>
  </si>
  <si>
    <t>vč. vybrání napadané dřevní hmoty z plochy zátopy zdrží</t>
  </si>
  <si>
    <t>vč. vytřídění na složky, příp. nakrácení dřevní hmoty pro odvoz</t>
  </si>
  <si>
    <t>odhad 1% z objemu</t>
  </si>
  <si>
    <t>1304*0,01</t>
  </si>
  <si>
    <t>124253102</t>
  </si>
  <si>
    <t>Vykopávky pro koryta vodotečí v hornině třídy těžitelnosti I skupiny 3 objem do 5000 m3 strojně</t>
  </si>
  <si>
    <t>-1674908639</t>
  </si>
  <si>
    <t>Vykopávky pro koryta vodotečí strojně v hornině třídy těžitelnosti I skupiny 3 přes 1 000 do 5 000 m3</t>
  </si>
  <si>
    <t>https://podminky.urs.cz/item/CS_URS_2024_02/124253102</t>
  </si>
  <si>
    <t>sediment vytěžený nad hladinou, přehrážka ř.km 3,500, příl. D.1.2.3</t>
  </si>
  <si>
    <t>532</t>
  </si>
  <si>
    <t>sediment vytěžený nad hladinou, pod mostkem ř.km 3,640, příl. D.1.3.1</t>
  </si>
  <si>
    <t>9</t>
  </si>
  <si>
    <t>sediment vytěžený nad hladinou, přehrážka ř.km 3,740, příl. D.1.3.3</t>
  </si>
  <si>
    <t>740</t>
  </si>
  <si>
    <t>5</t>
  </si>
  <si>
    <t>127751101</t>
  </si>
  <si>
    <t>Vykopávky pod vodou v hornině třídy těžitelnosti I a II skupiny 1 až 4 tl vrstvy do 0,5 m objem do 1000 m3 strojně</t>
  </si>
  <si>
    <t>-235320155</t>
  </si>
  <si>
    <t>Vykopávky pod vodou strojně na hloubku do 5 m pod projektem stanovenou hladinou vody v horninách třídy těžitelnosti I a II skupiny 1 až 4, průměrné tloušťky projektované vrstvy do 0,50 m do 1 000 m3</t>
  </si>
  <si>
    <t>https://podminky.urs.cz/item/CS_URS_2024_02/127751101</t>
  </si>
  <si>
    <t>sediment vytěžený pod hladinou, včetně čištění průcezných oken, přehrážka ř.km 3,500, příl. D.1.2.3</t>
  </si>
  <si>
    <t>11</t>
  </si>
  <si>
    <t>sediment vytěžený pod hladinou, včetně čištění průcezných oken, přehrážka ř.km 3,740, příl. D.1.3.3</t>
  </si>
  <si>
    <t>6</t>
  </si>
  <si>
    <t>162206112</t>
  </si>
  <si>
    <t>Vodorovné přemístění do 50 m bez naložení výkopku ze zemin schopných zúrodnění</t>
  </si>
  <si>
    <t>1761399408</t>
  </si>
  <si>
    <t>Vodorovné přemístění výkopku bez naložení, avšak se složením zemin schopných zúrodnění, na vzdálenost přes 20 do 50 m</t>
  </si>
  <si>
    <t>https://podminky.urs.cz/item/CS_URS_2024_02/162206112</t>
  </si>
  <si>
    <t xml:space="preserve">shrnování sedimentu ke břehu k vysáknutí, příl. D.1.2.3,D.1.3.3 </t>
  </si>
  <si>
    <t>1304</t>
  </si>
  <si>
    <t>7</t>
  </si>
  <si>
    <t>167151111</t>
  </si>
  <si>
    <t>Nakládání výkopku z hornin třídy těžitelnosti I skupiny 1 až 3 přes 100 m3</t>
  </si>
  <si>
    <t>-1372579212</t>
  </si>
  <si>
    <t>Nakládání, skládání a překládání neulehlého výkopku nebo sypaniny strojně nakládání, množství přes 100 m3, z hornin třídy těžitelnosti I, skupiny 1 až 3</t>
  </si>
  <si>
    <t>https://podminky.urs.cz/item/CS_URS_2024_02/167151111</t>
  </si>
  <si>
    <t xml:space="preserve">nakládání sedimentu ze dna zdrží na dopravní prostředek, příl. D.1.2.3,D.1.3.3 </t>
  </si>
  <si>
    <t>8</t>
  </si>
  <si>
    <t>997006002</t>
  </si>
  <si>
    <t>Strojové třídění stavebního odpadu</t>
  </si>
  <si>
    <t>t</t>
  </si>
  <si>
    <t>-1160525356</t>
  </si>
  <si>
    <t>Úprava stavebního odpadu třídění strojové</t>
  </si>
  <si>
    <t>https://podminky.urs.cz/item/CS_URS_2024_02/997006002</t>
  </si>
  <si>
    <t>vytřídění kamene z výkopu, pro potřeby rovnaniny SO 02, uvažováno třídění dvojnásobku potřebného množství</t>
  </si>
  <si>
    <t>1,84800*6*2</t>
  </si>
  <si>
    <t>181111123</t>
  </si>
  <si>
    <t>Plošná úprava terénu do 500 m2 zemina skupiny 1 až 4 nerovnosti přes 100 do 150 mm ve svahu přes 1:2 do 1:1</t>
  </si>
  <si>
    <t>m2</t>
  </si>
  <si>
    <t>839425478</t>
  </si>
  <si>
    <t>Plošná úprava terénu v zemině skupiny 1 až 4 s urovnáním povrchu bez doplnění ornice souvislé plochy do 500 m2 při nerovnostech terénu přes 100 do 150 mm na svahu přes 1:2 do 1:1</t>
  </si>
  <si>
    <t>https://podminky.urs.cz/item/CS_URS_2024_02/181111123</t>
  </si>
  <si>
    <t>svahování výkopu na PB přehrážky řkm 3,740, příl. D.1.3.3</t>
  </si>
  <si>
    <t>200</t>
  </si>
  <si>
    <t>10</t>
  </si>
  <si>
    <t>181111111</t>
  </si>
  <si>
    <t>Plošná úprava terénu do 500 m2 zemina skupiny 1 až 4 nerovnosti přes 50 do 100 mm v rovinně a svahu do 1:5</t>
  </si>
  <si>
    <t>-1775624536</t>
  </si>
  <si>
    <t>Plošná úprava terénu v zemině skupiny 1 až 4 s urovnáním povrchu bez doplnění ornice souvislé plochy do 500 m2 při nerovnostech terénu přes 50 do 100 mm v rovině nebo na svahu do 1:5</t>
  </si>
  <si>
    <t>https://podminky.urs.cz/item/CS_URS_2024_02/181111111</t>
  </si>
  <si>
    <t>obnova ploch v rámci staveniště do pův. stavu, C.2</t>
  </si>
  <si>
    <t>deponie</t>
  </si>
  <si>
    <t>90</t>
  </si>
  <si>
    <t>plocha sjezdu</t>
  </si>
  <si>
    <t>100</t>
  </si>
  <si>
    <t>181411121</t>
  </si>
  <si>
    <t>Založení lučního trávníku výsevem pl do 1000 m2 v rovině a ve svahu do 1:5</t>
  </si>
  <si>
    <t>967557723</t>
  </si>
  <si>
    <t>Založení trávníku na půdě předem připravené plochy do 1000 m2 výsevem včetně utažení lučního v rovině nebo na svahu do 1:5</t>
  </si>
  <si>
    <t>https://podminky.urs.cz/item/CS_URS_2024_02/181411121</t>
  </si>
  <si>
    <t>M</t>
  </si>
  <si>
    <t>00572472</t>
  </si>
  <si>
    <t>osivo směs travní krajinná-rovinná</t>
  </si>
  <si>
    <t>kg</t>
  </si>
  <si>
    <t>-1697402923</t>
  </si>
  <si>
    <t>osivo dle specifikace, po odsouhlasení s SCHKO, příl. D.1.1</t>
  </si>
  <si>
    <t>190*0,020</t>
  </si>
  <si>
    <t>13</t>
  </si>
  <si>
    <t>938909311</t>
  </si>
  <si>
    <t>Čištění vozovek metením strojně podkladu nebo krytu betonového nebo živičného</t>
  </si>
  <si>
    <t>323865449</t>
  </si>
  <si>
    <t>Čištění vozovek metením bláta, prachu nebo hlinitého nánosu s odklizením na hromady na vzdálenost do 20 m nebo naložením na dopravní prostředek strojně povrchu podkladu nebo krytu betonového nebo živičného</t>
  </si>
  <si>
    <t>https://podminky.urs.cz/item/CS_URS_2024_02/938909311</t>
  </si>
  <si>
    <t>průběžné čištění přístupové cesty (ul. Hedvikovská) dle potřeby, vč. likvidace smetků, dl. cca 200 m, viz příloha B.</t>
  </si>
  <si>
    <t>200*4,0*5</t>
  </si>
  <si>
    <t>997</t>
  </si>
  <si>
    <t>Přesun sutě</t>
  </si>
  <si>
    <t>14</t>
  </si>
  <si>
    <t>997013862R2</t>
  </si>
  <si>
    <t>Likvidace stavebního odpadu - komunálního odpadu kód odpadu 20 03 01</t>
  </si>
  <si>
    <t>1084233343</t>
  </si>
  <si>
    <t>Likvidace stavebního odpadu - komunálního odpadu kód odpadu 20 03 01 na skládce včetně dopravy, uložení</t>
  </si>
  <si>
    <t>jednotlivé vytříděné složky odpadu vybraného ze sedimentů</t>
  </si>
  <si>
    <t>1304*0,01*0,8</t>
  </si>
  <si>
    <t>15</t>
  </si>
  <si>
    <t>997013635</t>
  </si>
  <si>
    <t>Poplatek za uložení na skládce (skládkovné) komunálního odpadu kód odpadu 20 03 01</t>
  </si>
  <si>
    <t>2013788941</t>
  </si>
  <si>
    <t>Poplatek za uložení stavebního odpadu na skládce (skládkovné) komunálního zatříděného do Katalogu odpadů pod kódem 20 03 01</t>
  </si>
  <si>
    <t>https://podminky.urs.cz/item/CS_URS_2024_02/997013635</t>
  </si>
  <si>
    <t>16</t>
  </si>
  <si>
    <t>997013873R1</t>
  </si>
  <si>
    <t xml:space="preserve">Likvidace stavebního odpadu - zeminy a kamení zatříděného do Katalogu odpadů pod kódem 17 05 04 na skládce včetně dopravy, uložení a případného poplatku za uložení </t>
  </si>
  <si>
    <t>-1554346202</t>
  </si>
  <si>
    <t>Likvidace stavebního odpadu - zeminy a kamení zatříděného do Katalogu odpadů pod kódem 17 05 04 na skládce včetně dopravy, uložení</t>
  </si>
  <si>
    <t xml:space="preserve">odvoz a likvidace sedimentu, příl. B., D.1.2.3,D.1.3.3 </t>
  </si>
  <si>
    <t>1304*1,8</t>
  </si>
  <si>
    <t>odpočet vytříděného kamene do rovnanin SO 02</t>
  </si>
  <si>
    <t>-1*6*1,8</t>
  </si>
  <si>
    <t>17</t>
  </si>
  <si>
    <t>171201231</t>
  </si>
  <si>
    <t>Poplatek za uložení zeminy a kamení na recyklační skládce (skládkovné) kód odpadu 17 05 04</t>
  </si>
  <si>
    <t>-298036223</t>
  </si>
  <si>
    <t>Poplatek za uložení stavebního odpadu na recyklační skládce (skládkovné) zeminy a kamení zatříděného do Katalogu odpadů pod kódem 17 05 04</t>
  </si>
  <si>
    <t>https://podminky.urs.cz/item/CS_URS_2024_02/171201231</t>
  </si>
  <si>
    <t>1298*1,8</t>
  </si>
  <si>
    <t>SO 02 - Oprava opevnění břehů a spárování přehrážek</t>
  </si>
  <si>
    <t xml:space="preserve">    9 - Ostatní konstrukce a práce, bourání</t>
  </si>
  <si>
    <t>PSV - Práce a dodávky PSV</t>
  </si>
  <si>
    <t xml:space="preserve">    767 - Konstrukce zámečnické</t>
  </si>
  <si>
    <t xml:space="preserve">      789 - Povrchové úpravy ocelových konstrukcí a technologických zařízení</t>
  </si>
  <si>
    <t>112151511R</t>
  </si>
  <si>
    <t>Odborný zdravotní řez případných stavbou poškozených dřevin</t>
  </si>
  <si>
    <t>soubor</t>
  </si>
  <si>
    <t>-1594752278</t>
  </si>
  <si>
    <t>Odborný zdravotní řez případných stavbou poškozených dřevin vč. likvidace větví</t>
  </si>
  <si>
    <t>ošetření všech případně stavbou poškozených dřevin dle ČSN 83 9061, v přístupových trasách i na staveništi, příl. B., D.1.1, D.2.1</t>
  </si>
  <si>
    <t>230290007R</t>
  </si>
  <si>
    <t>Jímka z big bagů rozměru 1,0 x 1,0 x 1,0 m</t>
  </si>
  <si>
    <t>m</t>
  </si>
  <si>
    <t>-2026719467</t>
  </si>
  <si>
    <t>Jímka z big bagů rozměru 1,0 x 1,0 x 1,0 m, s navýšením o 1 vrstvu pytlů PP 120 litrů</t>
  </si>
  <si>
    <t xml:space="preserve">pytle BIGBAG s výplní místní zeminy,  s dotěsněním líce PP folií, přitížením folie pytli se zeminou, osazení i odstranění, B.8, D.1.2.1, D.1.3.1</t>
  </si>
  <si>
    <t>včetně dočasného převádění vody - varianty dle B.8.2</t>
  </si>
  <si>
    <t>řkm 3,500, PB dlažba nadjezí</t>
  </si>
  <si>
    <t>řkm 3,500, LB zeď nadjezí</t>
  </si>
  <si>
    <t>řkm 3,500, pata přehrážky podjezí - pouze pytle s pískem ve 2 vrstvách proti zpětnému vzdutí</t>
  </si>
  <si>
    <t>řkm 3,500, pata přehrážky nadjezí</t>
  </si>
  <si>
    <t>řkm 3,740, LB dlažba podjezí</t>
  </si>
  <si>
    <t>řkm 3,740, LB dlažba nadjezí - včetně 1 vrstvy pytlů 120 litrů pro zvýšení jímky</t>
  </si>
  <si>
    <t>řkm 3,740, pata přehrážky podjezí</t>
  </si>
  <si>
    <t>řkm 3,740, pata přehrážky nadjezí - včetně 1 vrstvy pytlů 120 litrů pro zvýšení jímky</t>
  </si>
  <si>
    <t>115101202</t>
  </si>
  <si>
    <t>Čerpání vody na dopravní výšku do 10 m průměrný přítok přes 500 do 1 000 l/min</t>
  </si>
  <si>
    <t>-431023486</t>
  </si>
  <si>
    <t>Čerpání vody na dopravní výšku do 10 m s uvažovaným průměrným přítokem přes 500 do 1 000 l/min</t>
  </si>
  <si>
    <t>https://podminky.urs.cz/item/CS_URS_2024_02/115101202</t>
  </si>
  <si>
    <t>čerpání průsakových vod z jímek</t>
  </si>
  <si>
    <t>během oprav těles přehrážek a dlažeb, viz příloha D.2.1</t>
  </si>
  <si>
    <t>cca 4 týdny 8 hodin denně</t>
  </si>
  <si>
    <t>4*5*8</t>
  </si>
  <si>
    <t>Ostatní konstrukce a práce, bourání</t>
  </si>
  <si>
    <t>941111111</t>
  </si>
  <si>
    <t>Montáž lešení řadového trubkového lehkého s podlahami zatížení do 200 kg/m2 š od 0,6 do 0,9 m v do 10 m</t>
  </si>
  <si>
    <t>-881644761</t>
  </si>
  <si>
    <t>Lešení řadové trubkové lehké pracovní s podlahami s provozním zatížením tř. 3 do 200 kg/m2 šířky tř. W06 od 0,6 do 0,9 m výšky do 10 m montáž</t>
  </si>
  <si>
    <t>lešení pro potřeby prací na tělesech přehrážek a přilehlých zádlažbách v zavázání</t>
  </si>
  <si>
    <t>přehrážka ř.km 3,500 - oprava vzdušního líce</t>
  </si>
  <si>
    <t>12,8*1,2</t>
  </si>
  <si>
    <t>přehrážka ř.km 3,500 - oprava návodního líce</t>
  </si>
  <si>
    <t>přehrážka ř.km 3,740 - oprava vzdušního líce</t>
  </si>
  <si>
    <t>11,3*1,4</t>
  </si>
  <si>
    <t>přehrážka ř.km 3,740 - oprava návodního líce</t>
  </si>
  <si>
    <t>941111211</t>
  </si>
  <si>
    <t>Příplatek k lešení řadovému trubkovému lehkému s podlahami do 200 kg/m2 š od 0,6 do 0,9 m v do 10 m za každý den použití</t>
  </si>
  <si>
    <t>-639485474</t>
  </si>
  <si>
    <t>Lešení řadové trubkové lehké pracovní s podlahami s provozním zatížením tř. 3 do 200 kg/m2 šířky tř. W06 od 0,6 do 0,9 m výšky do 10 m příplatek k ceně za každý den použití</t>
  </si>
  <si>
    <t>po dobu prací, cca 4 týdny</t>
  </si>
  <si>
    <t>4*5*62,36</t>
  </si>
  <si>
    <t>941111811</t>
  </si>
  <si>
    <t>Demontáž lešení řadového trubkového lehkého s podlahami zatížení do 200 kg/m2 š od 0,6 do 0,9 m v do 10 m</t>
  </si>
  <si>
    <t>1323385493</t>
  </si>
  <si>
    <t>Lešení řadové trubkové lehké pracovní s podlahami s provozním zatížením tř. 3 do 200 kg/m2 šířky tř. W06 od 0,6 do 0,9 m výšky do 10 m demontáž</t>
  </si>
  <si>
    <t>985131111</t>
  </si>
  <si>
    <t>Očištění ploch stěn, rubu kleneb a podlah tlakovou vodou</t>
  </si>
  <si>
    <t>-1063828346</t>
  </si>
  <si>
    <t>https://podminky.urs.cz/item/CS_URS_2023_01/985131111</t>
  </si>
  <si>
    <t>očištění veškerých ploch před zahájením prací, pro posouzení míry degradace a upřesnění postupu, příl. D.1.2.1, D.1.3.1, D.2.1</t>
  </si>
  <si>
    <t>tlakem min. 500 bar</t>
  </si>
  <si>
    <t>řkm 3.500: PŘELIVNÁ PLOCHA PŘEHRÁŽKY, vč. křídel</t>
  </si>
  <si>
    <t>řkm 3.500: NÁVODNÍ LÍC PŘEHRÁŽKY</t>
  </si>
  <si>
    <t>32</t>
  </si>
  <si>
    <t>řkm 3.500: VZDUŠNÍ LÍC PŘEHRÁŽKY</t>
  </si>
  <si>
    <t>43</t>
  </si>
  <si>
    <t>řkm 3.500: PRŮCEZNÉ OTVORY UVNITŘ PŘEHRÁŽKY</t>
  </si>
  <si>
    <t>2*0.50*4*1.20</t>
  </si>
  <si>
    <t>řkm 3.500: TĚSNÍCÍ ZÁDLAŽBA zavázání na LB, nadjezí</t>
  </si>
  <si>
    <t>3.0*3.54</t>
  </si>
  <si>
    <t>řkm 3.500: TĚSNÍCÍ ZÁDLAŽBA zavázání na PB, nadjezí</t>
  </si>
  <si>
    <t>1.50*3.0</t>
  </si>
  <si>
    <t>řkm 3.740: PŘELIVNÁ PLOCHA PŘEHRÁŽKY, bez křídel</t>
  </si>
  <si>
    <t>10.33</t>
  </si>
  <si>
    <t>řkm 3.740: NÁVODNÍ LÍC PŘEHRÁŽKY</t>
  </si>
  <si>
    <t>34.4</t>
  </si>
  <si>
    <t>řkm 3.740: VZDUŠNÍ LÍC PŘEHRÁŽKY</t>
  </si>
  <si>
    <t>40.6</t>
  </si>
  <si>
    <t>řkm 3.740: PRŮCEZNÉ OTVORY UVNITŘ PŘEHRÁŽKY</t>
  </si>
  <si>
    <t>2*0.50*4*1.30</t>
  </si>
  <si>
    <t>řkm 3.740: TĚSNÍCÍ ZÁDLAŽBA zavázání na LB, nadjezí</t>
  </si>
  <si>
    <t>2.0*4.12</t>
  </si>
  <si>
    <t>řkm 3.740: TĚSNÍCÍ ZÁDLAŽBA zavázání na LB, podjezí</t>
  </si>
  <si>
    <t>321212345</t>
  </si>
  <si>
    <t>Oprava zdiva vodních staveb do 3 m3 z lomového kamene obkladního včetně jeho dodání</t>
  </si>
  <si>
    <t>1163197682</t>
  </si>
  <si>
    <t>Oprava zdiva nadzákladového z lomového kamene vodních staveb přehrad, jezů a plavebních komor, spodní stavby vodních elektráren, jader přehrad, odběrných věží a výpustných zařízení, opěrných zdí, šachet, šachtic a ostatních konstrukcí objemu opravovaných míst do 3 m3 jednotlivě, na maltu cementovou včetně dodání kamene z kamene lomařsky upraveného s vyspárováním cementovou maltou, zdiva obkladního</t>
  </si>
  <si>
    <t>https://podminky.urs.cz/item/CS_URS_2024_02/321212345</t>
  </si>
  <si>
    <t>sanace předpokládaných poruch zdiva návodního líce, příl. D.1.2.1, D.1.3.1, D.2.1</t>
  </si>
  <si>
    <t>dozdění kaveren upr. kamenem na maltu MC 25, s vyčištěním lože, jednotlivé kaverny po vypadlých kamenech do 0,05 m3</t>
  </si>
  <si>
    <t>předpoklad poruch do 5% plochy návodního líce</t>
  </si>
  <si>
    <t>(32*0,05)*0,3</t>
  </si>
  <si>
    <t>(34,4*0,05)*0,3</t>
  </si>
  <si>
    <t>985142211</t>
  </si>
  <si>
    <t>Vysekání spojovací hmoty ze spár zdiva hl přes 40 mm dl do 6 m/m2</t>
  </si>
  <si>
    <t>1700795321</t>
  </si>
  <si>
    <t>Vysekání spojovací hmoty ze spár zdiva včetně vyčištění hloubky spáry přes 40 mm délky spáry na 1 m2 upravované plochy do 6 m</t>
  </si>
  <si>
    <t>https://podminky.urs.cz/item/CS_URS_2024_02/985142211</t>
  </si>
  <si>
    <t>pro hloubkové přespárování, příl. D.1.2.1, D.1.3.1, D.2.1</t>
  </si>
  <si>
    <t>985142911</t>
  </si>
  <si>
    <t>Příplatek k cenám vysekání spojovací hmoty ze spár za práce ve stísněném prostoru</t>
  </si>
  <si>
    <t>562363627</t>
  </si>
  <si>
    <t>Vysekání spojovací hmoty ze spár zdiva včetně vyčištění Příplatek k cenám za práce ve stísněném prostoru</t>
  </si>
  <si>
    <t>https://podminky.urs.cz/item/CS_URS_2024_02/985142911</t>
  </si>
  <si>
    <t>práce v průcezných otvorech přehrážek, příl. D.1.2.1, D.1.3.1, D.2.1</t>
  </si>
  <si>
    <t>985232111</t>
  </si>
  <si>
    <t>Hloubkové spárování zdiva aktivovanou maltou spára hl do 80 mm dl do 6 m/m2</t>
  </si>
  <si>
    <t>962247027</t>
  </si>
  <si>
    <t>Hloubkové spárování zdiva hloubky přes 40 do 80 mm aktivovanou maltou délky spáry na 1 m2 upravované plochy do 6 m</t>
  </si>
  <si>
    <t>https://podminky.urs.cz/item/CS_URS_2023_01/985232111</t>
  </si>
  <si>
    <t>opravy těles přehrážek, zdí a dlažeb, příl. D.1.2.1, D.1.3.1, D.2.1</t>
  </si>
  <si>
    <t>hloubkové mechanizované tlakové spárování, příl. D.2.1</t>
  </si>
  <si>
    <t>prefabrikovaná cementová malta MC 25 (třída R3), plastifikovaná, nízkosmrštivá, specifikace viz příl. D.2.1</t>
  </si>
  <si>
    <t>985232191</t>
  </si>
  <si>
    <t>Příplatek k hloubkovému spárování za práci ve stísněném prostoru</t>
  </si>
  <si>
    <t>596389644</t>
  </si>
  <si>
    <t>Hloubkové spárování zdiva hloubky přes 40 do 80 mm aktivovanou maltou Příplatek k cenám za práci ve stísněném prostoru</t>
  </si>
  <si>
    <t>https://podminky.urs.cz/item/CS_URS_2024_02/985232191</t>
  </si>
  <si>
    <t>985233111</t>
  </si>
  <si>
    <t>Úprava spár po spárování zdiva uhlazením spára dl do 6 m/m2</t>
  </si>
  <si>
    <t>-531015806</t>
  </si>
  <si>
    <t>Úprava spár po spárování zdiva kamenného nebo cihelného délky spáry na 1 m2 upravované plochy do 6 m uhlazením</t>
  </si>
  <si>
    <t>https://podminky.urs.cz/item/CS_URS_2023_01/985233111</t>
  </si>
  <si>
    <t>úprava spár vč. prvotního udržování zavlhlého povrchu spáry mlžením min. po 2 dny, příl. D.2.1</t>
  </si>
  <si>
    <t>985233911</t>
  </si>
  <si>
    <t>Příplatek k úpravě spár za práci ve stísněném prostoru</t>
  </si>
  <si>
    <t>-589238216</t>
  </si>
  <si>
    <t>Úprava spár po spárování zdiva kamenného nebo cihelného Příplatek k cenám za práci ve stísněném prostoru</t>
  </si>
  <si>
    <t>https://podminky.urs.cz/item/CS_URS_2024_02/985233911</t>
  </si>
  <si>
    <t>114203103</t>
  </si>
  <si>
    <t>Rozebrání dlažeb z lomového kamene nebo betonových tvárnic do cementové malty</t>
  </si>
  <si>
    <t>-1633951562</t>
  </si>
  <si>
    <t>Rozebrání dlažeb nebo záhozů s naložením na dopravní prostředek dlažeb z lomového kamene nebo betonových tvárnic do cementové malty se spárami zalitými cementovou maltou</t>
  </si>
  <si>
    <t>https://podminky.urs.cz/item/CS_URS_2024_02/114203103</t>
  </si>
  <si>
    <t>pro opravy dlažeb - přezděním - v zavázání přehrážek v místech zjevných průsaků, příl. D.1.2.1, D.1.3.1, D.2.1</t>
  </si>
  <si>
    <t>rozebrání v celé ploše dlažby, na hloubku 500 mm - vč. případného lože</t>
  </si>
  <si>
    <t>1.50*3.0*0,5</t>
  </si>
  <si>
    <t>2.0*4.12*0,5</t>
  </si>
  <si>
    <t>451317112</t>
  </si>
  <si>
    <t>Podklad pod dlažbu z betonu prostého pro prostředí s mrazovými cykly C 25/30 tl přes 100 do 150 mm</t>
  </si>
  <si>
    <t>669926036</t>
  </si>
  <si>
    <t>Podklad pod dlažbu z betonu prostého pro prostředí s mrazovými cykly tř. C 25/30 tl. přes 100 do 150 mm</t>
  </si>
  <si>
    <t>https://podminky.urs.cz/item/CS_URS_2024_02/451317112</t>
  </si>
  <si>
    <t>opravy dlažeb - přezděním - v zavázání přehrážek v místech zjevných průsaků, příl. D.1.2.1, D.1.3.1, D.2.1</t>
  </si>
  <si>
    <t>465513427</t>
  </si>
  <si>
    <t>Dlažba z lomového kamene na cementovou maltu s vyspárováním tl 400 mm pro hráze</t>
  </si>
  <si>
    <t>341997574</t>
  </si>
  <si>
    <t>Dlažba z lomového kamene lomařsky upraveného na cementovou maltu, s vyspárováním cementovou maltou, tl. kamene 400 mm</t>
  </si>
  <si>
    <t>https://podminky.urs.cz/item/CS_URS_2024_02/465513427</t>
  </si>
  <si>
    <t>finální spárování prefabrikovanou cementovou maltou MC 25 (třída R3), plastifikovaná, nízkosmrštivá, specifikace viz příl. D.2.1</t>
  </si>
  <si>
    <t>18</t>
  </si>
  <si>
    <t>181951114</t>
  </si>
  <si>
    <t>Úprava pláně v hornině třídy těžitelnosti II skupiny 4 a 5 se zhutněním strojně</t>
  </si>
  <si>
    <t>-406574332</t>
  </si>
  <si>
    <t>Úprava pláně vyrovnáním výškových rozdílů strojně v hornině třídy těžitelnosti II, skupiny 4 a 5 se zhutněním</t>
  </si>
  <si>
    <t>https://podminky.urs.cz/item/CS_URS_2024_02/181951114</t>
  </si>
  <si>
    <t>před provedením výplně kaverny LB, řkm 3.480, příl. D.2.1, D.1.2.1</t>
  </si>
  <si>
    <t>2*5</t>
  </si>
  <si>
    <t>před uložením dočasných nasazených jímek z pytlů</t>
  </si>
  <si>
    <t>74*1</t>
  </si>
  <si>
    <t>19</t>
  </si>
  <si>
    <t>463211153R</t>
  </si>
  <si>
    <t>Rovnanina objemu přes 3 m3 z místního kamene tříděného hmotnosti přes 200 do 500 kg s urovnáním líce</t>
  </si>
  <si>
    <t>-1565919588</t>
  </si>
  <si>
    <t>Rovnanina z místního kamene neupraveného pro podélné i příčné objekty objemu přes 3 m3 z kamene tříděného, s urovnáním líce a vyklínováním spár úlomky kamene hmotnost jednotlivých kamenů přes 200 do 500 kg</t>
  </si>
  <si>
    <t>výplň kaverny LB, řkm 3.480, z místního kamene vytříděného v rámci SO 01, příl. D.2.1, D.1.2.1</t>
  </si>
  <si>
    <t>2*5*0.6</t>
  </si>
  <si>
    <t>20</t>
  </si>
  <si>
    <t>997013862R1</t>
  </si>
  <si>
    <t>Likvidace stavebního odpadu - armovaného betonu a kamení kód odpadu 17 01 01</t>
  </si>
  <si>
    <t>-609506818</t>
  </si>
  <si>
    <t>Likvidace stavebního odpadu - armovaného betonu a kamení kód odpadu 17 01 01 na skládce včetně dopravy, uložení</t>
  </si>
  <si>
    <t>suť z přespárování, na skládku, příl. B., D.1.2.1, D.1.3.1, D.2.1</t>
  </si>
  <si>
    <t>7,701</t>
  </si>
  <si>
    <t>vybourané dlažby vč. lože</t>
  </si>
  <si>
    <t>19,931</t>
  </si>
  <si>
    <t>vybourané ocel. části k recyklaci</t>
  </si>
  <si>
    <t>0,136+0,089</t>
  </si>
  <si>
    <t>997013861</t>
  </si>
  <si>
    <t>Poplatek za uložení stavebního odpadu na recyklační skládce (skládkovné) z prostého betonu kód odpadu 17 01 01</t>
  </si>
  <si>
    <t>-1969642917</t>
  </si>
  <si>
    <t>Poplatek za uložení stavebního odpadu na recyklační skládce (skládkovné) z prostého betonu zatříděného do Katalogu odpadů pod kódem 17 01 01</t>
  </si>
  <si>
    <t>https://podminky.urs.cz/item/CS_URS_2024_02/997013861</t>
  </si>
  <si>
    <t>22</t>
  </si>
  <si>
    <t>998323011</t>
  </si>
  <si>
    <t>Přesun hmot pro jezy a stupně</t>
  </si>
  <si>
    <t>-1623098867</t>
  </si>
  <si>
    <t>Přesun hmot pro jezy a stupně dopravní vzdálenost do 500 m</t>
  </si>
  <si>
    <t>https://podminky.urs.cz/item/CS_URS_2023_01/998323011</t>
  </si>
  <si>
    <t>94,315</t>
  </si>
  <si>
    <t>PSV</t>
  </si>
  <si>
    <t>Práce a dodávky PSV</t>
  </si>
  <si>
    <t>767</t>
  </si>
  <si>
    <t>Konstrukce zámečnické</t>
  </si>
  <si>
    <t>23</t>
  </si>
  <si>
    <t>026</t>
  </si>
  <si>
    <t>Zpracování realizační dokumentace zhotovitele, dílenských výkresů, technologických předpisů</t>
  </si>
  <si>
    <t>1024</t>
  </si>
  <si>
    <t>-960210178</t>
  </si>
  <si>
    <t>zaměření skut. stavu a dílenská dokumentace pro opravu hrazení 4 ks průcezných otvorů přehrážek, příl. D.2.1, D.2.2</t>
  </si>
  <si>
    <t>24</t>
  </si>
  <si>
    <t>964076211</t>
  </si>
  <si>
    <t>Vybourání válcovaných nosníků ze zdiva betonového nebo kamenného dl do 4 m hmotnosti do 10 kg/m</t>
  </si>
  <si>
    <t>527196153</t>
  </si>
  <si>
    <t>Vybourání válcovaných nosníků uložených ve zdivu betonovém nebo kamenném na maltu cementovou délky do 4 m, hmotnosti do 10 kg/m</t>
  </si>
  <si>
    <t>https://podminky.urs.cz/item/CS_URS_2024_02/964076211</t>
  </si>
  <si>
    <t>pro opravu hrazení 4 ks průcezných otvorů, příl. D.2.2</t>
  </si>
  <si>
    <t>původní slupice</t>
  </si>
  <si>
    <t>4*(19,85+4,96+2,4)*0,001</t>
  </si>
  <si>
    <t>25</t>
  </si>
  <si>
    <t>767996702</t>
  </si>
  <si>
    <t>Demontáž atypických zámečnických konstrukcí řezáním hm jednotlivých dílů přes 50 do 100 kg</t>
  </si>
  <si>
    <t>-1576039372</t>
  </si>
  <si>
    <t>Demontáž ostatních zámečnických konstrukcí o hmotnosti jednotlivých dílů řezáním přes 50 do 100 kg</t>
  </si>
  <si>
    <t>https://podminky.urs.cz/item/CS_URS_2022_02/767996702</t>
  </si>
  <si>
    <t>demontáž původního hrazení otvorů, 4 ks, rozebíratelné části, příl. D.2.2</t>
  </si>
  <si>
    <t>4*(18,76+3,6)</t>
  </si>
  <si>
    <t>26</t>
  </si>
  <si>
    <t>317941121</t>
  </si>
  <si>
    <t>Osazování ocelových válcovaných nosníků na zdivu I, IE, U, UE nebo L do č. 12 nebo výšky do 120 mm</t>
  </si>
  <si>
    <t>-827119038</t>
  </si>
  <si>
    <t>Osazování ocelových válcovaných nosníků na zdivu I nebo IE nebo U nebo UE nebo L do č. 12 nebo výšky do 120 mm</t>
  </si>
  <si>
    <t>https://podminky.urs.cz/item/CS_URS_2024_02/317941121</t>
  </si>
  <si>
    <t>nové slupice</t>
  </si>
  <si>
    <t>27</t>
  </si>
  <si>
    <t>953961215</t>
  </si>
  <si>
    <t>Kotvy chemickou patronou M 20 hl 170 mm do betonu, ŽB nebo kamene s vyvrtáním otvoru</t>
  </si>
  <si>
    <t>kus</t>
  </si>
  <si>
    <t>-886714935</t>
  </si>
  <si>
    <t>Kotvy chemické s vyvrtáním otvoru do betonu, železobetonu nebo tvrdého kamene chemická patrona, velikost M 20, hloubka 170 mm</t>
  </si>
  <si>
    <t>https://podminky.urs.cz/item/CS_URS_2023_01/953961215</t>
  </si>
  <si>
    <t>osazení slupic, příl. D.2.2</t>
  </si>
  <si>
    <t>4*8</t>
  </si>
  <si>
    <t>28</t>
  </si>
  <si>
    <t>767995113</t>
  </si>
  <si>
    <t>Montáž atypických zámečnických konstrukcí hmotnosti přes 10 do 20 kg</t>
  </si>
  <si>
    <t>1226923480</t>
  </si>
  <si>
    <t>Montáž ostatních atypických zámečnických konstrukcí hmotnosti přes 10 do 20 kg</t>
  </si>
  <si>
    <t>https://podminky.urs.cz/item/CS_URS_2024_02/767995113</t>
  </si>
  <si>
    <t>montáž nového hrazení otvorů, 4 ks, hradící deska, příl. D.2.2</t>
  </si>
  <si>
    <t>29</t>
  </si>
  <si>
    <t>13010812</t>
  </si>
  <si>
    <t>ocel profilová jakost S235JR (11 375) průřez U (UPN) 65</t>
  </si>
  <si>
    <t>-120756140</t>
  </si>
  <si>
    <t>1-SLUPICE U 65</t>
  </si>
  <si>
    <t>4*19,85*0,001</t>
  </si>
  <si>
    <t>2-VZPĚRA U 65</t>
  </si>
  <si>
    <t>4*4,96*0,001</t>
  </si>
  <si>
    <t>30</t>
  </si>
  <si>
    <t>13021016</t>
  </si>
  <si>
    <t>tyč ocelová kruhová žebírková DIN 488 jakost B500B (10 505) výztuž do betonu D 18mm</t>
  </si>
  <si>
    <t>421123530</t>
  </si>
  <si>
    <t>3-KOTEVNÍ TRN R18</t>
  </si>
  <si>
    <t>4*2,40*0,001</t>
  </si>
  <si>
    <t>31</t>
  </si>
  <si>
    <t>13611218</t>
  </si>
  <si>
    <t>plech ocelový hladký jakost S235JR tl 5mm tabule</t>
  </si>
  <si>
    <t>99975655</t>
  </si>
  <si>
    <t>4-PLECH 5 mm</t>
  </si>
  <si>
    <t>4*18,76*0,001</t>
  </si>
  <si>
    <t>13010416</t>
  </si>
  <si>
    <t>úhelník ocelový rovnostranný jakost S235JR (11 375) 40x40x5mm</t>
  </si>
  <si>
    <t>-1682466702</t>
  </si>
  <si>
    <t>5-VÝZTUHA L 40/40/5</t>
  </si>
  <si>
    <t>4*3,60*0,001</t>
  </si>
  <si>
    <t>789</t>
  </si>
  <si>
    <t>Povrchové úpravy ocelových konstrukcí a technologických zařízení</t>
  </si>
  <si>
    <t>33</t>
  </si>
  <si>
    <t>628613611</t>
  </si>
  <si>
    <t>Žárové zinkování ponorem dílů ocelových konstrukcí mostů hmotnosti do 100 kg</t>
  </si>
  <si>
    <t>-183228235</t>
  </si>
  <si>
    <t>Žárové zinkování ponorem dílů ocelových konstrukcí mostů hmotnosti dílců do 100 kg</t>
  </si>
  <si>
    <t>https://podminky.urs.cz/item/CS_URS_2023_01/628613611</t>
  </si>
  <si>
    <t>veškeré nové díly hrazení průcezných otvorů</t>
  </si>
  <si>
    <t>žár. zink. &gt;200 µm, příl. D.2.,1 D.2.2</t>
  </si>
  <si>
    <t>4*49,58</t>
  </si>
  <si>
    <t>34</t>
  </si>
  <si>
    <t>783347101</t>
  </si>
  <si>
    <t>Krycí jednonásobný polyuretanový nátěr zámečnických konstrukcí</t>
  </si>
  <si>
    <t>-1251098912</t>
  </si>
  <si>
    <t>Krycí nátěr (email) zámečnických konstrukcí jednonásobný polyuretanový</t>
  </si>
  <si>
    <t>https://podminky.urs.cz/item/CS_URS_2023_01/783347101</t>
  </si>
  <si>
    <t>SVRCHNÍ NÁTĚR RAL 5024 pastelová modrá, příl. D.2.1, D.2.2</t>
  </si>
  <si>
    <t>U65</t>
  </si>
  <si>
    <t>4*(0,26*((1,4*2)+(0,7)))</t>
  </si>
  <si>
    <t>R18</t>
  </si>
  <si>
    <t>4*0,06*8</t>
  </si>
  <si>
    <t>PL 5</t>
  </si>
  <si>
    <t>4*2*0,7*0,67</t>
  </si>
  <si>
    <t>L40</t>
  </si>
  <si>
    <t>4*2*0,16*0,6</t>
  </si>
  <si>
    <t>VON - Vedlejší a ostatní náklady</t>
  </si>
  <si>
    <t>OST - Vedlejší a ostatní rozpočtové náklady</t>
  </si>
  <si>
    <t xml:space="preserve">    01 - Vedlejší rozpočtové náklady</t>
  </si>
  <si>
    <t xml:space="preserve">    02 - Projektová dokumentace - ostatní náklady</t>
  </si>
  <si>
    <t xml:space="preserve">    03 - Geodetické práce a vytýčení - ostatní náklady</t>
  </si>
  <si>
    <t xml:space="preserve">    09 - Ostatní náklady</t>
  </si>
  <si>
    <t>OST</t>
  </si>
  <si>
    <t>Vedlejší a ostatní rozpočtové náklady</t>
  </si>
  <si>
    <t>01</t>
  </si>
  <si>
    <t>Vedlejší rozpočtové náklady</t>
  </si>
  <si>
    <t>011</t>
  </si>
  <si>
    <t>Zajištění kompletního zařízení staveniště a jeho připojení na sítě</t>
  </si>
  <si>
    <t>-1754281761</t>
  </si>
  <si>
    <t>příl. B.8, E.</t>
  </si>
  <si>
    <t>- zajištění oplocení prostoru ZS, vymezení a zabezpečení průchodu po veřejné cestě, zajištění bezpečnosti během provádění prací</t>
  </si>
  <si>
    <t>- zajištění a provoz zdroje el. energie pro potřeby stavby</t>
  </si>
  <si>
    <t>- zajištění zřízení a odstranění dočasných komunikací, sjezdů a nájezdů pro realizaci stavby</t>
  </si>
  <si>
    <t>- zajištění ostrahy stavby a staveniště po dobu realizace stavby</t>
  </si>
  <si>
    <t>- zajištění podmínek pro použití přístupových komunikací dotčených stavbou s příslušnými vlastníky či správci a zajištění jejich splnění</t>
  </si>
  <si>
    <t>- zřízení čisticích zón před výjezdem z obvodu staveniště</t>
  </si>
  <si>
    <t>- provedení takových opatření, aby plochy obvodu staveniště nebyly znečištěny ropnými látkami a jinými podobnými produkty</t>
  </si>
  <si>
    <t>- provedení takových opatření, aby nebyly překročeny limity prašnosti a hlučnosti dané obecně závaznou vyhláškou</t>
  </si>
  <si>
    <t>- zajištění péče o nepředané objekty a konstrukce stavby, jejich ošetřování a zimní opatření</t>
  </si>
  <si>
    <t>- zajištění ochrany veškeré zeleně v prostoru staveniště a v jeho bezprostřední blízkosti pro poškození během realizace stavby</t>
  </si>
  <si>
    <t>- zajištění ochrany sítí v křížení příjezdové komunikace, např. uložením panelů</t>
  </si>
  <si>
    <t xml:space="preserve">- ochrana stromů proti poškození bedněním dle  ČSN 83 9061 (předpoklad do 10 ks)</t>
  </si>
  <si>
    <t>01132</t>
  </si>
  <si>
    <t>Zajištění obnovy zpevněných a nezpevněných komunikací</t>
  </si>
  <si>
    <t>-1829266167</t>
  </si>
  <si>
    <t>příl. B.8, C.2</t>
  </si>
  <si>
    <t>obnova stávající nezpevněné lesní cesty při jejím případném porušení - zasypání výtluků vytříděným štěrkem z těžení sedimentů, zahutnění</t>
  </si>
  <si>
    <t>předpokládaná plocha využívané nezpevněné komunikace 600 x 3,0 m</t>
  </si>
  <si>
    <t>předpokládané poškození do 10% povrchu</t>
  </si>
  <si>
    <t>02</t>
  </si>
  <si>
    <t>Projektová dokumentace - ostatní náklady</t>
  </si>
  <si>
    <t>0210</t>
  </si>
  <si>
    <t>Zhotovitelem vypracovaný Plán opatření pro případ havárie, pro případ úniku závadných látek (např. ropné produkty, cementové výluhy, odpadní vody z těsnících clon, atd.)</t>
  </si>
  <si>
    <t>1964061323</t>
  </si>
  <si>
    <t>0221</t>
  </si>
  <si>
    <t>Zpracování povodňového plánu stavby dle §71 zákona č. 254/2001 Sb. včetně zajištění schválení příslušnými orgány správy a Povodím Labe, státní podnik</t>
  </si>
  <si>
    <t>-1044887295</t>
  </si>
  <si>
    <t>včetně zohlednění specifik stavby, viz B.8.2</t>
  </si>
  <si>
    <t>vč. veškerých činností k uplatňování Povodňového plánu</t>
  </si>
  <si>
    <t>vč. koordinace průběhu stavby s obsluhou výše položeného VD rybník Dolní Peklo</t>
  </si>
  <si>
    <t>-1380304541</t>
  </si>
  <si>
    <t>příl. B, D.1.1, E.1, E.4</t>
  </si>
  <si>
    <t xml:space="preserve">příl.  D.1.1</t>
  </si>
  <si>
    <t>prověření aktuální možnosti využití / uložení</t>
  </si>
  <si>
    <t>návrh konkrétního technického a cenového řešení nakládání s výkopkem dle podmínek (vč. legislativních) platných v době podání nabídky</t>
  </si>
  <si>
    <t>vedení evidence nakládání se sedimentem</t>
  </si>
  <si>
    <t xml:space="preserve">příl.  D.2.1</t>
  </si>
  <si>
    <t>zaměření stávajícího hrazení, dílenská dokumentace pro výrobu replik hrazení dle stávajícího stavu a rozměrů</t>
  </si>
  <si>
    <t>03</t>
  </si>
  <si>
    <t>Geodetické práce a vytýčení - ostatní náklady</t>
  </si>
  <si>
    <t>031</t>
  </si>
  <si>
    <t>Vypracování geodetického zaměření skutečného stavu</t>
  </si>
  <si>
    <t>-1655148437</t>
  </si>
  <si>
    <t>příl. D.1.1</t>
  </si>
  <si>
    <t>zaměření dna zdrží přehrážek a patek opevnění po odtěžení sedimentů, odborně způsobilou osobou v oboru zeměměřictví</t>
  </si>
  <si>
    <t>včetně fotodokumentace</t>
  </si>
  <si>
    <t>1 paré + 1 x CD</t>
  </si>
  <si>
    <t>032</t>
  </si>
  <si>
    <t>Zpracování geometrických plánů</t>
  </si>
  <si>
    <t>-937011866</t>
  </si>
  <si>
    <t>- geometrických plánů trv. záboru těles přehrážek řkm 3,500 a řkm 3,740 pro účely majetkoprávního vypořádání s majiteli dotčených pozemků</t>
  </si>
  <si>
    <t>a pro zápis stavby vodního díla do KN</t>
  </si>
  <si>
    <t>- geometrického plánu pro oddělení části pozemků p.p.č. 99/2, 371/1, 163/3, lesní cesty, do samostatné parcely dr. pozemku ostatní plocha</t>
  </si>
  <si>
    <t>- komisionální odsouhlasení průběhu nových hranic v terénu s vlastníky pozemků a SCHKO</t>
  </si>
  <si>
    <t>- zajištění potvrzení geometrických plánů příslušným katastrálním úřadem</t>
  </si>
  <si>
    <t>celkem cca 4300 m2</t>
  </si>
  <si>
    <t>GP zvlášť pro každou přehrážku a pro cestu</t>
  </si>
  <si>
    <t>4 paré + 1 x CD</t>
  </si>
  <si>
    <t>035</t>
  </si>
  <si>
    <t>Zajištění veškerých geodetických prací souvisejících s realizací díla</t>
  </si>
  <si>
    <t>1142782639</t>
  </si>
  <si>
    <t>vytyčení před a během stavby, pracovních profilů, ověřovací měření v průběhu těžení atd., příl. D.1.1</t>
  </si>
  <si>
    <t>09</t>
  </si>
  <si>
    <t>Ostatní náklady</t>
  </si>
  <si>
    <t>037</t>
  </si>
  <si>
    <t>Zajištění písemných souhlasných vyjádření všech dotčených vlastníků a případných uživatelů všech pozemků dotčených stavbou s jejich konečnou úpravou po dokončení prací</t>
  </si>
  <si>
    <t>190179116</t>
  </si>
  <si>
    <t>příl. B, D.1.1</t>
  </si>
  <si>
    <t>0931</t>
  </si>
  <si>
    <t>Provedení pasportizace stávajících nemovitostí (vč. pozemků) a jejich příslušenství, zajištění fotodokumentace stávajícího stavu přístupových komunikací</t>
  </si>
  <si>
    <t>-284142975</t>
  </si>
  <si>
    <t>095</t>
  </si>
  <si>
    <t>Zajištění šetření o podzemních sítích vč. zajištění nových vyjádření v případě, že před realizací pozbyly platnosti</t>
  </si>
  <si>
    <t>-1399443095</t>
  </si>
  <si>
    <t>v rozsahu staveniště vč. přístupové komunikace, příl. E.3</t>
  </si>
  <si>
    <t>094</t>
  </si>
  <si>
    <t>Zajištění vytýčení veškerých podzemních zařízení</t>
  </si>
  <si>
    <t>380546776</t>
  </si>
  <si>
    <t>0992</t>
  </si>
  <si>
    <t>Zajištění biologického dozoru, průzkumu staveniště zaměřeného na výskyt zvláště chráněných živočichů a rostlin a jejich odborného transferu</t>
  </si>
  <si>
    <t>495919327</t>
  </si>
  <si>
    <t>aktualizace biologického průzkumu, dle z. 114/1992 Sb., bezprostředně před zahájením prací</t>
  </si>
  <si>
    <t>provádění biol. dozoru oprávněnou osobou po celou dobu stavebních prací</t>
  </si>
  <si>
    <t>příp. transfer živočichů do toku nad dotčeným úsekem</t>
  </si>
  <si>
    <t>příl. B., E.5</t>
  </si>
  <si>
    <t>zajištění plnění podmínek vydaných rozhodnutí dle z. 114/1992 Sb., příl. E.1</t>
  </si>
  <si>
    <t>vč. vypracování závěrečné zprávy o provedeném průzkumu a příp. transferu živočichů</t>
  </si>
  <si>
    <t>09991</t>
  </si>
  <si>
    <t>Zajištění fotodokumentace veškerých konstrukcí, které budou v průběhu výstavby skryty nebo zakryty</t>
  </si>
  <si>
    <t>1480988683</t>
  </si>
  <si>
    <t>vč. fotodokumentace postupu prací a spolupráce s TDI</t>
  </si>
  <si>
    <t>099911</t>
  </si>
  <si>
    <t>Zajištění vedení průběžné evidence odpadů</t>
  </si>
  <si>
    <t>-214093925</t>
  </si>
  <si>
    <t>evidence demoličních a ostatních odpadů, vč. způsobu likvidace a dokladů o předání oprávněné osobě příl. B.8.8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</si>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</sst>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8"/>
      <color rgb="FF969696"/>
      <name val="Arial CE"/>
    </font>
    <font>
      <sz val="12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6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0" fontId="8" fillId="0" borderId="16" xfId="0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0" fontId="23" fillId="0" borderId="16" xfId="0" applyFont="1" applyBorder="1" applyAlignment="1" applyProtection="1">
      <alignment horizontal="left"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23" xfId="0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5101204" TargetMode="External" /><Relationship Id="rId2" Type="http://schemas.openxmlformats.org/officeDocument/2006/relationships/hyperlink" Target="https://podminky.urs.cz/item/CS_URS_2024_02/115101209" TargetMode="External" /><Relationship Id="rId3" Type="http://schemas.openxmlformats.org/officeDocument/2006/relationships/hyperlink" Target="https://podminky.urs.cz/item/CS_URS_2024_02/124253102" TargetMode="External" /><Relationship Id="rId4" Type="http://schemas.openxmlformats.org/officeDocument/2006/relationships/hyperlink" Target="https://podminky.urs.cz/item/CS_URS_2024_02/127751101" TargetMode="External" /><Relationship Id="rId5" Type="http://schemas.openxmlformats.org/officeDocument/2006/relationships/hyperlink" Target="https://podminky.urs.cz/item/CS_URS_2024_02/162206112" TargetMode="External" /><Relationship Id="rId6" Type="http://schemas.openxmlformats.org/officeDocument/2006/relationships/hyperlink" Target="https://podminky.urs.cz/item/CS_URS_2024_02/167151111" TargetMode="External" /><Relationship Id="rId7" Type="http://schemas.openxmlformats.org/officeDocument/2006/relationships/hyperlink" Target="https://podminky.urs.cz/item/CS_URS_2024_02/997006002" TargetMode="External" /><Relationship Id="rId8" Type="http://schemas.openxmlformats.org/officeDocument/2006/relationships/hyperlink" Target="https://podminky.urs.cz/item/CS_URS_2024_02/181111123" TargetMode="External" /><Relationship Id="rId9" Type="http://schemas.openxmlformats.org/officeDocument/2006/relationships/hyperlink" Target="https://podminky.urs.cz/item/CS_URS_2024_02/181111111" TargetMode="External" /><Relationship Id="rId10" Type="http://schemas.openxmlformats.org/officeDocument/2006/relationships/hyperlink" Target="https://podminky.urs.cz/item/CS_URS_2024_02/181411121" TargetMode="External" /><Relationship Id="rId11" Type="http://schemas.openxmlformats.org/officeDocument/2006/relationships/hyperlink" Target="https://podminky.urs.cz/item/CS_URS_2024_02/938909311" TargetMode="External" /><Relationship Id="rId12" Type="http://schemas.openxmlformats.org/officeDocument/2006/relationships/hyperlink" Target="https://podminky.urs.cz/item/CS_URS_2024_02/997013635" TargetMode="External" /><Relationship Id="rId13" Type="http://schemas.openxmlformats.org/officeDocument/2006/relationships/hyperlink" Target="https://podminky.urs.cz/item/CS_URS_2024_02/171201231" TargetMode="External" /><Relationship Id="rId14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5101202" TargetMode="External" /><Relationship Id="rId2" Type="http://schemas.openxmlformats.org/officeDocument/2006/relationships/hyperlink" Target="https://podminky.urs.cz/item/CS_URS_2023_01/985131111" TargetMode="External" /><Relationship Id="rId3" Type="http://schemas.openxmlformats.org/officeDocument/2006/relationships/hyperlink" Target="https://podminky.urs.cz/item/CS_URS_2024_02/321212345" TargetMode="External" /><Relationship Id="rId4" Type="http://schemas.openxmlformats.org/officeDocument/2006/relationships/hyperlink" Target="https://podminky.urs.cz/item/CS_URS_2024_02/985142211" TargetMode="External" /><Relationship Id="rId5" Type="http://schemas.openxmlformats.org/officeDocument/2006/relationships/hyperlink" Target="https://podminky.urs.cz/item/CS_URS_2024_02/985142911" TargetMode="External" /><Relationship Id="rId6" Type="http://schemas.openxmlformats.org/officeDocument/2006/relationships/hyperlink" Target="https://podminky.urs.cz/item/CS_URS_2023_01/985232111" TargetMode="External" /><Relationship Id="rId7" Type="http://schemas.openxmlformats.org/officeDocument/2006/relationships/hyperlink" Target="https://podminky.urs.cz/item/CS_URS_2024_02/985232191" TargetMode="External" /><Relationship Id="rId8" Type="http://schemas.openxmlformats.org/officeDocument/2006/relationships/hyperlink" Target="https://podminky.urs.cz/item/CS_URS_2023_01/985233111" TargetMode="External" /><Relationship Id="rId9" Type="http://schemas.openxmlformats.org/officeDocument/2006/relationships/hyperlink" Target="https://podminky.urs.cz/item/CS_URS_2024_02/985233911" TargetMode="External" /><Relationship Id="rId10" Type="http://schemas.openxmlformats.org/officeDocument/2006/relationships/hyperlink" Target="https://podminky.urs.cz/item/CS_URS_2024_02/114203103" TargetMode="External" /><Relationship Id="rId11" Type="http://schemas.openxmlformats.org/officeDocument/2006/relationships/hyperlink" Target="https://podminky.urs.cz/item/CS_URS_2024_02/451317112" TargetMode="External" /><Relationship Id="rId12" Type="http://schemas.openxmlformats.org/officeDocument/2006/relationships/hyperlink" Target="https://podminky.urs.cz/item/CS_URS_2024_02/465513427" TargetMode="External" /><Relationship Id="rId13" Type="http://schemas.openxmlformats.org/officeDocument/2006/relationships/hyperlink" Target="https://podminky.urs.cz/item/CS_URS_2024_02/181951114" TargetMode="External" /><Relationship Id="rId14" Type="http://schemas.openxmlformats.org/officeDocument/2006/relationships/hyperlink" Target="https://podminky.urs.cz/item/CS_URS_2024_02/997013861" TargetMode="External" /><Relationship Id="rId15" Type="http://schemas.openxmlformats.org/officeDocument/2006/relationships/hyperlink" Target="https://podminky.urs.cz/item/CS_URS_2023_01/998323011" TargetMode="External" /><Relationship Id="rId16" Type="http://schemas.openxmlformats.org/officeDocument/2006/relationships/hyperlink" Target="https://podminky.urs.cz/item/CS_URS_2024_02/964076211" TargetMode="External" /><Relationship Id="rId17" Type="http://schemas.openxmlformats.org/officeDocument/2006/relationships/hyperlink" Target="https://podminky.urs.cz/item/CS_URS_2022_02/767996702" TargetMode="External" /><Relationship Id="rId18" Type="http://schemas.openxmlformats.org/officeDocument/2006/relationships/hyperlink" Target="https://podminky.urs.cz/item/CS_URS_2024_02/317941121" TargetMode="External" /><Relationship Id="rId19" Type="http://schemas.openxmlformats.org/officeDocument/2006/relationships/hyperlink" Target="https://podminky.urs.cz/item/CS_URS_2023_01/953961215" TargetMode="External" /><Relationship Id="rId20" Type="http://schemas.openxmlformats.org/officeDocument/2006/relationships/hyperlink" Target="https://podminky.urs.cz/item/CS_URS_2024_02/767995113" TargetMode="External" /><Relationship Id="rId21" Type="http://schemas.openxmlformats.org/officeDocument/2006/relationships/hyperlink" Target="https://podminky.urs.cz/item/CS_URS_2023_01/628613611" TargetMode="External" /><Relationship Id="rId22" Type="http://schemas.openxmlformats.org/officeDocument/2006/relationships/hyperlink" Target="https://podminky.urs.cz/item/CS_URS_2023_01/783347101" TargetMode="External" /><Relationship Id="rId23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33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35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36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37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38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39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40</v>
      </c>
      <c r="AL28" s="47"/>
      <c r="AM28" s="47"/>
      <c r="AN28" s="47"/>
      <c r="AO28" s="47"/>
      <c r="AP28" s="42"/>
      <c r="AQ28" s="42"/>
      <c r="AR28" s="46"/>
      <c r="BE28" s="33"/>
    </row>
    <row r="29" hidden="1" s="3" customFormat="1" ht="14.4" customHeight="1">
      <c r="A29" s="3"/>
      <c r="B29" s="48"/>
      <c r="C29" s="49"/>
      <c r="D29" s="34" t="s">
        <v>41</v>
      </c>
      <c r="E29" s="49"/>
      <c r="F29" s="34" t="s">
        <v>42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hidden="1" s="3" customFormat="1" ht="14.4" customHeight="1">
      <c r="A30" s="3"/>
      <c r="B30" s="48"/>
      <c r="C30" s="49"/>
      <c r="D30" s="49"/>
      <c r="E30" s="49"/>
      <c r="F30" s="34" t="s">
        <v>43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s="3" customFormat="1" ht="14.4" customHeight="1">
      <c r="A31" s="3"/>
      <c r="B31" s="48"/>
      <c r="C31" s="49"/>
      <c r="D31" s="54" t="s">
        <v>41</v>
      </c>
      <c r="E31" s="49"/>
      <c r="F31" s="34" t="s">
        <v>44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s="3" customFormat="1" ht="14.4" customHeight="1">
      <c r="A32" s="3"/>
      <c r="B32" s="48"/>
      <c r="C32" s="49"/>
      <c r="D32" s="49"/>
      <c r="E32" s="49"/>
      <c r="F32" s="34" t="s">
        <v>45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46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5"/>
      <c r="D35" s="56" t="s">
        <v>47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48</v>
      </c>
      <c r="U35" s="57"/>
      <c r="V35" s="57"/>
      <c r="W35" s="57"/>
      <c r="X35" s="59" t="s">
        <v>49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6"/>
      <c r="BE37" s="40"/>
    </row>
    <row r="41" s="2" customFormat="1" ht="6.96" customHeight="1">
      <c r="A41" s="40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6"/>
      <c r="BE41" s="40"/>
    </row>
    <row r="42" s="2" customFormat="1" ht="24.96" customHeight="1">
      <c r="A42" s="40"/>
      <c r="B42" s="41"/>
      <c r="C42" s="25" t="s">
        <v>50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6"/>
      <c r="C44" s="34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3696vv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Zlatý potok, Třemošnice, oprava štěrkových přepážek, ř.km 3,500, 3,740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4" t="str">
        <f>IF(K8="","",K8)</f>
        <v xml:space="preserve"> 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5" t="str">
        <f>IF(AN8= "","",AN8)</f>
        <v>31.10.2024</v>
      </c>
      <c r="AN47" s="75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7" t="str">
        <f>IF(E11= "","",E11)</f>
        <v>Pla, s.p. - Závod Pardubice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6" t="str">
        <f>IF(E17="","",E17)</f>
        <v>Pla, s.p. - Ing. P. Kunc</v>
      </c>
      <c r="AN49" s="67"/>
      <c r="AO49" s="67"/>
      <c r="AP49" s="67"/>
      <c r="AQ49" s="42"/>
      <c r="AR49" s="46"/>
      <c r="AS49" s="77" t="s">
        <v>51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7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6" t="str">
        <f>IF(E20="","",E20)</f>
        <v>Pla, s.p. - Ing. P. Kunc</v>
      </c>
      <c r="AN50" s="67"/>
      <c r="AO50" s="67"/>
      <c r="AP50" s="67"/>
      <c r="AQ50" s="42"/>
      <c r="AR50" s="46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0"/>
    </row>
    <row r="52" s="2" customFormat="1" ht="29.28" customHeight="1">
      <c r="A52" s="40"/>
      <c r="B52" s="41"/>
      <c r="C52" s="89" t="s">
        <v>52</v>
      </c>
      <c r="D52" s="90"/>
      <c r="E52" s="90"/>
      <c r="F52" s="90"/>
      <c r="G52" s="90"/>
      <c r="H52" s="91"/>
      <c r="I52" s="92" t="s">
        <v>53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54</v>
      </c>
      <c r="AH52" s="90"/>
      <c r="AI52" s="90"/>
      <c r="AJ52" s="90"/>
      <c r="AK52" s="90"/>
      <c r="AL52" s="90"/>
      <c r="AM52" s="90"/>
      <c r="AN52" s="92" t="s">
        <v>55</v>
      </c>
      <c r="AO52" s="90"/>
      <c r="AP52" s="90"/>
      <c r="AQ52" s="94" t="s">
        <v>56</v>
      </c>
      <c r="AR52" s="46"/>
      <c r="AS52" s="95" t="s">
        <v>57</v>
      </c>
      <c r="AT52" s="96" t="s">
        <v>58</v>
      </c>
      <c r="AU52" s="96" t="s">
        <v>59</v>
      </c>
      <c r="AV52" s="96" t="s">
        <v>60</v>
      </c>
      <c r="AW52" s="96" t="s">
        <v>61</v>
      </c>
      <c r="AX52" s="96" t="s">
        <v>62</v>
      </c>
      <c r="AY52" s="96" t="s">
        <v>63</v>
      </c>
      <c r="AZ52" s="96" t="s">
        <v>64</v>
      </c>
      <c r="BA52" s="96" t="s">
        <v>65</v>
      </c>
      <c r="BB52" s="96" t="s">
        <v>66</v>
      </c>
      <c r="BC52" s="96" t="s">
        <v>67</v>
      </c>
      <c r="BD52" s="97" t="s">
        <v>68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0"/>
    </row>
    <row r="54" s="6" customFormat="1" ht="32.4" customHeight="1">
      <c r="A54" s="6"/>
      <c r="B54" s="101"/>
      <c r="C54" s="102" t="s">
        <v>69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ROUND(SUM(AG55:AG57),2)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19</v>
      </c>
      <c r="AR54" s="107"/>
      <c r="AS54" s="108">
        <f>ROUND(SUM(AS55:AS57),2)</f>
        <v>0</v>
      </c>
      <c r="AT54" s="109">
        <f>ROUND(SUM(AV54:AW54),2)</f>
        <v>0</v>
      </c>
      <c r="AU54" s="110">
        <f>ROUND(SUM(AU55:AU57),5)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ROUND(SUM(AZ55:AZ57),2)</f>
        <v>0</v>
      </c>
      <c r="BA54" s="109">
        <f>ROUND(SUM(BA55:BA57),2)</f>
        <v>0</v>
      </c>
      <c r="BB54" s="109">
        <f>ROUND(SUM(BB55:BB57),2)</f>
        <v>0</v>
      </c>
      <c r="BC54" s="109">
        <f>ROUND(SUM(BC55:BC57),2)</f>
        <v>0</v>
      </c>
      <c r="BD54" s="111">
        <f>ROUND(SUM(BD55:BD57),2)</f>
        <v>0</v>
      </c>
      <c r="BE54" s="6"/>
      <c r="BS54" s="112" t="s">
        <v>70</v>
      </c>
      <c r="BT54" s="112" t="s">
        <v>71</v>
      </c>
      <c r="BU54" s="113" t="s">
        <v>72</v>
      </c>
      <c r="BV54" s="112" t="s">
        <v>73</v>
      </c>
      <c r="BW54" s="112" t="s">
        <v>5</v>
      </c>
      <c r="BX54" s="112" t="s">
        <v>74</v>
      </c>
      <c r="CL54" s="112" t="s">
        <v>19</v>
      </c>
    </row>
    <row r="55" s="7" customFormat="1" ht="16.5" customHeight="1">
      <c r="A55" s="114" t="s">
        <v>75</v>
      </c>
      <c r="B55" s="115"/>
      <c r="C55" s="116"/>
      <c r="D55" s="117" t="s">
        <v>76</v>
      </c>
      <c r="E55" s="117"/>
      <c r="F55" s="117"/>
      <c r="G55" s="117"/>
      <c r="H55" s="117"/>
      <c r="I55" s="118"/>
      <c r="J55" s="117" t="s">
        <v>77</v>
      </c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9">
        <f>'SO 01 - Odstranění nánosů'!J30</f>
        <v>0</v>
      </c>
      <c r="AH55" s="118"/>
      <c r="AI55" s="118"/>
      <c r="AJ55" s="118"/>
      <c r="AK55" s="118"/>
      <c r="AL55" s="118"/>
      <c r="AM55" s="118"/>
      <c r="AN55" s="119">
        <f>SUM(AG55,AT55)</f>
        <v>0</v>
      </c>
      <c r="AO55" s="118"/>
      <c r="AP55" s="118"/>
      <c r="AQ55" s="120" t="s">
        <v>78</v>
      </c>
      <c r="AR55" s="121"/>
      <c r="AS55" s="122">
        <v>0</v>
      </c>
      <c r="AT55" s="123">
        <f>ROUND(SUM(AV55:AW55),2)</f>
        <v>0</v>
      </c>
      <c r="AU55" s="124">
        <f>'SO 01 - Odstranění nánosů'!P83</f>
        <v>0</v>
      </c>
      <c r="AV55" s="123">
        <f>'SO 01 - Odstranění nánosů'!J33</f>
        <v>0</v>
      </c>
      <c r="AW55" s="123">
        <f>'SO 01 - Odstranění nánosů'!J34</f>
        <v>0</v>
      </c>
      <c r="AX55" s="123">
        <f>'SO 01 - Odstranění nánosů'!J35</f>
        <v>0</v>
      </c>
      <c r="AY55" s="123">
        <f>'SO 01 - Odstranění nánosů'!J36</f>
        <v>0</v>
      </c>
      <c r="AZ55" s="123">
        <f>'SO 01 - Odstranění nánosů'!F33</f>
        <v>0</v>
      </c>
      <c r="BA55" s="123">
        <f>'SO 01 - Odstranění nánosů'!F34</f>
        <v>0</v>
      </c>
      <c r="BB55" s="123">
        <f>'SO 01 - Odstranění nánosů'!F35</f>
        <v>0</v>
      </c>
      <c r="BC55" s="123">
        <f>'SO 01 - Odstranění nánosů'!F36</f>
        <v>0</v>
      </c>
      <c r="BD55" s="125">
        <f>'SO 01 - Odstranění nánosů'!F37</f>
        <v>0</v>
      </c>
      <c r="BE55" s="7"/>
      <c r="BT55" s="126" t="s">
        <v>79</v>
      </c>
      <c r="BV55" s="126" t="s">
        <v>73</v>
      </c>
      <c r="BW55" s="126" t="s">
        <v>80</v>
      </c>
      <c r="BX55" s="126" t="s">
        <v>5</v>
      </c>
      <c r="CL55" s="126" t="s">
        <v>19</v>
      </c>
      <c r="CM55" s="126" t="s">
        <v>81</v>
      </c>
    </row>
    <row r="56" s="7" customFormat="1" ht="24.75" customHeight="1">
      <c r="A56" s="114" t="s">
        <v>75</v>
      </c>
      <c r="B56" s="115"/>
      <c r="C56" s="116"/>
      <c r="D56" s="117" t="s">
        <v>82</v>
      </c>
      <c r="E56" s="117"/>
      <c r="F56" s="117"/>
      <c r="G56" s="117"/>
      <c r="H56" s="117"/>
      <c r="I56" s="118"/>
      <c r="J56" s="117" t="s">
        <v>83</v>
      </c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9">
        <f>'SO 02 - Oprava opevnění b...'!J30</f>
        <v>0</v>
      </c>
      <c r="AH56" s="118"/>
      <c r="AI56" s="118"/>
      <c r="AJ56" s="118"/>
      <c r="AK56" s="118"/>
      <c r="AL56" s="118"/>
      <c r="AM56" s="118"/>
      <c r="AN56" s="119">
        <f>SUM(AG56,AT56)</f>
        <v>0</v>
      </c>
      <c r="AO56" s="118"/>
      <c r="AP56" s="118"/>
      <c r="AQ56" s="120" t="s">
        <v>78</v>
      </c>
      <c r="AR56" s="121"/>
      <c r="AS56" s="122">
        <v>0</v>
      </c>
      <c r="AT56" s="123">
        <f>ROUND(SUM(AV56:AW56),2)</f>
        <v>0</v>
      </c>
      <c r="AU56" s="124">
        <f>'SO 02 - Oprava opevnění b...'!P87</f>
        <v>0</v>
      </c>
      <c r="AV56" s="123">
        <f>'SO 02 - Oprava opevnění b...'!J33</f>
        <v>0</v>
      </c>
      <c r="AW56" s="123">
        <f>'SO 02 - Oprava opevnění b...'!J34</f>
        <v>0</v>
      </c>
      <c r="AX56" s="123">
        <f>'SO 02 - Oprava opevnění b...'!J35</f>
        <v>0</v>
      </c>
      <c r="AY56" s="123">
        <f>'SO 02 - Oprava opevnění b...'!J36</f>
        <v>0</v>
      </c>
      <c r="AZ56" s="123">
        <f>'SO 02 - Oprava opevnění b...'!F33</f>
        <v>0</v>
      </c>
      <c r="BA56" s="123">
        <f>'SO 02 - Oprava opevnění b...'!F34</f>
        <v>0</v>
      </c>
      <c r="BB56" s="123">
        <f>'SO 02 - Oprava opevnění b...'!F35</f>
        <v>0</v>
      </c>
      <c r="BC56" s="123">
        <f>'SO 02 - Oprava opevnění b...'!F36</f>
        <v>0</v>
      </c>
      <c r="BD56" s="125">
        <f>'SO 02 - Oprava opevnění b...'!F37</f>
        <v>0</v>
      </c>
      <c r="BE56" s="7"/>
      <c r="BT56" s="126" t="s">
        <v>79</v>
      </c>
      <c r="BV56" s="126" t="s">
        <v>73</v>
      </c>
      <c r="BW56" s="126" t="s">
        <v>84</v>
      </c>
      <c r="BX56" s="126" t="s">
        <v>5</v>
      </c>
      <c r="CL56" s="126" t="s">
        <v>19</v>
      </c>
      <c r="CM56" s="126" t="s">
        <v>81</v>
      </c>
    </row>
    <row r="57" s="7" customFormat="1" ht="16.5" customHeight="1">
      <c r="A57" s="114" t="s">
        <v>75</v>
      </c>
      <c r="B57" s="115"/>
      <c r="C57" s="116"/>
      <c r="D57" s="117" t="s">
        <v>85</v>
      </c>
      <c r="E57" s="117"/>
      <c r="F57" s="117"/>
      <c r="G57" s="117"/>
      <c r="H57" s="117"/>
      <c r="I57" s="118"/>
      <c r="J57" s="117" t="s">
        <v>86</v>
      </c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9">
        <f>'VON - Vedlejší a ostatní ...'!J30</f>
        <v>0</v>
      </c>
      <c r="AH57" s="118"/>
      <c r="AI57" s="118"/>
      <c r="AJ57" s="118"/>
      <c r="AK57" s="118"/>
      <c r="AL57" s="118"/>
      <c r="AM57" s="118"/>
      <c r="AN57" s="119">
        <f>SUM(AG57,AT57)</f>
        <v>0</v>
      </c>
      <c r="AO57" s="118"/>
      <c r="AP57" s="118"/>
      <c r="AQ57" s="120" t="s">
        <v>78</v>
      </c>
      <c r="AR57" s="121"/>
      <c r="AS57" s="127">
        <v>0</v>
      </c>
      <c r="AT57" s="128">
        <f>ROUND(SUM(AV57:AW57),2)</f>
        <v>0</v>
      </c>
      <c r="AU57" s="129">
        <f>'VON - Vedlejší a ostatní ...'!P84</f>
        <v>0</v>
      </c>
      <c r="AV57" s="128">
        <f>'VON - Vedlejší a ostatní ...'!J33</f>
        <v>0</v>
      </c>
      <c r="AW57" s="128">
        <f>'VON - Vedlejší a ostatní ...'!J34</f>
        <v>0</v>
      </c>
      <c r="AX57" s="128">
        <f>'VON - Vedlejší a ostatní ...'!J35</f>
        <v>0</v>
      </c>
      <c r="AY57" s="128">
        <f>'VON - Vedlejší a ostatní ...'!J36</f>
        <v>0</v>
      </c>
      <c r="AZ57" s="128">
        <f>'VON - Vedlejší a ostatní ...'!F33</f>
        <v>0</v>
      </c>
      <c r="BA57" s="128">
        <f>'VON - Vedlejší a ostatní ...'!F34</f>
        <v>0</v>
      </c>
      <c r="BB57" s="128">
        <f>'VON - Vedlejší a ostatní ...'!F35</f>
        <v>0</v>
      </c>
      <c r="BC57" s="128">
        <f>'VON - Vedlejší a ostatní ...'!F36</f>
        <v>0</v>
      </c>
      <c r="BD57" s="130">
        <f>'VON - Vedlejší a ostatní ...'!F37</f>
        <v>0</v>
      </c>
      <c r="BE57" s="7"/>
      <c r="BT57" s="126" t="s">
        <v>79</v>
      </c>
      <c r="BV57" s="126" t="s">
        <v>73</v>
      </c>
      <c r="BW57" s="126" t="s">
        <v>87</v>
      </c>
      <c r="BX57" s="126" t="s">
        <v>5</v>
      </c>
      <c r="CL57" s="126" t="s">
        <v>19</v>
      </c>
      <c r="CM57" s="126" t="s">
        <v>81</v>
      </c>
    </row>
    <row r="58" s="2" customFormat="1" ht="30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6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  <row r="59" s="2" customFormat="1" ht="6.96" customHeight="1">
      <c r="A59" s="40"/>
      <c r="B59" s="62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46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</row>
  </sheetData>
  <sheetProtection sheet="1" formatColumns="0" formatRows="0" objects="1" scenarios="1" spinCount="100000" saltValue="KbyPS3bKu0J+MY2IorOVVCzK/vS85+h3f40JfFVV8wthkRa5EQmZEqdAJLc3TxXj9bknQ5DUKM5NjsB4NYedcg==" hashValue="X6Q/5XgD2+BLuTtuSBplHccqHKNEZcIxqCj1AhnDw6Ie3BX6EV0eNetKa4fydbY3AQhlF9iHZJh3z7SkGWjjtg==" algorithmName="SHA-512" password="CC35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SO 01 - Odstranění nánosů'!C2" display="/"/>
    <hyperlink ref="A56" location="'SO 02 - Oprava opevnění b...'!C2" display="/"/>
    <hyperlink ref="A57" location="'VON - Vedlejší a ostatní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80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81</v>
      </c>
    </row>
    <row r="4" s="1" customFormat="1" ht="24.96" customHeight="1">
      <c r="B4" s="22"/>
      <c r="D4" s="133" t="s">
        <v>88</v>
      </c>
      <c r="L4" s="22"/>
      <c r="M4" s="134" t="s">
        <v>10</v>
      </c>
      <c r="AT4" s="19" t="s">
        <v>33</v>
      </c>
    </row>
    <row r="5" s="1" customFormat="1" ht="6.96" customHeight="1">
      <c r="B5" s="22"/>
      <c r="L5" s="22"/>
    </row>
    <row r="6" s="1" customFormat="1" ht="12" customHeight="1">
      <c r="B6" s="22"/>
      <c r="D6" s="135" t="s">
        <v>16</v>
      </c>
      <c r="L6" s="22"/>
    </row>
    <row r="7" s="1" customFormat="1" ht="16.5" customHeight="1">
      <c r="B7" s="22"/>
      <c r="E7" s="136" t="str">
        <f>'Rekapitulace stavby'!K6</f>
        <v>Zlatý potok, Třemošnice, oprava štěrkových přepážek, ř.km 3,500, 3,740</v>
      </c>
      <c r="F7" s="135"/>
      <c r="G7" s="135"/>
      <c r="H7" s="135"/>
      <c r="L7" s="22"/>
    </row>
    <row r="8" s="2" customFormat="1" ht="12" customHeight="1">
      <c r="A8" s="40"/>
      <c r="B8" s="46"/>
      <c r="C8" s="40"/>
      <c r="D8" s="135" t="s">
        <v>89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90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19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21</v>
      </c>
      <c r="E12" s="40"/>
      <c r="F12" s="139" t="s">
        <v>22</v>
      </c>
      <c r="G12" s="40"/>
      <c r="H12" s="40"/>
      <c r="I12" s="135" t="s">
        <v>23</v>
      </c>
      <c r="J12" s="140" t="str">
        <f>'Rekapitulace stavby'!AN8</f>
        <v>31.10.2024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25</v>
      </c>
      <c r="E14" s="40"/>
      <c r="F14" s="40"/>
      <c r="G14" s="40"/>
      <c r="H14" s="40"/>
      <c r="I14" s="135" t="s">
        <v>26</v>
      </c>
      <c r="J14" s="139" t="s">
        <v>19</v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27</v>
      </c>
      <c r="F15" s="40"/>
      <c r="G15" s="40"/>
      <c r="H15" s="40"/>
      <c r="I15" s="135" t="s">
        <v>28</v>
      </c>
      <c r="J15" s="139" t="s">
        <v>19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29</v>
      </c>
      <c r="E17" s="40"/>
      <c r="F17" s="40"/>
      <c r="G17" s="40"/>
      <c r="H17" s="40"/>
      <c r="I17" s="135" t="s">
        <v>26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28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31</v>
      </c>
      <c r="E20" s="40"/>
      <c r="F20" s="40"/>
      <c r="G20" s="40"/>
      <c r="H20" s="40"/>
      <c r="I20" s="135" t="s">
        <v>26</v>
      </c>
      <c r="J20" s="139" t="s">
        <v>19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32</v>
      </c>
      <c r="F21" s="40"/>
      <c r="G21" s="40"/>
      <c r="H21" s="40"/>
      <c r="I21" s="135" t="s">
        <v>28</v>
      </c>
      <c r="J21" s="139" t="s">
        <v>19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34</v>
      </c>
      <c r="E23" s="40"/>
      <c r="F23" s="40"/>
      <c r="G23" s="40"/>
      <c r="H23" s="40"/>
      <c r="I23" s="135" t="s">
        <v>26</v>
      </c>
      <c r="J23" s="139" t="s">
        <v>19</v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">
        <v>32</v>
      </c>
      <c r="F24" s="40"/>
      <c r="G24" s="40"/>
      <c r="H24" s="40"/>
      <c r="I24" s="135" t="s">
        <v>28</v>
      </c>
      <c r="J24" s="139" t="s">
        <v>19</v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35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37</v>
      </c>
      <c r="E30" s="40"/>
      <c r="F30" s="40"/>
      <c r="G30" s="40"/>
      <c r="H30" s="40"/>
      <c r="I30" s="40"/>
      <c r="J30" s="147">
        <f>ROUND(J83,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39</v>
      </c>
      <c r="G32" s="40"/>
      <c r="H32" s="40"/>
      <c r="I32" s="148" t="s">
        <v>38</v>
      </c>
      <c r="J32" s="148" t="s">
        <v>40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hidden="1" s="2" customFormat="1" ht="14.4" customHeight="1">
      <c r="A33" s="40"/>
      <c r="B33" s="46"/>
      <c r="C33" s="40"/>
      <c r="D33" s="149" t="s">
        <v>41</v>
      </c>
      <c r="E33" s="135" t="s">
        <v>42</v>
      </c>
      <c r="F33" s="150">
        <f>ROUND((SUM(BE83:BE198)),  2)</f>
        <v>0</v>
      </c>
      <c r="G33" s="40"/>
      <c r="H33" s="40"/>
      <c r="I33" s="151">
        <v>0.20999999999999999</v>
      </c>
      <c r="J33" s="150">
        <f>ROUND(((SUM(BE83:BE198))*I33),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hidden="1" s="2" customFormat="1" ht="14.4" customHeight="1">
      <c r="A34" s="40"/>
      <c r="B34" s="46"/>
      <c r="C34" s="40"/>
      <c r="D34" s="40"/>
      <c r="E34" s="135" t="s">
        <v>43</v>
      </c>
      <c r="F34" s="150">
        <f>ROUND((SUM(BF83:BF198)),  2)</f>
        <v>0</v>
      </c>
      <c r="G34" s="40"/>
      <c r="H34" s="40"/>
      <c r="I34" s="151">
        <v>0.12</v>
      </c>
      <c r="J34" s="150">
        <f>ROUND(((SUM(BF83:BF198))*I34),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35" t="s">
        <v>41</v>
      </c>
      <c r="E35" s="135" t="s">
        <v>44</v>
      </c>
      <c r="F35" s="150">
        <f>ROUND((SUM(BG83:BG198)),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35" t="s">
        <v>45</v>
      </c>
      <c r="F36" s="150">
        <f>ROUND((SUM(BH83:BH198)),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46</v>
      </c>
      <c r="F37" s="150">
        <f>ROUND((SUM(BI83:BI198)),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47</v>
      </c>
      <c r="E39" s="154"/>
      <c r="F39" s="154"/>
      <c r="G39" s="155" t="s">
        <v>48</v>
      </c>
      <c r="H39" s="156" t="s">
        <v>49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91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>Zlatý potok, Třemošnice, oprava štěrkových přepážek, ř.km 3,500, 3,740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89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2" t="str">
        <f>E9</f>
        <v>SO 01 - Odstranění nánosů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5" t="str">
        <f>IF(J12="","",J12)</f>
        <v>31.10.2024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25</v>
      </c>
      <c r="D54" s="42"/>
      <c r="E54" s="42"/>
      <c r="F54" s="29" t="str">
        <f>E15</f>
        <v>Pla, s.p. - Závod Pardubice</v>
      </c>
      <c r="G54" s="42"/>
      <c r="H54" s="42"/>
      <c r="I54" s="34" t="s">
        <v>31</v>
      </c>
      <c r="J54" s="38" t="str">
        <f>E21</f>
        <v>Pla, s.p. - Ing. P. Kunc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5.6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Pla, s.p. - Ing. P. Kunc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92</v>
      </c>
      <c r="D57" s="165"/>
      <c r="E57" s="165"/>
      <c r="F57" s="165"/>
      <c r="G57" s="165"/>
      <c r="H57" s="165"/>
      <c r="I57" s="165"/>
      <c r="J57" s="166" t="s">
        <v>93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69</v>
      </c>
      <c r="D59" s="42"/>
      <c r="E59" s="42"/>
      <c r="F59" s="42"/>
      <c r="G59" s="42"/>
      <c r="H59" s="42"/>
      <c r="I59" s="42"/>
      <c r="J59" s="105">
        <f>J83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94</v>
      </c>
    </row>
    <row r="60" s="9" customFormat="1" ht="24.96" customHeight="1">
      <c r="A60" s="9"/>
      <c r="B60" s="168"/>
      <c r="C60" s="169"/>
      <c r="D60" s="170" t="s">
        <v>95</v>
      </c>
      <c r="E60" s="171"/>
      <c r="F60" s="171"/>
      <c r="G60" s="171"/>
      <c r="H60" s="171"/>
      <c r="I60" s="171"/>
      <c r="J60" s="172">
        <f>J84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96</v>
      </c>
      <c r="E61" s="177"/>
      <c r="F61" s="177"/>
      <c r="G61" s="177"/>
      <c r="H61" s="177"/>
      <c r="I61" s="177"/>
      <c r="J61" s="178">
        <f>J85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97</v>
      </c>
      <c r="E62" s="177"/>
      <c r="F62" s="177"/>
      <c r="G62" s="177"/>
      <c r="H62" s="177"/>
      <c r="I62" s="177"/>
      <c r="J62" s="178">
        <f>J102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98</v>
      </c>
      <c r="E63" s="177"/>
      <c r="F63" s="177"/>
      <c r="G63" s="177"/>
      <c r="H63" s="177"/>
      <c r="I63" s="177"/>
      <c r="J63" s="178">
        <f>J177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37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6.96" customHeight="1">
      <c r="A65" s="40"/>
      <c r="B65" s="62"/>
      <c r="C65" s="63"/>
      <c r="D65" s="63"/>
      <c r="E65" s="63"/>
      <c r="F65" s="63"/>
      <c r="G65" s="63"/>
      <c r="H65" s="63"/>
      <c r="I65" s="63"/>
      <c r="J65" s="63"/>
      <c r="K65" s="63"/>
      <c r="L65" s="137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9" s="2" customFormat="1" ht="6.96" customHeight="1">
      <c r="A69" s="40"/>
      <c r="B69" s="64"/>
      <c r="C69" s="65"/>
      <c r="D69" s="65"/>
      <c r="E69" s="65"/>
      <c r="F69" s="65"/>
      <c r="G69" s="65"/>
      <c r="H69" s="65"/>
      <c r="I69" s="65"/>
      <c r="J69" s="65"/>
      <c r="K69" s="65"/>
      <c r="L69" s="137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24.96" customHeight="1">
      <c r="A70" s="40"/>
      <c r="B70" s="41"/>
      <c r="C70" s="25" t="s">
        <v>99</v>
      </c>
      <c r="D70" s="42"/>
      <c r="E70" s="42"/>
      <c r="F70" s="42"/>
      <c r="G70" s="42"/>
      <c r="H70" s="42"/>
      <c r="I70" s="42"/>
      <c r="J70" s="42"/>
      <c r="K70" s="42"/>
      <c r="L70" s="137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7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16</v>
      </c>
      <c r="D72" s="42"/>
      <c r="E72" s="42"/>
      <c r="F72" s="42"/>
      <c r="G72" s="42"/>
      <c r="H72" s="42"/>
      <c r="I72" s="42"/>
      <c r="J72" s="42"/>
      <c r="K72" s="42"/>
      <c r="L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163" t="str">
        <f>E7</f>
        <v>Zlatý potok, Třemošnice, oprava štěrkových přepážek, ř.km 3,500, 3,740</v>
      </c>
      <c r="F73" s="34"/>
      <c r="G73" s="34"/>
      <c r="H73" s="34"/>
      <c r="I73" s="42"/>
      <c r="J73" s="42"/>
      <c r="K73" s="42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89</v>
      </c>
      <c r="D74" s="42"/>
      <c r="E74" s="42"/>
      <c r="F74" s="42"/>
      <c r="G74" s="42"/>
      <c r="H74" s="42"/>
      <c r="I74" s="42"/>
      <c r="J74" s="42"/>
      <c r="K74" s="42"/>
      <c r="L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72" t="str">
        <f>E9</f>
        <v>SO 01 - Odstranění nánosů</v>
      </c>
      <c r="F75" s="42"/>
      <c r="G75" s="42"/>
      <c r="H75" s="42"/>
      <c r="I75" s="42"/>
      <c r="J75" s="42"/>
      <c r="K75" s="42"/>
      <c r="L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21</v>
      </c>
      <c r="D77" s="42"/>
      <c r="E77" s="42"/>
      <c r="F77" s="29" t="str">
        <f>F12</f>
        <v xml:space="preserve"> </v>
      </c>
      <c r="G77" s="42"/>
      <c r="H77" s="42"/>
      <c r="I77" s="34" t="s">
        <v>23</v>
      </c>
      <c r="J77" s="75" t="str">
        <f>IF(J12="","",J12)</f>
        <v>31.10.2024</v>
      </c>
      <c r="K77" s="42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25.65" customHeight="1">
      <c r="A79" s="40"/>
      <c r="B79" s="41"/>
      <c r="C79" s="34" t="s">
        <v>25</v>
      </c>
      <c r="D79" s="42"/>
      <c r="E79" s="42"/>
      <c r="F79" s="29" t="str">
        <f>E15</f>
        <v>Pla, s.p. - Závod Pardubice</v>
      </c>
      <c r="G79" s="42"/>
      <c r="H79" s="42"/>
      <c r="I79" s="34" t="s">
        <v>31</v>
      </c>
      <c r="J79" s="38" t="str">
        <f>E21</f>
        <v>Pla, s.p. - Ing. P. Kunc</v>
      </c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25.65" customHeight="1">
      <c r="A80" s="40"/>
      <c r="B80" s="41"/>
      <c r="C80" s="34" t="s">
        <v>29</v>
      </c>
      <c r="D80" s="42"/>
      <c r="E80" s="42"/>
      <c r="F80" s="29" t="str">
        <f>IF(E18="","",E18)</f>
        <v>Vyplň údaj</v>
      </c>
      <c r="G80" s="42"/>
      <c r="H80" s="42"/>
      <c r="I80" s="34" t="s">
        <v>34</v>
      </c>
      <c r="J80" s="38" t="str">
        <f>E24</f>
        <v>Pla, s.p. - Ing. P. Kunc</v>
      </c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0.32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11" customFormat="1" ht="29.28" customHeight="1">
      <c r="A82" s="180"/>
      <c r="B82" s="181"/>
      <c r="C82" s="182" t="s">
        <v>100</v>
      </c>
      <c r="D82" s="183" t="s">
        <v>56</v>
      </c>
      <c r="E82" s="183" t="s">
        <v>52</v>
      </c>
      <c r="F82" s="183" t="s">
        <v>53</v>
      </c>
      <c r="G82" s="183" t="s">
        <v>101</v>
      </c>
      <c r="H82" s="183" t="s">
        <v>102</v>
      </c>
      <c r="I82" s="183" t="s">
        <v>103</v>
      </c>
      <c r="J82" s="184" t="s">
        <v>93</v>
      </c>
      <c r="K82" s="185" t="s">
        <v>104</v>
      </c>
      <c r="L82" s="186"/>
      <c r="M82" s="95" t="s">
        <v>19</v>
      </c>
      <c r="N82" s="96" t="s">
        <v>41</v>
      </c>
      <c r="O82" s="96" t="s">
        <v>105</v>
      </c>
      <c r="P82" s="96" t="s">
        <v>106</v>
      </c>
      <c r="Q82" s="96" t="s">
        <v>107</v>
      </c>
      <c r="R82" s="96" t="s">
        <v>108</v>
      </c>
      <c r="S82" s="96" t="s">
        <v>109</v>
      </c>
      <c r="T82" s="96" t="s">
        <v>110</v>
      </c>
      <c r="U82" s="97" t="s">
        <v>111</v>
      </c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</row>
    <row r="83" s="2" customFormat="1" ht="22.8" customHeight="1">
      <c r="A83" s="40"/>
      <c r="B83" s="41"/>
      <c r="C83" s="102" t="s">
        <v>112</v>
      </c>
      <c r="D83" s="42"/>
      <c r="E83" s="42"/>
      <c r="F83" s="42"/>
      <c r="G83" s="42"/>
      <c r="H83" s="42"/>
      <c r="I83" s="42"/>
      <c r="J83" s="187">
        <f>BK83</f>
        <v>0</v>
      </c>
      <c r="K83" s="42"/>
      <c r="L83" s="46"/>
      <c r="M83" s="98"/>
      <c r="N83" s="188"/>
      <c r="O83" s="99"/>
      <c r="P83" s="189">
        <f>P84</f>
        <v>0</v>
      </c>
      <c r="Q83" s="99"/>
      <c r="R83" s="189">
        <f>R84</f>
        <v>0.0086</v>
      </c>
      <c r="S83" s="99"/>
      <c r="T83" s="189">
        <f>T84</f>
        <v>80</v>
      </c>
      <c r="U83" s="10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T83" s="19" t="s">
        <v>70</v>
      </c>
      <c r="AU83" s="19" t="s">
        <v>94</v>
      </c>
      <c r="BK83" s="190">
        <f>BK84</f>
        <v>0</v>
      </c>
    </row>
    <row r="84" s="12" customFormat="1" ht="25.92" customHeight="1">
      <c r="A84" s="12"/>
      <c r="B84" s="191"/>
      <c r="C84" s="192"/>
      <c r="D84" s="193" t="s">
        <v>70</v>
      </c>
      <c r="E84" s="194" t="s">
        <v>113</v>
      </c>
      <c r="F84" s="194" t="s">
        <v>114</v>
      </c>
      <c r="G84" s="192"/>
      <c r="H84" s="192"/>
      <c r="I84" s="195"/>
      <c r="J84" s="196">
        <f>BK84</f>
        <v>0</v>
      </c>
      <c r="K84" s="192"/>
      <c r="L84" s="197"/>
      <c r="M84" s="198"/>
      <c r="N84" s="199"/>
      <c r="O84" s="199"/>
      <c r="P84" s="200">
        <f>P85+P102+P177</f>
        <v>0</v>
      </c>
      <c r="Q84" s="199"/>
      <c r="R84" s="200">
        <f>R85+R102+R177</f>
        <v>0.0086</v>
      </c>
      <c r="S84" s="199"/>
      <c r="T84" s="200">
        <f>T85+T102+T177</f>
        <v>80</v>
      </c>
      <c r="U84" s="201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2" t="s">
        <v>79</v>
      </c>
      <c r="AT84" s="203" t="s">
        <v>70</v>
      </c>
      <c r="AU84" s="203" t="s">
        <v>71</v>
      </c>
      <c r="AY84" s="202" t="s">
        <v>115</v>
      </c>
      <c r="BK84" s="204">
        <f>BK85+BK102+BK177</f>
        <v>0</v>
      </c>
    </row>
    <row r="85" s="12" customFormat="1" ht="22.8" customHeight="1">
      <c r="A85" s="12"/>
      <c r="B85" s="191"/>
      <c r="C85" s="192"/>
      <c r="D85" s="193" t="s">
        <v>70</v>
      </c>
      <c r="E85" s="205" t="s">
        <v>81</v>
      </c>
      <c r="F85" s="205" t="s">
        <v>116</v>
      </c>
      <c r="G85" s="192"/>
      <c r="H85" s="192"/>
      <c r="I85" s="195"/>
      <c r="J85" s="206">
        <f>BK85</f>
        <v>0</v>
      </c>
      <c r="K85" s="192"/>
      <c r="L85" s="197"/>
      <c r="M85" s="198"/>
      <c r="N85" s="199"/>
      <c r="O85" s="199"/>
      <c r="P85" s="200">
        <f>SUM(P86:P101)</f>
        <v>0</v>
      </c>
      <c r="Q85" s="199"/>
      <c r="R85" s="200">
        <f>SUM(R86:R101)</f>
        <v>0.0048000000000000004</v>
      </c>
      <c r="S85" s="199"/>
      <c r="T85" s="200">
        <f>SUM(T86:T101)</f>
        <v>0</v>
      </c>
      <c r="U85" s="201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2" t="s">
        <v>79</v>
      </c>
      <c r="AT85" s="203" t="s">
        <v>70</v>
      </c>
      <c r="AU85" s="203" t="s">
        <v>79</v>
      </c>
      <c r="AY85" s="202" t="s">
        <v>115</v>
      </c>
      <c r="BK85" s="204">
        <f>SUM(BK86:BK101)</f>
        <v>0</v>
      </c>
    </row>
    <row r="86" s="2" customFormat="1" ht="16.5" customHeight="1">
      <c r="A86" s="40"/>
      <c r="B86" s="41"/>
      <c r="C86" s="207" t="s">
        <v>79</v>
      </c>
      <c r="D86" s="207" t="s">
        <v>117</v>
      </c>
      <c r="E86" s="208" t="s">
        <v>118</v>
      </c>
      <c r="F86" s="209" t="s">
        <v>119</v>
      </c>
      <c r="G86" s="210" t="s">
        <v>120</v>
      </c>
      <c r="H86" s="211">
        <v>16</v>
      </c>
      <c r="I86" s="212"/>
      <c r="J86" s="213">
        <f>ROUND(I86*H86,2)</f>
        <v>0</v>
      </c>
      <c r="K86" s="214"/>
      <c r="L86" s="46"/>
      <c r="M86" s="215" t="s">
        <v>19</v>
      </c>
      <c r="N86" s="216" t="s">
        <v>44</v>
      </c>
      <c r="O86" s="87"/>
      <c r="P86" s="217">
        <f>O86*H86</f>
        <v>0</v>
      </c>
      <c r="Q86" s="217">
        <v>6.0000000000000002E-05</v>
      </c>
      <c r="R86" s="217">
        <f>Q86*H86</f>
        <v>0.00096000000000000002</v>
      </c>
      <c r="S86" s="217">
        <v>0</v>
      </c>
      <c r="T86" s="217">
        <f>S86*H86</f>
        <v>0</v>
      </c>
      <c r="U86" s="218" t="s">
        <v>19</v>
      </c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9" t="s">
        <v>121</v>
      </c>
      <c r="AT86" s="219" t="s">
        <v>117</v>
      </c>
      <c r="AU86" s="219" t="s">
        <v>81</v>
      </c>
      <c r="AY86" s="19" t="s">
        <v>115</v>
      </c>
      <c r="BE86" s="220">
        <f>IF(N86="základní",J86,0)</f>
        <v>0</v>
      </c>
      <c r="BF86" s="220">
        <f>IF(N86="snížená",J86,0)</f>
        <v>0</v>
      </c>
      <c r="BG86" s="220">
        <f>IF(N86="zákl. přenesená",J86,0)</f>
        <v>0</v>
      </c>
      <c r="BH86" s="220">
        <f>IF(N86="sníž. přenesená",J86,0)</f>
        <v>0</v>
      </c>
      <c r="BI86" s="220">
        <f>IF(N86="nulová",J86,0)</f>
        <v>0</v>
      </c>
      <c r="BJ86" s="19" t="s">
        <v>121</v>
      </c>
      <c r="BK86" s="220">
        <f>ROUND(I86*H86,2)</f>
        <v>0</v>
      </c>
      <c r="BL86" s="19" t="s">
        <v>121</v>
      </c>
      <c r="BM86" s="219" t="s">
        <v>122</v>
      </c>
    </row>
    <row r="87" s="2" customFormat="1">
      <c r="A87" s="40"/>
      <c r="B87" s="41"/>
      <c r="C87" s="42"/>
      <c r="D87" s="221" t="s">
        <v>123</v>
      </c>
      <c r="E87" s="42"/>
      <c r="F87" s="222" t="s">
        <v>124</v>
      </c>
      <c r="G87" s="42"/>
      <c r="H87" s="42"/>
      <c r="I87" s="223"/>
      <c r="J87" s="42"/>
      <c r="K87" s="42"/>
      <c r="L87" s="46"/>
      <c r="M87" s="224"/>
      <c r="N87" s="225"/>
      <c r="O87" s="87"/>
      <c r="P87" s="87"/>
      <c r="Q87" s="87"/>
      <c r="R87" s="87"/>
      <c r="S87" s="87"/>
      <c r="T87" s="87"/>
      <c r="U87" s="88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123</v>
      </c>
      <c r="AU87" s="19" t="s">
        <v>81</v>
      </c>
    </row>
    <row r="88" s="2" customFormat="1">
      <c r="A88" s="40"/>
      <c r="B88" s="41"/>
      <c r="C88" s="42"/>
      <c r="D88" s="226" t="s">
        <v>125</v>
      </c>
      <c r="E88" s="42"/>
      <c r="F88" s="227" t="s">
        <v>126</v>
      </c>
      <c r="G88" s="42"/>
      <c r="H88" s="42"/>
      <c r="I88" s="223"/>
      <c r="J88" s="42"/>
      <c r="K88" s="42"/>
      <c r="L88" s="46"/>
      <c r="M88" s="224"/>
      <c r="N88" s="225"/>
      <c r="O88" s="87"/>
      <c r="P88" s="87"/>
      <c r="Q88" s="87"/>
      <c r="R88" s="87"/>
      <c r="S88" s="87"/>
      <c r="T88" s="87"/>
      <c r="U88" s="88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125</v>
      </c>
      <c r="AU88" s="19" t="s">
        <v>81</v>
      </c>
    </row>
    <row r="89" s="13" customFormat="1">
      <c r="A89" s="13"/>
      <c r="B89" s="228"/>
      <c r="C89" s="229"/>
      <c r="D89" s="221" t="s">
        <v>127</v>
      </c>
      <c r="E89" s="230" t="s">
        <v>19</v>
      </c>
      <c r="F89" s="231" t="s">
        <v>128</v>
      </c>
      <c r="G89" s="229"/>
      <c r="H89" s="230" t="s">
        <v>19</v>
      </c>
      <c r="I89" s="232"/>
      <c r="J89" s="229"/>
      <c r="K89" s="229"/>
      <c r="L89" s="233"/>
      <c r="M89" s="234"/>
      <c r="N89" s="235"/>
      <c r="O89" s="235"/>
      <c r="P89" s="235"/>
      <c r="Q89" s="235"/>
      <c r="R89" s="235"/>
      <c r="S89" s="235"/>
      <c r="T89" s="235"/>
      <c r="U89" s="236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T89" s="237" t="s">
        <v>127</v>
      </c>
      <c r="AU89" s="237" t="s">
        <v>81</v>
      </c>
      <c r="AV89" s="13" t="s">
        <v>79</v>
      </c>
      <c r="AW89" s="13" t="s">
        <v>33</v>
      </c>
      <c r="AX89" s="13" t="s">
        <v>71</v>
      </c>
      <c r="AY89" s="237" t="s">
        <v>115</v>
      </c>
    </row>
    <row r="90" s="13" customFormat="1">
      <c r="A90" s="13"/>
      <c r="B90" s="228"/>
      <c r="C90" s="229"/>
      <c r="D90" s="221" t="s">
        <v>127</v>
      </c>
      <c r="E90" s="230" t="s">
        <v>19</v>
      </c>
      <c r="F90" s="231" t="s">
        <v>129</v>
      </c>
      <c r="G90" s="229"/>
      <c r="H90" s="230" t="s">
        <v>19</v>
      </c>
      <c r="I90" s="232"/>
      <c r="J90" s="229"/>
      <c r="K90" s="229"/>
      <c r="L90" s="233"/>
      <c r="M90" s="234"/>
      <c r="N90" s="235"/>
      <c r="O90" s="235"/>
      <c r="P90" s="235"/>
      <c r="Q90" s="235"/>
      <c r="R90" s="235"/>
      <c r="S90" s="235"/>
      <c r="T90" s="235"/>
      <c r="U90" s="236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7" t="s">
        <v>127</v>
      </c>
      <c r="AU90" s="237" t="s">
        <v>81</v>
      </c>
      <c r="AV90" s="13" t="s">
        <v>79</v>
      </c>
      <c r="AW90" s="13" t="s">
        <v>33</v>
      </c>
      <c r="AX90" s="13" t="s">
        <v>71</v>
      </c>
      <c r="AY90" s="237" t="s">
        <v>115</v>
      </c>
    </row>
    <row r="91" s="13" customFormat="1">
      <c r="A91" s="13"/>
      <c r="B91" s="228"/>
      <c r="C91" s="229"/>
      <c r="D91" s="221" t="s">
        <v>127</v>
      </c>
      <c r="E91" s="230" t="s">
        <v>19</v>
      </c>
      <c r="F91" s="231" t="s">
        <v>130</v>
      </c>
      <c r="G91" s="229"/>
      <c r="H91" s="230" t="s">
        <v>19</v>
      </c>
      <c r="I91" s="232"/>
      <c r="J91" s="229"/>
      <c r="K91" s="229"/>
      <c r="L91" s="233"/>
      <c r="M91" s="234"/>
      <c r="N91" s="235"/>
      <c r="O91" s="235"/>
      <c r="P91" s="235"/>
      <c r="Q91" s="235"/>
      <c r="R91" s="235"/>
      <c r="S91" s="235"/>
      <c r="T91" s="235"/>
      <c r="U91" s="236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7" t="s">
        <v>127</v>
      </c>
      <c r="AU91" s="237" t="s">
        <v>81</v>
      </c>
      <c r="AV91" s="13" t="s">
        <v>79</v>
      </c>
      <c r="AW91" s="13" t="s">
        <v>33</v>
      </c>
      <c r="AX91" s="13" t="s">
        <v>71</v>
      </c>
      <c r="AY91" s="237" t="s">
        <v>115</v>
      </c>
    </row>
    <row r="92" s="14" customFormat="1">
      <c r="A92" s="14"/>
      <c r="B92" s="238"/>
      <c r="C92" s="239"/>
      <c r="D92" s="221" t="s">
        <v>127</v>
      </c>
      <c r="E92" s="240" t="s">
        <v>19</v>
      </c>
      <c r="F92" s="241" t="s">
        <v>131</v>
      </c>
      <c r="G92" s="239"/>
      <c r="H92" s="242">
        <v>16</v>
      </c>
      <c r="I92" s="243"/>
      <c r="J92" s="239"/>
      <c r="K92" s="239"/>
      <c r="L92" s="244"/>
      <c r="M92" s="245"/>
      <c r="N92" s="246"/>
      <c r="O92" s="246"/>
      <c r="P92" s="246"/>
      <c r="Q92" s="246"/>
      <c r="R92" s="246"/>
      <c r="S92" s="246"/>
      <c r="T92" s="246"/>
      <c r="U92" s="247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T92" s="248" t="s">
        <v>127</v>
      </c>
      <c r="AU92" s="248" t="s">
        <v>81</v>
      </c>
      <c r="AV92" s="14" t="s">
        <v>81</v>
      </c>
      <c r="AW92" s="14" t="s">
        <v>33</v>
      </c>
      <c r="AX92" s="14" t="s">
        <v>71</v>
      </c>
      <c r="AY92" s="248" t="s">
        <v>115</v>
      </c>
    </row>
    <row r="93" s="15" customFormat="1">
      <c r="A93" s="15"/>
      <c r="B93" s="249"/>
      <c r="C93" s="250"/>
      <c r="D93" s="221" t="s">
        <v>127</v>
      </c>
      <c r="E93" s="251" t="s">
        <v>19</v>
      </c>
      <c r="F93" s="252" t="s">
        <v>132</v>
      </c>
      <c r="G93" s="250"/>
      <c r="H93" s="253">
        <v>16</v>
      </c>
      <c r="I93" s="254"/>
      <c r="J93" s="250"/>
      <c r="K93" s="250"/>
      <c r="L93" s="255"/>
      <c r="M93" s="256"/>
      <c r="N93" s="257"/>
      <c r="O93" s="257"/>
      <c r="P93" s="257"/>
      <c r="Q93" s="257"/>
      <c r="R93" s="257"/>
      <c r="S93" s="257"/>
      <c r="T93" s="257"/>
      <c r="U93" s="258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T93" s="259" t="s">
        <v>127</v>
      </c>
      <c r="AU93" s="259" t="s">
        <v>81</v>
      </c>
      <c r="AV93" s="15" t="s">
        <v>121</v>
      </c>
      <c r="AW93" s="15" t="s">
        <v>33</v>
      </c>
      <c r="AX93" s="15" t="s">
        <v>79</v>
      </c>
      <c r="AY93" s="259" t="s">
        <v>115</v>
      </c>
    </row>
    <row r="94" s="2" customFormat="1" ht="16.5" customHeight="1">
      <c r="A94" s="40"/>
      <c r="B94" s="41"/>
      <c r="C94" s="207" t="s">
        <v>81</v>
      </c>
      <c r="D94" s="207" t="s">
        <v>117</v>
      </c>
      <c r="E94" s="208" t="s">
        <v>133</v>
      </c>
      <c r="F94" s="209" t="s">
        <v>134</v>
      </c>
      <c r="G94" s="210" t="s">
        <v>120</v>
      </c>
      <c r="H94" s="211">
        <v>48</v>
      </c>
      <c r="I94" s="212"/>
      <c r="J94" s="213">
        <f>ROUND(I94*H94,2)</f>
        <v>0</v>
      </c>
      <c r="K94" s="214"/>
      <c r="L94" s="46"/>
      <c r="M94" s="215" t="s">
        <v>19</v>
      </c>
      <c r="N94" s="216" t="s">
        <v>44</v>
      </c>
      <c r="O94" s="87"/>
      <c r="P94" s="217">
        <f>O94*H94</f>
        <v>0</v>
      </c>
      <c r="Q94" s="217">
        <v>8.0000000000000007E-05</v>
      </c>
      <c r="R94" s="217">
        <f>Q94*H94</f>
        <v>0.0038400000000000005</v>
      </c>
      <c r="S94" s="217">
        <v>0</v>
      </c>
      <c r="T94" s="217">
        <f>S94*H94</f>
        <v>0</v>
      </c>
      <c r="U94" s="218" t="s">
        <v>19</v>
      </c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9" t="s">
        <v>121</v>
      </c>
      <c r="AT94" s="219" t="s">
        <v>117</v>
      </c>
      <c r="AU94" s="219" t="s">
        <v>81</v>
      </c>
      <c r="AY94" s="19" t="s">
        <v>115</v>
      </c>
      <c r="BE94" s="220">
        <f>IF(N94="základní",J94,0)</f>
        <v>0</v>
      </c>
      <c r="BF94" s="220">
        <f>IF(N94="snížená",J94,0)</f>
        <v>0</v>
      </c>
      <c r="BG94" s="220">
        <f>IF(N94="zákl. přenesená",J94,0)</f>
        <v>0</v>
      </c>
      <c r="BH94" s="220">
        <f>IF(N94="sníž. přenesená",J94,0)</f>
        <v>0</v>
      </c>
      <c r="BI94" s="220">
        <f>IF(N94="nulová",J94,0)</f>
        <v>0</v>
      </c>
      <c r="BJ94" s="19" t="s">
        <v>121</v>
      </c>
      <c r="BK94" s="220">
        <f>ROUND(I94*H94,2)</f>
        <v>0</v>
      </c>
      <c r="BL94" s="19" t="s">
        <v>121</v>
      </c>
      <c r="BM94" s="219" t="s">
        <v>135</v>
      </c>
    </row>
    <row r="95" s="2" customFormat="1">
      <c r="A95" s="40"/>
      <c r="B95" s="41"/>
      <c r="C95" s="42"/>
      <c r="D95" s="221" t="s">
        <v>123</v>
      </c>
      <c r="E95" s="42"/>
      <c r="F95" s="222" t="s">
        <v>136</v>
      </c>
      <c r="G95" s="42"/>
      <c r="H95" s="42"/>
      <c r="I95" s="223"/>
      <c r="J95" s="42"/>
      <c r="K95" s="42"/>
      <c r="L95" s="46"/>
      <c r="M95" s="224"/>
      <c r="N95" s="225"/>
      <c r="O95" s="87"/>
      <c r="P95" s="87"/>
      <c r="Q95" s="87"/>
      <c r="R95" s="87"/>
      <c r="S95" s="87"/>
      <c r="T95" s="87"/>
      <c r="U95" s="88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123</v>
      </c>
      <c r="AU95" s="19" t="s">
        <v>81</v>
      </c>
    </row>
    <row r="96" s="2" customFormat="1">
      <c r="A96" s="40"/>
      <c r="B96" s="41"/>
      <c r="C96" s="42"/>
      <c r="D96" s="226" t="s">
        <v>125</v>
      </c>
      <c r="E96" s="42"/>
      <c r="F96" s="227" t="s">
        <v>137</v>
      </c>
      <c r="G96" s="42"/>
      <c r="H96" s="42"/>
      <c r="I96" s="223"/>
      <c r="J96" s="42"/>
      <c r="K96" s="42"/>
      <c r="L96" s="46"/>
      <c r="M96" s="224"/>
      <c r="N96" s="225"/>
      <c r="O96" s="87"/>
      <c r="P96" s="87"/>
      <c r="Q96" s="87"/>
      <c r="R96" s="87"/>
      <c r="S96" s="87"/>
      <c r="T96" s="87"/>
      <c r="U96" s="88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125</v>
      </c>
      <c r="AU96" s="19" t="s">
        <v>81</v>
      </c>
    </row>
    <row r="97" s="13" customFormat="1">
      <c r="A97" s="13"/>
      <c r="B97" s="228"/>
      <c r="C97" s="229"/>
      <c r="D97" s="221" t="s">
        <v>127</v>
      </c>
      <c r="E97" s="230" t="s">
        <v>19</v>
      </c>
      <c r="F97" s="231" t="s">
        <v>128</v>
      </c>
      <c r="G97" s="229"/>
      <c r="H97" s="230" t="s">
        <v>19</v>
      </c>
      <c r="I97" s="232"/>
      <c r="J97" s="229"/>
      <c r="K97" s="229"/>
      <c r="L97" s="233"/>
      <c r="M97" s="234"/>
      <c r="N97" s="235"/>
      <c r="O97" s="235"/>
      <c r="P97" s="235"/>
      <c r="Q97" s="235"/>
      <c r="R97" s="235"/>
      <c r="S97" s="235"/>
      <c r="T97" s="235"/>
      <c r="U97" s="236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7" t="s">
        <v>127</v>
      </c>
      <c r="AU97" s="237" t="s">
        <v>81</v>
      </c>
      <c r="AV97" s="13" t="s">
        <v>79</v>
      </c>
      <c r="AW97" s="13" t="s">
        <v>33</v>
      </c>
      <c r="AX97" s="13" t="s">
        <v>71</v>
      </c>
      <c r="AY97" s="237" t="s">
        <v>115</v>
      </c>
    </row>
    <row r="98" s="13" customFormat="1">
      <c r="A98" s="13"/>
      <c r="B98" s="228"/>
      <c r="C98" s="229"/>
      <c r="D98" s="221" t="s">
        <v>127</v>
      </c>
      <c r="E98" s="230" t="s">
        <v>19</v>
      </c>
      <c r="F98" s="231" t="s">
        <v>129</v>
      </c>
      <c r="G98" s="229"/>
      <c r="H98" s="230" t="s">
        <v>19</v>
      </c>
      <c r="I98" s="232"/>
      <c r="J98" s="229"/>
      <c r="K98" s="229"/>
      <c r="L98" s="233"/>
      <c r="M98" s="234"/>
      <c r="N98" s="235"/>
      <c r="O98" s="235"/>
      <c r="P98" s="235"/>
      <c r="Q98" s="235"/>
      <c r="R98" s="235"/>
      <c r="S98" s="235"/>
      <c r="T98" s="235"/>
      <c r="U98" s="236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7" t="s">
        <v>127</v>
      </c>
      <c r="AU98" s="237" t="s">
        <v>81</v>
      </c>
      <c r="AV98" s="13" t="s">
        <v>79</v>
      </c>
      <c r="AW98" s="13" t="s">
        <v>33</v>
      </c>
      <c r="AX98" s="13" t="s">
        <v>71</v>
      </c>
      <c r="AY98" s="237" t="s">
        <v>115</v>
      </c>
    </row>
    <row r="99" s="13" customFormat="1">
      <c r="A99" s="13"/>
      <c r="B99" s="228"/>
      <c r="C99" s="229"/>
      <c r="D99" s="221" t="s">
        <v>127</v>
      </c>
      <c r="E99" s="230" t="s">
        <v>19</v>
      </c>
      <c r="F99" s="231" t="s">
        <v>138</v>
      </c>
      <c r="G99" s="229"/>
      <c r="H99" s="230" t="s">
        <v>19</v>
      </c>
      <c r="I99" s="232"/>
      <c r="J99" s="229"/>
      <c r="K99" s="229"/>
      <c r="L99" s="233"/>
      <c r="M99" s="234"/>
      <c r="N99" s="235"/>
      <c r="O99" s="235"/>
      <c r="P99" s="235"/>
      <c r="Q99" s="235"/>
      <c r="R99" s="235"/>
      <c r="S99" s="235"/>
      <c r="T99" s="235"/>
      <c r="U99" s="236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7" t="s">
        <v>127</v>
      </c>
      <c r="AU99" s="237" t="s">
        <v>81</v>
      </c>
      <c r="AV99" s="13" t="s">
        <v>79</v>
      </c>
      <c r="AW99" s="13" t="s">
        <v>33</v>
      </c>
      <c r="AX99" s="13" t="s">
        <v>71</v>
      </c>
      <c r="AY99" s="237" t="s">
        <v>115</v>
      </c>
    </row>
    <row r="100" s="14" customFormat="1">
      <c r="A100" s="14"/>
      <c r="B100" s="238"/>
      <c r="C100" s="239"/>
      <c r="D100" s="221" t="s">
        <v>127</v>
      </c>
      <c r="E100" s="240" t="s">
        <v>19</v>
      </c>
      <c r="F100" s="241" t="s">
        <v>139</v>
      </c>
      <c r="G100" s="239"/>
      <c r="H100" s="242">
        <v>48</v>
      </c>
      <c r="I100" s="243"/>
      <c r="J100" s="239"/>
      <c r="K100" s="239"/>
      <c r="L100" s="244"/>
      <c r="M100" s="245"/>
      <c r="N100" s="246"/>
      <c r="O100" s="246"/>
      <c r="P100" s="246"/>
      <c r="Q100" s="246"/>
      <c r="R100" s="246"/>
      <c r="S100" s="246"/>
      <c r="T100" s="246"/>
      <c r="U100" s="247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8" t="s">
        <v>127</v>
      </c>
      <c r="AU100" s="248" t="s">
        <v>81</v>
      </c>
      <c r="AV100" s="14" t="s">
        <v>81</v>
      </c>
      <c r="AW100" s="14" t="s">
        <v>33</v>
      </c>
      <c r="AX100" s="14" t="s">
        <v>71</v>
      </c>
      <c r="AY100" s="248" t="s">
        <v>115</v>
      </c>
    </row>
    <row r="101" s="15" customFormat="1">
      <c r="A101" s="15"/>
      <c r="B101" s="249"/>
      <c r="C101" s="250"/>
      <c r="D101" s="221" t="s">
        <v>127</v>
      </c>
      <c r="E101" s="251" t="s">
        <v>19</v>
      </c>
      <c r="F101" s="252" t="s">
        <v>132</v>
      </c>
      <c r="G101" s="250"/>
      <c r="H101" s="253">
        <v>48</v>
      </c>
      <c r="I101" s="254"/>
      <c r="J101" s="250"/>
      <c r="K101" s="250"/>
      <c r="L101" s="255"/>
      <c r="M101" s="256"/>
      <c r="N101" s="257"/>
      <c r="O101" s="257"/>
      <c r="P101" s="257"/>
      <c r="Q101" s="257"/>
      <c r="R101" s="257"/>
      <c r="S101" s="257"/>
      <c r="T101" s="257"/>
      <c r="U101" s="258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T101" s="259" t="s">
        <v>127</v>
      </c>
      <c r="AU101" s="259" t="s">
        <v>81</v>
      </c>
      <c r="AV101" s="15" t="s">
        <v>121</v>
      </c>
      <c r="AW101" s="15" t="s">
        <v>33</v>
      </c>
      <c r="AX101" s="15" t="s">
        <v>79</v>
      </c>
      <c r="AY101" s="259" t="s">
        <v>115</v>
      </c>
    </row>
    <row r="102" s="12" customFormat="1" ht="22.8" customHeight="1">
      <c r="A102" s="12"/>
      <c r="B102" s="191"/>
      <c r="C102" s="192"/>
      <c r="D102" s="193" t="s">
        <v>70</v>
      </c>
      <c r="E102" s="205" t="s">
        <v>79</v>
      </c>
      <c r="F102" s="205" t="s">
        <v>140</v>
      </c>
      <c r="G102" s="192"/>
      <c r="H102" s="192"/>
      <c r="I102" s="195"/>
      <c r="J102" s="206">
        <f>BK102</f>
        <v>0</v>
      </c>
      <c r="K102" s="192"/>
      <c r="L102" s="197"/>
      <c r="M102" s="198"/>
      <c r="N102" s="199"/>
      <c r="O102" s="199"/>
      <c r="P102" s="200">
        <f>SUM(P103:P176)</f>
        <v>0</v>
      </c>
      <c r="Q102" s="199"/>
      <c r="R102" s="200">
        <f>SUM(R103:R176)</f>
        <v>0.0038</v>
      </c>
      <c r="S102" s="199"/>
      <c r="T102" s="200">
        <f>SUM(T103:T176)</f>
        <v>80</v>
      </c>
      <c r="U102" s="201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02" t="s">
        <v>79</v>
      </c>
      <c r="AT102" s="203" t="s">
        <v>70</v>
      </c>
      <c r="AU102" s="203" t="s">
        <v>79</v>
      </c>
      <c r="AY102" s="202" t="s">
        <v>115</v>
      </c>
      <c r="BK102" s="204">
        <f>SUM(BK103:BK176)</f>
        <v>0</v>
      </c>
    </row>
    <row r="103" s="2" customFormat="1" ht="16.5" customHeight="1">
      <c r="A103" s="40"/>
      <c r="B103" s="41"/>
      <c r="C103" s="207" t="s">
        <v>141</v>
      </c>
      <c r="D103" s="207" t="s">
        <v>117</v>
      </c>
      <c r="E103" s="208" t="s">
        <v>142</v>
      </c>
      <c r="F103" s="209" t="s">
        <v>143</v>
      </c>
      <c r="G103" s="210" t="s">
        <v>144</v>
      </c>
      <c r="H103" s="211">
        <v>13.039999999999999</v>
      </c>
      <c r="I103" s="212"/>
      <c r="J103" s="213">
        <f>ROUND(I103*H103,2)</f>
        <v>0</v>
      </c>
      <c r="K103" s="214"/>
      <c r="L103" s="46"/>
      <c r="M103" s="215" t="s">
        <v>19</v>
      </c>
      <c r="N103" s="216" t="s">
        <v>44</v>
      </c>
      <c r="O103" s="87"/>
      <c r="P103" s="217">
        <f>O103*H103</f>
        <v>0</v>
      </c>
      <c r="Q103" s="217">
        <v>0</v>
      </c>
      <c r="R103" s="217">
        <f>Q103*H103</f>
        <v>0</v>
      </c>
      <c r="S103" s="217">
        <v>0</v>
      </c>
      <c r="T103" s="217">
        <f>S103*H103</f>
        <v>0</v>
      </c>
      <c r="U103" s="218" t="s">
        <v>19</v>
      </c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9" t="s">
        <v>121</v>
      </c>
      <c r="AT103" s="219" t="s">
        <v>117</v>
      </c>
      <c r="AU103" s="219" t="s">
        <v>81</v>
      </c>
      <c r="AY103" s="19" t="s">
        <v>115</v>
      </c>
      <c r="BE103" s="220">
        <f>IF(N103="základní",J103,0)</f>
        <v>0</v>
      </c>
      <c r="BF103" s="220">
        <f>IF(N103="snížená",J103,0)</f>
        <v>0</v>
      </c>
      <c r="BG103" s="220">
        <f>IF(N103="zákl. přenesená",J103,0)</f>
        <v>0</v>
      </c>
      <c r="BH103" s="220">
        <f>IF(N103="sníž. přenesená",J103,0)</f>
        <v>0</v>
      </c>
      <c r="BI103" s="220">
        <f>IF(N103="nulová",J103,0)</f>
        <v>0</v>
      </c>
      <c r="BJ103" s="19" t="s">
        <v>121</v>
      </c>
      <c r="BK103" s="220">
        <f>ROUND(I103*H103,2)</f>
        <v>0</v>
      </c>
      <c r="BL103" s="19" t="s">
        <v>121</v>
      </c>
      <c r="BM103" s="219" t="s">
        <v>145</v>
      </c>
    </row>
    <row r="104" s="2" customFormat="1">
      <c r="A104" s="40"/>
      <c r="B104" s="41"/>
      <c r="C104" s="42"/>
      <c r="D104" s="221" t="s">
        <v>123</v>
      </c>
      <c r="E104" s="42"/>
      <c r="F104" s="222" t="s">
        <v>143</v>
      </c>
      <c r="G104" s="42"/>
      <c r="H104" s="42"/>
      <c r="I104" s="223"/>
      <c r="J104" s="42"/>
      <c r="K104" s="42"/>
      <c r="L104" s="46"/>
      <c r="M104" s="224"/>
      <c r="N104" s="225"/>
      <c r="O104" s="87"/>
      <c r="P104" s="87"/>
      <c r="Q104" s="87"/>
      <c r="R104" s="87"/>
      <c r="S104" s="87"/>
      <c r="T104" s="87"/>
      <c r="U104" s="88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123</v>
      </c>
      <c r="AU104" s="19" t="s">
        <v>81</v>
      </c>
    </row>
    <row r="105" s="13" customFormat="1">
      <c r="A105" s="13"/>
      <c r="B105" s="228"/>
      <c r="C105" s="229"/>
      <c r="D105" s="221" t="s">
        <v>127</v>
      </c>
      <c r="E105" s="230" t="s">
        <v>19</v>
      </c>
      <c r="F105" s="231" t="s">
        <v>146</v>
      </c>
      <c r="G105" s="229"/>
      <c r="H105" s="230" t="s">
        <v>19</v>
      </c>
      <c r="I105" s="232"/>
      <c r="J105" s="229"/>
      <c r="K105" s="229"/>
      <c r="L105" s="233"/>
      <c r="M105" s="234"/>
      <c r="N105" s="235"/>
      <c r="O105" s="235"/>
      <c r="P105" s="235"/>
      <c r="Q105" s="235"/>
      <c r="R105" s="235"/>
      <c r="S105" s="235"/>
      <c r="T105" s="235"/>
      <c r="U105" s="236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7" t="s">
        <v>127</v>
      </c>
      <c r="AU105" s="237" t="s">
        <v>81</v>
      </c>
      <c r="AV105" s="13" t="s">
        <v>79</v>
      </c>
      <c r="AW105" s="13" t="s">
        <v>33</v>
      </c>
      <c r="AX105" s="13" t="s">
        <v>71</v>
      </c>
      <c r="AY105" s="237" t="s">
        <v>115</v>
      </c>
    </row>
    <row r="106" s="13" customFormat="1">
      <c r="A106" s="13"/>
      <c r="B106" s="228"/>
      <c r="C106" s="229"/>
      <c r="D106" s="221" t="s">
        <v>127</v>
      </c>
      <c r="E106" s="230" t="s">
        <v>19</v>
      </c>
      <c r="F106" s="231" t="s">
        <v>147</v>
      </c>
      <c r="G106" s="229"/>
      <c r="H106" s="230" t="s">
        <v>19</v>
      </c>
      <c r="I106" s="232"/>
      <c r="J106" s="229"/>
      <c r="K106" s="229"/>
      <c r="L106" s="233"/>
      <c r="M106" s="234"/>
      <c r="N106" s="235"/>
      <c r="O106" s="235"/>
      <c r="P106" s="235"/>
      <c r="Q106" s="235"/>
      <c r="R106" s="235"/>
      <c r="S106" s="235"/>
      <c r="T106" s="235"/>
      <c r="U106" s="236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7" t="s">
        <v>127</v>
      </c>
      <c r="AU106" s="237" t="s">
        <v>81</v>
      </c>
      <c r="AV106" s="13" t="s">
        <v>79</v>
      </c>
      <c r="AW106" s="13" t="s">
        <v>33</v>
      </c>
      <c r="AX106" s="13" t="s">
        <v>71</v>
      </c>
      <c r="AY106" s="237" t="s">
        <v>115</v>
      </c>
    </row>
    <row r="107" s="13" customFormat="1">
      <c r="A107" s="13"/>
      <c r="B107" s="228"/>
      <c r="C107" s="229"/>
      <c r="D107" s="221" t="s">
        <v>127</v>
      </c>
      <c r="E107" s="230" t="s">
        <v>19</v>
      </c>
      <c r="F107" s="231" t="s">
        <v>148</v>
      </c>
      <c r="G107" s="229"/>
      <c r="H107" s="230" t="s">
        <v>19</v>
      </c>
      <c r="I107" s="232"/>
      <c r="J107" s="229"/>
      <c r="K107" s="229"/>
      <c r="L107" s="233"/>
      <c r="M107" s="234"/>
      <c r="N107" s="235"/>
      <c r="O107" s="235"/>
      <c r="P107" s="235"/>
      <c r="Q107" s="235"/>
      <c r="R107" s="235"/>
      <c r="S107" s="235"/>
      <c r="T107" s="235"/>
      <c r="U107" s="236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7" t="s">
        <v>127</v>
      </c>
      <c r="AU107" s="237" t="s">
        <v>81</v>
      </c>
      <c r="AV107" s="13" t="s">
        <v>79</v>
      </c>
      <c r="AW107" s="13" t="s">
        <v>33</v>
      </c>
      <c r="AX107" s="13" t="s">
        <v>71</v>
      </c>
      <c r="AY107" s="237" t="s">
        <v>115</v>
      </c>
    </row>
    <row r="108" s="13" customFormat="1">
      <c r="A108" s="13"/>
      <c r="B108" s="228"/>
      <c r="C108" s="229"/>
      <c r="D108" s="221" t="s">
        <v>127</v>
      </c>
      <c r="E108" s="230" t="s">
        <v>19</v>
      </c>
      <c r="F108" s="231" t="s">
        <v>149</v>
      </c>
      <c r="G108" s="229"/>
      <c r="H108" s="230" t="s">
        <v>19</v>
      </c>
      <c r="I108" s="232"/>
      <c r="J108" s="229"/>
      <c r="K108" s="229"/>
      <c r="L108" s="233"/>
      <c r="M108" s="234"/>
      <c r="N108" s="235"/>
      <c r="O108" s="235"/>
      <c r="P108" s="235"/>
      <c r="Q108" s="235"/>
      <c r="R108" s="235"/>
      <c r="S108" s="235"/>
      <c r="T108" s="235"/>
      <c r="U108" s="236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7" t="s">
        <v>127</v>
      </c>
      <c r="AU108" s="237" t="s">
        <v>81</v>
      </c>
      <c r="AV108" s="13" t="s">
        <v>79</v>
      </c>
      <c r="AW108" s="13" t="s">
        <v>33</v>
      </c>
      <c r="AX108" s="13" t="s">
        <v>71</v>
      </c>
      <c r="AY108" s="237" t="s">
        <v>115</v>
      </c>
    </row>
    <row r="109" s="14" customFormat="1">
      <c r="A109" s="14"/>
      <c r="B109" s="238"/>
      <c r="C109" s="239"/>
      <c r="D109" s="221" t="s">
        <v>127</v>
      </c>
      <c r="E109" s="240" t="s">
        <v>19</v>
      </c>
      <c r="F109" s="241" t="s">
        <v>150</v>
      </c>
      <c r="G109" s="239"/>
      <c r="H109" s="242">
        <v>13.039999999999999</v>
      </c>
      <c r="I109" s="243"/>
      <c r="J109" s="239"/>
      <c r="K109" s="239"/>
      <c r="L109" s="244"/>
      <c r="M109" s="245"/>
      <c r="N109" s="246"/>
      <c r="O109" s="246"/>
      <c r="P109" s="246"/>
      <c r="Q109" s="246"/>
      <c r="R109" s="246"/>
      <c r="S109" s="246"/>
      <c r="T109" s="246"/>
      <c r="U109" s="247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8" t="s">
        <v>127</v>
      </c>
      <c r="AU109" s="248" t="s">
        <v>81</v>
      </c>
      <c r="AV109" s="14" t="s">
        <v>81</v>
      </c>
      <c r="AW109" s="14" t="s">
        <v>33</v>
      </c>
      <c r="AX109" s="14" t="s">
        <v>79</v>
      </c>
      <c r="AY109" s="248" t="s">
        <v>115</v>
      </c>
    </row>
    <row r="110" s="2" customFormat="1" ht="16.5" customHeight="1">
      <c r="A110" s="40"/>
      <c r="B110" s="41"/>
      <c r="C110" s="207" t="s">
        <v>121</v>
      </c>
      <c r="D110" s="207" t="s">
        <v>117</v>
      </c>
      <c r="E110" s="208" t="s">
        <v>151</v>
      </c>
      <c r="F110" s="209" t="s">
        <v>152</v>
      </c>
      <c r="G110" s="210" t="s">
        <v>144</v>
      </c>
      <c r="H110" s="211">
        <v>1281</v>
      </c>
      <c r="I110" s="212"/>
      <c r="J110" s="213">
        <f>ROUND(I110*H110,2)</f>
        <v>0</v>
      </c>
      <c r="K110" s="214"/>
      <c r="L110" s="46"/>
      <c r="M110" s="215" t="s">
        <v>19</v>
      </c>
      <c r="N110" s="216" t="s">
        <v>44</v>
      </c>
      <c r="O110" s="87"/>
      <c r="P110" s="217">
        <f>O110*H110</f>
        <v>0</v>
      </c>
      <c r="Q110" s="217">
        <v>0</v>
      </c>
      <c r="R110" s="217">
        <f>Q110*H110</f>
        <v>0</v>
      </c>
      <c r="S110" s="217">
        <v>0</v>
      </c>
      <c r="T110" s="217">
        <f>S110*H110</f>
        <v>0</v>
      </c>
      <c r="U110" s="218" t="s">
        <v>19</v>
      </c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9" t="s">
        <v>121</v>
      </c>
      <c r="AT110" s="219" t="s">
        <v>117</v>
      </c>
      <c r="AU110" s="219" t="s">
        <v>81</v>
      </c>
      <c r="AY110" s="19" t="s">
        <v>115</v>
      </c>
      <c r="BE110" s="220">
        <f>IF(N110="základní",J110,0)</f>
        <v>0</v>
      </c>
      <c r="BF110" s="220">
        <f>IF(N110="snížená",J110,0)</f>
        <v>0</v>
      </c>
      <c r="BG110" s="220">
        <f>IF(N110="zákl. přenesená",J110,0)</f>
        <v>0</v>
      </c>
      <c r="BH110" s="220">
        <f>IF(N110="sníž. přenesená",J110,0)</f>
        <v>0</v>
      </c>
      <c r="BI110" s="220">
        <f>IF(N110="nulová",J110,0)</f>
        <v>0</v>
      </c>
      <c r="BJ110" s="19" t="s">
        <v>121</v>
      </c>
      <c r="BK110" s="220">
        <f>ROUND(I110*H110,2)</f>
        <v>0</v>
      </c>
      <c r="BL110" s="19" t="s">
        <v>121</v>
      </c>
      <c r="BM110" s="219" t="s">
        <v>153</v>
      </c>
    </row>
    <row r="111" s="2" customFormat="1">
      <c r="A111" s="40"/>
      <c r="B111" s="41"/>
      <c r="C111" s="42"/>
      <c r="D111" s="221" t="s">
        <v>123</v>
      </c>
      <c r="E111" s="42"/>
      <c r="F111" s="222" t="s">
        <v>154</v>
      </c>
      <c r="G111" s="42"/>
      <c r="H111" s="42"/>
      <c r="I111" s="223"/>
      <c r="J111" s="42"/>
      <c r="K111" s="42"/>
      <c r="L111" s="46"/>
      <c r="M111" s="224"/>
      <c r="N111" s="225"/>
      <c r="O111" s="87"/>
      <c r="P111" s="87"/>
      <c r="Q111" s="87"/>
      <c r="R111" s="87"/>
      <c r="S111" s="87"/>
      <c r="T111" s="87"/>
      <c r="U111" s="88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123</v>
      </c>
      <c r="AU111" s="19" t="s">
        <v>81</v>
      </c>
    </row>
    <row r="112" s="2" customFormat="1">
      <c r="A112" s="40"/>
      <c r="B112" s="41"/>
      <c r="C112" s="42"/>
      <c r="D112" s="226" t="s">
        <v>125</v>
      </c>
      <c r="E112" s="42"/>
      <c r="F112" s="227" t="s">
        <v>155</v>
      </c>
      <c r="G112" s="42"/>
      <c r="H112" s="42"/>
      <c r="I112" s="223"/>
      <c r="J112" s="42"/>
      <c r="K112" s="42"/>
      <c r="L112" s="46"/>
      <c r="M112" s="224"/>
      <c r="N112" s="225"/>
      <c r="O112" s="87"/>
      <c r="P112" s="87"/>
      <c r="Q112" s="87"/>
      <c r="R112" s="87"/>
      <c r="S112" s="87"/>
      <c r="T112" s="87"/>
      <c r="U112" s="88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125</v>
      </c>
      <c r="AU112" s="19" t="s">
        <v>81</v>
      </c>
    </row>
    <row r="113" s="13" customFormat="1">
      <c r="A113" s="13"/>
      <c r="B113" s="228"/>
      <c r="C113" s="229"/>
      <c r="D113" s="221" t="s">
        <v>127</v>
      </c>
      <c r="E113" s="230" t="s">
        <v>19</v>
      </c>
      <c r="F113" s="231" t="s">
        <v>156</v>
      </c>
      <c r="G113" s="229"/>
      <c r="H113" s="230" t="s">
        <v>19</v>
      </c>
      <c r="I113" s="232"/>
      <c r="J113" s="229"/>
      <c r="K113" s="229"/>
      <c r="L113" s="233"/>
      <c r="M113" s="234"/>
      <c r="N113" s="235"/>
      <c r="O113" s="235"/>
      <c r="P113" s="235"/>
      <c r="Q113" s="235"/>
      <c r="R113" s="235"/>
      <c r="S113" s="235"/>
      <c r="T113" s="235"/>
      <c r="U113" s="236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7" t="s">
        <v>127</v>
      </c>
      <c r="AU113" s="237" t="s">
        <v>81</v>
      </c>
      <c r="AV113" s="13" t="s">
        <v>79</v>
      </c>
      <c r="AW113" s="13" t="s">
        <v>33</v>
      </c>
      <c r="AX113" s="13" t="s">
        <v>71</v>
      </c>
      <c r="AY113" s="237" t="s">
        <v>115</v>
      </c>
    </row>
    <row r="114" s="14" customFormat="1">
      <c r="A114" s="14"/>
      <c r="B114" s="238"/>
      <c r="C114" s="239"/>
      <c r="D114" s="221" t="s">
        <v>127</v>
      </c>
      <c r="E114" s="240" t="s">
        <v>19</v>
      </c>
      <c r="F114" s="241" t="s">
        <v>157</v>
      </c>
      <c r="G114" s="239"/>
      <c r="H114" s="242">
        <v>532</v>
      </c>
      <c r="I114" s="243"/>
      <c r="J114" s="239"/>
      <c r="K114" s="239"/>
      <c r="L114" s="244"/>
      <c r="M114" s="245"/>
      <c r="N114" s="246"/>
      <c r="O114" s="246"/>
      <c r="P114" s="246"/>
      <c r="Q114" s="246"/>
      <c r="R114" s="246"/>
      <c r="S114" s="246"/>
      <c r="T114" s="246"/>
      <c r="U114" s="247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8" t="s">
        <v>127</v>
      </c>
      <c r="AU114" s="248" t="s">
        <v>81</v>
      </c>
      <c r="AV114" s="14" t="s">
        <v>81</v>
      </c>
      <c r="AW114" s="14" t="s">
        <v>33</v>
      </c>
      <c r="AX114" s="14" t="s">
        <v>71</v>
      </c>
      <c r="AY114" s="248" t="s">
        <v>115</v>
      </c>
    </row>
    <row r="115" s="13" customFormat="1">
      <c r="A115" s="13"/>
      <c r="B115" s="228"/>
      <c r="C115" s="229"/>
      <c r="D115" s="221" t="s">
        <v>127</v>
      </c>
      <c r="E115" s="230" t="s">
        <v>19</v>
      </c>
      <c r="F115" s="231" t="s">
        <v>158</v>
      </c>
      <c r="G115" s="229"/>
      <c r="H115" s="230" t="s">
        <v>19</v>
      </c>
      <c r="I115" s="232"/>
      <c r="J115" s="229"/>
      <c r="K115" s="229"/>
      <c r="L115" s="233"/>
      <c r="M115" s="234"/>
      <c r="N115" s="235"/>
      <c r="O115" s="235"/>
      <c r="P115" s="235"/>
      <c r="Q115" s="235"/>
      <c r="R115" s="235"/>
      <c r="S115" s="235"/>
      <c r="T115" s="235"/>
      <c r="U115" s="236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7" t="s">
        <v>127</v>
      </c>
      <c r="AU115" s="237" t="s">
        <v>81</v>
      </c>
      <c r="AV115" s="13" t="s">
        <v>79</v>
      </c>
      <c r="AW115" s="13" t="s">
        <v>33</v>
      </c>
      <c r="AX115" s="13" t="s">
        <v>71</v>
      </c>
      <c r="AY115" s="237" t="s">
        <v>115</v>
      </c>
    </row>
    <row r="116" s="14" customFormat="1">
      <c r="A116" s="14"/>
      <c r="B116" s="238"/>
      <c r="C116" s="239"/>
      <c r="D116" s="221" t="s">
        <v>127</v>
      </c>
      <c r="E116" s="240" t="s">
        <v>19</v>
      </c>
      <c r="F116" s="241" t="s">
        <v>159</v>
      </c>
      <c r="G116" s="239"/>
      <c r="H116" s="242">
        <v>9</v>
      </c>
      <c r="I116" s="243"/>
      <c r="J116" s="239"/>
      <c r="K116" s="239"/>
      <c r="L116" s="244"/>
      <c r="M116" s="245"/>
      <c r="N116" s="246"/>
      <c r="O116" s="246"/>
      <c r="P116" s="246"/>
      <c r="Q116" s="246"/>
      <c r="R116" s="246"/>
      <c r="S116" s="246"/>
      <c r="T116" s="246"/>
      <c r="U116" s="247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8" t="s">
        <v>127</v>
      </c>
      <c r="AU116" s="248" t="s">
        <v>81</v>
      </c>
      <c r="AV116" s="14" t="s">
        <v>81</v>
      </c>
      <c r="AW116" s="14" t="s">
        <v>33</v>
      </c>
      <c r="AX116" s="14" t="s">
        <v>71</v>
      </c>
      <c r="AY116" s="248" t="s">
        <v>115</v>
      </c>
    </row>
    <row r="117" s="13" customFormat="1">
      <c r="A117" s="13"/>
      <c r="B117" s="228"/>
      <c r="C117" s="229"/>
      <c r="D117" s="221" t="s">
        <v>127</v>
      </c>
      <c r="E117" s="230" t="s">
        <v>19</v>
      </c>
      <c r="F117" s="231" t="s">
        <v>160</v>
      </c>
      <c r="G117" s="229"/>
      <c r="H117" s="230" t="s">
        <v>19</v>
      </c>
      <c r="I117" s="232"/>
      <c r="J117" s="229"/>
      <c r="K117" s="229"/>
      <c r="L117" s="233"/>
      <c r="M117" s="234"/>
      <c r="N117" s="235"/>
      <c r="O117" s="235"/>
      <c r="P117" s="235"/>
      <c r="Q117" s="235"/>
      <c r="R117" s="235"/>
      <c r="S117" s="235"/>
      <c r="T117" s="235"/>
      <c r="U117" s="236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7" t="s">
        <v>127</v>
      </c>
      <c r="AU117" s="237" t="s">
        <v>81</v>
      </c>
      <c r="AV117" s="13" t="s">
        <v>79</v>
      </c>
      <c r="AW117" s="13" t="s">
        <v>33</v>
      </c>
      <c r="AX117" s="13" t="s">
        <v>71</v>
      </c>
      <c r="AY117" s="237" t="s">
        <v>115</v>
      </c>
    </row>
    <row r="118" s="14" customFormat="1">
      <c r="A118" s="14"/>
      <c r="B118" s="238"/>
      <c r="C118" s="239"/>
      <c r="D118" s="221" t="s">
        <v>127</v>
      </c>
      <c r="E118" s="240" t="s">
        <v>19</v>
      </c>
      <c r="F118" s="241" t="s">
        <v>161</v>
      </c>
      <c r="G118" s="239"/>
      <c r="H118" s="242">
        <v>740</v>
      </c>
      <c r="I118" s="243"/>
      <c r="J118" s="239"/>
      <c r="K118" s="239"/>
      <c r="L118" s="244"/>
      <c r="M118" s="245"/>
      <c r="N118" s="246"/>
      <c r="O118" s="246"/>
      <c r="P118" s="246"/>
      <c r="Q118" s="246"/>
      <c r="R118" s="246"/>
      <c r="S118" s="246"/>
      <c r="T118" s="246"/>
      <c r="U118" s="247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8" t="s">
        <v>127</v>
      </c>
      <c r="AU118" s="248" t="s">
        <v>81</v>
      </c>
      <c r="AV118" s="14" t="s">
        <v>81</v>
      </c>
      <c r="AW118" s="14" t="s">
        <v>33</v>
      </c>
      <c r="AX118" s="14" t="s">
        <v>71</v>
      </c>
      <c r="AY118" s="248" t="s">
        <v>115</v>
      </c>
    </row>
    <row r="119" s="15" customFormat="1">
      <c r="A119" s="15"/>
      <c r="B119" s="249"/>
      <c r="C119" s="250"/>
      <c r="D119" s="221" t="s">
        <v>127</v>
      </c>
      <c r="E119" s="251" t="s">
        <v>19</v>
      </c>
      <c r="F119" s="252" t="s">
        <v>132</v>
      </c>
      <c r="G119" s="250"/>
      <c r="H119" s="253">
        <v>1281</v>
      </c>
      <c r="I119" s="254"/>
      <c r="J119" s="250"/>
      <c r="K119" s="250"/>
      <c r="L119" s="255"/>
      <c r="M119" s="256"/>
      <c r="N119" s="257"/>
      <c r="O119" s="257"/>
      <c r="P119" s="257"/>
      <c r="Q119" s="257"/>
      <c r="R119" s="257"/>
      <c r="S119" s="257"/>
      <c r="T119" s="257"/>
      <c r="U119" s="258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T119" s="259" t="s">
        <v>127</v>
      </c>
      <c r="AU119" s="259" t="s">
        <v>81</v>
      </c>
      <c r="AV119" s="15" t="s">
        <v>121</v>
      </c>
      <c r="AW119" s="15" t="s">
        <v>33</v>
      </c>
      <c r="AX119" s="15" t="s">
        <v>79</v>
      </c>
      <c r="AY119" s="259" t="s">
        <v>115</v>
      </c>
    </row>
    <row r="120" s="2" customFormat="1" ht="21.75" customHeight="1">
      <c r="A120" s="40"/>
      <c r="B120" s="41"/>
      <c r="C120" s="207" t="s">
        <v>162</v>
      </c>
      <c r="D120" s="207" t="s">
        <v>117</v>
      </c>
      <c r="E120" s="208" t="s">
        <v>163</v>
      </c>
      <c r="F120" s="209" t="s">
        <v>164</v>
      </c>
      <c r="G120" s="210" t="s">
        <v>144</v>
      </c>
      <c r="H120" s="211">
        <v>23</v>
      </c>
      <c r="I120" s="212"/>
      <c r="J120" s="213">
        <f>ROUND(I120*H120,2)</f>
        <v>0</v>
      </c>
      <c r="K120" s="214"/>
      <c r="L120" s="46"/>
      <c r="M120" s="215" t="s">
        <v>19</v>
      </c>
      <c r="N120" s="216" t="s">
        <v>44</v>
      </c>
      <c r="O120" s="87"/>
      <c r="P120" s="217">
        <f>O120*H120</f>
        <v>0</v>
      </c>
      <c r="Q120" s="217">
        <v>0</v>
      </c>
      <c r="R120" s="217">
        <f>Q120*H120</f>
        <v>0</v>
      </c>
      <c r="S120" s="217">
        <v>0</v>
      </c>
      <c r="T120" s="217">
        <f>S120*H120</f>
        <v>0</v>
      </c>
      <c r="U120" s="218" t="s">
        <v>19</v>
      </c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9" t="s">
        <v>121</v>
      </c>
      <c r="AT120" s="219" t="s">
        <v>117</v>
      </c>
      <c r="AU120" s="219" t="s">
        <v>81</v>
      </c>
      <c r="AY120" s="19" t="s">
        <v>115</v>
      </c>
      <c r="BE120" s="220">
        <f>IF(N120="základní",J120,0)</f>
        <v>0</v>
      </c>
      <c r="BF120" s="220">
        <f>IF(N120="snížená",J120,0)</f>
        <v>0</v>
      </c>
      <c r="BG120" s="220">
        <f>IF(N120="zákl. přenesená",J120,0)</f>
        <v>0</v>
      </c>
      <c r="BH120" s="220">
        <f>IF(N120="sníž. přenesená",J120,0)</f>
        <v>0</v>
      </c>
      <c r="BI120" s="220">
        <f>IF(N120="nulová",J120,0)</f>
        <v>0</v>
      </c>
      <c r="BJ120" s="19" t="s">
        <v>121</v>
      </c>
      <c r="BK120" s="220">
        <f>ROUND(I120*H120,2)</f>
        <v>0</v>
      </c>
      <c r="BL120" s="19" t="s">
        <v>121</v>
      </c>
      <c r="BM120" s="219" t="s">
        <v>165</v>
      </c>
    </row>
    <row r="121" s="2" customFormat="1">
      <c r="A121" s="40"/>
      <c r="B121" s="41"/>
      <c r="C121" s="42"/>
      <c r="D121" s="221" t="s">
        <v>123</v>
      </c>
      <c r="E121" s="42"/>
      <c r="F121" s="222" t="s">
        <v>166</v>
      </c>
      <c r="G121" s="42"/>
      <c r="H121" s="42"/>
      <c r="I121" s="223"/>
      <c r="J121" s="42"/>
      <c r="K121" s="42"/>
      <c r="L121" s="46"/>
      <c r="M121" s="224"/>
      <c r="N121" s="225"/>
      <c r="O121" s="87"/>
      <c r="P121" s="87"/>
      <c r="Q121" s="87"/>
      <c r="R121" s="87"/>
      <c r="S121" s="87"/>
      <c r="T121" s="87"/>
      <c r="U121" s="88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123</v>
      </c>
      <c r="AU121" s="19" t="s">
        <v>81</v>
      </c>
    </row>
    <row r="122" s="2" customFormat="1">
      <c r="A122" s="40"/>
      <c r="B122" s="41"/>
      <c r="C122" s="42"/>
      <c r="D122" s="226" t="s">
        <v>125</v>
      </c>
      <c r="E122" s="42"/>
      <c r="F122" s="227" t="s">
        <v>167</v>
      </c>
      <c r="G122" s="42"/>
      <c r="H122" s="42"/>
      <c r="I122" s="223"/>
      <c r="J122" s="42"/>
      <c r="K122" s="42"/>
      <c r="L122" s="46"/>
      <c r="M122" s="224"/>
      <c r="N122" s="225"/>
      <c r="O122" s="87"/>
      <c r="P122" s="87"/>
      <c r="Q122" s="87"/>
      <c r="R122" s="87"/>
      <c r="S122" s="87"/>
      <c r="T122" s="87"/>
      <c r="U122" s="88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125</v>
      </c>
      <c r="AU122" s="19" t="s">
        <v>81</v>
      </c>
    </row>
    <row r="123" s="13" customFormat="1">
      <c r="A123" s="13"/>
      <c r="B123" s="228"/>
      <c r="C123" s="229"/>
      <c r="D123" s="221" t="s">
        <v>127</v>
      </c>
      <c r="E123" s="230" t="s">
        <v>19</v>
      </c>
      <c r="F123" s="231" t="s">
        <v>168</v>
      </c>
      <c r="G123" s="229"/>
      <c r="H123" s="230" t="s">
        <v>19</v>
      </c>
      <c r="I123" s="232"/>
      <c r="J123" s="229"/>
      <c r="K123" s="229"/>
      <c r="L123" s="233"/>
      <c r="M123" s="234"/>
      <c r="N123" s="235"/>
      <c r="O123" s="235"/>
      <c r="P123" s="235"/>
      <c r="Q123" s="235"/>
      <c r="R123" s="235"/>
      <c r="S123" s="235"/>
      <c r="T123" s="235"/>
      <c r="U123" s="236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7" t="s">
        <v>127</v>
      </c>
      <c r="AU123" s="237" t="s">
        <v>81</v>
      </c>
      <c r="AV123" s="13" t="s">
        <v>79</v>
      </c>
      <c r="AW123" s="13" t="s">
        <v>33</v>
      </c>
      <c r="AX123" s="13" t="s">
        <v>71</v>
      </c>
      <c r="AY123" s="237" t="s">
        <v>115</v>
      </c>
    </row>
    <row r="124" s="14" customFormat="1">
      <c r="A124" s="14"/>
      <c r="B124" s="238"/>
      <c r="C124" s="239"/>
      <c r="D124" s="221" t="s">
        <v>127</v>
      </c>
      <c r="E124" s="240" t="s">
        <v>19</v>
      </c>
      <c r="F124" s="241" t="s">
        <v>169</v>
      </c>
      <c r="G124" s="239"/>
      <c r="H124" s="242">
        <v>11</v>
      </c>
      <c r="I124" s="243"/>
      <c r="J124" s="239"/>
      <c r="K124" s="239"/>
      <c r="L124" s="244"/>
      <c r="M124" s="245"/>
      <c r="N124" s="246"/>
      <c r="O124" s="246"/>
      <c r="P124" s="246"/>
      <c r="Q124" s="246"/>
      <c r="R124" s="246"/>
      <c r="S124" s="246"/>
      <c r="T124" s="246"/>
      <c r="U124" s="247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8" t="s">
        <v>127</v>
      </c>
      <c r="AU124" s="248" t="s">
        <v>81</v>
      </c>
      <c r="AV124" s="14" t="s">
        <v>81</v>
      </c>
      <c r="AW124" s="14" t="s">
        <v>33</v>
      </c>
      <c r="AX124" s="14" t="s">
        <v>71</v>
      </c>
      <c r="AY124" s="248" t="s">
        <v>115</v>
      </c>
    </row>
    <row r="125" s="13" customFormat="1">
      <c r="A125" s="13"/>
      <c r="B125" s="228"/>
      <c r="C125" s="229"/>
      <c r="D125" s="221" t="s">
        <v>127</v>
      </c>
      <c r="E125" s="230" t="s">
        <v>19</v>
      </c>
      <c r="F125" s="231" t="s">
        <v>170</v>
      </c>
      <c r="G125" s="229"/>
      <c r="H125" s="230" t="s">
        <v>19</v>
      </c>
      <c r="I125" s="232"/>
      <c r="J125" s="229"/>
      <c r="K125" s="229"/>
      <c r="L125" s="233"/>
      <c r="M125" s="234"/>
      <c r="N125" s="235"/>
      <c r="O125" s="235"/>
      <c r="P125" s="235"/>
      <c r="Q125" s="235"/>
      <c r="R125" s="235"/>
      <c r="S125" s="235"/>
      <c r="T125" s="235"/>
      <c r="U125" s="236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7" t="s">
        <v>127</v>
      </c>
      <c r="AU125" s="237" t="s">
        <v>81</v>
      </c>
      <c r="AV125" s="13" t="s">
        <v>79</v>
      </c>
      <c r="AW125" s="13" t="s">
        <v>33</v>
      </c>
      <c r="AX125" s="13" t="s">
        <v>71</v>
      </c>
      <c r="AY125" s="237" t="s">
        <v>115</v>
      </c>
    </row>
    <row r="126" s="14" customFormat="1">
      <c r="A126" s="14"/>
      <c r="B126" s="238"/>
      <c r="C126" s="239"/>
      <c r="D126" s="221" t="s">
        <v>127</v>
      </c>
      <c r="E126" s="240" t="s">
        <v>19</v>
      </c>
      <c r="F126" s="241" t="s">
        <v>8</v>
      </c>
      <c r="G126" s="239"/>
      <c r="H126" s="242">
        <v>12</v>
      </c>
      <c r="I126" s="243"/>
      <c r="J126" s="239"/>
      <c r="K126" s="239"/>
      <c r="L126" s="244"/>
      <c r="M126" s="245"/>
      <c r="N126" s="246"/>
      <c r="O126" s="246"/>
      <c r="P126" s="246"/>
      <c r="Q126" s="246"/>
      <c r="R126" s="246"/>
      <c r="S126" s="246"/>
      <c r="T126" s="246"/>
      <c r="U126" s="247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8" t="s">
        <v>127</v>
      </c>
      <c r="AU126" s="248" t="s">
        <v>81</v>
      </c>
      <c r="AV126" s="14" t="s">
        <v>81</v>
      </c>
      <c r="AW126" s="14" t="s">
        <v>33</v>
      </c>
      <c r="AX126" s="14" t="s">
        <v>71</v>
      </c>
      <c r="AY126" s="248" t="s">
        <v>115</v>
      </c>
    </row>
    <row r="127" s="15" customFormat="1">
      <c r="A127" s="15"/>
      <c r="B127" s="249"/>
      <c r="C127" s="250"/>
      <c r="D127" s="221" t="s">
        <v>127</v>
      </c>
      <c r="E127" s="251" t="s">
        <v>19</v>
      </c>
      <c r="F127" s="252" t="s">
        <v>132</v>
      </c>
      <c r="G127" s="250"/>
      <c r="H127" s="253">
        <v>23</v>
      </c>
      <c r="I127" s="254"/>
      <c r="J127" s="250"/>
      <c r="K127" s="250"/>
      <c r="L127" s="255"/>
      <c r="M127" s="256"/>
      <c r="N127" s="257"/>
      <c r="O127" s="257"/>
      <c r="P127" s="257"/>
      <c r="Q127" s="257"/>
      <c r="R127" s="257"/>
      <c r="S127" s="257"/>
      <c r="T127" s="257"/>
      <c r="U127" s="258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59" t="s">
        <v>127</v>
      </c>
      <c r="AU127" s="259" t="s">
        <v>81</v>
      </c>
      <c r="AV127" s="15" t="s">
        <v>121</v>
      </c>
      <c r="AW127" s="15" t="s">
        <v>33</v>
      </c>
      <c r="AX127" s="15" t="s">
        <v>79</v>
      </c>
      <c r="AY127" s="259" t="s">
        <v>115</v>
      </c>
    </row>
    <row r="128" s="2" customFormat="1" ht="16.5" customHeight="1">
      <c r="A128" s="40"/>
      <c r="B128" s="41"/>
      <c r="C128" s="207" t="s">
        <v>171</v>
      </c>
      <c r="D128" s="207" t="s">
        <v>117</v>
      </c>
      <c r="E128" s="208" t="s">
        <v>172</v>
      </c>
      <c r="F128" s="209" t="s">
        <v>173</v>
      </c>
      <c r="G128" s="210" t="s">
        <v>144</v>
      </c>
      <c r="H128" s="211">
        <v>1304</v>
      </c>
      <c r="I128" s="212"/>
      <c r="J128" s="213">
        <f>ROUND(I128*H128,2)</f>
        <v>0</v>
      </c>
      <c r="K128" s="214"/>
      <c r="L128" s="46"/>
      <c r="M128" s="215" t="s">
        <v>19</v>
      </c>
      <c r="N128" s="216" t="s">
        <v>44</v>
      </c>
      <c r="O128" s="87"/>
      <c r="P128" s="217">
        <f>O128*H128</f>
        <v>0</v>
      </c>
      <c r="Q128" s="217">
        <v>0</v>
      </c>
      <c r="R128" s="217">
        <f>Q128*H128</f>
        <v>0</v>
      </c>
      <c r="S128" s="217">
        <v>0</v>
      </c>
      <c r="T128" s="217">
        <f>S128*H128</f>
        <v>0</v>
      </c>
      <c r="U128" s="218" t="s">
        <v>19</v>
      </c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9" t="s">
        <v>121</v>
      </c>
      <c r="AT128" s="219" t="s">
        <v>117</v>
      </c>
      <c r="AU128" s="219" t="s">
        <v>81</v>
      </c>
      <c r="AY128" s="19" t="s">
        <v>115</v>
      </c>
      <c r="BE128" s="220">
        <f>IF(N128="základní",J128,0)</f>
        <v>0</v>
      </c>
      <c r="BF128" s="220">
        <f>IF(N128="snížená",J128,0)</f>
        <v>0</v>
      </c>
      <c r="BG128" s="220">
        <f>IF(N128="zákl. přenesená",J128,0)</f>
        <v>0</v>
      </c>
      <c r="BH128" s="220">
        <f>IF(N128="sníž. přenesená",J128,0)</f>
        <v>0</v>
      </c>
      <c r="BI128" s="220">
        <f>IF(N128="nulová",J128,0)</f>
        <v>0</v>
      </c>
      <c r="BJ128" s="19" t="s">
        <v>121</v>
      </c>
      <c r="BK128" s="220">
        <f>ROUND(I128*H128,2)</f>
        <v>0</v>
      </c>
      <c r="BL128" s="19" t="s">
        <v>121</v>
      </c>
      <c r="BM128" s="219" t="s">
        <v>174</v>
      </c>
    </row>
    <row r="129" s="2" customFormat="1">
      <c r="A129" s="40"/>
      <c r="B129" s="41"/>
      <c r="C129" s="42"/>
      <c r="D129" s="221" t="s">
        <v>123</v>
      </c>
      <c r="E129" s="42"/>
      <c r="F129" s="222" t="s">
        <v>175</v>
      </c>
      <c r="G129" s="42"/>
      <c r="H129" s="42"/>
      <c r="I129" s="223"/>
      <c r="J129" s="42"/>
      <c r="K129" s="42"/>
      <c r="L129" s="46"/>
      <c r="M129" s="224"/>
      <c r="N129" s="225"/>
      <c r="O129" s="87"/>
      <c r="P129" s="87"/>
      <c r="Q129" s="87"/>
      <c r="R129" s="87"/>
      <c r="S129" s="87"/>
      <c r="T129" s="87"/>
      <c r="U129" s="88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123</v>
      </c>
      <c r="AU129" s="19" t="s">
        <v>81</v>
      </c>
    </row>
    <row r="130" s="2" customFormat="1">
      <c r="A130" s="40"/>
      <c r="B130" s="41"/>
      <c r="C130" s="42"/>
      <c r="D130" s="226" t="s">
        <v>125</v>
      </c>
      <c r="E130" s="42"/>
      <c r="F130" s="227" t="s">
        <v>176</v>
      </c>
      <c r="G130" s="42"/>
      <c r="H130" s="42"/>
      <c r="I130" s="223"/>
      <c r="J130" s="42"/>
      <c r="K130" s="42"/>
      <c r="L130" s="46"/>
      <c r="M130" s="224"/>
      <c r="N130" s="225"/>
      <c r="O130" s="87"/>
      <c r="P130" s="87"/>
      <c r="Q130" s="87"/>
      <c r="R130" s="87"/>
      <c r="S130" s="87"/>
      <c r="T130" s="87"/>
      <c r="U130" s="88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125</v>
      </c>
      <c r="AU130" s="19" t="s">
        <v>81</v>
      </c>
    </row>
    <row r="131" s="13" customFormat="1">
      <c r="A131" s="13"/>
      <c r="B131" s="228"/>
      <c r="C131" s="229"/>
      <c r="D131" s="221" t="s">
        <v>127</v>
      </c>
      <c r="E131" s="230" t="s">
        <v>19</v>
      </c>
      <c r="F131" s="231" t="s">
        <v>177</v>
      </c>
      <c r="G131" s="229"/>
      <c r="H131" s="230" t="s">
        <v>19</v>
      </c>
      <c r="I131" s="232"/>
      <c r="J131" s="229"/>
      <c r="K131" s="229"/>
      <c r="L131" s="233"/>
      <c r="M131" s="234"/>
      <c r="N131" s="235"/>
      <c r="O131" s="235"/>
      <c r="P131" s="235"/>
      <c r="Q131" s="235"/>
      <c r="R131" s="235"/>
      <c r="S131" s="235"/>
      <c r="T131" s="235"/>
      <c r="U131" s="236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7" t="s">
        <v>127</v>
      </c>
      <c r="AU131" s="237" t="s">
        <v>81</v>
      </c>
      <c r="AV131" s="13" t="s">
        <v>79</v>
      </c>
      <c r="AW131" s="13" t="s">
        <v>33</v>
      </c>
      <c r="AX131" s="13" t="s">
        <v>71</v>
      </c>
      <c r="AY131" s="237" t="s">
        <v>115</v>
      </c>
    </row>
    <row r="132" s="14" customFormat="1">
      <c r="A132" s="14"/>
      <c r="B132" s="238"/>
      <c r="C132" s="239"/>
      <c r="D132" s="221" t="s">
        <v>127</v>
      </c>
      <c r="E132" s="240" t="s">
        <v>19</v>
      </c>
      <c r="F132" s="241" t="s">
        <v>178</v>
      </c>
      <c r="G132" s="239"/>
      <c r="H132" s="242">
        <v>1304</v>
      </c>
      <c r="I132" s="243"/>
      <c r="J132" s="239"/>
      <c r="K132" s="239"/>
      <c r="L132" s="244"/>
      <c r="M132" s="245"/>
      <c r="N132" s="246"/>
      <c r="O132" s="246"/>
      <c r="P132" s="246"/>
      <c r="Q132" s="246"/>
      <c r="R132" s="246"/>
      <c r="S132" s="246"/>
      <c r="T132" s="246"/>
      <c r="U132" s="247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8" t="s">
        <v>127</v>
      </c>
      <c r="AU132" s="248" t="s">
        <v>81</v>
      </c>
      <c r="AV132" s="14" t="s">
        <v>81</v>
      </c>
      <c r="AW132" s="14" t="s">
        <v>33</v>
      </c>
      <c r="AX132" s="14" t="s">
        <v>79</v>
      </c>
      <c r="AY132" s="248" t="s">
        <v>115</v>
      </c>
    </row>
    <row r="133" s="2" customFormat="1" ht="16.5" customHeight="1">
      <c r="A133" s="40"/>
      <c r="B133" s="41"/>
      <c r="C133" s="207" t="s">
        <v>179</v>
      </c>
      <c r="D133" s="207" t="s">
        <v>117</v>
      </c>
      <c r="E133" s="208" t="s">
        <v>180</v>
      </c>
      <c r="F133" s="209" t="s">
        <v>181</v>
      </c>
      <c r="G133" s="210" t="s">
        <v>144</v>
      </c>
      <c r="H133" s="211">
        <v>1304</v>
      </c>
      <c r="I133" s="212"/>
      <c r="J133" s="213">
        <f>ROUND(I133*H133,2)</f>
        <v>0</v>
      </c>
      <c r="K133" s="214"/>
      <c r="L133" s="46"/>
      <c r="M133" s="215" t="s">
        <v>19</v>
      </c>
      <c r="N133" s="216" t="s">
        <v>44</v>
      </c>
      <c r="O133" s="87"/>
      <c r="P133" s="217">
        <f>O133*H133</f>
        <v>0</v>
      </c>
      <c r="Q133" s="217">
        <v>0</v>
      </c>
      <c r="R133" s="217">
        <f>Q133*H133</f>
        <v>0</v>
      </c>
      <c r="S133" s="217">
        <v>0</v>
      </c>
      <c r="T133" s="217">
        <f>S133*H133</f>
        <v>0</v>
      </c>
      <c r="U133" s="218" t="s">
        <v>19</v>
      </c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9" t="s">
        <v>121</v>
      </c>
      <c r="AT133" s="219" t="s">
        <v>117</v>
      </c>
      <c r="AU133" s="219" t="s">
        <v>81</v>
      </c>
      <c r="AY133" s="19" t="s">
        <v>115</v>
      </c>
      <c r="BE133" s="220">
        <f>IF(N133="základní",J133,0)</f>
        <v>0</v>
      </c>
      <c r="BF133" s="220">
        <f>IF(N133="snížená",J133,0)</f>
        <v>0</v>
      </c>
      <c r="BG133" s="220">
        <f>IF(N133="zákl. přenesená",J133,0)</f>
        <v>0</v>
      </c>
      <c r="BH133" s="220">
        <f>IF(N133="sníž. přenesená",J133,0)</f>
        <v>0</v>
      </c>
      <c r="BI133" s="220">
        <f>IF(N133="nulová",J133,0)</f>
        <v>0</v>
      </c>
      <c r="BJ133" s="19" t="s">
        <v>121</v>
      </c>
      <c r="BK133" s="220">
        <f>ROUND(I133*H133,2)</f>
        <v>0</v>
      </c>
      <c r="BL133" s="19" t="s">
        <v>121</v>
      </c>
      <c r="BM133" s="219" t="s">
        <v>182</v>
      </c>
    </row>
    <row r="134" s="2" customFormat="1">
      <c r="A134" s="40"/>
      <c r="B134" s="41"/>
      <c r="C134" s="42"/>
      <c r="D134" s="221" t="s">
        <v>123</v>
      </c>
      <c r="E134" s="42"/>
      <c r="F134" s="222" t="s">
        <v>183</v>
      </c>
      <c r="G134" s="42"/>
      <c r="H134" s="42"/>
      <c r="I134" s="223"/>
      <c r="J134" s="42"/>
      <c r="K134" s="42"/>
      <c r="L134" s="46"/>
      <c r="M134" s="224"/>
      <c r="N134" s="225"/>
      <c r="O134" s="87"/>
      <c r="P134" s="87"/>
      <c r="Q134" s="87"/>
      <c r="R134" s="87"/>
      <c r="S134" s="87"/>
      <c r="T134" s="87"/>
      <c r="U134" s="88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123</v>
      </c>
      <c r="AU134" s="19" t="s">
        <v>81</v>
      </c>
    </row>
    <row r="135" s="2" customFormat="1">
      <c r="A135" s="40"/>
      <c r="B135" s="41"/>
      <c r="C135" s="42"/>
      <c r="D135" s="226" t="s">
        <v>125</v>
      </c>
      <c r="E135" s="42"/>
      <c r="F135" s="227" t="s">
        <v>184</v>
      </c>
      <c r="G135" s="42"/>
      <c r="H135" s="42"/>
      <c r="I135" s="223"/>
      <c r="J135" s="42"/>
      <c r="K135" s="42"/>
      <c r="L135" s="46"/>
      <c r="M135" s="224"/>
      <c r="N135" s="225"/>
      <c r="O135" s="87"/>
      <c r="P135" s="87"/>
      <c r="Q135" s="87"/>
      <c r="R135" s="87"/>
      <c r="S135" s="87"/>
      <c r="T135" s="87"/>
      <c r="U135" s="88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125</v>
      </c>
      <c r="AU135" s="19" t="s">
        <v>81</v>
      </c>
    </row>
    <row r="136" s="13" customFormat="1">
      <c r="A136" s="13"/>
      <c r="B136" s="228"/>
      <c r="C136" s="229"/>
      <c r="D136" s="221" t="s">
        <v>127</v>
      </c>
      <c r="E136" s="230" t="s">
        <v>19</v>
      </c>
      <c r="F136" s="231" t="s">
        <v>185</v>
      </c>
      <c r="G136" s="229"/>
      <c r="H136" s="230" t="s">
        <v>19</v>
      </c>
      <c r="I136" s="232"/>
      <c r="J136" s="229"/>
      <c r="K136" s="229"/>
      <c r="L136" s="233"/>
      <c r="M136" s="234"/>
      <c r="N136" s="235"/>
      <c r="O136" s="235"/>
      <c r="P136" s="235"/>
      <c r="Q136" s="235"/>
      <c r="R136" s="235"/>
      <c r="S136" s="235"/>
      <c r="T136" s="235"/>
      <c r="U136" s="236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7" t="s">
        <v>127</v>
      </c>
      <c r="AU136" s="237" t="s">
        <v>81</v>
      </c>
      <c r="AV136" s="13" t="s">
        <v>79</v>
      </c>
      <c r="AW136" s="13" t="s">
        <v>33</v>
      </c>
      <c r="AX136" s="13" t="s">
        <v>71</v>
      </c>
      <c r="AY136" s="237" t="s">
        <v>115</v>
      </c>
    </row>
    <row r="137" s="14" customFormat="1">
      <c r="A137" s="14"/>
      <c r="B137" s="238"/>
      <c r="C137" s="239"/>
      <c r="D137" s="221" t="s">
        <v>127</v>
      </c>
      <c r="E137" s="240" t="s">
        <v>19</v>
      </c>
      <c r="F137" s="241" t="s">
        <v>178</v>
      </c>
      <c r="G137" s="239"/>
      <c r="H137" s="242">
        <v>1304</v>
      </c>
      <c r="I137" s="243"/>
      <c r="J137" s="239"/>
      <c r="K137" s="239"/>
      <c r="L137" s="244"/>
      <c r="M137" s="245"/>
      <c r="N137" s="246"/>
      <c r="O137" s="246"/>
      <c r="P137" s="246"/>
      <c r="Q137" s="246"/>
      <c r="R137" s="246"/>
      <c r="S137" s="246"/>
      <c r="T137" s="246"/>
      <c r="U137" s="247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8" t="s">
        <v>127</v>
      </c>
      <c r="AU137" s="248" t="s">
        <v>81</v>
      </c>
      <c r="AV137" s="14" t="s">
        <v>81</v>
      </c>
      <c r="AW137" s="14" t="s">
        <v>33</v>
      </c>
      <c r="AX137" s="14" t="s">
        <v>79</v>
      </c>
      <c r="AY137" s="248" t="s">
        <v>115</v>
      </c>
    </row>
    <row r="138" s="2" customFormat="1" ht="16.5" customHeight="1">
      <c r="A138" s="40"/>
      <c r="B138" s="41"/>
      <c r="C138" s="207" t="s">
        <v>186</v>
      </c>
      <c r="D138" s="207" t="s">
        <v>117</v>
      </c>
      <c r="E138" s="208" t="s">
        <v>187</v>
      </c>
      <c r="F138" s="209" t="s">
        <v>188</v>
      </c>
      <c r="G138" s="210" t="s">
        <v>189</v>
      </c>
      <c r="H138" s="211">
        <v>22.175999999999998</v>
      </c>
      <c r="I138" s="212"/>
      <c r="J138" s="213">
        <f>ROUND(I138*H138,2)</f>
        <v>0</v>
      </c>
      <c r="K138" s="214"/>
      <c r="L138" s="46"/>
      <c r="M138" s="215" t="s">
        <v>19</v>
      </c>
      <c r="N138" s="216" t="s">
        <v>44</v>
      </c>
      <c r="O138" s="87"/>
      <c r="P138" s="217">
        <f>O138*H138</f>
        <v>0</v>
      </c>
      <c r="Q138" s="217">
        <v>0</v>
      </c>
      <c r="R138" s="217">
        <f>Q138*H138</f>
        <v>0</v>
      </c>
      <c r="S138" s="217">
        <v>0</v>
      </c>
      <c r="T138" s="217">
        <f>S138*H138</f>
        <v>0</v>
      </c>
      <c r="U138" s="218" t="s">
        <v>19</v>
      </c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9" t="s">
        <v>121</v>
      </c>
      <c r="AT138" s="219" t="s">
        <v>117</v>
      </c>
      <c r="AU138" s="219" t="s">
        <v>81</v>
      </c>
      <c r="AY138" s="19" t="s">
        <v>115</v>
      </c>
      <c r="BE138" s="220">
        <f>IF(N138="základní",J138,0)</f>
        <v>0</v>
      </c>
      <c r="BF138" s="220">
        <f>IF(N138="snížená",J138,0)</f>
        <v>0</v>
      </c>
      <c r="BG138" s="220">
        <f>IF(N138="zákl. přenesená",J138,0)</f>
        <v>0</v>
      </c>
      <c r="BH138" s="220">
        <f>IF(N138="sníž. přenesená",J138,0)</f>
        <v>0</v>
      </c>
      <c r="BI138" s="220">
        <f>IF(N138="nulová",J138,0)</f>
        <v>0</v>
      </c>
      <c r="BJ138" s="19" t="s">
        <v>121</v>
      </c>
      <c r="BK138" s="220">
        <f>ROUND(I138*H138,2)</f>
        <v>0</v>
      </c>
      <c r="BL138" s="19" t="s">
        <v>121</v>
      </c>
      <c r="BM138" s="219" t="s">
        <v>190</v>
      </c>
    </row>
    <row r="139" s="2" customFormat="1">
      <c r="A139" s="40"/>
      <c r="B139" s="41"/>
      <c r="C139" s="42"/>
      <c r="D139" s="221" t="s">
        <v>123</v>
      </c>
      <c r="E139" s="42"/>
      <c r="F139" s="222" t="s">
        <v>191</v>
      </c>
      <c r="G139" s="42"/>
      <c r="H139" s="42"/>
      <c r="I139" s="223"/>
      <c r="J139" s="42"/>
      <c r="K139" s="42"/>
      <c r="L139" s="46"/>
      <c r="M139" s="224"/>
      <c r="N139" s="225"/>
      <c r="O139" s="87"/>
      <c r="P139" s="87"/>
      <c r="Q139" s="87"/>
      <c r="R139" s="87"/>
      <c r="S139" s="87"/>
      <c r="T139" s="87"/>
      <c r="U139" s="88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123</v>
      </c>
      <c r="AU139" s="19" t="s">
        <v>81</v>
      </c>
    </row>
    <row r="140" s="2" customFormat="1">
      <c r="A140" s="40"/>
      <c r="B140" s="41"/>
      <c r="C140" s="42"/>
      <c r="D140" s="226" t="s">
        <v>125</v>
      </c>
      <c r="E140" s="42"/>
      <c r="F140" s="227" t="s">
        <v>192</v>
      </c>
      <c r="G140" s="42"/>
      <c r="H140" s="42"/>
      <c r="I140" s="223"/>
      <c r="J140" s="42"/>
      <c r="K140" s="42"/>
      <c r="L140" s="46"/>
      <c r="M140" s="224"/>
      <c r="N140" s="225"/>
      <c r="O140" s="87"/>
      <c r="P140" s="87"/>
      <c r="Q140" s="87"/>
      <c r="R140" s="87"/>
      <c r="S140" s="87"/>
      <c r="T140" s="87"/>
      <c r="U140" s="88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125</v>
      </c>
      <c r="AU140" s="19" t="s">
        <v>81</v>
      </c>
    </row>
    <row r="141" s="13" customFormat="1">
      <c r="A141" s="13"/>
      <c r="B141" s="228"/>
      <c r="C141" s="229"/>
      <c r="D141" s="221" t="s">
        <v>127</v>
      </c>
      <c r="E141" s="230" t="s">
        <v>19</v>
      </c>
      <c r="F141" s="231" t="s">
        <v>193</v>
      </c>
      <c r="G141" s="229"/>
      <c r="H141" s="230" t="s">
        <v>19</v>
      </c>
      <c r="I141" s="232"/>
      <c r="J141" s="229"/>
      <c r="K141" s="229"/>
      <c r="L141" s="233"/>
      <c r="M141" s="234"/>
      <c r="N141" s="235"/>
      <c r="O141" s="235"/>
      <c r="P141" s="235"/>
      <c r="Q141" s="235"/>
      <c r="R141" s="235"/>
      <c r="S141" s="235"/>
      <c r="T141" s="235"/>
      <c r="U141" s="236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7" t="s">
        <v>127</v>
      </c>
      <c r="AU141" s="237" t="s">
        <v>81</v>
      </c>
      <c r="AV141" s="13" t="s">
        <v>79</v>
      </c>
      <c r="AW141" s="13" t="s">
        <v>33</v>
      </c>
      <c r="AX141" s="13" t="s">
        <v>71</v>
      </c>
      <c r="AY141" s="237" t="s">
        <v>115</v>
      </c>
    </row>
    <row r="142" s="14" customFormat="1">
      <c r="A142" s="14"/>
      <c r="B142" s="238"/>
      <c r="C142" s="239"/>
      <c r="D142" s="221" t="s">
        <v>127</v>
      </c>
      <c r="E142" s="240" t="s">
        <v>19</v>
      </c>
      <c r="F142" s="241" t="s">
        <v>194</v>
      </c>
      <c r="G142" s="239"/>
      <c r="H142" s="242">
        <v>22.175999999999998</v>
      </c>
      <c r="I142" s="243"/>
      <c r="J142" s="239"/>
      <c r="K142" s="239"/>
      <c r="L142" s="244"/>
      <c r="M142" s="245"/>
      <c r="N142" s="246"/>
      <c r="O142" s="246"/>
      <c r="P142" s="246"/>
      <c r="Q142" s="246"/>
      <c r="R142" s="246"/>
      <c r="S142" s="246"/>
      <c r="T142" s="246"/>
      <c r="U142" s="247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8" t="s">
        <v>127</v>
      </c>
      <c r="AU142" s="248" t="s">
        <v>81</v>
      </c>
      <c r="AV142" s="14" t="s">
        <v>81</v>
      </c>
      <c r="AW142" s="14" t="s">
        <v>33</v>
      </c>
      <c r="AX142" s="14" t="s">
        <v>71</v>
      </c>
      <c r="AY142" s="248" t="s">
        <v>115</v>
      </c>
    </row>
    <row r="143" s="15" customFormat="1">
      <c r="A143" s="15"/>
      <c r="B143" s="249"/>
      <c r="C143" s="250"/>
      <c r="D143" s="221" t="s">
        <v>127</v>
      </c>
      <c r="E143" s="251" t="s">
        <v>19</v>
      </c>
      <c r="F143" s="252" t="s">
        <v>132</v>
      </c>
      <c r="G143" s="250"/>
      <c r="H143" s="253">
        <v>22.175999999999998</v>
      </c>
      <c r="I143" s="254"/>
      <c r="J143" s="250"/>
      <c r="K143" s="250"/>
      <c r="L143" s="255"/>
      <c r="M143" s="256"/>
      <c r="N143" s="257"/>
      <c r="O143" s="257"/>
      <c r="P143" s="257"/>
      <c r="Q143" s="257"/>
      <c r="R143" s="257"/>
      <c r="S143" s="257"/>
      <c r="T143" s="257"/>
      <c r="U143" s="258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59" t="s">
        <v>127</v>
      </c>
      <c r="AU143" s="259" t="s">
        <v>81</v>
      </c>
      <c r="AV143" s="15" t="s">
        <v>121</v>
      </c>
      <c r="AW143" s="15" t="s">
        <v>33</v>
      </c>
      <c r="AX143" s="15" t="s">
        <v>79</v>
      </c>
      <c r="AY143" s="259" t="s">
        <v>115</v>
      </c>
    </row>
    <row r="144" s="2" customFormat="1" ht="24.15" customHeight="1">
      <c r="A144" s="40"/>
      <c r="B144" s="41"/>
      <c r="C144" s="207" t="s">
        <v>159</v>
      </c>
      <c r="D144" s="207" t="s">
        <v>117</v>
      </c>
      <c r="E144" s="208" t="s">
        <v>195</v>
      </c>
      <c r="F144" s="209" t="s">
        <v>196</v>
      </c>
      <c r="G144" s="210" t="s">
        <v>197</v>
      </c>
      <c r="H144" s="211">
        <v>200</v>
      </c>
      <c r="I144" s="212"/>
      <c r="J144" s="213">
        <f>ROUND(I144*H144,2)</f>
        <v>0</v>
      </c>
      <c r="K144" s="214"/>
      <c r="L144" s="46"/>
      <c r="M144" s="215" t="s">
        <v>19</v>
      </c>
      <c r="N144" s="216" t="s">
        <v>44</v>
      </c>
      <c r="O144" s="87"/>
      <c r="P144" s="217">
        <f>O144*H144</f>
        <v>0</v>
      </c>
      <c r="Q144" s="217">
        <v>0</v>
      </c>
      <c r="R144" s="217">
        <f>Q144*H144</f>
        <v>0</v>
      </c>
      <c r="S144" s="217">
        <v>0</v>
      </c>
      <c r="T144" s="217">
        <f>S144*H144</f>
        <v>0</v>
      </c>
      <c r="U144" s="218" t="s">
        <v>19</v>
      </c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9" t="s">
        <v>121</v>
      </c>
      <c r="AT144" s="219" t="s">
        <v>117</v>
      </c>
      <c r="AU144" s="219" t="s">
        <v>81</v>
      </c>
      <c r="AY144" s="19" t="s">
        <v>115</v>
      </c>
      <c r="BE144" s="220">
        <f>IF(N144="základní",J144,0)</f>
        <v>0</v>
      </c>
      <c r="BF144" s="220">
        <f>IF(N144="snížená",J144,0)</f>
        <v>0</v>
      </c>
      <c r="BG144" s="220">
        <f>IF(N144="zákl. přenesená",J144,0)</f>
        <v>0</v>
      </c>
      <c r="BH144" s="220">
        <f>IF(N144="sníž. přenesená",J144,0)</f>
        <v>0</v>
      </c>
      <c r="BI144" s="220">
        <f>IF(N144="nulová",J144,0)</f>
        <v>0</v>
      </c>
      <c r="BJ144" s="19" t="s">
        <v>121</v>
      </c>
      <c r="BK144" s="220">
        <f>ROUND(I144*H144,2)</f>
        <v>0</v>
      </c>
      <c r="BL144" s="19" t="s">
        <v>121</v>
      </c>
      <c r="BM144" s="219" t="s">
        <v>198</v>
      </c>
    </row>
    <row r="145" s="2" customFormat="1">
      <c r="A145" s="40"/>
      <c r="B145" s="41"/>
      <c r="C145" s="42"/>
      <c r="D145" s="221" t="s">
        <v>123</v>
      </c>
      <c r="E145" s="42"/>
      <c r="F145" s="222" t="s">
        <v>199</v>
      </c>
      <c r="G145" s="42"/>
      <c r="H145" s="42"/>
      <c r="I145" s="223"/>
      <c r="J145" s="42"/>
      <c r="K145" s="42"/>
      <c r="L145" s="46"/>
      <c r="M145" s="224"/>
      <c r="N145" s="225"/>
      <c r="O145" s="87"/>
      <c r="P145" s="87"/>
      <c r="Q145" s="87"/>
      <c r="R145" s="87"/>
      <c r="S145" s="87"/>
      <c r="T145" s="87"/>
      <c r="U145" s="88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123</v>
      </c>
      <c r="AU145" s="19" t="s">
        <v>81</v>
      </c>
    </row>
    <row r="146" s="2" customFormat="1">
      <c r="A146" s="40"/>
      <c r="B146" s="41"/>
      <c r="C146" s="42"/>
      <c r="D146" s="226" t="s">
        <v>125</v>
      </c>
      <c r="E146" s="42"/>
      <c r="F146" s="227" t="s">
        <v>200</v>
      </c>
      <c r="G146" s="42"/>
      <c r="H146" s="42"/>
      <c r="I146" s="223"/>
      <c r="J146" s="42"/>
      <c r="K146" s="42"/>
      <c r="L146" s="46"/>
      <c r="M146" s="224"/>
      <c r="N146" s="225"/>
      <c r="O146" s="87"/>
      <c r="P146" s="87"/>
      <c r="Q146" s="87"/>
      <c r="R146" s="87"/>
      <c r="S146" s="87"/>
      <c r="T146" s="87"/>
      <c r="U146" s="88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125</v>
      </c>
      <c r="AU146" s="19" t="s">
        <v>81</v>
      </c>
    </row>
    <row r="147" s="13" customFormat="1">
      <c r="A147" s="13"/>
      <c r="B147" s="228"/>
      <c r="C147" s="229"/>
      <c r="D147" s="221" t="s">
        <v>127</v>
      </c>
      <c r="E147" s="230" t="s">
        <v>19</v>
      </c>
      <c r="F147" s="231" t="s">
        <v>201</v>
      </c>
      <c r="G147" s="229"/>
      <c r="H147" s="230" t="s">
        <v>19</v>
      </c>
      <c r="I147" s="232"/>
      <c r="J147" s="229"/>
      <c r="K147" s="229"/>
      <c r="L147" s="233"/>
      <c r="M147" s="234"/>
      <c r="N147" s="235"/>
      <c r="O147" s="235"/>
      <c r="P147" s="235"/>
      <c r="Q147" s="235"/>
      <c r="R147" s="235"/>
      <c r="S147" s="235"/>
      <c r="T147" s="235"/>
      <c r="U147" s="236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7" t="s">
        <v>127</v>
      </c>
      <c r="AU147" s="237" t="s">
        <v>81</v>
      </c>
      <c r="AV147" s="13" t="s">
        <v>79</v>
      </c>
      <c r="AW147" s="13" t="s">
        <v>33</v>
      </c>
      <c r="AX147" s="13" t="s">
        <v>71</v>
      </c>
      <c r="AY147" s="237" t="s">
        <v>115</v>
      </c>
    </row>
    <row r="148" s="14" customFormat="1">
      <c r="A148" s="14"/>
      <c r="B148" s="238"/>
      <c r="C148" s="239"/>
      <c r="D148" s="221" t="s">
        <v>127</v>
      </c>
      <c r="E148" s="240" t="s">
        <v>19</v>
      </c>
      <c r="F148" s="241" t="s">
        <v>202</v>
      </c>
      <c r="G148" s="239"/>
      <c r="H148" s="242">
        <v>200</v>
      </c>
      <c r="I148" s="243"/>
      <c r="J148" s="239"/>
      <c r="K148" s="239"/>
      <c r="L148" s="244"/>
      <c r="M148" s="245"/>
      <c r="N148" s="246"/>
      <c r="O148" s="246"/>
      <c r="P148" s="246"/>
      <c r="Q148" s="246"/>
      <c r="R148" s="246"/>
      <c r="S148" s="246"/>
      <c r="T148" s="246"/>
      <c r="U148" s="247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8" t="s">
        <v>127</v>
      </c>
      <c r="AU148" s="248" t="s">
        <v>81</v>
      </c>
      <c r="AV148" s="14" t="s">
        <v>81</v>
      </c>
      <c r="AW148" s="14" t="s">
        <v>33</v>
      </c>
      <c r="AX148" s="14" t="s">
        <v>71</v>
      </c>
      <c r="AY148" s="248" t="s">
        <v>115</v>
      </c>
    </row>
    <row r="149" s="15" customFormat="1">
      <c r="A149" s="15"/>
      <c r="B149" s="249"/>
      <c r="C149" s="250"/>
      <c r="D149" s="221" t="s">
        <v>127</v>
      </c>
      <c r="E149" s="251" t="s">
        <v>19</v>
      </c>
      <c r="F149" s="252" t="s">
        <v>132</v>
      </c>
      <c r="G149" s="250"/>
      <c r="H149" s="253">
        <v>200</v>
      </c>
      <c r="I149" s="254"/>
      <c r="J149" s="250"/>
      <c r="K149" s="250"/>
      <c r="L149" s="255"/>
      <c r="M149" s="256"/>
      <c r="N149" s="257"/>
      <c r="O149" s="257"/>
      <c r="P149" s="257"/>
      <c r="Q149" s="257"/>
      <c r="R149" s="257"/>
      <c r="S149" s="257"/>
      <c r="T149" s="257"/>
      <c r="U149" s="258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59" t="s">
        <v>127</v>
      </c>
      <c r="AU149" s="259" t="s">
        <v>81</v>
      </c>
      <c r="AV149" s="15" t="s">
        <v>121</v>
      </c>
      <c r="AW149" s="15" t="s">
        <v>33</v>
      </c>
      <c r="AX149" s="15" t="s">
        <v>79</v>
      </c>
      <c r="AY149" s="259" t="s">
        <v>115</v>
      </c>
    </row>
    <row r="150" s="2" customFormat="1" ht="24.15" customHeight="1">
      <c r="A150" s="40"/>
      <c r="B150" s="41"/>
      <c r="C150" s="207" t="s">
        <v>203</v>
      </c>
      <c r="D150" s="207" t="s">
        <v>117</v>
      </c>
      <c r="E150" s="208" t="s">
        <v>204</v>
      </c>
      <c r="F150" s="209" t="s">
        <v>205</v>
      </c>
      <c r="G150" s="210" t="s">
        <v>197</v>
      </c>
      <c r="H150" s="211">
        <v>190</v>
      </c>
      <c r="I150" s="212"/>
      <c r="J150" s="213">
        <f>ROUND(I150*H150,2)</f>
        <v>0</v>
      </c>
      <c r="K150" s="214"/>
      <c r="L150" s="46"/>
      <c r="M150" s="215" t="s">
        <v>19</v>
      </c>
      <c r="N150" s="216" t="s">
        <v>44</v>
      </c>
      <c r="O150" s="87"/>
      <c r="P150" s="217">
        <f>O150*H150</f>
        <v>0</v>
      </c>
      <c r="Q150" s="217">
        <v>0</v>
      </c>
      <c r="R150" s="217">
        <f>Q150*H150</f>
        <v>0</v>
      </c>
      <c r="S150" s="217">
        <v>0</v>
      </c>
      <c r="T150" s="217">
        <f>S150*H150</f>
        <v>0</v>
      </c>
      <c r="U150" s="218" t="s">
        <v>19</v>
      </c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9" t="s">
        <v>121</v>
      </c>
      <c r="AT150" s="219" t="s">
        <v>117</v>
      </c>
      <c r="AU150" s="219" t="s">
        <v>81</v>
      </c>
      <c r="AY150" s="19" t="s">
        <v>115</v>
      </c>
      <c r="BE150" s="220">
        <f>IF(N150="základní",J150,0)</f>
        <v>0</v>
      </c>
      <c r="BF150" s="220">
        <f>IF(N150="snížená",J150,0)</f>
        <v>0</v>
      </c>
      <c r="BG150" s="220">
        <f>IF(N150="zákl. přenesená",J150,0)</f>
        <v>0</v>
      </c>
      <c r="BH150" s="220">
        <f>IF(N150="sníž. přenesená",J150,0)</f>
        <v>0</v>
      </c>
      <c r="BI150" s="220">
        <f>IF(N150="nulová",J150,0)</f>
        <v>0</v>
      </c>
      <c r="BJ150" s="19" t="s">
        <v>121</v>
      </c>
      <c r="BK150" s="220">
        <f>ROUND(I150*H150,2)</f>
        <v>0</v>
      </c>
      <c r="BL150" s="19" t="s">
        <v>121</v>
      </c>
      <c r="BM150" s="219" t="s">
        <v>206</v>
      </c>
    </row>
    <row r="151" s="2" customFormat="1">
      <c r="A151" s="40"/>
      <c r="B151" s="41"/>
      <c r="C151" s="42"/>
      <c r="D151" s="221" t="s">
        <v>123</v>
      </c>
      <c r="E151" s="42"/>
      <c r="F151" s="222" t="s">
        <v>207</v>
      </c>
      <c r="G151" s="42"/>
      <c r="H151" s="42"/>
      <c r="I151" s="223"/>
      <c r="J151" s="42"/>
      <c r="K151" s="42"/>
      <c r="L151" s="46"/>
      <c r="M151" s="224"/>
      <c r="N151" s="225"/>
      <c r="O151" s="87"/>
      <c r="P151" s="87"/>
      <c r="Q151" s="87"/>
      <c r="R151" s="87"/>
      <c r="S151" s="87"/>
      <c r="T151" s="87"/>
      <c r="U151" s="88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123</v>
      </c>
      <c r="AU151" s="19" t="s">
        <v>81</v>
      </c>
    </row>
    <row r="152" s="2" customFormat="1">
      <c r="A152" s="40"/>
      <c r="B152" s="41"/>
      <c r="C152" s="42"/>
      <c r="D152" s="226" t="s">
        <v>125</v>
      </c>
      <c r="E152" s="42"/>
      <c r="F152" s="227" t="s">
        <v>208</v>
      </c>
      <c r="G152" s="42"/>
      <c r="H152" s="42"/>
      <c r="I152" s="223"/>
      <c r="J152" s="42"/>
      <c r="K152" s="42"/>
      <c r="L152" s="46"/>
      <c r="M152" s="224"/>
      <c r="N152" s="225"/>
      <c r="O152" s="87"/>
      <c r="P152" s="87"/>
      <c r="Q152" s="87"/>
      <c r="R152" s="87"/>
      <c r="S152" s="87"/>
      <c r="T152" s="87"/>
      <c r="U152" s="88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125</v>
      </c>
      <c r="AU152" s="19" t="s">
        <v>81</v>
      </c>
    </row>
    <row r="153" s="13" customFormat="1">
      <c r="A153" s="13"/>
      <c r="B153" s="228"/>
      <c r="C153" s="229"/>
      <c r="D153" s="221" t="s">
        <v>127</v>
      </c>
      <c r="E153" s="230" t="s">
        <v>19</v>
      </c>
      <c r="F153" s="231" t="s">
        <v>209</v>
      </c>
      <c r="G153" s="229"/>
      <c r="H153" s="230" t="s">
        <v>19</v>
      </c>
      <c r="I153" s="232"/>
      <c r="J153" s="229"/>
      <c r="K153" s="229"/>
      <c r="L153" s="233"/>
      <c r="M153" s="234"/>
      <c r="N153" s="235"/>
      <c r="O153" s="235"/>
      <c r="P153" s="235"/>
      <c r="Q153" s="235"/>
      <c r="R153" s="235"/>
      <c r="S153" s="235"/>
      <c r="T153" s="235"/>
      <c r="U153" s="236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7" t="s">
        <v>127</v>
      </c>
      <c r="AU153" s="237" t="s">
        <v>81</v>
      </c>
      <c r="AV153" s="13" t="s">
        <v>79</v>
      </c>
      <c r="AW153" s="13" t="s">
        <v>33</v>
      </c>
      <c r="AX153" s="13" t="s">
        <v>71</v>
      </c>
      <c r="AY153" s="237" t="s">
        <v>115</v>
      </c>
    </row>
    <row r="154" s="13" customFormat="1">
      <c r="A154" s="13"/>
      <c r="B154" s="228"/>
      <c r="C154" s="229"/>
      <c r="D154" s="221" t="s">
        <v>127</v>
      </c>
      <c r="E154" s="230" t="s">
        <v>19</v>
      </c>
      <c r="F154" s="231" t="s">
        <v>210</v>
      </c>
      <c r="G154" s="229"/>
      <c r="H154" s="230" t="s">
        <v>19</v>
      </c>
      <c r="I154" s="232"/>
      <c r="J154" s="229"/>
      <c r="K154" s="229"/>
      <c r="L154" s="233"/>
      <c r="M154" s="234"/>
      <c r="N154" s="235"/>
      <c r="O154" s="235"/>
      <c r="P154" s="235"/>
      <c r="Q154" s="235"/>
      <c r="R154" s="235"/>
      <c r="S154" s="235"/>
      <c r="T154" s="235"/>
      <c r="U154" s="236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7" t="s">
        <v>127</v>
      </c>
      <c r="AU154" s="237" t="s">
        <v>81</v>
      </c>
      <c r="AV154" s="13" t="s">
        <v>79</v>
      </c>
      <c r="AW154" s="13" t="s">
        <v>33</v>
      </c>
      <c r="AX154" s="13" t="s">
        <v>71</v>
      </c>
      <c r="AY154" s="237" t="s">
        <v>115</v>
      </c>
    </row>
    <row r="155" s="14" customFormat="1">
      <c r="A155" s="14"/>
      <c r="B155" s="238"/>
      <c r="C155" s="239"/>
      <c r="D155" s="221" t="s">
        <v>127</v>
      </c>
      <c r="E155" s="240" t="s">
        <v>19</v>
      </c>
      <c r="F155" s="241" t="s">
        <v>211</v>
      </c>
      <c r="G155" s="239"/>
      <c r="H155" s="242">
        <v>90</v>
      </c>
      <c r="I155" s="243"/>
      <c r="J155" s="239"/>
      <c r="K155" s="239"/>
      <c r="L155" s="244"/>
      <c r="M155" s="245"/>
      <c r="N155" s="246"/>
      <c r="O155" s="246"/>
      <c r="P155" s="246"/>
      <c r="Q155" s="246"/>
      <c r="R155" s="246"/>
      <c r="S155" s="246"/>
      <c r="T155" s="246"/>
      <c r="U155" s="247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8" t="s">
        <v>127</v>
      </c>
      <c r="AU155" s="248" t="s">
        <v>81</v>
      </c>
      <c r="AV155" s="14" t="s">
        <v>81</v>
      </c>
      <c r="AW155" s="14" t="s">
        <v>33</v>
      </c>
      <c r="AX155" s="14" t="s">
        <v>71</v>
      </c>
      <c r="AY155" s="248" t="s">
        <v>115</v>
      </c>
    </row>
    <row r="156" s="13" customFormat="1">
      <c r="A156" s="13"/>
      <c r="B156" s="228"/>
      <c r="C156" s="229"/>
      <c r="D156" s="221" t="s">
        <v>127</v>
      </c>
      <c r="E156" s="230" t="s">
        <v>19</v>
      </c>
      <c r="F156" s="231" t="s">
        <v>212</v>
      </c>
      <c r="G156" s="229"/>
      <c r="H156" s="230" t="s">
        <v>19</v>
      </c>
      <c r="I156" s="232"/>
      <c r="J156" s="229"/>
      <c r="K156" s="229"/>
      <c r="L156" s="233"/>
      <c r="M156" s="234"/>
      <c r="N156" s="235"/>
      <c r="O156" s="235"/>
      <c r="P156" s="235"/>
      <c r="Q156" s="235"/>
      <c r="R156" s="235"/>
      <c r="S156" s="235"/>
      <c r="T156" s="235"/>
      <c r="U156" s="236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7" t="s">
        <v>127</v>
      </c>
      <c r="AU156" s="237" t="s">
        <v>81</v>
      </c>
      <c r="AV156" s="13" t="s">
        <v>79</v>
      </c>
      <c r="AW156" s="13" t="s">
        <v>33</v>
      </c>
      <c r="AX156" s="13" t="s">
        <v>71</v>
      </c>
      <c r="AY156" s="237" t="s">
        <v>115</v>
      </c>
    </row>
    <row r="157" s="14" customFormat="1">
      <c r="A157" s="14"/>
      <c r="B157" s="238"/>
      <c r="C157" s="239"/>
      <c r="D157" s="221" t="s">
        <v>127</v>
      </c>
      <c r="E157" s="240" t="s">
        <v>19</v>
      </c>
      <c r="F157" s="241" t="s">
        <v>213</v>
      </c>
      <c r="G157" s="239"/>
      <c r="H157" s="242">
        <v>100</v>
      </c>
      <c r="I157" s="243"/>
      <c r="J157" s="239"/>
      <c r="K157" s="239"/>
      <c r="L157" s="244"/>
      <c r="M157" s="245"/>
      <c r="N157" s="246"/>
      <c r="O157" s="246"/>
      <c r="P157" s="246"/>
      <c r="Q157" s="246"/>
      <c r="R157" s="246"/>
      <c r="S157" s="246"/>
      <c r="T157" s="246"/>
      <c r="U157" s="247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8" t="s">
        <v>127</v>
      </c>
      <c r="AU157" s="248" t="s">
        <v>81</v>
      </c>
      <c r="AV157" s="14" t="s">
        <v>81</v>
      </c>
      <c r="AW157" s="14" t="s">
        <v>33</v>
      </c>
      <c r="AX157" s="14" t="s">
        <v>71</v>
      </c>
      <c r="AY157" s="248" t="s">
        <v>115</v>
      </c>
    </row>
    <row r="158" s="15" customFormat="1">
      <c r="A158" s="15"/>
      <c r="B158" s="249"/>
      <c r="C158" s="250"/>
      <c r="D158" s="221" t="s">
        <v>127</v>
      </c>
      <c r="E158" s="251" t="s">
        <v>19</v>
      </c>
      <c r="F158" s="252" t="s">
        <v>132</v>
      </c>
      <c r="G158" s="250"/>
      <c r="H158" s="253">
        <v>190</v>
      </c>
      <c r="I158" s="254"/>
      <c r="J158" s="250"/>
      <c r="K158" s="250"/>
      <c r="L158" s="255"/>
      <c r="M158" s="256"/>
      <c r="N158" s="257"/>
      <c r="O158" s="257"/>
      <c r="P158" s="257"/>
      <c r="Q158" s="257"/>
      <c r="R158" s="257"/>
      <c r="S158" s="257"/>
      <c r="T158" s="257"/>
      <c r="U158" s="258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59" t="s">
        <v>127</v>
      </c>
      <c r="AU158" s="259" t="s">
        <v>81</v>
      </c>
      <c r="AV158" s="15" t="s">
        <v>121</v>
      </c>
      <c r="AW158" s="15" t="s">
        <v>33</v>
      </c>
      <c r="AX158" s="15" t="s">
        <v>79</v>
      </c>
      <c r="AY158" s="259" t="s">
        <v>115</v>
      </c>
    </row>
    <row r="159" s="2" customFormat="1" ht="16.5" customHeight="1">
      <c r="A159" s="40"/>
      <c r="B159" s="41"/>
      <c r="C159" s="207" t="s">
        <v>169</v>
      </c>
      <c r="D159" s="207" t="s">
        <v>117</v>
      </c>
      <c r="E159" s="208" t="s">
        <v>214</v>
      </c>
      <c r="F159" s="209" t="s">
        <v>215</v>
      </c>
      <c r="G159" s="210" t="s">
        <v>197</v>
      </c>
      <c r="H159" s="211">
        <v>190</v>
      </c>
      <c r="I159" s="212"/>
      <c r="J159" s="213">
        <f>ROUND(I159*H159,2)</f>
        <v>0</v>
      </c>
      <c r="K159" s="214"/>
      <c r="L159" s="46"/>
      <c r="M159" s="215" t="s">
        <v>19</v>
      </c>
      <c r="N159" s="216" t="s">
        <v>44</v>
      </c>
      <c r="O159" s="87"/>
      <c r="P159" s="217">
        <f>O159*H159</f>
        <v>0</v>
      </c>
      <c r="Q159" s="217">
        <v>0</v>
      </c>
      <c r="R159" s="217">
        <f>Q159*H159</f>
        <v>0</v>
      </c>
      <c r="S159" s="217">
        <v>0</v>
      </c>
      <c r="T159" s="217">
        <f>S159*H159</f>
        <v>0</v>
      </c>
      <c r="U159" s="218" t="s">
        <v>19</v>
      </c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9" t="s">
        <v>121</v>
      </c>
      <c r="AT159" s="219" t="s">
        <v>117</v>
      </c>
      <c r="AU159" s="219" t="s">
        <v>81</v>
      </c>
      <c r="AY159" s="19" t="s">
        <v>115</v>
      </c>
      <c r="BE159" s="220">
        <f>IF(N159="základní",J159,0)</f>
        <v>0</v>
      </c>
      <c r="BF159" s="220">
        <f>IF(N159="snížená",J159,0)</f>
        <v>0</v>
      </c>
      <c r="BG159" s="220">
        <f>IF(N159="zákl. přenesená",J159,0)</f>
        <v>0</v>
      </c>
      <c r="BH159" s="220">
        <f>IF(N159="sníž. přenesená",J159,0)</f>
        <v>0</v>
      </c>
      <c r="BI159" s="220">
        <f>IF(N159="nulová",J159,0)</f>
        <v>0</v>
      </c>
      <c r="BJ159" s="19" t="s">
        <v>121</v>
      </c>
      <c r="BK159" s="220">
        <f>ROUND(I159*H159,2)</f>
        <v>0</v>
      </c>
      <c r="BL159" s="19" t="s">
        <v>121</v>
      </c>
      <c r="BM159" s="219" t="s">
        <v>216</v>
      </c>
    </row>
    <row r="160" s="2" customFormat="1">
      <c r="A160" s="40"/>
      <c r="B160" s="41"/>
      <c r="C160" s="42"/>
      <c r="D160" s="221" t="s">
        <v>123</v>
      </c>
      <c r="E160" s="42"/>
      <c r="F160" s="222" t="s">
        <v>217</v>
      </c>
      <c r="G160" s="42"/>
      <c r="H160" s="42"/>
      <c r="I160" s="223"/>
      <c r="J160" s="42"/>
      <c r="K160" s="42"/>
      <c r="L160" s="46"/>
      <c r="M160" s="224"/>
      <c r="N160" s="225"/>
      <c r="O160" s="87"/>
      <c r="P160" s="87"/>
      <c r="Q160" s="87"/>
      <c r="R160" s="87"/>
      <c r="S160" s="87"/>
      <c r="T160" s="87"/>
      <c r="U160" s="88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123</v>
      </c>
      <c r="AU160" s="19" t="s">
        <v>81</v>
      </c>
    </row>
    <row r="161" s="2" customFormat="1">
      <c r="A161" s="40"/>
      <c r="B161" s="41"/>
      <c r="C161" s="42"/>
      <c r="D161" s="226" t="s">
        <v>125</v>
      </c>
      <c r="E161" s="42"/>
      <c r="F161" s="227" t="s">
        <v>218</v>
      </c>
      <c r="G161" s="42"/>
      <c r="H161" s="42"/>
      <c r="I161" s="223"/>
      <c r="J161" s="42"/>
      <c r="K161" s="42"/>
      <c r="L161" s="46"/>
      <c r="M161" s="224"/>
      <c r="N161" s="225"/>
      <c r="O161" s="87"/>
      <c r="P161" s="87"/>
      <c r="Q161" s="87"/>
      <c r="R161" s="87"/>
      <c r="S161" s="87"/>
      <c r="T161" s="87"/>
      <c r="U161" s="88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125</v>
      </c>
      <c r="AU161" s="19" t="s">
        <v>81</v>
      </c>
    </row>
    <row r="162" s="13" customFormat="1">
      <c r="A162" s="13"/>
      <c r="B162" s="228"/>
      <c r="C162" s="229"/>
      <c r="D162" s="221" t="s">
        <v>127</v>
      </c>
      <c r="E162" s="230" t="s">
        <v>19</v>
      </c>
      <c r="F162" s="231" t="s">
        <v>209</v>
      </c>
      <c r="G162" s="229"/>
      <c r="H162" s="230" t="s">
        <v>19</v>
      </c>
      <c r="I162" s="232"/>
      <c r="J162" s="229"/>
      <c r="K162" s="229"/>
      <c r="L162" s="233"/>
      <c r="M162" s="234"/>
      <c r="N162" s="235"/>
      <c r="O162" s="235"/>
      <c r="P162" s="235"/>
      <c r="Q162" s="235"/>
      <c r="R162" s="235"/>
      <c r="S162" s="235"/>
      <c r="T162" s="235"/>
      <c r="U162" s="236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7" t="s">
        <v>127</v>
      </c>
      <c r="AU162" s="237" t="s">
        <v>81</v>
      </c>
      <c r="AV162" s="13" t="s">
        <v>79</v>
      </c>
      <c r="AW162" s="13" t="s">
        <v>33</v>
      </c>
      <c r="AX162" s="13" t="s">
        <v>71</v>
      </c>
      <c r="AY162" s="237" t="s">
        <v>115</v>
      </c>
    </row>
    <row r="163" s="13" customFormat="1">
      <c r="A163" s="13"/>
      <c r="B163" s="228"/>
      <c r="C163" s="229"/>
      <c r="D163" s="221" t="s">
        <v>127</v>
      </c>
      <c r="E163" s="230" t="s">
        <v>19</v>
      </c>
      <c r="F163" s="231" t="s">
        <v>210</v>
      </c>
      <c r="G163" s="229"/>
      <c r="H163" s="230" t="s">
        <v>19</v>
      </c>
      <c r="I163" s="232"/>
      <c r="J163" s="229"/>
      <c r="K163" s="229"/>
      <c r="L163" s="233"/>
      <c r="M163" s="234"/>
      <c r="N163" s="235"/>
      <c r="O163" s="235"/>
      <c r="P163" s="235"/>
      <c r="Q163" s="235"/>
      <c r="R163" s="235"/>
      <c r="S163" s="235"/>
      <c r="T163" s="235"/>
      <c r="U163" s="236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7" t="s">
        <v>127</v>
      </c>
      <c r="AU163" s="237" t="s">
        <v>81</v>
      </c>
      <c r="AV163" s="13" t="s">
        <v>79</v>
      </c>
      <c r="AW163" s="13" t="s">
        <v>33</v>
      </c>
      <c r="AX163" s="13" t="s">
        <v>71</v>
      </c>
      <c r="AY163" s="237" t="s">
        <v>115</v>
      </c>
    </row>
    <row r="164" s="14" customFormat="1">
      <c r="A164" s="14"/>
      <c r="B164" s="238"/>
      <c r="C164" s="239"/>
      <c r="D164" s="221" t="s">
        <v>127</v>
      </c>
      <c r="E164" s="240" t="s">
        <v>19</v>
      </c>
      <c r="F164" s="241" t="s">
        <v>211</v>
      </c>
      <c r="G164" s="239"/>
      <c r="H164" s="242">
        <v>90</v>
      </c>
      <c r="I164" s="243"/>
      <c r="J164" s="239"/>
      <c r="K164" s="239"/>
      <c r="L164" s="244"/>
      <c r="M164" s="245"/>
      <c r="N164" s="246"/>
      <c r="O164" s="246"/>
      <c r="P164" s="246"/>
      <c r="Q164" s="246"/>
      <c r="R164" s="246"/>
      <c r="S164" s="246"/>
      <c r="T164" s="246"/>
      <c r="U164" s="247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8" t="s">
        <v>127</v>
      </c>
      <c r="AU164" s="248" t="s">
        <v>81</v>
      </c>
      <c r="AV164" s="14" t="s">
        <v>81</v>
      </c>
      <c r="AW164" s="14" t="s">
        <v>33</v>
      </c>
      <c r="AX164" s="14" t="s">
        <v>71</v>
      </c>
      <c r="AY164" s="248" t="s">
        <v>115</v>
      </c>
    </row>
    <row r="165" s="13" customFormat="1">
      <c r="A165" s="13"/>
      <c r="B165" s="228"/>
      <c r="C165" s="229"/>
      <c r="D165" s="221" t="s">
        <v>127</v>
      </c>
      <c r="E165" s="230" t="s">
        <v>19</v>
      </c>
      <c r="F165" s="231" t="s">
        <v>212</v>
      </c>
      <c r="G165" s="229"/>
      <c r="H165" s="230" t="s">
        <v>19</v>
      </c>
      <c r="I165" s="232"/>
      <c r="J165" s="229"/>
      <c r="K165" s="229"/>
      <c r="L165" s="233"/>
      <c r="M165" s="234"/>
      <c r="N165" s="235"/>
      <c r="O165" s="235"/>
      <c r="P165" s="235"/>
      <c r="Q165" s="235"/>
      <c r="R165" s="235"/>
      <c r="S165" s="235"/>
      <c r="T165" s="235"/>
      <c r="U165" s="236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7" t="s">
        <v>127</v>
      </c>
      <c r="AU165" s="237" t="s">
        <v>81</v>
      </c>
      <c r="AV165" s="13" t="s">
        <v>79</v>
      </c>
      <c r="AW165" s="13" t="s">
        <v>33</v>
      </c>
      <c r="AX165" s="13" t="s">
        <v>71</v>
      </c>
      <c r="AY165" s="237" t="s">
        <v>115</v>
      </c>
    </row>
    <row r="166" s="14" customFormat="1">
      <c r="A166" s="14"/>
      <c r="B166" s="238"/>
      <c r="C166" s="239"/>
      <c r="D166" s="221" t="s">
        <v>127</v>
      </c>
      <c r="E166" s="240" t="s">
        <v>19</v>
      </c>
      <c r="F166" s="241" t="s">
        <v>213</v>
      </c>
      <c r="G166" s="239"/>
      <c r="H166" s="242">
        <v>100</v>
      </c>
      <c r="I166" s="243"/>
      <c r="J166" s="239"/>
      <c r="K166" s="239"/>
      <c r="L166" s="244"/>
      <c r="M166" s="245"/>
      <c r="N166" s="246"/>
      <c r="O166" s="246"/>
      <c r="P166" s="246"/>
      <c r="Q166" s="246"/>
      <c r="R166" s="246"/>
      <c r="S166" s="246"/>
      <c r="T166" s="246"/>
      <c r="U166" s="247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8" t="s">
        <v>127</v>
      </c>
      <c r="AU166" s="248" t="s">
        <v>81</v>
      </c>
      <c r="AV166" s="14" t="s">
        <v>81</v>
      </c>
      <c r="AW166" s="14" t="s">
        <v>33</v>
      </c>
      <c r="AX166" s="14" t="s">
        <v>71</v>
      </c>
      <c r="AY166" s="248" t="s">
        <v>115</v>
      </c>
    </row>
    <row r="167" s="15" customFormat="1">
      <c r="A167" s="15"/>
      <c r="B167" s="249"/>
      <c r="C167" s="250"/>
      <c r="D167" s="221" t="s">
        <v>127</v>
      </c>
      <c r="E167" s="251" t="s">
        <v>19</v>
      </c>
      <c r="F167" s="252" t="s">
        <v>132</v>
      </c>
      <c r="G167" s="250"/>
      <c r="H167" s="253">
        <v>190</v>
      </c>
      <c r="I167" s="254"/>
      <c r="J167" s="250"/>
      <c r="K167" s="250"/>
      <c r="L167" s="255"/>
      <c r="M167" s="256"/>
      <c r="N167" s="257"/>
      <c r="O167" s="257"/>
      <c r="P167" s="257"/>
      <c r="Q167" s="257"/>
      <c r="R167" s="257"/>
      <c r="S167" s="257"/>
      <c r="T167" s="257"/>
      <c r="U167" s="258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59" t="s">
        <v>127</v>
      </c>
      <c r="AU167" s="259" t="s">
        <v>81</v>
      </c>
      <c r="AV167" s="15" t="s">
        <v>121</v>
      </c>
      <c r="AW167" s="15" t="s">
        <v>33</v>
      </c>
      <c r="AX167" s="15" t="s">
        <v>79</v>
      </c>
      <c r="AY167" s="259" t="s">
        <v>115</v>
      </c>
    </row>
    <row r="168" s="2" customFormat="1" ht="16.5" customHeight="1">
      <c r="A168" s="40"/>
      <c r="B168" s="41"/>
      <c r="C168" s="260" t="s">
        <v>8</v>
      </c>
      <c r="D168" s="260" t="s">
        <v>219</v>
      </c>
      <c r="E168" s="261" t="s">
        <v>220</v>
      </c>
      <c r="F168" s="262" t="s">
        <v>221</v>
      </c>
      <c r="G168" s="263" t="s">
        <v>222</v>
      </c>
      <c r="H168" s="264">
        <v>3.7999999999999998</v>
      </c>
      <c r="I168" s="265"/>
      <c r="J168" s="266">
        <f>ROUND(I168*H168,2)</f>
        <v>0</v>
      </c>
      <c r="K168" s="267"/>
      <c r="L168" s="268"/>
      <c r="M168" s="269" t="s">
        <v>19</v>
      </c>
      <c r="N168" s="270" t="s">
        <v>44</v>
      </c>
      <c r="O168" s="87"/>
      <c r="P168" s="217">
        <f>O168*H168</f>
        <v>0</v>
      </c>
      <c r="Q168" s="217">
        <v>0.001</v>
      </c>
      <c r="R168" s="217">
        <f>Q168*H168</f>
        <v>0.0038</v>
      </c>
      <c r="S168" s="217">
        <v>0</v>
      </c>
      <c r="T168" s="217">
        <f>S168*H168</f>
        <v>0</v>
      </c>
      <c r="U168" s="218" t="s">
        <v>19</v>
      </c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9" t="s">
        <v>186</v>
      </c>
      <c r="AT168" s="219" t="s">
        <v>219</v>
      </c>
      <c r="AU168" s="219" t="s">
        <v>81</v>
      </c>
      <c r="AY168" s="19" t="s">
        <v>115</v>
      </c>
      <c r="BE168" s="220">
        <f>IF(N168="základní",J168,0)</f>
        <v>0</v>
      </c>
      <c r="BF168" s="220">
        <f>IF(N168="snížená",J168,0)</f>
        <v>0</v>
      </c>
      <c r="BG168" s="220">
        <f>IF(N168="zákl. přenesená",J168,0)</f>
        <v>0</v>
      </c>
      <c r="BH168" s="220">
        <f>IF(N168="sníž. přenesená",J168,0)</f>
        <v>0</v>
      </c>
      <c r="BI168" s="220">
        <f>IF(N168="nulová",J168,0)</f>
        <v>0</v>
      </c>
      <c r="BJ168" s="19" t="s">
        <v>121</v>
      </c>
      <c r="BK168" s="220">
        <f>ROUND(I168*H168,2)</f>
        <v>0</v>
      </c>
      <c r="BL168" s="19" t="s">
        <v>121</v>
      </c>
      <c r="BM168" s="219" t="s">
        <v>223</v>
      </c>
    </row>
    <row r="169" s="2" customFormat="1">
      <c r="A169" s="40"/>
      <c r="B169" s="41"/>
      <c r="C169" s="42"/>
      <c r="D169" s="221" t="s">
        <v>123</v>
      </c>
      <c r="E169" s="42"/>
      <c r="F169" s="222" t="s">
        <v>221</v>
      </c>
      <c r="G169" s="42"/>
      <c r="H169" s="42"/>
      <c r="I169" s="223"/>
      <c r="J169" s="42"/>
      <c r="K169" s="42"/>
      <c r="L169" s="46"/>
      <c r="M169" s="224"/>
      <c r="N169" s="225"/>
      <c r="O169" s="87"/>
      <c r="P169" s="87"/>
      <c r="Q169" s="87"/>
      <c r="R169" s="87"/>
      <c r="S169" s="87"/>
      <c r="T169" s="87"/>
      <c r="U169" s="88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123</v>
      </c>
      <c r="AU169" s="19" t="s">
        <v>81</v>
      </c>
    </row>
    <row r="170" s="13" customFormat="1">
      <c r="A170" s="13"/>
      <c r="B170" s="228"/>
      <c r="C170" s="229"/>
      <c r="D170" s="221" t="s">
        <v>127</v>
      </c>
      <c r="E170" s="230" t="s">
        <v>19</v>
      </c>
      <c r="F170" s="231" t="s">
        <v>224</v>
      </c>
      <c r="G170" s="229"/>
      <c r="H170" s="230" t="s">
        <v>19</v>
      </c>
      <c r="I170" s="232"/>
      <c r="J170" s="229"/>
      <c r="K170" s="229"/>
      <c r="L170" s="233"/>
      <c r="M170" s="234"/>
      <c r="N170" s="235"/>
      <c r="O170" s="235"/>
      <c r="P170" s="235"/>
      <c r="Q170" s="235"/>
      <c r="R170" s="235"/>
      <c r="S170" s="235"/>
      <c r="T170" s="235"/>
      <c r="U170" s="236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7" t="s">
        <v>127</v>
      </c>
      <c r="AU170" s="237" t="s">
        <v>81</v>
      </c>
      <c r="AV170" s="13" t="s">
        <v>79</v>
      </c>
      <c r="AW170" s="13" t="s">
        <v>33</v>
      </c>
      <c r="AX170" s="13" t="s">
        <v>71</v>
      </c>
      <c r="AY170" s="237" t="s">
        <v>115</v>
      </c>
    </row>
    <row r="171" s="14" customFormat="1">
      <c r="A171" s="14"/>
      <c r="B171" s="238"/>
      <c r="C171" s="239"/>
      <c r="D171" s="221" t="s">
        <v>127</v>
      </c>
      <c r="E171" s="240" t="s">
        <v>19</v>
      </c>
      <c r="F171" s="241" t="s">
        <v>225</v>
      </c>
      <c r="G171" s="239"/>
      <c r="H171" s="242">
        <v>3.7999999999999998</v>
      </c>
      <c r="I171" s="243"/>
      <c r="J171" s="239"/>
      <c r="K171" s="239"/>
      <c r="L171" s="244"/>
      <c r="M171" s="245"/>
      <c r="N171" s="246"/>
      <c r="O171" s="246"/>
      <c r="P171" s="246"/>
      <c r="Q171" s="246"/>
      <c r="R171" s="246"/>
      <c r="S171" s="246"/>
      <c r="T171" s="246"/>
      <c r="U171" s="247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8" t="s">
        <v>127</v>
      </c>
      <c r="AU171" s="248" t="s">
        <v>81</v>
      </c>
      <c r="AV171" s="14" t="s">
        <v>81</v>
      </c>
      <c r="AW171" s="14" t="s">
        <v>33</v>
      </c>
      <c r="AX171" s="14" t="s">
        <v>79</v>
      </c>
      <c r="AY171" s="248" t="s">
        <v>115</v>
      </c>
    </row>
    <row r="172" s="2" customFormat="1" ht="16.5" customHeight="1">
      <c r="A172" s="40"/>
      <c r="B172" s="41"/>
      <c r="C172" s="207" t="s">
        <v>226</v>
      </c>
      <c r="D172" s="207" t="s">
        <v>117</v>
      </c>
      <c r="E172" s="208" t="s">
        <v>227</v>
      </c>
      <c r="F172" s="209" t="s">
        <v>228</v>
      </c>
      <c r="G172" s="210" t="s">
        <v>197</v>
      </c>
      <c r="H172" s="211">
        <v>4000</v>
      </c>
      <c r="I172" s="212"/>
      <c r="J172" s="213">
        <f>ROUND(I172*H172,2)</f>
        <v>0</v>
      </c>
      <c r="K172" s="214"/>
      <c r="L172" s="46"/>
      <c r="M172" s="215" t="s">
        <v>19</v>
      </c>
      <c r="N172" s="216" t="s">
        <v>44</v>
      </c>
      <c r="O172" s="87"/>
      <c r="P172" s="217">
        <f>O172*H172</f>
        <v>0</v>
      </c>
      <c r="Q172" s="217">
        <v>0</v>
      </c>
      <c r="R172" s="217">
        <f>Q172*H172</f>
        <v>0</v>
      </c>
      <c r="S172" s="217">
        <v>0.02</v>
      </c>
      <c r="T172" s="217">
        <f>S172*H172</f>
        <v>80</v>
      </c>
      <c r="U172" s="218" t="s">
        <v>19</v>
      </c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9" t="s">
        <v>121</v>
      </c>
      <c r="AT172" s="219" t="s">
        <v>117</v>
      </c>
      <c r="AU172" s="219" t="s">
        <v>81</v>
      </c>
      <c r="AY172" s="19" t="s">
        <v>115</v>
      </c>
      <c r="BE172" s="220">
        <f>IF(N172="základní",J172,0)</f>
        <v>0</v>
      </c>
      <c r="BF172" s="220">
        <f>IF(N172="snížená",J172,0)</f>
        <v>0</v>
      </c>
      <c r="BG172" s="220">
        <f>IF(N172="zákl. přenesená",J172,0)</f>
        <v>0</v>
      </c>
      <c r="BH172" s="220">
        <f>IF(N172="sníž. přenesená",J172,0)</f>
        <v>0</v>
      </c>
      <c r="BI172" s="220">
        <f>IF(N172="nulová",J172,0)</f>
        <v>0</v>
      </c>
      <c r="BJ172" s="19" t="s">
        <v>121</v>
      </c>
      <c r="BK172" s="220">
        <f>ROUND(I172*H172,2)</f>
        <v>0</v>
      </c>
      <c r="BL172" s="19" t="s">
        <v>121</v>
      </c>
      <c r="BM172" s="219" t="s">
        <v>229</v>
      </c>
    </row>
    <row r="173" s="2" customFormat="1">
      <c r="A173" s="40"/>
      <c r="B173" s="41"/>
      <c r="C173" s="42"/>
      <c r="D173" s="221" t="s">
        <v>123</v>
      </c>
      <c r="E173" s="42"/>
      <c r="F173" s="222" t="s">
        <v>230</v>
      </c>
      <c r="G173" s="42"/>
      <c r="H173" s="42"/>
      <c r="I173" s="223"/>
      <c r="J173" s="42"/>
      <c r="K173" s="42"/>
      <c r="L173" s="46"/>
      <c r="M173" s="224"/>
      <c r="N173" s="225"/>
      <c r="O173" s="87"/>
      <c r="P173" s="87"/>
      <c r="Q173" s="87"/>
      <c r="R173" s="87"/>
      <c r="S173" s="87"/>
      <c r="T173" s="87"/>
      <c r="U173" s="88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123</v>
      </c>
      <c r="AU173" s="19" t="s">
        <v>81</v>
      </c>
    </row>
    <row r="174" s="2" customFormat="1">
      <c r="A174" s="40"/>
      <c r="B174" s="41"/>
      <c r="C174" s="42"/>
      <c r="D174" s="226" t="s">
        <v>125</v>
      </c>
      <c r="E174" s="42"/>
      <c r="F174" s="227" t="s">
        <v>231</v>
      </c>
      <c r="G174" s="42"/>
      <c r="H174" s="42"/>
      <c r="I174" s="223"/>
      <c r="J174" s="42"/>
      <c r="K174" s="42"/>
      <c r="L174" s="46"/>
      <c r="M174" s="224"/>
      <c r="N174" s="225"/>
      <c r="O174" s="87"/>
      <c r="P174" s="87"/>
      <c r="Q174" s="87"/>
      <c r="R174" s="87"/>
      <c r="S174" s="87"/>
      <c r="T174" s="87"/>
      <c r="U174" s="88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125</v>
      </c>
      <c r="AU174" s="19" t="s">
        <v>81</v>
      </c>
    </row>
    <row r="175" s="13" customFormat="1">
      <c r="A175" s="13"/>
      <c r="B175" s="228"/>
      <c r="C175" s="229"/>
      <c r="D175" s="221" t="s">
        <v>127</v>
      </c>
      <c r="E175" s="230" t="s">
        <v>19</v>
      </c>
      <c r="F175" s="231" t="s">
        <v>232</v>
      </c>
      <c r="G175" s="229"/>
      <c r="H175" s="230" t="s">
        <v>19</v>
      </c>
      <c r="I175" s="232"/>
      <c r="J175" s="229"/>
      <c r="K175" s="229"/>
      <c r="L175" s="233"/>
      <c r="M175" s="234"/>
      <c r="N175" s="235"/>
      <c r="O175" s="235"/>
      <c r="P175" s="235"/>
      <c r="Q175" s="235"/>
      <c r="R175" s="235"/>
      <c r="S175" s="235"/>
      <c r="T175" s="235"/>
      <c r="U175" s="236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7" t="s">
        <v>127</v>
      </c>
      <c r="AU175" s="237" t="s">
        <v>81</v>
      </c>
      <c r="AV175" s="13" t="s">
        <v>79</v>
      </c>
      <c r="AW175" s="13" t="s">
        <v>33</v>
      </c>
      <c r="AX175" s="13" t="s">
        <v>71</v>
      </c>
      <c r="AY175" s="237" t="s">
        <v>115</v>
      </c>
    </row>
    <row r="176" s="14" customFormat="1">
      <c r="A176" s="14"/>
      <c r="B176" s="238"/>
      <c r="C176" s="239"/>
      <c r="D176" s="221" t="s">
        <v>127</v>
      </c>
      <c r="E176" s="240" t="s">
        <v>19</v>
      </c>
      <c r="F176" s="241" t="s">
        <v>233</v>
      </c>
      <c r="G176" s="239"/>
      <c r="H176" s="242">
        <v>4000</v>
      </c>
      <c r="I176" s="243"/>
      <c r="J176" s="239"/>
      <c r="K176" s="239"/>
      <c r="L176" s="244"/>
      <c r="M176" s="245"/>
      <c r="N176" s="246"/>
      <c r="O176" s="246"/>
      <c r="P176" s="246"/>
      <c r="Q176" s="246"/>
      <c r="R176" s="246"/>
      <c r="S176" s="246"/>
      <c r="T176" s="246"/>
      <c r="U176" s="247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8" t="s">
        <v>127</v>
      </c>
      <c r="AU176" s="248" t="s">
        <v>81</v>
      </c>
      <c r="AV176" s="14" t="s">
        <v>81</v>
      </c>
      <c r="AW176" s="14" t="s">
        <v>33</v>
      </c>
      <c r="AX176" s="14" t="s">
        <v>79</v>
      </c>
      <c r="AY176" s="248" t="s">
        <v>115</v>
      </c>
    </row>
    <row r="177" s="12" customFormat="1" ht="22.8" customHeight="1">
      <c r="A177" s="12"/>
      <c r="B177" s="191"/>
      <c r="C177" s="192"/>
      <c r="D177" s="193" t="s">
        <v>70</v>
      </c>
      <c r="E177" s="205" t="s">
        <v>234</v>
      </c>
      <c r="F177" s="205" t="s">
        <v>235</v>
      </c>
      <c r="G177" s="192"/>
      <c r="H177" s="192"/>
      <c r="I177" s="195"/>
      <c r="J177" s="206">
        <f>BK177</f>
        <v>0</v>
      </c>
      <c r="K177" s="192"/>
      <c r="L177" s="197"/>
      <c r="M177" s="198"/>
      <c r="N177" s="199"/>
      <c r="O177" s="199"/>
      <c r="P177" s="200">
        <f>SUM(P178:P198)</f>
        <v>0</v>
      </c>
      <c r="Q177" s="199"/>
      <c r="R177" s="200">
        <f>SUM(R178:R198)</f>
        <v>0</v>
      </c>
      <c r="S177" s="199"/>
      <c r="T177" s="200">
        <f>SUM(T178:T198)</f>
        <v>0</v>
      </c>
      <c r="U177" s="201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02" t="s">
        <v>79</v>
      </c>
      <c r="AT177" s="203" t="s">
        <v>70</v>
      </c>
      <c r="AU177" s="203" t="s">
        <v>79</v>
      </c>
      <c r="AY177" s="202" t="s">
        <v>115</v>
      </c>
      <c r="BK177" s="204">
        <f>SUM(BK178:BK198)</f>
        <v>0</v>
      </c>
    </row>
    <row r="178" s="2" customFormat="1" ht="16.5" customHeight="1">
      <c r="A178" s="40"/>
      <c r="B178" s="41"/>
      <c r="C178" s="207" t="s">
        <v>236</v>
      </c>
      <c r="D178" s="207" t="s">
        <v>117</v>
      </c>
      <c r="E178" s="208" t="s">
        <v>237</v>
      </c>
      <c r="F178" s="209" t="s">
        <v>238</v>
      </c>
      <c r="G178" s="210" t="s">
        <v>189</v>
      </c>
      <c r="H178" s="211">
        <v>10.432</v>
      </c>
      <c r="I178" s="212"/>
      <c r="J178" s="213">
        <f>ROUND(I178*H178,2)</f>
        <v>0</v>
      </c>
      <c r="K178" s="214"/>
      <c r="L178" s="46"/>
      <c r="M178" s="215" t="s">
        <v>19</v>
      </c>
      <c r="N178" s="216" t="s">
        <v>44</v>
      </c>
      <c r="O178" s="87"/>
      <c r="P178" s="217">
        <f>O178*H178</f>
        <v>0</v>
      </c>
      <c r="Q178" s="217">
        <v>0</v>
      </c>
      <c r="R178" s="217">
        <f>Q178*H178</f>
        <v>0</v>
      </c>
      <c r="S178" s="217">
        <v>0</v>
      </c>
      <c r="T178" s="217">
        <f>S178*H178</f>
        <v>0</v>
      </c>
      <c r="U178" s="218" t="s">
        <v>19</v>
      </c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9" t="s">
        <v>121</v>
      </c>
      <c r="AT178" s="219" t="s">
        <v>117</v>
      </c>
      <c r="AU178" s="219" t="s">
        <v>81</v>
      </c>
      <c r="AY178" s="19" t="s">
        <v>115</v>
      </c>
      <c r="BE178" s="220">
        <f>IF(N178="základní",J178,0)</f>
        <v>0</v>
      </c>
      <c r="BF178" s="220">
        <f>IF(N178="snížená",J178,0)</f>
        <v>0</v>
      </c>
      <c r="BG178" s="220">
        <f>IF(N178="zákl. přenesená",J178,0)</f>
        <v>0</v>
      </c>
      <c r="BH178" s="220">
        <f>IF(N178="sníž. přenesená",J178,0)</f>
        <v>0</v>
      </c>
      <c r="BI178" s="220">
        <f>IF(N178="nulová",J178,0)</f>
        <v>0</v>
      </c>
      <c r="BJ178" s="19" t="s">
        <v>121</v>
      </c>
      <c r="BK178" s="220">
        <f>ROUND(I178*H178,2)</f>
        <v>0</v>
      </c>
      <c r="BL178" s="19" t="s">
        <v>121</v>
      </c>
      <c r="BM178" s="219" t="s">
        <v>239</v>
      </c>
    </row>
    <row r="179" s="2" customFormat="1">
      <c r="A179" s="40"/>
      <c r="B179" s="41"/>
      <c r="C179" s="42"/>
      <c r="D179" s="221" t="s">
        <v>123</v>
      </c>
      <c r="E179" s="42"/>
      <c r="F179" s="222" t="s">
        <v>240</v>
      </c>
      <c r="G179" s="42"/>
      <c r="H179" s="42"/>
      <c r="I179" s="223"/>
      <c r="J179" s="42"/>
      <c r="K179" s="42"/>
      <c r="L179" s="46"/>
      <c r="M179" s="224"/>
      <c r="N179" s="225"/>
      <c r="O179" s="87"/>
      <c r="P179" s="87"/>
      <c r="Q179" s="87"/>
      <c r="R179" s="87"/>
      <c r="S179" s="87"/>
      <c r="T179" s="87"/>
      <c r="U179" s="88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123</v>
      </c>
      <c r="AU179" s="19" t="s">
        <v>81</v>
      </c>
    </row>
    <row r="180" s="13" customFormat="1">
      <c r="A180" s="13"/>
      <c r="B180" s="228"/>
      <c r="C180" s="229"/>
      <c r="D180" s="221" t="s">
        <v>127</v>
      </c>
      <c r="E180" s="230" t="s">
        <v>19</v>
      </c>
      <c r="F180" s="231" t="s">
        <v>241</v>
      </c>
      <c r="G180" s="229"/>
      <c r="H180" s="230" t="s">
        <v>19</v>
      </c>
      <c r="I180" s="232"/>
      <c r="J180" s="229"/>
      <c r="K180" s="229"/>
      <c r="L180" s="233"/>
      <c r="M180" s="234"/>
      <c r="N180" s="235"/>
      <c r="O180" s="235"/>
      <c r="P180" s="235"/>
      <c r="Q180" s="235"/>
      <c r="R180" s="235"/>
      <c r="S180" s="235"/>
      <c r="T180" s="235"/>
      <c r="U180" s="236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7" t="s">
        <v>127</v>
      </c>
      <c r="AU180" s="237" t="s">
        <v>81</v>
      </c>
      <c r="AV180" s="13" t="s">
        <v>79</v>
      </c>
      <c r="AW180" s="13" t="s">
        <v>33</v>
      </c>
      <c r="AX180" s="13" t="s">
        <v>71</v>
      </c>
      <c r="AY180" s="237" t="s">
        <v>115</v>
      </c>
    </row>
    <row r="181" s="14" customFormat="1">
      <c r="A181" s="14"/>
      <c r="B181" s="238"/>
      <c r="C181" s="239"/>
      <c r="D181" s="221" t="s">
        <v>127</v>
      </c>
      <c r="E181" s="240" t="s">
        <v>19</v>
      </c>
      <c r="F181" s="241" t="s">
        <v>242</v>
      </c>
      <c r="G181" s="239"/>
      <c r="H181" s="242">
        <v>10.432</v>
      </c>
      <c r="I181" s="243"/>
      <c r="J181" s="239"/>
      <c r="K181" s="239"/>
      <c r="L181" s="244"/>
      <c r="M181" s="245"/>
      <c r="N181" s="246"/>
      <c r="O181" s="246"/>
      <c r="P181" s="246"/>
      <c r="Q181" s="246"/>
      <c r="R181" s="246"/>
      <c r="S181" s="246"/>
      <c r="T181" s="246"/>
      <c r="U181" s="247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48" t="s">
        <v>127</v>
      </c>
      <c r="AU181" s="248" t="s">
        <v>81</v>
      </c>
      <c r="AV181" s="14" t="s">
        <v>81</v>
      </c>
      <c r="AW181" s="14" t="s">
        <v>33</v>
      </c>
      <c r="AX181" s="14" t="s">
        <v>71</v>
      </c>
      <c r="AY181" s="248" t="s">
        <v>115</v>
      </c>
    </row>
    <row r="182" s="15" customFormat="1">
      <c r="A182" s="15"/>
      <c r="B182" s="249"/>
      <c r="C182" s="250"/>
      <c r="D182" s="221" t="s">
        <v>127</v>
      </c>
      <c r="E182" s="251" t="s">
        <v>19</v>
      </c>
      <c r="F182" s="252" t="s">
        <v>132</v>
      </c>
      <c r="G182" s="250"/>
      <c r="H182" s="253">
        <v>10.432</v>
      </c>
      <c r="I182" s="254"/>
      <c r="J182" s="250"/>
      <c r="K182" s="250"/>
      <c r="L182" s="255"/>
      <c r="M182" s="256"/>
      <c r="N182" s="257"/>
      <c r="O182" s="257"/>
      <c r="P182" s="257"/>
      <c r="Q182" s="257"/>
      <c r="R182" s="257"/>
      <c r="S182" s="257"/>
      <c r="T182" s="257"/>
      <c r="U182" s="258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59" t="s">
        <v>127</v>
      </c>
      <c r="AU182" s="259" t="s">
        <v>81</v>
      </c>
      <c r="AV182" s="15" t="s">
        <v>121</v>
      </c>
      <c r="AW182" s="15" t="s">
        <v>33</v>
      </c>
      <c r="AX182" s="15" t="s">
        <v>79</v>
      </c>
      <c r="AY182" s="259" t="s">
        <v>115</v>
      </c>
    </row>
    <row r="183" s="2" customFormat="1" ht="16.5" customHeight="1">
      <c r="A183" s="40"/>
      <c r="B183" s="41"/>
      <c r="C183" s="207" t="s">
        <v>243</v>
      </c>
      <c r="D183" s="207" t="s">
        <v>117</v>
      </c>
      <c r="E183" s="208" t="s">
        <v>244</v>
      </c>
      <c r="F183" s="209" t="s">
        <v>245</v>
      </c>
      <c r="G183" s="210" t="s">
        <v>189</v>
      </c>
      <c r="H183" s="211">
        <v>10.432</v>
      </c>
      <c r="I183" s="212"/>
      <c r="J183" s="213">
        <f>ROUND(I183*H183,2)</f>
        <v>0</v>
      </c>
      <c r="K183" s="214"/>
      <c r="L183" s="46"/>
      <c r="M183" s="215" t="s">
        <v>19</v>
      </c>
      <c r="N183" s="216" t="s">
        <v>44</v>
      </c>
      <c r="O183" s="87"/>
      <c r="P183" s="217">
        <f>O183*H183</f>
        <v>0</v>
      </c>
      <c r="Q183" s="217">
        <v>0</v>
      </c>
      <c r="R183" s="217">
        <f>Q183*H183</f>
        <v>0</v>
      </c>
      <c r="S183" s="217">
        <v>0</v>
      </c>
      <c r="T183" s="217">
        <f>S183*H183</f>
        <v>0</v>
      </c>
      <c r="U183" s="218" t="s">
        <v>19</v>
      </c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9" t="s">
        <v>121</v>
      </c>
      <c r="AT183" s="219" t="s">
        <v>117</v>
      </c>
      <c r="AU183" s="219" t="s">
        <v>81</v>
      </c>
      <c r="AY183" s="19" t="s">
        <v>115</v>
      </c>
      <c r="BE183" s="220">
        <f>IF(N183="základní",J183,0)</f>
        <v>0</v>
      </c>
      <c r="BF183" s="220">
        <f>IF(N183="snížená",J183,0)</f>
        <v>0</v>
      </c>
      <c r="BG183" s="220">
        <f>IF(N183="zákl. přenesená",J183,0)</f>
        <v>0</v>
      </c>
      <c r="BH183" s="220">
        <f>IF(N183="sníž. přenesená",J183,0)</f>
        <v>0</v>
      </c>
      <c r="BI183" s="220">
        <f>IF(N183="nulová",J183,0)</f>
        <v>0</v>
      </c>
      <c r="BJ183" s="19" t="s">
        <v>121</v>
      </c>
      <c r="BK183" s="220">
        <f>ROUND(I183*H183,2)</f>
        <v>0</v>
      </c>
      <c r="BL183" s="19" t="s">
        <v>121</v>
      </c>
      <c r="BM183" s="219" t="s">
        <v>246</v>
      </c>
    </row>
    <row r="184" s="2" customFormat="1">
      <c r="A184" s="40"/>
      <c r="B184" s="41"/>
      <c r="C184" s="42"/>
      <c r="D184" s="221" t="s">
        <v>123</v>
      </c>
      <c r="E184" s="42"/>
      <c r="F184" s="222" t="s">
        <v>247</v>
      </c>
      <c r="G184" s="42"/>
      <c r="H184" s="42"/>
      <c r="I184" s="223"/>
      <c r="J184" s="42"/>
      <c r="K184" s="42"/>
      <c r="L184" s="46"/>
      <c r="M184" s="224"/>
      <c r="N184" s="225"/>
      <c r="O184" s="87"/>
      <c r="P184" s="87"/>
      <c r="Q184" s="87"/>
      <c r="R184" s="87"/>
      <c r="S184" s="87"/>
      <c r="T184" s="87"/>
      <c r="U184" s="88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123</v>
      </c>
      <c r="AU184" s="19" t="s">
        <v>81</v>
      </c>
    </row>
    <row r="185" s="2" customFormat="1">
      <c r="A185" s="40"/>
      <c r="B185" s="41"/>
      <c r="C185" s="42"/>
      <c r="D185" s="226" t="s">
        <v>125</v>
      </c>
      <c r="E185" s="42"/>
      <c r="F185" s="227" t="s">
        <v>248</v>
      </c>
      <c r="G185" s="42"/>
      <c r="H185" s="42"/>
      <c r="I185" s="223"/>
      <c r="J185" s="42"/>
      <c r="K185" s="42"/>
      <c r="L185" s="46"/>
      <c r="M185" s="224"/>
      <c r="N185" s="225"/>
      <c r="O185" s="87"/>
      <c r="P185" s="87"/>
      <c r="Q185" s="87"/>
      <c r="R185" s="87"/>
      <c r="S185" s="87"/>
      <c r="T185" s="87"/>
      <c r="U185" s="88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125</v>
      </c>
      <c r="AU185" s="19" t="s">
        <v>81</v>
      </c>
    </row>
    <row r="186" s="13" customFormat="1">
      <c r="A186" s="13"/>
      <c r="B186" s="228"/>
      <c r="C186" s="229"/>
      <c r="D186" s="221" t="s">
        <v>127</v>
      </c>
      <c r="E186" s="230" t="s">
        <v>19</v>
      </c>
      <c r="F186" s="231" t="s">
        <v>241</v>
      </c>
      <c r="G186" s="229"/>
      <c r="H186" s="230" t="s">
        <v>19</v>
      </c>
      <c r="I186" s="232"/>
      <c r="J186" s="229"/>
      <c r="K186" s="229"/>
      <c r="L186" s="233"/>
      <c r="M186" s="234"/>
      <c r="N186" s="235"/>
      <c r="O186" s="235"/>
      <c r="P186" s="235"/>
      <c r="Q186" s="235"/>
      <c r="R186" s="235"/>
      <c r="S186" s="235"/>
      <c r="T186" s="235"/>
      <c r="U186" s="236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7" t="s">
        <v>127</v>
      </c>
      <c r="AU186" s="237" t="s">
        <v>81</v>
      </c>
      <c r="AV186" s="13" t="s">
        <v>79</v>
      </c>
      <c r="AW186" s="13" t="s">
        <v>33</v>
      </c>
      <c r="AX186" s="13" t="s">
        <v>71</v>
      </c>
      <c r="AY186" s="237" t="s">
        <v>115</v>
      </c>
    </row>
    <row r="187" s="14" customFormat="1">
      <c r="A187" s="14"/>
      <c r="B187" s="238"/>
      <c r="C187" s="239"/>
      <c r="D187" s="221" t="s">
        <v>127</v>
      </c>
      <c r="E187" s="240" t="s">
        <v>19</v>
      </c>
      <c r="F187" s="241" t="s">
        <v>242</v>
      </c>
      <c r="G187" s="239"/>
      <c r="H187" s="242">
        <v>10.432</v>
      </c>
      <c r="I187" s="243"/>
      <c r="J187" s="239"/>
      <c r="K187" s="239"/>
      <c r="L187" s="244"/>
      <c r="M187" s="245"/>
      <c r="N187" s="246"/>
      <c r="O187" s="246"/>
      <c r="P187" s="246"/>
      <c r="Q187" s="246"/>
      <c r="R187" s="246"/>
      <c r="S187" s="246"/>
      <c r="T187" s="246"/>
      <c r="U187" s="247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48" t="s">
        <v>127</v>
      </c>
      <c r="AU187" s="248" t="s">
        <v>81</v>
      </c>
      <c r="AV187" s="14" t="s">
        <v>81</v>
      </c>
      <c r="AW187" s="14" t="s">
        <v>33</v>
      </c>
      <c r="AX187" s="14" t="s">
        <v>79</v>
      </c>
      <c r="AY187" s="248" t="s">
        <v>115</v>
      </c>
    </row>
    <row r="188" s="2" customFormat="1" ht="24.15" customHeight="1">
      <c r="A188" s="40"/>
      <c r="B188" s="41"/>
      <c r="C188" s="207" t="s">
        <v>249</v>
      </c>
      <c r="D188" s="207" t="s">
        <v>117</v>
      </c>
      <c r="E188" s="208" t="s">
        <v>250</v>
      </c>
      <c r="F188" s="209" t="s">
        <v>251</v>
      </c>
      <c r="G188" s="210" t="s">
        <v>189</v>
      </c>
      <c r="H188" s="211">
        <v>2336.4000000000001</v>
      </c>
      <c r="I188" s="212"/>
      <c r="J188" s="213">
        <f>ROUND(I188*H188,2)</f>
        <v>0</v>
      </c>
      <c r="K188" s="214"/>
      <c r="L188" s="46"/>
      <c r="M188" s="215" t="s">
        <v>19</v>
      </c>
      <c r="N188" s="216" t="s">
        <v>44</v>
      </c>
      <c r="O188" s="87"/>
      <c r="P188" s="217">
        <f>O188*H188</f>
        <v>0</v>
      </c>
      <c r="Q188" s="217">
        <v>0</v>
      </c>
      <c r="R188" s="217">
        <f>Q188*H188</f>
        <v>0</v>
      </c>
      <c r="S188" s="217">
        <v>0</v>
      </c>
      <c r="T188" s="217">
        <f>S188*H188</f>
        <v>0</v>
      </c>
      <c r="U188" s="218" t="s">
        <v>19</v>
      </c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19" t="s">
        <v>121</v>
      </c>
      <c r="AT188" s="219" t="s">
        <v>117</v>
      </c>
      <c r="AU188" s="219" t="s">
        <v>81</v>
      </c>
      <c r="AY188" s="19" t="s">
        <v>115</v>
      </c>
      <c r="BE188" s="220">
        <f>IF(N188="základní",J188,0)</f>
        <v>0</v>
      </c>
      <c r="BF188" s="220">
        <f>IF(N188="snížená",J188,0)</f>
        <v>0</v>
      </c>
      <c r="BG188" s="220">
        <f>IF(N188="zákl. přenesená",J188,0)</f>
        <v>0</v>
      </c>
      <c r="BH188" s="220">
        <f>IF(N188="sníž. přenesená",J188,0)</f>
        <v>0</v>
      </c>
      <c r="BI188" s="220">
        <f>IF(N188="nulová",J188,0)</f>
        <v>0</v>
      </c>
      <c r="BJ188" s="19" t="s">
        <v>121</v>
      </c>
      <c r="BK188" s="220">
        <f>ROUND(I188*H188,2)</f>
        <v>0</v>
      </c>
      <c r="BL188" s="19" t="s">
        <v>121</v>
      </c>
      <c r="BM188" s="219" t="s">
        <v>252</v>
      </c>
    </row>
    <row r="189" s="2" customFormat="1">
      <c r="A189" s="40"/>
      <c r="B189" s="41"/>
      <c r="C189" s="42"/>
      <c r="D189" s="221" t="s">
        <v>123</v>
      </c>
      <c r="E189" s="42"/>
      <c r="F189" s="222" t="s">
        <v>253</v>
      </c>
      <c r="G189" s="42"/>
      <c r="H189" s="42"/>
      <c r="I189" s="223"/>
      <c r="J189" s="42"/>
      <c r="K189" s="42"/>
      <c r="L189" s="46"/>
      <c r="M189" s="224"/>
      <c r="N189" s="225"/>
      <c r="O189" s="87"/>
      <c r="P189" s="87"/>
      <c r="Q189" s="87"/>
      <c r="R189" s="87"/>
      <c r="S189" s="87"/>
      <c r="T189" s="87"/>
      <c r="U189" s="88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123</v>
      </c>
      <c r="AU189" s="19" t="s">
        <v>81</v>
      </c>
    </row>
    <row r="190" s="13" customFormat="1">
      <c r="A190" s="13"/>
      <c r="B190" s="228"/>
      <c r="C190" s="229"/>
      <c r="D190" s="221" t="s">
        <v>127</v>
      </c>
      <c r="E190" s="230" t="s">
        <v>19</v>
      </c>
      <c r="F190" s="231" t="s">
        <v>254</v>
      </c>
      <c r="G190" s="229"/>
      <c r="H190" s="230" t="s">
        <v>19</v>
      </c>
      <c r="I190" s="232"/>
      <c r="J190" s="229"/>
      <c r="K190" s="229"/>
      <c r="L190" s="233"/>
      <c r="M190" s="234"/>
      <c r="N190" s="235"/>
      <c r="O190" s="235"/>
      <c r="P190" s="235"/>
      <c r="Q190" s="235"/>
      <c r="R190" s="235"/>
      <c r="S190" s="235"/>
      <c r="T190" s="235"/>
      <c r="U190" s="236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7" t="s">
        <v>127</v>
      </c>
      <c r="AU190" s="237" t="s">
        <v>81</v>
      </c>
      <c r="AV190" s="13" t="s">
        <v>79</v>
      </c>
      <c r="AW190" s="13" t="s">
        <v>33</v>
      </c>
      <c r="AX190" s="13" t="s">
        <v>71</v>
      </c>
      <c r="AY190" s="237" t="s">
        <v>115</v>
      </c>
    </row>
    <row r="191" s="14" customFormat="1">
      <c r="A191" s="14"/>
      <c r="B191" s="238"/>
      <c r="C191" s="239"/>
      <c r="D191" s="221" t="s">
        <v>127</v>
      </c>
      <c r="E191" s="240" t="s">
        <v>19</v>
      </c>
      <c r="F191" s="241" t="s">
        <v>255</v>
      </c>
      <c r="G191" s="239"/>
      <c r="H191" s="242">
        <v>2347.1999999999998</v>
      </c>
      <c r="I191" s="243"/>
      <c r="J191" s="239"/>
      <c r="K191" s="239"/>
      <c r="L191" s="244"/>
      <c r="M191" s="245"/>
      <c r="N191" s="246"/>
      <c r="O191" s="246"/>
      <c r="P191" s="246"/>
      <c r="Q191" s="246"/>
      <c r="R191" s="246"/>
      <c r="S191" s="246"/>
      <c r="T191" s="246"/>
      <c r="U191" s="247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48" t="s">
        <v>127</v>
      </c>
      <c r="AU191" s="248" t="s">
        <v>81</v>
      </c>
      <c r="AV191" s="14" t="s">
        <v>81</v>
      </c>
      <c r="AW191" s="14" t="s">
        <v>33</v>
      </c>
      <c r="AX191" s="14" t="s">
        <v>71</v>
      </c>
      <c r="AY191" s="248" t="s">
        <v>115</v>
      </c>
    </row>
    <row r="192" s="13" customFormat="1">
      <c r="A192" s="13"/>
      <c r="B192" s="228"/>
      <c r="C192" s="229"/>
      <c r="D192" s="221" t="s">
        <v>127</v>
      </c>
      <c r="E192" s="230" t="s">
        <v>19</v>
      </c>
      <c r="F192" s="231" t="s">
        <v>256</v>
      </c>
      <c r="G192" s="229"/>
      <c r="H192" s="230" t="s">
        <v>19</v>
      </c>
      <c r="I192" s="232"/>
      <c r="J192" s="229"/>
      <c r="K192" s="229"/>
      <c r="L192" s="233"/>
      <c r="M192" s="234"/>
      <c r="N192" s="235"/>
      <c r="O192" s="235"/>
      <c r="P192" s="235"/>
      <c r="Q192" s="235"/>
      <c r="R192" s="235"/>
      <c r="S192" s="235"/>
      <c r="T192" s="235"/>
      <c r="U192" s="236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7" t="s">
        <v>127</v>
      </c>
      <c r="AU192" s="237" t="s">
        <v>81</v>
      </c>
      <c r="AV192" s="13" t="s">
        <v>79</v>
      </c>
      <c r="AW192" s="13" t="s">
        <v>33</v>
      </c>
      <c r="AX192" s="13" t="s">
        <v>71</v>
      </c>
      <c r="AY192" s="237" t="s">
        <v>115</v>
      </c>
    </row>
    <row r="193" s="14" customFormat="1">
      <c r="A193" s="14"/>
      <c r="B193" s="238"/>
      <c r="C193" s="239"/>
      <c r="D193" s="221" t="s">
        <v>127</v>
      </c>
      <c r="E193" s="240" t="s">
        <v>19</v>
      </c>
      <c r="F193" s="241" t="s">
        <v>257</v>
      </c>
      <c r="G193" s="239"/>
      <c r="H193" s="242">
        <v>-10.800000000000001</v>
      </c>
      <c r="I193" s="243"/>
      <c r="J193" s="239"/>
      <c r="K193" s="239"/>
      <c r="L193" s="244"/>
      <c r="M193" s="245"/>
      <c r="N193" s="246"/>
      <c r="O193" s="246"/>
      <c r="P193" s="246"/>
      <c r="Q193" s="246"/>
      <c r="R193" s="246"/>
      <c r="S193" s="246"/>
      <c r="T193" s="246"/>
      <c r="U193" s="247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8" t="s">
        <v>127</v>
      </c>
      <c r="AU193" s="248" t="s">
        <v>81</v>
      </c>
      <c r="AV193" s="14" t="s">
        <v>81</v>
      </c>
      <c r="AW193" s="14" t="s">
        <v>33</v>
      </c>
      <c r="AX193" s="14" t="s">
        <v>71</v>
      </c>
      <c r="AY193" s="248" t="s">
        <v>115</v>
      </c>
    </row>
    <row r="194" s="15" customFormat="1">
      <c r="A194" s="15"/>
      <c r="B194" s="249"/>
      <c r="C194" s="250"/>
      <c r="D194" s="221" t="s">
        <v>127</v>
      </c>
      <c r="E194" s="251" t="s">
        <v>19</v>
      </c>
      <c r="F194" s="252" t="s">
        <v>132</v>
      </c>
      <c r="G194" s="250"/>
      <c r="H194" s="253">
        <v>2336.3999999999996</v>
      </c>
      <c r="I194" s="254"/>
      <c r="J194" s="250"/>
      <c r="K194" s="250"/>
      <c r="L194" s="255"/>
      <c r="M194" s="256"/>
      <c r="N194" s="257"/>
      <c r="O194" s="257"/>
      <c r="P194" s="257"/>
      <c r="Q194" s="257"/>
      <c r="R194" s="257"/>
      <c r="S194" s="257"/>
      <c r="T194" s="257"/>
      <c r="U194" s="258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59" t="s">
        <v>127</v>
      </c>
      <c r="AU194" s="259" t="s">
        <v>81</v>
      </c>
      <c r="AV194" s="15" t="s">
        <v>121</v>
      </c>
      <c r="AW194" s="15" t="s">
        <v>33</v>
      </c>
      <c r="AX194" s="15" t="s">
        <v>79</v>
      </c>
      <c r="AY194" s="259" t="s">
        <v>115</v>
      </c>
    </row>
    <row r="195" s="2" customFormat="1" ht="16.5" customHeight="1">
      <c r="A195" s="40"/>
      <c r="B195" s="41"/>
      <c r="C195" s="207" t="s">
        <v>258</v>
      </c>
      <c r="D195" s="207" t="s">
        <v>117</v>
      </c>
      <c r="E195" s="208" t="s">
        <v>259</v>
      </c>
      <c r="F195" s="209" t="s">
        <v>260</v>
      </c>
      <c r="G195" s="210" t="s">
        <v>189</v>
      </c>
      <c r="H195" s="211">
        <v>2336.4000000000001</v>
      </c>
      <c r="I195" s="212"/>
      <c r="J195" s="213">
        <f>ROUND(I195*H195,2)</f>
        <v>0</v>
      </c>
      <c r="K195" s="214"/>
      <c r="L195" s="46"/>
      <c r="M195" s="215" t="s">
        <v>19</v>
      </c>
      <c r="N195" s="216" t="s">
        <v>44</v>
      </c>
      <c r="O195" s="87"/>
      <c r="P195" s="217">
        <f>O195*H195</f>
        <v>0</v>
      </c>
      <c r="Q195" s="217">
        <v>0</v>
      </c>
      <c r="R195" s="217">
        <f>Q195*H195</f>
        <v>0</v>
      </c>
      <c r="S195" s="217">
        <v>0</v>
      </c>
      <c r="T195" s="217">
        <f>S195*H195</f>
        <v>0</v>
      </c>
      <c r="U195" s="218" t="s">
        <v>19</v>
      </c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19" t="s">
        <v>121</v>
      </c>
      <c r="AT195" s="219" t="s">
        <v>117</v>
      </c>
      <c r="AU195" s="219" t="s">
        <v>81</v>
      </c>
      <c r="AY195" s="19" t="s">
        <v>115</v>
      </c>
      <c r="BE195" s="220">
        <f>IF(N195="základní",J195,0)</f>
        <v>0</v>
      </c>
      <c r="BF195" s="220">
        <f>IF(N195="snížená",J195,0)</f>
        <v>0</v>
      </c>
      <c r="BG195" s="220">
        <f>IF(N195="zákl. přenesená",J195,0)</f>
        <v>0</v>
      </c>
      <c r="BH195" s="220">
        <f>IF(N195="sníž. přenesená",J195,0)</f>
        <v>0</v>
      </c>
      <c r="BI195" s="220">
        <f>IF(N195="nulová",J195,0)</f>
        <v>0</v>
      </c>
      <c r="BJ195" s="19" t="s">
        <v>121</v>
      </c>
      <c r="BK195" s="220">
        <f>ROUND(I195*H195,2)</f>
        <v>0</v>
      </c>
      <c r="BL195" s="19" t="s">
        <v>121</v>
      </c>
      <c r="BM195" s="219" t="s">
        <v>261</v>
      </c>
    </row>
    <row r="196" s="2" customFormat="1">
      <c r="A196" s="40"/>
      <c r="B196" s="41"/>
      <c r="C196" s="42"/>
      <c r="D196" s="221" t="s">
        <v>123</v>
      </c>
      <c r="E196" s="42"/>
      <c r="F196" s="222" t="s">
        <v>262</v>
      </c>
      <c r="G196" s="42"/>
      <c r="H196" s="42"/>
      <c r="I196" s="223"/>
      <c r="J196" s="42"/>
      <c r="K196" s="42"/>
      <c r="L196" s="46"/>
      <c r="M196" s="224"/>
      <c r="N196" s="225"/>
      <c r="O196" s="87"/>
      <c r="P196" s="87"/>
      <c r="Q196" s="87"/>
      <c r="R196" s="87"/>
      <c r="S196" s="87"/>
      <c r="T196" s="87"/>
      <c r="U196" s="88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123</v>
      </c>
      <c r="AU196" s="19" t="s">
        <v>81</v>
      </c>
    </row>
    <row r="197" s="2" customFormat="1">
      <c r="A197" s="40"/>
      <c r="B197" s="41"/>
      <c r="C197" s="42"/>
      <c r="D197" s="226" t="s">
        <v>125</v>
      </c>
      <c r="E197" s="42"/>
      <c r="F197" s="227" t="s">
        <v>263</v>
      </c>
      <c r="G197" s="42"/>
      <c r="H197" s="42"/>
      <c r="I197" s="223"/>
      <c r="J197" s="42"/>
      <c r="K197" s="42"/>
      <c r="L197" s="46"/>
      <c r="M197" s="224"/>
      <c r="N197" s="225"/>
      <c r="O197" s="87"/>
      <c r="P197" s="87"/>
      <c r="Q197" s="87"/>
      <c r="R197" s="87"/>
      <c r="S197" s="87"/>
      <c r="T197" s="87"/>
      <c r="U197" s="88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9" t="s">
        <v>125</v>
      </c>
      <c r="AU197" s="19" t="s">
        <v>81</v>
      </c>
    </row>
    <row r="198" s="14" customFormat="1">
      <c r="A198" s="14"/>
      <c r="B198" s="238"/>
      <c r="C198" s="239"/>
      <c r="D198" s="221" t="s">
        <v>127</v>
      </c>
      <c r="E198" s="240" t="s">
        <v>19</v>
      </c>
      <c r="F198" s="241" t="s">
        <v>264</v>
      </c>
      <c r="G198" s="239"/>
      <c r="H198" s="242">
        <v>2336.4000000000001</v>
      </c>
      <c r="I198" s="243"/>
      <c r="J198" s="239"/>
      <c r="K198" s="239"/>
      <c r="L198" s="244"/>
      <c r="M198" s="271"/>
      <c r="N198" s="272"/>
      <c r="O198" s="272"/>
      <c r="P198" s="272"/>
      <c r="Q198" s="272"/>
      <c r="R198" s="272"/>
      <c r="S198" s="272"/>
      <c r="T198" s="272"/>
      <c r="U198" s="273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8" t="s">
        <v>127</v>
      </c>
      <c r="AU198" s="248" t="s">
        <v>81</v>
      </c>
      <c r="AV198" s="14" t="s">
        <v>81</v>
      </c>
      <c r="AW198" s="14" t="s">
        <v>33</v>
      </c>
      <c r="AX198" s="14" t="s">
        <v>79</v>
      </c>
      <c r="AY198" s="248" t="s">
        <v>115</v>
      </c>
    </row>
    <row r="199" s="2" customFormat="1" ht="6.96" customHeight="1">
      <c r="A199" s="40"/>
      <c r="B199" s="62"/>
      <c r="C199" s="63"/>
      <c r="D199" s="63"/>
      <c r="E199" s="63"/>
      <c r="F199" s="63"/>
      <c r="G199" s="63"/>
      <c r="H199" s="63"/>
      <c r="I199" s="63"/>
      <c r="J199" s="63"/>
      <c r="K199" s="63"/>
      <c r="L199" s="46"/>
      <c r="M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</row>
  </sheetData>
  <sheetProtection sheet="1" autoFilter="0" formatColumns="0" formatRows="0" objects="1" scenarios="1" spinCount="100000" saltValue="rZqyEjS4ETnrgiPl5cI8xONeuRS5oEG7JOB77vzhQKYl+GVE7++Xkl8twKFD+zzDFcEJ5yYSyQ6udsCGUcd9uw==" hashValue="9le7WIwK1xtQhyPtdmwt4XUqSfRa8QMIoabzI3B1Y0Api5YgqjEvg8QaE3W3uaUa+NQc9+fSFyGvg90KSvAcUA==" algorithmName="SHA-512" password="CC35"/>
  <autoFilter ref="C82:K198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8" r:id="rId1" display="https://podminky.urs.cz/item/CS_URS_2024_02/115101204"/>
    <hyperlink ref="F96" r:id="rId2" display="https://podminky.urs.cz/item/CS_URS_2024_02/115101209"/>
    <hyperlink ref="F112" r:id="rId3" display="https://podminky.urs.cz/item/CS_URS_2024_02/124253102"/>
    <hyperlink ref="F122" r:id="rId4" display="https://podminky.urs.cz/item/CS_URS_2024_02/127751101"/>
    <hyperlink ref="F130" r:id="rId5" display="https://podminky.urs.cz/item/CS_URS_2024_02/162206112"/>
    <hyperlink ref="F135" r:id="rId6" display="https://podminky.urs.cz/item/CS_URS_2024_02/167151111"/>
    <hyperlink ref="F140" r:id="rId7" display="https://podminky.urs.cz/item/CS_URS_2024_02/997006002"/>
    <hyperlink ref="F146" r:id="rId8" display="https://podminky.urs.cz/item/CS_URS_2024_02/181111123"/>
    <hyperlink ref="F152" r:id="rId9" display="https://podminky.urs.cz/item/CS_URS_2024_02/181111111"/>
    <hyperlink ref="F161" r:id="rId10" display="https://podminky.urs.cz/item/CS_URS_2024_02/181411121"/>
    <hyperlink ref="F174" r:id="rId11" display="https://podminky.urs.cz/item/CS_URS_2024_02/938909311"/>
    <hyperlink ref="F185" r:id="rId12" display="https://podminky.urs.cz/item/CS_URS_2024_02/997013635"/>
    <hyperlink ref="F197" r:id="rId13" display="https://podminky.urs.cz/item/CS_URS_2024_02/17120123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4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84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81</v>
      </c>
    </row>
    <row r="4" s="1" customFormat="1" ht="24.96" customHeight="1">
      <c r="B4" s="22"/>
      <c r="D4" s="133" t="s">
        <v>88</v>
      </c>
      <c r="L4" s="22"/>
      <c r="M4" s="134" t="s">
        <v>10</v>
      </c>
      <c r="AT4" s="19" t="s">
        <v>33</v>
      </c>
    </row>
    <row r="5" s="1" customFormat="1" ht="6.96" customHeight="1">
      <c r="B5" s="22"/>
      <c r="L5" s="22"/>
    </row>
    <row r="6" s="1" customFormat="1" ht="12" customHeight="1">
      <c r="B6" s="22"/>
      <c r="D6" s="135" t="s">
        <v>16</v>
      </c>
      <c r="L6" s="22"/>
    </row>
    <row r="7" s="1" customFormat="1" ht="16.5" customHeight="1">
      <c r="B7" s="22"/>
      <c r="E7" s="136" t="str">
        <f>'Rekapitulace stavby'!K6</f>
        <v>Zlatý potok, Třemošnice, oprava štěrkových přepážek, ř.km 3,500, 3,740</v>
      </c>
      <c r="F7" s="135"/>
      <c r="G7" s="135"/>
      <c r="H7" s="135"/>
      <c r="L7" s="22"/>
    </row>
    <row r="8" s="2" customFormat="1" ht="12" customHeight="1">
      <c r="A8" s="40"/>
      <c r="B8" s="46"/>
      <c r="C8" s="40"/>
      <c r="D8" s="135" t="s">
        <v>89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265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19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21</v>
      </c>
      <c r="E12" s="40"/>
      <c r="F12" s="139" t="s">
        <v>22</v>
      </c>
      <c r="G12" s="40"/>
      <c r="H12" s="40"/>
      <c r="I12" s="135" t="s">
        <v>23</v>
      </c>
      <c r="J12" s="140" t="str">
        <f>'Rekapitulace stavby'!AN8</f>
        <v>31.10.2024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25</v>
      </c>
      <c r="E14" s="40"/>
      <c r="F14" s="40"/>
      <c r="G14" s="40"/>
      <c r="H14" s="40"/>
      <c r="I14" s="135" t="s">
        <v>26</v>
      </c>
      <c r="J14" s="139" t="s">
        <v>19</v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27</v>
      </c>
      <c r="F15" s="40"/>
      <c r="G15" s="40"/>
      <c r="H15" s="40"/>
      <c r="I15" s="135" t="s">
        <v>28</v>
      </c>
      <c r="J15" s="139" t="s">
        <v>19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29</v>
      </c>
      <c r="E17" s="40"/>
      <c r="F17" s="40"/>
      <c r="G17" s="40"/>
      <c r="H17" s="40"/>
      <c r="I17" s="135" t="s">
        <v>26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28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31</v>
      </c>
      <c r="E20" s="40"/>
      <c r="F20" s="40"/>
      <c r="G20" s="40"/>
      <c r="H20" s="40"/>
      <c r="I20" s="135" t="s">
        <v>26</v>
      </c>
      <c r="J20" s="139" t="s">
        <v>19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32</v>
      </c>
      <c r="F21" s="40"/>
      <c r="G21" s="40"/>
      <c r="H21" s="40"/>
      <c r="I21" s="135" t="s">
        <v>28</v>
      </c>
      <c r="J21" s="139" t="s">
        <v>19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34</v>
      </c>
      <c r="E23" s="40"/>
      <c r="F23" s="40"/>
      <c r="G23" s="40"/>
      <c r="H23" s="40"/>
      <c r="I23" s="135" t="s">
        <v>26</v>
      </c>
      <c r="J23" s="139" t="s">
        <v>19</v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">
        <v>32</v>
      </c>
      <c r="F24" s="40"/>
      <c r="G24" s="40"/>
      <c r="H24" s="40"/>
      <c r="I24" s="135" t="s">
        <v>28</v>
      </c>
      <c r="J24" s="139" t="s">
        <v>19</v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35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37</v>
      </c>
      <c r="E30" s="40"/>
      <c r="F30" s="40"/>
      <c r="G30" s="40"/>
      <c r="H30" s="40"/>
      <c r="I30" s="40"/>
      <c r="J30" s="147">
        <f>ROUND(J87,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39</v>
      </c>
      <c r="G32" s="40"/>
      <c r="H32" s="40"/>
      <c r="I32" s="148" t="s">
        <v>38</v>
      </c>
      <c r="J32" s="148" t="s">
        <v>40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hidden="1" s="2" customFormat="1" ht="14.4" customHeight="1">
      <c r="A33" s="40"/>
      <c r="B33" s="46"/>
      <c r="C33" s="40"/>
      <c r="D33" s="149" t="s">
        <v>41</v>
      </c>
      <c r="E33" s="135" t="s">
        <v>42</v>
      </c>
      <c r="F33" s="150">
        <f>ROUND((SUM(BE87:BE443)),  2)</f>
        <v>0</v>
      </c>
      <c r="G33" s="40"/>
      <c r="H33" s="40"/>
      <c r="I33" s="151">
        <v>0.20999999999999999</v>
      </c>
      <c r="J33" s="150">
        <f>ROUND(((SUM(BE87:BE443))*I33),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hidden="1" s="2" customFormat="1" ht="14.4" customHeight="1">
      <c r="A34" s="40"/>
      <c r="B34" s="46"/>
      <c r="C34" s="40"/>
      <c r="D34" s="40"/>
      <c r="E34" s="135" t="s">
        <v>43</v>
      </c>
      <c r="F34" s="150">
        <f>ROUND((SUM(BF87:BF443)),  2)</f>
        <v>0</v>
      </c>
      <c r="G34" s="40"/>
      <c r="H34" s="40"/>
      <c r="I34" s="151">
        <v>0.12</v>
      </c>
      <c r="J34" s="150">
        <f>ROUND(((SUM(BF87:BF443))*I34),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35" t="s">
        <v>41</v>
      </c>
      <c r="E35" s="135" t="s">
        <v>44</v>
      </c>
      <c r="F35" s="150">
        <f>ROUND((SUM(BG87:BG443)),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35" t="s">
        <v>45</v>
      </c>
      <c r="F36" s="150">
        <f>ROUND((SUM(BH87:BH443)),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46</v>
      </c>
      <c r="F37" s="150">
        <f>ROUND((SUM(BI87:BI443)),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47</v>
      </c>
      <c r="E39" s="154"/>
      <c r="F39" s="154"/>
      <c r="G39" s="155" t="s">
        <v>48</v>
      </c>
      <c r="H39" s="156" t="s">
        <v>49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91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>Zlatý potok, Třemošnice, oprava štěrkových přepážek, ř.km 3,500, 3,740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89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2" t="str">
        <f>E9</f>
        <v>SO 02 - Oprava opevnění břehů a spárování přehrážek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5" t="str">
        <f>IF(J12="","",J12)</f>
        <v>31.10.2024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25</v>
      </c>
      <c r="D54" s="42"/>
      <c r="E54" s="42"/>
      <c r="F54" s="29" t="str">
        <f>E15</f>
        <v>Pla, s.p. - Závod Pardubice</v>
      </c>
      <c r="G54" s="42"/>
      <c r="H54" s="42"/>
      <c r="I54" s="34" t="s">
        <v>31</v>
      </c>
      <c r="J54" s="38" t="str">
        <f>E21</f>
        <v>Pla, s.p. - Ing. P. Kunc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5.6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Pla, s.p. - Ing. P. Kunc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92</v>
      </c>
      <c r="D57" s="165"/>
      <c r="E57" s="165"/>
      <c r="F57" s="165"/>
      <c r="G57" s="165"/>
      <c r="H57" s="165"/>
      <c r="I57" s="165"/>
      <c r="J57" s="166" t="s">
        <v>93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69</v>
      </c>
      <c r="D59" s="42"/>
      <c r="E59" s="42"/>
      <c r="F59" s="42"/>
      <c r="G59" s="42"/>
      <c r="H59" s="42"/>
      <c r="I59" s="42"/>
      <c r="J59" s="105">
        <f>J87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94</v>
      </c>
    </row>
    <row r="60" s="9" customFormat="1" ht="24.96" customHeight="1">
      <c r="A60" s="9"/>
      <c r="B60" s="168"/>
      <c r="C60" s="169"/>
      <c r="D60" s="170" t="s">
        <v>95</v>
      </c>
      <c r="E60" s="171"/>
      <c r="F60" s="171"/>
      <c r="G60" s="171"/>
      <c r="H60" s="171"/>
      <c r="I60" s="171"/>
      <c r="J60" s="172">
        <f>J88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97</v>
      </c>
      <c r="E61" s="177"/>
      <c r="F61" s="177"/>
      <c r="G61" s="177"/>
      <c r="H61" s="177"/>
      <c r="I61" s="177"/>
      <c r="J61" s="178">
        <f>J89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96</v>
      </c>
      <c r="E62" s="177"/>
      <c r="F62" s="177"/>
      <c r="G62" s="177"/>
      <c r="H62" s="177"/>
      <c r="I62" s="177"/>
      <c r="J62" s="178">
        <f>J94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266</v>
      </c>
      <c r="E63" s="177"/>
      <c r="F63" s="177"/>
      <c r="G63" s="177"/>
      <c r="H63" s="177"/>
      <c r="I63" s="177"/>
      <c r="J63" s="178">
        <f>J124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98</v>
      </c>
      <c r="E64" s="177"/>
      <c r="F64" s="177"/>
      <c r="G64" s="177"/>
      <c r="H64" s="177"/>
      <c r="I64" s="177"/>
      <c r="J64" s="178">
        <f>J340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8"/>
      <c r="C65" s="169"/>
      <c r="D65" s="170" t="s">
        <v>267</v>
      </c>
      <c r="E65" s="171"/>
      <c r="F65" s="171"/>
      <c r="G65" s="171"/>
      <c r="H65" s="171"/>
      <c r="I65" s="171"/>
      <c r="J65" s="172">
        <f>J362</f>
        <v>0</v>
      </c>
      <c r="K65" s="169"/>
      <c r="L65" s="173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4"/>
      <c r="C66" s="175"/>
      <c r="D66" s="176" t="s">
        <v>268</v>
      </c>
      <c r="E66" s="177"/>
      <c r="F66" s="177"/>
      <c r="G66" s="177"/>
      <c r="H66" s="177"/>
      <c r="I66" s="177"/>
      <c r="J66" s="178">
        <f>J363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4.88" customHeight="1">
      <c r="A67" s="10"/>
      <c r="B67" s="174"/>
      <c r="C67" s="175"/>
      <c r="D67" s="176" t="s">
        <v>269</v>
      </c>
      <c r="E67" s="177"/>
      <c r="F67" s="177"/>
      <c r="G67" s="177"/>
      <c r="H67" s="177"/>
      <c r="I67" s="177"/>
      <c r="J67" s="178">
        <f>J422</f>
        <v>0</v>
      </c>
      <c r="K67" s="175"/>
      <c r="L67" s="17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37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137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3" s="2" customFormat="1" ht="6.96" customHeight="1">
      <c r="A73" s="40"/>
      <c r="B73" s="64"/>
      <c r="C73" s="65"/>
      <c r="D73" s="65"/>
      <c r="E73" s="65"/>
      <c r="F73" s="65"/>
      <c r="G73" s="65"/>
      <c r="H73" s="65"/>
      <c r="I73" s="65"/>
      <c r="J73" s="65"/>
      <c r="K73" s="65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24.96" customHeight="1">
      <c r="A74" s="40"/>
      <c r="B74" s="41"/>
      <c r="C74" s="25" t="s">
        <v>99</v>
      </c>
      <c r="D74" s="42"/>
      <c r="E74" s="42"/>
      <c r="F74" s="42"/>
      <c r="G74" s="42"/>
      <c r="H74" s="42"/>
      <c r="I74" s="42"/>
      <c r="J74" s="42"/>
      <c r="K74" s="42"/>
      <c r="L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16</v>
      </c>
      <c r="D76" s="42"/>
      <c r="E76" s="42"/>
      <c r="F76" s="42"/>
      <c r="G76" s="42"/>
      <c r="H76" s="42"/>
      <c r="I76" s="42"/>
      <c r="J76" s="42"/>
      <c r="K76" s="42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163" t="str">
        <f>E7</f>
        <v>Zlatý potok, Třemošnice, oprava štěrkových přepážek, ř.km 3,500, 3,740</v>
      </c>
      <c r="F77" s="34"/>
      <c r="G77" s="34"/>
      <c r="H77" s="34"/>
      <c r="I77" s="42"/>
      <c r="J77" s="42"/>
      <c r="K77" s="42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89</v>
      </c>
      <c r="D78" s="42"/>
      <c r="E78" s="42"/>
      <c r="F78" s="42"/>
      <c r="G78" s="42"/>
      <c r="H78" s="42"/>
      <c r="I78" s="42"/>
      <c r="J78" s="42"/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6.5" customHeight="1">
      <c r="A79" s="40"/>
      <c r="B79" s="41"/>
      <c r="C79" s="42"/>
      <c r="D79" s="42"/>
      <c r="E79" s="72" t="str">
        <f>E9</f>
        <v>SO 02 - Oprava opevnění břehů a spárování přehrážek</v>
      </c>
      <c r="F79" s="42"/>
      <c r="G79" s="42"/>
      <c r="H79" s="42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21</v>
      </c>
      <c r="D81" s="42"/>
      <c r="E81" s="42"/>
      <c r="F81" s="29" t="str">
        <f>F12</f>
        <v xml:space="preserve"> </v>
      </c>
      <c r="G81" s="42"/>
      <c r="H81" s="42"/>
      <c r="I81" s="34" t="s">
        <v>23</v>
      </c>
      <c r="J81" s="75" t="str">
        <f>IF(J12="","",J12)</f>
        <v>31.10.2024</v>
      </c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25.65" customHeight="1">
      <c r="A83" s="40"/>
      <c r="B83" s="41"/>
      <c r="C83" s="34" t="s">
        <v>25</v>
      </c>
      <c r="D83" s="42"/>
      <c r="E83" s="42"/>
      <c r="F83" s="29" t="str">
        <f>E15</f>
        <v>Pla, s.p. - Závod Pardubice</v>
      </c>
      <c r="G83" s="42"/>
      <c r="H83" s="42"/>
      <c r="I83" s="34" t="s">
        <v>31</v>
      </c>
      <c r="J83" s="38" t="str">
        <f>E21</f>
        <v>Pla, s.p. - Ing. P. Kunc</v>
      </c>
      <c r="K83" s="42"/>
      <c r="L83" s="137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25.65" customHeight="1">
      <c r="A84" s="40"/>
      <c r="B84" s="41"/>
      <c r="C84" s="34" t="s">
        <v>29</v>
      </c>
      <c r="D84" s="42"/>
      <c r="E84" s="42"/>
      <c r="F84" s="29" t="str">
        <f>IF(E18="","",E18)</f>
        <v>Vyplň údaj</v>
      </c>
      <c r="G84" s="42"/>
      <c r="H84" s="42"/>
      <c r="I84" s="34" t="s">
        <v>34</v>
      </c>
      <c r="J84" s="38" t="str">
        <f>E24</f>
        <v>Pla, s.p. - Ing. P. Kunc</v>
      </c>
      <c r="K84" s="42"/>
      <c r="L84" s="137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0.32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7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11" customFormat="1" ht="29.28" customHeight="1">
      <c r="A86" s="180"/>
      <c r="B86" s="181"/>
      <c r="C86" s="182" t="s">
        <v>100</v>
      </c>
      <c r="D86" s="183" t="s">
        <v>56</v>
      </c>
      <c r="E86" s="183" t="s">
        <v>52</v>
      </c>
      <c r="F86" s="183" t="s">
        <v>53</v>
      </c>
      <c r="G86" s="183" t="s">
        <v>101</v>
      </c>
      <c r="H86" s="183" t="s">
        <v>102</v>
      </c>
      <c r="I86" s="183" t="s">
        <v>103</v>
      </c>
      <c r="J86" s="184" t="s">
        <v>93</v>
      </c>
      <c r="K86" s="185" t="s">
        <v>104</v>
      </c>
      <c r="L86" s="186"/>
      <c r="M86" s="95" t="s">
        <v>19</v>
      </c>
      <c r="N86" s="96" t="s">
        <v>41</v>
      </c>
      <c r="O86" s="96" t="s">
        <v>105</v>
      </c>
      <c r="P86" s="96" t="s">
        <v>106</v>
      </c>
      <c r="Q86" s="96" t="s">
        <v>107</v>
      </c>
      <c r="R86" s="96" t="s">
        <v>108</v>
      </c>
      <c r="S86" s="96" t="s">
        <v>109</v>
      </c>
      <c r="T86" s="96" t="s">
        <v>110</v>
      </c>
      <c r="U86" s="97" t="s">
        <v>111</v>
      </c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</row>
    <row r="87" s="2" customFormat="1" ht="22.8" customHeight="1">
      <c r="A87" s="40"/>
      <c r="B87" s="41"/>
      <c r="C87" s="102" t="s">
        <v>112</v>
      </c>
      <c r="D87" s="42"/>
      <c r="E87" s="42"/>
      <c r="F87" s="42"/>
      <c r="G87" s="42"/>
      <c r="H87" s="42"/>
      <c r="I87" s="42"/>
      <c r="J87" s="187">
        <f>BK87</f>
        <v>0</v>
      </c>
      <c r="K87" s="42"/>
      <c r="L87" s="46"/>
      <c r="M87" s="98"/>
      <c r="N87" s="188"/>
      <c r="O87" s="99"/>
      <c r="P87" s="189">
        <f>P88+P362</f>
        <v>0</v>
      </c>
      <c r="Q87" s="99"/>
      <c r="R87" s="189">
        <f>R88+R362</f>
        <v>94.552119870400006</v>
      </c>
      <c r="S87" s="99"/>
      <c r="T87" s="189">
        <f>T88+T362</f>
        <v>27.856560999999999</v>
      </c>
      <c r="U87" s="10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70</v>
      </c>
      <c r="AU87" s="19" t="s">
        <v>94</v>
      </c>
      <c r="BK87" s="190">
        <f>BK88+BK362</f>
        <v>0</v>
      </c>
    </row>
    <row r="88" s="12" customFormat="1" ht="25.92" customHeight="1">
      <c r="A88" s="12"/>
      <c r="B88" s="191"/>
      <c r="C88" s="192"/>
      <c r="D88" s="193" t="s">
        <v>70</v>
      </c>
      <c r="E88" s="194" t="s">
        <v>113</v>
      </c>
      <c r="F88" s="194" t="s">
        <v>114</v>
      </c>
      <c r="G88" s="192"/>
      <c r="H88" s="192"/>
      <c r="I88" s="195"/>
      <c r="J88" s="196">
        <f>BK88</f>
        <v>0</v>
      </c>
      <c r="K88" s="192"/>
      <c r="L88" s="197"/>
      <c r="M88" s="198"/>
      <c r="N88" s="199"/>
      <c r="O88" s="199"/>
      <c r="P88" s="200">
        <f>P89+P94+P124+P340</f>
        <v>0</v>
      </c>
      <c r="Q88" s="199"/>
      <c r="R88" s="200">
        <f>R89+R94+R124+R340</f>
        <v>94.31543314000001</v>
      </c>
      <c r="S88" s="199"/>
      <c r="T88" s="200">
        <f>T89+T94+T124+T340</f>
        <v>27.631525</v>
      </c>
      <c r="U88" s="201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2" t="s">
        <v>79</v>
      </c>
      <c r="AT88" s="203" t="s">
        <v>70</v>
      </c>
      <c r="AU88" s="203" t="s">
        <v>71</v>
      </c>
      <c r="AY88" s="202" t="s">
        <v>115</v>
      </c>
      <c r="BK88" s="204">
        <f>BK89+BK94+BK124+BK340</f>
        <v>0</v>
      </c>
    </row>
    <row r="89" s="12" customFormat="1" ht="22.8" customHeight="1">
      <c r="A89" s="12"/>
      <c r="B89" s="191"/>
      <c r="C89" s="192"/>
      <c r="D89" s="193" t="s">
        <v>70</v>
      </c>
      <c r="E89" s="205" t="s">
        <v>79</v>
      </c>
      <c r="F89" s="205" t="s">
        <v>140</v>
      </c>
      <c r="G89" s="192"/>
      <c r="H89" s="192"/>
      <c r="I89" s="195"/>
      <c r="J89" s="206">
        <f>BK89</f>
        <v>0</v>
      </c>
      <c r="K89" s="192"/>
      <c r="L89" s="197"/>
      <c r="M89" s="198"/>
      <c r="N89" s="199"/>
      <c r="O89" s="199"/>
      <c r="P89" s="200">
        <f>SUM(P90:P93)</f>
        <v>0</v>
      </c>
      <c r="Q89" s="199"/>
      <c r="R89" s="200">
        <f>SUM(R90:R93)</f>
        <v>0</v>
      </c>
      <c r="S89" s="199"/>
      <c r="T89" s="200">
        <f>SUM(T90:T93)</f>
        <v>0</v>
      </c>
      <c r="U89" s="201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2" t="s">
        <v>79</v>
      </c>
      <c r="AT89" s="203" t="s">
        <v>70</v>
      </c>
      <c r="AU89" s="203" t="s">
        <v>79</v>
      </c>
      <c r="AY89" s="202" t="s">
        <v>115</v>
      </c>
      <c r="BK89" s="204">
        <f>SUM(BK90:BK93)</f>
        <v>0</v>
      </c>
    </row>
    <row r="90" s="2" customFormat="1" ht="16.5" customHeight="1">
      <c r="A90" s="40"/>
      <c r="B90" s="41"/>
      <c r="C90" s="207" t="s">
        <v>79</v>
      </c>
      <c r="D90" s="207" t="s">
        <v>117</v>
      </c>
      <c r="E90" s="208" t="s">
        <v>270</v>
      </c>
      <c r="F90" s="209" t="s">
        <v>271</v>
      </c>
      <c r="G90" s="210" t="s">
        <v>272</v>
      </c>
      <c r="H90" s="211">
        <v>1</v>
      </c>
      <c r="I90" s="212"/>
      <c r="J90" s="213">
        <f>ROUND(I90*H90,2)</f>
        <v>0</v>
      </c>
      <c r="K90" s="214"/>
      <c r="L90" s="46"/>
      <c r="M90" s="215" t="s">
        <v>19</v>
      </c>
      <c r="N90" s="216" t="s">
        <v>44</v>
      </c>
      <c r="O90" s="87"/>
      <c r="P90" s="217">
        <f>O90*H90</f>
        <v>0</v>
      </c>
      <c r="Q90" s="217">
        <v>0</v>
      </c>
      <c r="R90" s="217">
        <f>Q90*H90</f>
        <v>0</v>
      </c>
      <c r="S90" s="217">
        <v>0</v>
      </c>
      <c r="T90" s="217">
        <f>S90*H90</f>
        <v>0</v>
      </c>
      <c r="U90" s="218" t="s">
        <v>19</v>
      </c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9" t="s">
        <v>121</v>
      </c>
      <c r="AT90" s="219" t="s">
        <v>117</v>
      </c>
      <c r="AU90" s="219" t="s">
        <v>81</v>
      </c>
      <c r="AY90" s="19" t="s">
        <v>115</v>
      </c>
      <c r="BE90" s="220">
        <f>IF(N90="základní",J90,0)</f>
        <v>0</v>
      </c>
      <c r="BF90" s="220">
        <f>IF(N90="snížená",J90,0)</f>
        <v>0</v>
      </c>
      <c r="BG90" s="220">
        <f>IF(N90="zákl. přenesená",J90,0)</f>
        <v>0</v>
      </c>
      <c r="BH90" s="220">
        <f>IF(N90="sníž. přenesená",J90,0)</f>
        <v>0</v>
      </c>
      <c r="BI90" s="220">
        <f>IF(N90="nulová",J90,0)</f>
        <v>0</v>
      </c>
      <c r="BJ90" s="19" t="s">
        <v>121</v>
      </c>
      <c r="BK90" s="220">
        <f>ROUND(I90*H90,2)</f>
        <v>0</v>
      </c>
      <c r="BL90" s="19" t="s">
        <v>121</v>
      </c>
      <c r="BM90" s="219" t="s">
        <v>273</v>
      </c>
    </row>
    <row r="91" s="2" customFormat="1">
      <c r="A91" s="40"/>
      <c r="B91" s="41"/>
      <c r="C91" s="42"/>
      <c r="D91" s="221" t="s">
        <v>123</v>
      </c>
      <c r="E91" s="42"/>
      <c r="F91" s="222" t="s">
        <v>274</v>
      </c>
      <c r="G91" s="42"/>
      <c r="H91" s="42"/>
      <c r="I91" s="223"/>
      <c r="J91" s="42"/>
      <c r="K91" s="42"/>
      <c r="L91" s="46"/>
      <c r="M91" s="224"/>
      <c r="N91" s="225"/>
      <c r="O91" s="87"/>
      <c r="P91" s="87"/>
      <c r="Q91" s="87"/>
      <c r="R91" s="87"/>
      <c r="S91" s="87"/>
      <c r="T91" s="87"/>
      <c r="U91" s="88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123</v>
      </c>
      <c r="AU91" s="19" t="s">
        <v>81</v>
      </c>
    </row>
    <row r="92" s="13" customFormat="1">
      <c r="A92" s="13"/>
      <c r="B92" s="228"/>
      <c r="C92" s="229"/>
      <c r="D92" s="221" t="s">
        <v>127</v>
      </c>
      <c r="E92" s="230" t="s">
        <v>19</v>
      </c>
      <c r="F92" s="231" t="s">
        <v>275</v>
      </c>
      <c r="G92" s="229"/>
      <c r="H92" s="230" t="s">
        <v>19</v>
      </c>
      <c r="I92" s="232"/>
      <c r="J92" s="229"/>
      <c r="K92" s="229"/>
      <c r="L92" s="233"/>
      <c r="M92" s="234"/>
      <c r="N92" s="235"/>
      <c r="O92" s="235"/>
      <c r="P92" s="235"/>
      <c r="Q92" s="235"/>
      <c r="R92" s="235"/>
      <c r="S92" s="235"/>
      <c r="T92" s="235"/>
      <c r="U92" s="236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7" t="s">
        <v>127</v>
      </c>
      <c r="AU92" s="237" t="s">
        <v>81</v>
      </c>
      <c r="AV92" s="13" t="s">
        <v>79</v>
      </c>
      <c r="AW92" s="13" t="s">
        <v>33</v>
      </c>
      <c r="AX92" s="13" t="s">
        <v>71</v>
      </c>
      <c r="AY92" s="237" t="s">
        <v>115</v>
      </c>
    </row>
    <row r="93" s="14" customFormat="1">
      <c r="A93" s="14"/>
      <c r="B93" s="238"/>
      <c r="C93" s="239"/>
      <c r="D93" s="221" t="s">
        <v>127</v>
      </c>
      <c r="E93" s="240" t="s">
        <v>19</v>
      </c>
      <c r="F93" s="241" t="s">
        <v>79</v>
      </c>
      <c r="G93" s="239"/>
      <c r="H93" s="242">
        <v>1</v>
      </c>
      <c r="I93" s="243"/>
      <c r="J93" s="239"/>
      <c r="K93" s="239"/>
      <c r="L93" s="244"/>
      <c r="M93" s="245"/>
      <c r="N93" s="246"/>
      <c r="O93" s="246"/>
      <c r="P93" s="246"/>
      <c r="Q93" s="246"/>
      <c r="R93" s="246"/>
      <c r="S93" s="246"/>
      <c r="T93" s="246"/>
      <c r="U93" s="247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T93" s="248" t="s">
        <v>127</v>
      </c>
      <c r="AU93" s="248" t="s">
        <v>81</v>
      </c>
      <c r="AV93" s="14" t="s">
        <v>81</v>
      </c>
      <c r="AW93" s="14" t="s">
        <v>33</v>
      </c>
      <c r="AX93" s="14" t="s">
        <v>79</v>
      </c>
      <c r="AY93" s="248" t="s">
        <v>115</v>
      </c>
    </row>
    <row r="94" s="12" customFormat="1" ht="22.8" customHeight="1">
      <c r="A94" s="12"/>
      <c r="B94" s="191"/>
      <c r="C94" s="192"/>
      <c r="D94" s="193" t="s">
        <v>70</v>
      </c>
      <c r="E94" s="205" t="s">
        <v>81</v>
      </c>
      <c r="F94" s="205" t="s">
        <v>116</v>
      </c>
      <c r="G94" s="192"/>
      <c r="H94" s="192"/>
      <c r="I94" s="195"/>
      <c r="J94" s="206">
        <f>BK94</f>
        <v>0</v>
      </c>
      <c r="K94" s="192"/>
      <c r="L94" s="197"/>
      <c r="M94" s="198"/>
      <c r="N94" s="199"/>
      <c r="O94" s="199"/>
      <c r="P94" s="200">
        <f>SUM(P95:P123)</f>
        <v>0</v>
      </c>
      <c r="Q94" s="199"/>
      <c r="R94" s="200">
        <f>SUM(R95:R123)</f>
        <v>59.946400000000004</v>
      </c>
      <c r="S94" s="199"/>
      <c r="T94" s="200">
        <f>SUM(T95:T123)</f>
        <v>0</v>
      </c>
      <c r="U94" s="201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2" t="s">
        <v>79</v>
      </c>
      <c r="AT94" s="203" t="s">
        <v>70</v>
      </c>
      <c r="AU94" s="203" t="s">
        <v>79</v>
      </c>
      <c r="AY94" s="202" t="s">
        <v>115</v>
      </c>
      <c r="BK94" s="204">
        <f>SUM(BK95:BK123)</f>
        <v>0</v>
      </c>
    </row>
    <row r="95" s="2" customFormat="1" ht="16.5" customHeight="1">
      <c r="A95" s="40"/>
      <c r="B95" s="41"/>
      <c r="C95" s="207" t="s">
        <v>81</v>
      </c>
      <c r="D95" s="207" t="s">
        <v>117</v>
      </c>
      <c r="E95" s="208" t="s">
        <v>276</v>
      </c>
      <c r="F95" s="209" t="s">
        <v>277</v>
      </c>
      <c r="G95" s="210" t="s">
        <v>278</v>
      </c>
      <c r="H95" s="211">
        <v>74</v>
      </c>
      <c r="I95" s="212"/>
      <c r="J95" s="213">
        <f>ROUND(I95*H95,2)</f>
        <v>0</v>
      </c>
      <c r="K95" s="214"/>
      <c r="L95" s="46"/>
      <c r="M95" s="215" t="s">
        <v>19</v>
      </c>
      <c r="N95" s="216" t="s">
        <v>44</v>
      </c>
      <c r="O95" s="87"/>
      <c r="P95" s="217">
        <f>O95*H95</f>
        <v>0</v>
      </c>
      <c r="Q95" s="217">
        <v>0.81000000000000005</v>
      </c>
      <c r="R95" s="217">
        <f>Q95*H95</f>
        <v>59.940000000000005</v>
      </c>
      <c r="S95" s="217">
        <v>0</v>
      </c>
      <c r="T95" s="217">
        <f>S95*H95</f>
        <v>0</v>
      </c>
      <c r="U95" s="218" t="s">
        <v>19</v>
      </c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9" t="s">
        <v>121</v>
      </c>
      <c r="AT95" s="219" t="s">
        <v>117</v>
      </c>
      <c r="AU95" s="219" t="s">
        <v>81</v>
      </c>
      <c r="AY95" s="19" t="s">
        <v>115</v>
      </c>
      <c r="BE95" s="220">
        <f>IF(N95="základní",J95,0)</f>
        <v>0</v>
      </c>
      <c r="BF95" s="220">
        <f>IF(N95="snížená",J95,0)</f>
        <v>0</v>
      </c>
      <c r="BG95" s="220">
        <f>IF(N95="zákl. přenesená",J95,0)</f>
        <v>0</v>
      </c>
      <c r="BH95" s="220">
        <f>IF(N95="sníž. přenesená",J95,0)</f>
        <v>0</v>
      </c>
      <c r="BI95" s="220">
        <f>IF(N95="nulová",J95,0)</f>
        <v>0</v>
      </c>
      <c r="BJ95" s="19" t="s">
        <v>121</v>
      </c>
      <c r="BK95" s="220">
        <f>ROUND(I95*H95,2)</f>
        <v>0</v>
      </c>
      <c r="BL95" s="19" t="s">
        <v>121</v>
      </c>
      <c r="BM95" s="219" t="s">
        <v>279</v>
      </c>
    </row>
    <row r="96" s="2" customFormat="1">
      <c r="A96" s="40"/>
      <c r="B96" s="41"/>
      <c r="C96" s="42"/>
      <c r="D96" s="221" t="s">
        <v>123</v>
      </c>
      <c r="E96" s="42"/>
      <c r="F96" s="222" t="s">
        <v>280</v>
      </c>
      <c r="G96" s="42"/>
      <c r="H96" s="42"/>
      <c r="I96" s="223"/>
      <c r="J96" s="42"/>
      <c r="K96" s="42"/>
      <c r="L96" s="46"/>
      <c r="M96" s="224"/>
      <c r="N96" s="225"/>
      <c r="O96" s="87"/>
      <c r="P96" s="87"/>
      <c r="Q96" s="87"/>
      <c r="R96" s="87"/>
      <c r="S96" s="87"/>
      <c r="T96" s="87"/>
      <c r="U96" s="88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123</v>
      </c>
      <c r="AU96" s="19" t="s">
        <v>81</v>
      </c>
    </row>
    <row r="97" s="13" customFormat="1">
      <c r="A97" s="13"/>
      <c r="B97" s="228"/>
      <c r="C97" s="229"/>
      <c r="D97" s="221" t="s">
        <v>127</v>
      </c>
      <c r="E97" s="230" t="s">
        <v>19</v>
      </c>
      <c r="F97" s="231" t="s">
        <v>281</v>
      </c>
      <c r="G97" s="229"/>
      <c r="H97" s="230" t="s">
        <v>19</v>
      </c>
      <c r="I97" s="232"/>
      <c r="J97" s="229"/>
      <c r="K97" s="229"/>
      <c r="L97" s="233"/>
      <c r="M97" s="234"/>
      <c r="N97" s="235"/>
      <c r="O97" s="235"/>
      <c r="P97" s="235"/>
      <c r="Q97" s="235"/>
      <c r="R97" s="235"/>
      <c r="S97" s="235"/>
      <c r="T97" s="235"/>
      <c r="U97" s="236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7" t="s">
        <v>127</v>
      </c>
      <c r="AU97" s="237" t="s">
        <v>81</v>
      </c>
      <c r="AV97" s="13" t="s">
        <v>79</v>
      </c>
      <c r="AW97" s="13" t="s">
        <v>33</v>
      </c>
      <c r="AX97" s="13" t="s">
        <v>71</v>
      </c>
      <c r="AY97" s="237" t="s">
        <v>115</v>
      </c>
    </row>
    <row r="98" s="13" customFormat="1">
      <c r="A98" s="13"/>
      <c r="B98" s="228"/>
      <c r="C98" s="229"/>
      <c r="D98" s="221" t="s">
        <v>127</v>
      </c>
      <c r="E98" s="230" t="s">
        <v>19</v>
      </c>
      <c r="F98" s="231" t="s">
        <v>282</v>
      </c>
      <c r="G98" s="229"/>
      <c r="H98" s="230" t="s">
        <v>19</v>
      </c>
      <c r="I98" s="232"/>
      <c r="J98" s="229"/>
      <c r="K98" s="229"/>
      <c r="L98" s="233"/>
      <c r="M98" s="234"/>
      <c r="N98" s="235"/>
      <c r="O98" s="235"/>
      <c r="P98" s="235"/>
      <c r="Q98" s="235"/>
      <c r="R98" s="235"/>
      <c r="S98" s="235"/>
      <c r="T98" s="235"/>
      <c r="U98" s="236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7" t="s">
        <v>127</v>
      </c>
      <c r="AU98" s="237" t="s">
        <v>81</v>
      </c>
      <c r="AV98" s="13" t="s">
        <v>79</v>
      </c>
      <c r="AW98" s="13" t="s">
        <v>33</v>
      </c>
      <c r="AX98" s="13" t="s">
        <v>71</v>
      </c>
      <c r="AY98" s="237" t="s">
        <v>115</v>
      </c>
    </row>
    <row r="99" s="13" customFormat="1">
      <c r="A99" s="13"/>
      <c r="B99" s="228"/>
      <c r="C99" s="229"/>
      <c r="D99" s="221" t="s">
        <v>127</v>
      </c>
      <c r="E99" s="230" t="s">
        <v>19</v>
      </c>
      <c r="F99" s="231" t="s">
        <v>283</v>
      </c>
      <c r="G99" s="229"/>
      <c r="H99" s="230" t="s">
        <v>19</v>
      </c>
      <c r="I99" s="232"/>
      <c r="J99" s="229"/>
      <c r="K99" s="229"/>
      <c r="L99" s="233"/>
      <c r="M99" s="234"/>
      <c r="N99" s="235"/>
      <c r="O99" s="235"/>
      <c r="P99" s="235"/>
      <c r="Q99" s="235"/>
      <c r="R99" s="235"/>
      <c r="S99" s="235"/>
      <c r="T99" s="235"/>
      <c r="U99" s="236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7" t="s">
        <v>127</v>
      </c>
      <c r="AU99" s="237" t="s">
        <v>81</v>
      </c>
      <c r="AV99" s="13" t="s">
        <v>79</v>
      </c>
      <c r="AW99" s="13" t="s">
        <v>33</v>
      </c>
      <c r="AX99" s="13" t="s">
        <v>71</v>
      </c>
      <c r="AY99" s="237" t="s">
        <v>115</v>
      </c>
    </row>
    <row r="100" s="14" customFormat="1">
      <c r="A100" s="14"/>
      <c r="B100" s="238"/>
      <c r="C100" s="239"/>
      <c r="D100" s="221" t="s">
        <v>127</v>
      </c>
      <c r="E100" s="240" t="s">
        <v>19</v>
      </c>
      <c r="F100" s="241" t="s">
        <v>171</v>
      </c>
      <c r="G100" s="239"/>
      <c r="H100" s="242">
        <v>6</v>
      </c>
      <c r="I100" s="243"/>
      <c r="J100" s="239"/>
      <c r="K100" s="239"/>
      <c r="L100" s="244"/>
      <c r="M100" s="245"/>
      <c r="N100" s="246"/>
      <c r="O100" s="246"/>
      <c r="P100" s="246"/>
      <c r="Q100" s="246"/>
      <c r="R100" s="246"/>
      <c r="S100" s="246"/>
      <c r="T100" s="246"/>
      <c r="U100" s="247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8" t="s">
        <v>127</v>
      </c>
      <c r="AU100" s="248" t="s">
        <v>81</v>
      </c>
      <c r="AV100" s="14" t="s">
        <v>81</v>
      </c>
      <c r="AW100" s="14" t="s">
        <v>33</v>
      </c>
      <c r="AX100" s="14" t="s">
        <v>71</v>
      </c>
      <c r="AY100" s="248" t="s">
        <v>115</v>
      </c>
    </row>
    <row r="101" s="13" customFormat="1">
      <c r="A101" s="13"/>
      <c r="B101" s="228"/>
      <c r="C101" s="229"/>
      <c r="D101" s="221" t="s">
        <v>127</v>
      </c>
      <c r="E101" s="230" t="s">
        <v>19</v>
      </c>
      <c r="F101" s="231" t="s">
        <v>284</v>
      </c>
      <c r="G101" s="229"/>
      <c r="H101" s="230" t="s">
        <v>19</v>
      </c>
      <c r="I101" s="232"/>
      <c r="J101" s="229"/>
      <c r="K101" s="229"/>
      <c r="L101" s="233"/>
      <c r="M101" s="234"/>
      <c r="N101" s="235"/>
      <c r="O101" s="235"/>
      <c r="P101" s="235"/>
      <c r="Q101" s="235"/>
      <c r="R101" s="235"/>
      <c r="S101" s="235"/>
      <c r="T101" s="235"/>
      <c r="U101" s="236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7" t="s">
        <v>127</v>
      </c>
      <c r="AU101" s="237" t="s">
        <v>81</v>
      </c>
      <c r="AV101" s="13" t="s">
        <v>79</v>
      </c>
      <c r="AW101" s="13" t="s">
        <v>33</v>
      </c>
      <c r="AX101" s="13" t="s">
        <v>71</v>
      </c>
      <c r="AY101" s="237" t="s">
        <v>115</v>
      </c>
    </row>
    <row r="102" s="14" customFormat="1">
      <c r="A102" s="14"/>
      <c r="B102" s="238"/>
      <c r="C102" s="239"/>
      <c r="D102" s="221" t="s">
        <v>127</v>
      </c>
      <c r="E102" s="240" t="s">
        <v>19</v>
      </c>
      <c r="F102" s="241" t="s">
        <v>171</v>
      </c>
      <c r="G102" s="239"/>
      <c r="H102" s="242">
        <v>6</v>
      </c>
      <c r="I102" s="243"/>
      <c r="J102" s="239"/>
      <c r="K102" s="239"/>
      <c r="L102" s="244"/>
      <c r="M102" s="245"/>
      <c r="N102" s="246"/>
      <c r="O102" s="246"/>
      <c r="P102" s="246"/>
      <c r="Q102" s="246"/>
      <c r="R102" s="246"/>
      <c r="S102" s="246"/>
      <c r="T102" s="246"/>
      <c r="U102" s="247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8" t="s">
        <v>127</v>
      </c>
      <c r="AU102" s="248" t="s">
        <v>81</v>
      </c>
      <c r="AV102" s="14" t="s">
        <v>81</v>
      </c>
      <c r="AW102" s="14" t="s">
        <v>33</v>
      </c>
      <c r="AX102" s="14" t="s">
        <v>71</v>
      </c>
      <c r="AY102" s="248" t="s">
        <v>115</v>
      </c>
    </row>
    <row r="103" s="13" customFormat="1">
      <c r="A103" s="13"/>
      <c r="B103" s="228"/>
      <c r="C103" s="229"/>
      <c r="D103" s="221" t="s">
        <v>127</v>
      </c>
      <c r="E103" s="230" t="s">
        <v>19</v>
      </c>
      <c r="F103" s="231" t="s">
        <v>285</v>
      </c>
      <c r="G103" s="229"/>
      <c r="H103" s="230" t="s">
        <v>19</v>
      </c>
      <c r="I103" s="232"/>
      <c r="J103" s="229"/>
      <c r="K103" s="229"/>
      <c r="L103" s="233"/>
      <c r="M103" s="234"/>
      <c r="N103" s="235"/>
      <c r="O103" s="235"/>
      <c r="P103" s="235"/>
      <c r="Q103" s="235"/>
      <c r="R103" s="235"/>
      <c r="S103" s="235"/>
      <c r="T103" s="235"/>
      <c r="U103" s="236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7" t="s">
        <v>127</v>
      </c>
      <c r="AU103" s="237" t="s">
        <v>81</v>
      </c>
      <c r="AV103" s="13" t="s">
        <v>79</v>
      </c>
      <c r="AW103" s="13" t="s">
        <v>33</v>
      </c>
      <c r="AX103" s="13" t="s">
        <v>71</v>
      </c>
      <c r="AY103" s="237" t="s">
        <v>115</v>
      </c>
    </row>
    <row r="104" s="14" customFormat="1">
      <c r="A104" s="14"/>
      <c r="B104" s="238"/>
      <c r="C104" s="239"/>
      <c r="D104" s="221" t="s">
        <v>127</v>
      </c>
      <c r="E104" s="240" t="s">
        <v>19</v>
      </c>
      <c r="F104" s="241" t="s">
        <v>169</v>
      </c>
      <c r="G104" s="239"/>
      <c r="H104" s="242">
        <v>11</v>
      </c>
      <c r="I104" s="243"/>
      <c r="J104" s="239"/>
      <c r="K104" s="239"/>
      <c r="L104" s="244"/>
      <c r="M104" s="245"/>
      <c r="N104" s="246"/>
      <c r="O104" s="246"/>
      <c r="P104" s="246"/>
      <c r="Q104" s="246"/>
      <c r="R104" s="246"/>
      <c r="S104" s="246"/>
      <c r="T104" s="246"/>
      <c r="U104" s="247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8" t="s">
        <v>127</v>
      </c>
      <c r="AU104" s="248" t="s">
        <v>81</v>
      </c>
      <c r="AV104" s="14" t="s">
        <v>81</v>
      </c>
      <c r="AW104" s="14" t="s">
        <v>33</v>
      </c>
      <c r="AX104" s="14" t="s">
        <v>71</v>
      </c>
      <c r="AY104" s="248" t="s">
        <v>115</v>
      </c>
    </row>
    <row r="105" s="13" customFormat="1">
      <c r="A105" s="13"/>
      <c r="B105" s="228"/>
      <c r="C105" s="229"/>
      <c r="D105" s="221" t="s">
        <v>127</v>
      </c>
      <c r="E105" s="230" t="s">
        <v>19</v>
      </c>
      <c r="F105" s="231" t="s">
        <v>286</v>
      </c>
      <c r="G105" s="229"/>
      <c r="H105" s="230" t="s">
        <v>19</v>
      </c>
      <c r="I105" s="232"/>
      <c r="J105" s="229"/>
      <c r="K105" s="229"/>
      <c r="L105" s="233"/>
      <c r="M105" s="234"/>
      <c r="N105" s="235"/>
      <c r="O105" s="235"/>
      <c r="P105" s="235"/>
      <c r="Q105" s="235"/>
      <c r="R105" s="235"/>
      <c r="S105" s="235"/>
      <c r="T105" s="235"/>
      <c r="U105" s="236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7" t="s">
        <v>127</v>
      </c>
      <c r="AU105" s="237" t="s">
        <v>81</v>
      </c>
      <c r="AV105" s="13" t="s">
        <v>79</v>
      </c>
      <c r="AW105" s="13" t="s">
        <v>33</v>
      </c>
      <c r="AX105" s="13" t="s">
        <v>71</v>
      </c>
      <c r="AY105" s="237" t="s">
        <v>115</v>
      </c>
    </row>
    <row r="106" s="14" customFormat="1">
      <c r="A106" s="14"/>
      <c r="B106" s="238"/>
      <c r="C106" s="239"/>
      <c r="D106" s="221" t="s">
        <v>127</v>
      </c>
      <c r="E106" s="240" t="s">
        <v>19</v>
      </c>
      <c r="F106" s="241" t="s">
        <v>236</v>
      </c>
      <c r="G106" s="239"/>
      <c r="H106" s="242">
        <v>14</v>
      </c>
      <c r="I106" s="243"/>
      <c r="J106" s="239"/>
      <c r="K106" s="239"/>
      <c r="L106" s="244"/>
      <c r="M106" s="245"/>
      <c r="N106" s="246"/>
      <c r="O106" s="246"/>
      <c r="P106" s="246"/>
      <c r="Q106" s="246"/>
      <c r="R106" s="246"/>
      <c r="S106" s="246"/>
      <c r="T106" s="246"/>
      <c r="U106" s="247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8" t="s">
        <v>127</v>
      </c>
      <c r="AU106" s="248" t="s">
        <v>81</v>
      </c>
      <c r="AV106" s="14" t="s">
        <v>81</v>
      </c>
      <c r="AW106" s="14" t="s">
        <v>33</v>
      </c>
      <c r="AX106" s="14" t="s">
        <v>71</v>
      </c>
      <c r="AY106" s="248" t="s">
        <v>115</v>
      </c>
    </row>
    <row r="107" s="13" customFormat="1">
      <c r="A107" s="13"/>
      <c r="B107" s="228"/>
      <c r="C107" s="229"/>
      <c r="D107" s="221" t="s">
        <v>127</v>
      </c>
      <c r="E107" s="230" t="s">
        <v>19</v>
      </c>
      <c r="F107" s="231" t="s">
        <v>287</v>
      </c>
      <c r="G107" s="229"/>
      <c r="H107" s="230" t="s">
        <v>19</v>
      </c>
      <c r="I107" s="232"/>
      <c r="J107" s="229"/>
      <c r="K107" s="229"/>
      <c r="L107" s="233"/>
      <c r="M107" s="234"/>
      <c r="N107" s="235"/>
      <c r="O107" s="235"/>
      <c r="P107" s="235"/>
      <c r="Q107" s="235"/>
      <c r="R107" s="235"/>
      <c r="S107" s="235"/>
      <c r="T107" s="235"/>
      <c r="U107" s="236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7" t="s">
        <v>127</v>
      </c>
      <c r="AU107" s="237" t="s">
        <v>81</v>
      </c>
      <c r="AV107" s="13" t="s">
        <v>79</v>
      </c>
      <c r="AW107" s="13" t="s">
        <v>33</v>
      </c>
      <c r="AX107" s="13" t="s">
        <v>71</v>
      </c>
      <c r="AY107" s="237" t="s">
        <v>115</v>
      </c>
    </row>
    <row r="108" s="14" customFormat="1">
      <c r="A108" s="14"/>
      <c r="B108" s="238"/>
      <c r="C108" s="239"/>
      <c r="D108" s="221" t="s">
        <v>127</v>
      </c>
      <c r="E108" s="240" t="s">
        <v>19</v>
      </c>
      <c r="F108" s="241" t="s">
        <v>171</v>
      </c>
      <c r="G108" s="239"/>
      <c r="H108" s="242">
        <v>6</v>
      </c>
      <c r="I108" s="243"/>
      <c r="J108" s="239"/>
      <c r="K108" s="239"/>
      <c r="L108" s="244"/>
      <c r="M108" s="245"/>
      <c r="N108" s="246"/>
      <c r="O108" s="246"/>
      <c r="P108" s="246"/>
      <c r="Q108" s="246"/>
      <c r="R108" s="246"/>
      <c r="S108" s="246"/>
      <c r="T108" s="246"/>
      <c r="U108" s="247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8" t="s">
        <v>127</v>
      </c>
      <c r="AU108" s="248" t="s">
        <v>81</v>
      </c>
      <c r="AV108" s="14" t="s">
        <v>81</v>
      </c>
      <c r="AW108" s="14" t="s">
        <v>33</v>
      </c>
      <c r="AX108" s="14" t="s">
        <v>71</v>
      </c>
      <c r="AY108" s="248" t="s">
        <v>115</v>
      </c>
    </row>
    <row r="109" s="13" customFormat="1">
      <c r="A109" s="13"/>
      <c r="B109" s="228"/>
      <c r="C109" s="229"/>
      <c r="D109" s="221" t="s">
        <v>127</v>
      </c>
      <c r="E109" s="230" t="s">
        <v>19</v>
      </c>
      <c r="F109" s="231" t="s">
        <v>288</v>
      </c>
      <c r="G109" s="229"/>
      <c r="H109" s="230" t="s">
        <v>19</v>
      </c>
      <c r="I109" s="232"/>
      <c r="J109" s="229"/>
      <c r="K109" s="229"/>
      <c r="L109" s="233"/>
      <c r="M109" s="234"/>
      <c r="N109" s="235"/>
      <c r="O109" s="235"/>
      <c r="P109" s="235"/>
      <c r="Q109" s="235"/>
      <c r="R109" s="235"/>
      <c r="S109" s="235"/>
      <c r="T109" s="235"/>
      <c r="U109" s="236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7" t="s">
        <v>127</v>
      </c>
      <c r="AU109" s="237" t="s">
        <v>81</v>
      </c>
      <c r="AV109" s="13" t="s">
        <v>79</v>
      </c>
      <c r="AW109" s="13" t="s">
        <v>33</v>
      </c>
      <c r="AX109" s="13" t="s">
        <v>71</v>
      </c>
      <c r="AY109" s="237" t="s">
        <v>115</v>
      </c>
    </row>
    <row r="110" s="14" customFormat="1">
      <c r="A110" s="14"/>
      <c r="B110" s="238"/>
      <c r="C110" s="239"/>
      <c r="D110" s="221" t="s">
        <v>127</v>
      </c>
      <c r="E110" s="240" t="s">
        <v>19</v>
      </c>
      <c r="F110" s="241" t="s">
        <v>179</v>
      </c>
      <c r="G110" s="239"/>
      <c r="H110" s="242">
        <v>7</v>
      </c>
      <c r="I110" s="243"/>
      <c r="J110" s="239"/>
      <c r="K110" s="239"/>
      <c r="L110" s="244"/>
      <c r="M110" s="245"/>
      <c r="N110" s="246"/>
      <c r="O110" s="246"/>
      <c r="P110" s="246"/>
      <c r="Q110" s="246"/>
      <c r="R110" s="246"/>
      <c r="S110" s="246"/>
      <c r="T110" s="246"/>
      <c r="U110" s="247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8" t="s">
        <v>127</v>
      </c>
      <c r="AU110" s="248" t="s">
        <v>81</v>
      </c>
      <c r="AV110" s="14" t="s">
        <v>81</v>
      </c>
      <c r="AW110" s="14" t="s">
        <v>33</v>
      </c>
      <c r="AX110" s="14" t="s">
        <v>71</v>
      </c>
      <c r="AY110" s="248" t="s">
        <v>115</v>
      </c>
    </row>
    <row r="111" s="13" customFormat="1">
      <c r="A111" s="13"/>
      <c r="B111" s="228"/>
      <c r="C111" s="229"/>
      <c r="D111" s="221" t="s">
        <v>127</v>
      </c>
      <c r="E111" s="230" t="s">
        <v>19</v>
      </c>
      <c r="F111" s="231" t="s">
        <v>289</v>
      </c>
      <c r="G111" s="229"/>
      <c r="H111" s="230" t="s">
        <v>19</v>
      </c>
      <c r="I111" s="232"/>
      <c r="J111" s="229"/>
      <c r="K111" s="229"/>
      <c r="L111" s="233"/>
      <c r="M111" s="234"/>
      <c r="N111" s="235"/>
      <c r="O111" s="235"/>
      <c r="P111" s="235"/>
      <c r="Q111" s="235"/>
      <c r="R111" s="235"/>
      <c r="S111" s="235"/>
      <c r="T111" s="235"/>
      <c r="U111" s="236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7" t="s">
        <v>127</v>
      </c>
      <c r="AU111" s="237" t="s">
        <v>81</v>
      </c>
      <c r="AV111" s="13" t="s">
        <v>79</v>
      </c>
      <c r="AW111" s="13" t="s">
        <v>33</v>
      </c>
      <c r="AX111" s="13" t="s">
        <v>71</v>
      </c>
      <c r="AY111" s="237" t="s">
        <v>115</v>
      </c>
    </row>
    <row r="112" s="14" customFormat="1">
      <c r="A112" s="14"/>
      <c r="B112" s="238"/>
      <c r="C112" s="239"/>
      <c r="D112" s="221" t="s">
        <v>127</v>
      </c>
      <c r="E112" s="240" t="s">
        <v>19</v>
      </c>
      <c r="F112" s="241" t="s">
        <v>159</v>
      </c>
      <c r="G112" s="239"/>
      <c r="H112" s="242">
        <v>9</v>
      </c>
      <c r="I112" s="243"/>
      <c r="J112" s="239"/>
      <c r="K112" s="239"/>
      <c r="L112" s="244"/>
      <c r="M112" s="245"/>
      <c r="N112" s="246"/>
      <c r="O112" s="246"/>
      <c r="P112" s="246"/>
      <c r="Q112" s="246"/>
      <c r="R112" s="246"/>
      <c r="S112" s="246"/>
      <c r="T112" s="246"/>
      <c r="U112" s="247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8" t="s">
        <v>127</v>
      </c>
      <c r="AU112" s="248" t="s">
        <v>81</v>
      </c>
      <c r="AV112" s="14" t="s">
        <v>81</v>
      </c>
      <c r="AW112" s="14" t="s">
        <v>33</v>
      </c>
      <c r="AX112" s="14" t="s">
        <v>71</v>
      </c>
      <c r="AY112" s="248" t="s">
        <v>115</v>
      </c>
    </row>
    <row r="113" s="13" customFormat="1">
      <c r="A113" s="13"/>
      <c r="B113" s="228"/>
      <c r="C113" s="229"/>
      <c r="D113" s="221" t="s">
        <v>127</v>
      </c>
      <c r="E113" s="230" t="s">
        <v>19</v>
      </c>
      <c r="F113" s="231" t="s">
        <v>290</v>
      </c>
      <c r="G113" s="229"/>
      <c r="H113" s="230" t="s">
        <v>19</v>
      </c>
      <c r="I113" s="232"/>
      <c r="J113" s="229"/>
      <c r="K113" s="229"/>
      <c r="L113" s="233"/>
      <c r="M113" s="234"/>
      <c r="N113" s="235"/>
      <c r="O113" s="235"/>
      <c r="P113" s="235"/>
      <c r="Q113" s="235"/>
      <c r="R113" s="235"/>
      <c r="S113" s="235"/>
      <c r="T113" s="235"/>
      <c r="U113" s="236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7" t="s">
        <v>127</v>
      </c>
      <c r="AU113" s="237" t="s">
        <v>81</v>
      </c>
      <c r="AV113" s="13" t="s">
        <v>79</v>
      </c>
      <c r="AW113" s="13" t="s">
        <v>33</v>
      </c>
      <c r="AX113" s="13" t="s">
        <v>71</v>
      </c>
      <c r="AY113" s="237" t="s">
        <v>115</v>
      </c>
    </row>
    <row r="114" s="14" customFormat="1">
      <c r="A114" s="14"/>
      <c r="B114" s="238"/>
      <c r="C114" s="239"/>
      <c r="D114" s="221" t="s">
        <v>127</v>
      </c>
      <c r="E114" s="240" t="s">
        <v>19</v>
      </c>
      <c r="F114" s="241" t="s">
        <v>243</v>
      </c>
      <c r="G114" s="239"/>
      <c r="H114" s="242">
        <v>15</v>
      </c>
      <c r="I114" s="243"/>
      <c r="J114" s="239"/>
      <c r="K114" s="239"/>
      <c r="L114" s="244"/>
      <c r="M114" s="245"/>
      <c r="N114" s="246"/>
      <c r="O114" s="246"/>
      <c r="P114" s="246"/>
      <c r="Q114" s="246"/>
      <c r="R114" s="246"/>
      <c r="S114" s="246"/>
      <c r="T114" s="246"/>
      <c r="U114" s="247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8" t="s">
        <v>127</v>
      </c>
      <c r="AU114" s="248" t="s">
        <v>81</v>
      </c>
      <c r="AV114" s="14" t="s">
        <v>81</v>
      </c>
      <c r="AW114" s="14" t="s">
        <v>33</v>
      </c>
      <c r="AX114" s="14" t="s">
        <v>71</v>
      </c>
      <c r="AY114" s="248" t="s">
        <v>115</v>
      </c>
    </row>
    <row r="115" s="15" customFormat="1">
      <c r="A115" s="15"/>
      <c r="B115" s="249"/>
      <c r="C115" s="250"/>
      <c r="D115" s="221" t="s">
        <v>127</v>
      </c>
      <c r="E115" s="251" t="s">
        <v>19</v>
      </c>
      <c r="F115" s="252" t="s">
        <v>132</v>
      </c>
      <c r="G115" s="250"/>
      <c r="H115" s="253">
        <v>74</v>
      </c>
      <c r="I115" s="254"/>
      <c r="J115" s="250"/>
      <c r="K115" s="250"/>
      <c r="L115" s="255"/>
      <c r="M115" s="256"/>
      <c r="N115" s="257"/>
      <c r="O115" s="257"/>
      <c r="P115" s="257"/>
      <c r="Q115" s="257"/>
      <c r="R115" s="257"/>
      <c r="S115" s="257"/>
      <c r="T115" s="257"/>
      <c r="U115" s="258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T115" s="259" t="s">
        <v>127</v>
      </c>
      <c r="AU115" s="259" t="s">
        <v>81</v>
      </c>
      <c r="AV115" s="15" t="s">
        <v>121</v>
      </c>
      <c r="AW115" s="15" t="s">
        <v>33</v>
      </c>
      <c r="AX115" s="15" t="s">
        <v>79</v>
      </c>
      <c r="AY115" s="259" t="s">
        <v>115</v>
      </c>
    </row>
    <row r="116" s="2" customFormat="1" ht="16.5" customHeight="1">
      <c r="A116" s="40"/>
      <c r="B116" s="41"/>
      <c r="C116" s="207" t="s">
        <v>141</v>
      </c>
      <c r="D116" s="207" t="s">
        <v>117</v>
      </c>
      <c r="E116" s="208" t="s">
        <v>291</v>
      </c>
      <c r="F116" s="209" t="s">
        <v>292</v>
      </c>
      <c r="G116" s="210" t="s">
        <v>120</v>
      </c>
      <c r="H116" s="211">
        <v>160</v>
      </c>
      <c r="I116" s="212"/>
      <c r="J116" s="213">
        <f>ROUND(I116*H116,2)</f>
        <v>0</v>
      </c>
      <c r="K116" s="214"/>
      <c r="L116" s="46"/>
      <c r="M116" s="215" t="s">
        <v>19</v>
      </c>
      <c r="N116" s="216" t="s">
        <v>44</v>
      </c>
      <c r="O116" s="87"/>
      <c r="P116" s="217">
        <f>O116*H116</f>
        <v>0</v>
      </c>
      <c r="Q116" s="217">
        <v>4.0000000000000003E-05</v>
      </c>
      <c r="R116" s="217">
        <f>Q116*H116</f>
        <v>0.0064000000000000003</v>
      </c>
      <c r="S116" s="217">
        <v>0</v>
      </c>
      <c r="T116" s="217">
        <f>S116*H116</f>
        <v>0</v>
      </c>
      <c r="U116" s="218" t="s">
        <v>19</v>
      </c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9" t="s">
        <v>121</v>
      </c>
      <c r="AT116" s="219" t="s">
        <v>117</v>
      </c>
      <c r="AU116" s="219" t="s">
        <v>81</v>
      </c>
      <c r="AY116" s="19" t="s">
        <v>115</v>
      </c>
      <c r="BE116" s="220">
        <f>IF(N116="základní",J116,0)</f>
        <v>0</v>
      </c>
      <c r="BF116" s="220">
        <f>IF(N116="snížená",J116,0)</f>
        <v>0</v>
      </c>
      <c r="BG116" s="220">
        <f>IF(N116="zákl. přenesená",J116,0)</f>
        <v>0</v>
      </c>
      <c r="BH116" s="220">
        <f>IF(N116="sníž. přenesená",J116,0)</f>
        <v>0</v>
      </c>
      <c r="BI116" s="220">
        <f>IF(N116="nulová",J116,0)</f>
        <v>0</v>
      </c>
      <c r="BJ116" s="19" t="s">
        <v>121</v>
      </c>
      <c r="BK116" s="220">
        <f>ROUND(I116*H116,2)</f>
        <v>0</v>
      </c>
      <c r="BL116" s="19" t="s">
        <v>121</v>
      </c>
      <c r="BM116" s="219" t="s">
        <v>293</v>
      </c>
    </row>
    <row r="117" s="2" customFormat="1">
      <c r="A117" s="40"/>
      <c r="B117" s="41"/>
      <c r="C117" s="42"/>
      <c r="D117" s="221" t="s">
        <v>123</v>
      </c>
      <c r="E117" s="42"/>
      <c r="F117" s="222" t="s">
        <v>294</v>
      </c>
      <c r="G117" s="42"/>
      <c r="H117" s="42"/>
      <c r="I117" s="223"/>
      <c r="J117" s="42"/>
      <c r="K117" s="42"/>
      <c r="L117" s="46"/>
      <c r="M117" s="224"/>
      <c r="N117" s="225"/>
      <c r="O117" s="87"/>
      <c r="P117" s="87"/>
      <c r="Q117" s="87"/>
      <c r="R117" s="87"/>
      <c r="S117" s="87"/>
      <c r="T117" s="87"/>
      <c r="U117" s="88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123</v>
      </c>
      <c r="AU117" s="19" t="s">
        <v>81</v>
      </c>
    </row>
    <row r="118" s="2" customFormat="1">
      <c r="A118" s="40"/>
      <c r="B118" s="41"/>
      <c r="C118" s="42"/>
      <c r="D118" s="226" t="s">
        <v>125</v>
      </c>
      <c r="E118" s="42"/>
      <c r="F118" s="227" t="s">
        <v>295</v>
      </c>
      <c r="G118" s="42"/>
      <c r="H118" s="42"/>
      <c r="I118" s="223"/>
      <c r="J118" s="42"/>
      <c r="K118" s="42"/>
      <c r="L118" s="46"/>
      <c r="M118" s="224"/>
      <c r="N118" s="225"/>
      <c r="O118" s="87"/>
      <c r="P118" s="87"/>
      <c r="Q118" s="87"/>
      <c r="R118" s="87"/>
      <c r="S118" s="87"/>
      <c r="T118" s="87"/>
      <c r="U118" s="88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125</v>
      </c>
      <c r="AU118" s="19" t="s">
        <v>81</v>
      </c>
    </row>
    <row r="119" s="13" customFormat="1">
      <c r="A119" s="13"/>
      <c r="B119" s="228"/>
      <c r="C119" s="229"/>
      <c r="D119" s="221" t="s">
        <v>127</v>
      </c>
      <c r="E119" s="230" t="s">
        <v>19</v>
      </c>
      <c r="F119" s="231" t="s">
        <v>296</v>
      </c>
      <c r="G119" s="229"/>
      <c r="H119" s="230" t="s">
        <v>19</v>
      </c>
      <c r="I119" s="232"/>
      <c r="J119" s="229"/>
      <c r="K119" s="229"/>
      <c r="L119" s="233"/>
      <c r="M119" s="234"/>
      <c r="N119" s="235"/>
      <c r="O119" s="235"/>
      <c r="P119" s="235"/>
      <c r="Q119" s="235"/>
      <c r="R119" s="235"/>
      <c r="S119" s="235"/>
      <c r="T119" s="235"/>
      <c r="U119" s="236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7" t="s">
        <v>127</v>
      </c>
      <c r="AU119" s="237" t="s">
        <v>81</v>
      </c>
      <c r="AV119" s="13" t="s">
        <v>79</v>
      </c>
      <c r="AW119" s="13" t="s">
        <v>33</v>
      </c>
      <c r="AX119" s="13" t="s">
        <v>71</v>
      </c>
      <c r="AY119" s="237" t="s">
        <v>115</v>
      </c>
    </row>
    <row r="120" s="13" customFormat="1">
      <c r="A120" s="13"/>
      <c r="B120" s="228"/>
      <c r="C120" s="229"/>
      <c r="D120" s="221" t="s">
        <v>127</v>
      </c>
      <c r="E120" s="230" t="s">
        <v>19</v>
      </c>
      <c r="F120" s="231" t="s">
        <v>297</v>
      </c>
      <c r="G120" s="229"/>
      <c r="H120" s="230" t="s">
        <v>19</v>
      </c>
      <c r="I120" s="232"/>
      <c r="J120" s="229"/>
      <c r="K120" s="229"/>
      <c r="L120" s="233"/>
      <c r="M120" s="234"/>
      <c r="N120" s="235"/>
      <c r="O120" s="235"/>
      <c r="P120" s="235"/>
      <c r="Q120" s="235"/>
      <c r="R120" s="235"/>
      <c r="S120" s="235"/>
      <c r="T120" s="235"/>
      <c r="U120" s="236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7" t="s">
        <v>127</v>
      </c>
      <c r="AU120" s="237" t="s">
        <v>81</v>
      </c>
      <c r="AV120" s="13" t="s">
        <v>79</v>
      </c>
      <c r="AW120" s="13" t="s">
        <v>33</v>
      </c>
      <c r="AX120" s="13" t="s">
        <v>71</v>
      </c>
      <c r="AY120" s="237" t="s">
        <v>115</v>
      </c>
    </row>
    <row r="121" s="13" customFormat="1">
      <c r="A121" s="13"/>
      <c r="B121" s="228"/>
      <c r="C121" s="229"/>
      <c r="D121" s="221" t="s">
        <v>127</v>
      </c>
      <c r="E121" s="230" t="s">
        <v>19</v>
      </c>
      <c r="F121" s="231" t="s">
        <v>298</v>
      </c>
      <c r="G121" s="229"/>
      <c r="H121" s="230" t="s">
        <v>19</v>
      </c>
      <c r="I121" s="232"/>
      <c r="J121" s="229"/>
      <c r="K121" s="229"/>
      <c r="L121" s="233"/>
      <c r="M121" s="234"/>
      <c r="N121" s="235"/>
      <c r="O121" s="235"/>
      <c r="P121" s="235"/>
      <c r="Q121" s="235"/>
      <c r="R121" s="235"/>
      <c r="S121" s="235"/>
      <c r="T121" s="235"/>
      <c r="U121" s="236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7" t="s">
        <v>127</v>
      </c>
      <c r="AU121" s="237" t="s">
        <v>81</v>
      </c>
      <c r="AV121" s="13" t="s">
        <v>79</v>
      </c>
      <c r="AW121" s="13" t="s">
        <v>33</v>
      </c>
      <c r="AX121" s="13" t="s">
        <v>71</v>
      </c>
      <c r="AY121" s="237" t="s">
        <v>115</v>
      </c>
    </row>
    <row r="122" s="14" customFormat="1">
      <c r="A122" s="14"/>
      <c r="B122" s="238"/>
      <c r="C122" s="239"/>
      <c r="D122" s="221" t="s">
        <v>127</v>
      </c>
      <c r="E122" s="240" t="s">
        <v>19</v>
      </c>
      <c r="F122" s="241" t="s">
        <v>299</v>
      </c>
      <c r="G122" s="239"/>
      <c r="H122" s="242">
        <v>160</v>
      </c>
      <c r="I122" s="243"/>
      <c r="J122" s="239"/>
      <c r="K122" s="239"/>
      <c r="L122" s="244"/>
      <c r="M122" s="245"/>
      <c r="N122" s="246"/>
      <c r="O122" s="246"/>
      <c r="P122" s="246"/>
      <c r="Q122" s="246"/>
      <c r="R122" s="246"/>
      <c r="S122" s="246"/>
      <c r="T122" s="246"/>
      <c r="U122" s="247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8" t="s">
        <v>127</v>
      </c>
      <c r="AU122" s="248" t="s">
        <v>81</v>
      </c>
      <c r="AV122" s="14" t="s">
        <v>81</v>
      </c>
      <c r="AW122" s="14" t="s">
        <v>33</v>
      </c>
      <c r="AX122" s="14" t="s">
        <v>71</v>
      </c>
      <c r="AY122" s="248" t="s">
        <v>115</v>
      </c>
    </row>
    <row r="123" s="15" customFormat="1">
      <c r="A123" s="15"/>
      <c r="B123" s="249"/>
      <c r="C123" s="250"/>
      <c r="D123" s="221" t="s">
        <v>127</v>
      </c>
      <c r="E123" s="251" t="s">
        <v>19</v>
      </c>
      <c r="F123" s="252" t="s">
        <v>132</v>
      </c>
      <c r="G123" s="250"/>
      <c r="H123" s="253">
        <v>160</v>
      </c>
      <c r="I123" s="254"/>
      <c r="J123" s="250"/>
      <c r="K123" s="250"/>
      <c r="L123" s="255"/>
      <c r="M123" s="256"/>
      <c r="N123" s="257"/>
      <c r="O123" s="257"/>
      <c r="P123" s="257"/>
      <c r="Q123" s="257"/>
      <c r="R123" s="257"/>
      <c r="S123" s="257"/>
      <c r="T123" s="257"/>
      <c r="U123" s="258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T123" s="259" t="s">
        <v>127</v>
      </c>
      <c r="AU123" s="259" t="s">
        <v>81</v>
      </c>
      <c r="AV123" s="15" t="s">
        <v>121</v>
      </c>
      <c r="AW123" s="15" t="s">
        <v>33</v>
      </c>
      <c r="AX123" s="15" t="s">
        <v>79</v>
      </c>
      <c r="AY123" s="259" t="s">
        <v>115</v>
      </c>
    </row>
    <row r="124" s="12" customFormat="1" ht="22.8" customHeight="1">
      <c r="A124" s="12"/>
      <c r="B124" s="191"/>
      <c r="C124" s="192"/>
      <c r="D124" s="193" t="s">
        <v>70</v>
      </c>
      <c r="E124" s="205" t="s">
        <v>159</v>
      </c>
      <c r="F124" s="205" t="s">
        <v>300</v>
      </c>
      <c r="G124" s="192"/>
      <c r="H124" s="192"/>
      <c r="I124" s="195"/>
      <c r="J124" s="206">
        <f>BK124</f>
        <v>0</v>
      </c>
      <c r="K124" s="192"/>
      <c r="L124" s="197"/>
      <c r="M124" s="198"/>
      <c r="N124" s="199"/>
      <c r="O124" s="199"/>
      <c r="P124" s="200">
        <f>SUM(P125:P339)</f>
        <v>0</v>
      </c>
      <c r="Q124" s="199"/>
      <c r="R124" s="200">
        <f>SUM(R125:R339)</f>
        <v>34.369033139999999</v>
      </c>
      <c r="S124" s="199"/>
      <c r="T124" s="200">
        <f>SUM(T125:T339)</f>
        <v>27.631525</v>
      </c>
      <c r="U124" s="201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02" t="s">
        <v>79</v>
      </c>
      <c r="AT124" s="203" t="s">
        <v>70</v>
      </c>
      <c r="AU124" s="203" t="s">
        <v>79</v>
      </c>
      <c r="AY124" s="202" t="s">
        <v>115</v>
      </c>
      <c r="BK124" s="204">
        <f>SUM(BK125:BK339)</f>
        <v>0</v>
      </c>
    </row>
    <row r="125" s="2" customFormat="1" ht="21.75" customHeight="1">
      <c r="A125" s="40"/>
      <c r="B125" s="41"/>
      <c r="C125" s="207" t="s">
        <v>121</v>
      </c>
      <c r="D125" s="207" t="s">
        <v>117</v>
      </c>
      <c r="E125" s="208" t="s">
        <v>301</v>
      </c>
      <c r="F125" s="209" t="s">
        <v>302</v>
      </c>
      <c r="G125" s="210" t="s">
        <v>197</v>
      </c>
      <c r="H125" s="211">
        <v>62.359999999999999</v>
      </c>
      <c r="I125" s="212"/>
      <c r="J125" s="213">
        <f>ROUND(I125*H125,2)</f>
        <v>0</v>
      </c>
      <c r="K125" s="214"/>
      <c r="L125" s="46"/>
      <c r="M125" s="215" t="s">
        <v>19</v>
      </c>
      <c r="N125" s="216" t="s">
        <v>44</v>
      </c>
      <c r="O125" s="87"/>
      <c r="P125" s="217">
        <f>O125*H125</f>
        <v>0</v>
      </c>
      <c r="Q125" s="217">
        <v>0</v>
      </c>
      <c r="R125" s="217">
        <f>Q125*H125</f>
        <v>0</v>
      </c>
      <c r="S125" s="217">
        <v>0</v>
      </c>
      <c r="T125" s="217">
        <f>S125*H125</f>
        <v>0</v>
      </c>
      <c r="U125" s="218" t="s">
        <v>19</v>
      </c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9" t="s">
        <v>121</v>
      </c>
      <c r="AT125" s="219" t="s">
        <v>117</v>
      </c>
      <c r="AU125" s="219" t="s">
        <v>81</v>
      </c>
      <c r="AY125" s="19" t="s">
        <v>115</v>
      </c>
      <c r="BE125" s="220">
        <f>IF(N125="základní",J125,0)</f>
        <v>0</v>
      </c>
      <c r="BF125" s="220">
        <f>IF(N125="snížená",J125,0)</f>
        <v>0</v>
      </c>
      <c r="BG125" s="220">
        <f>IF(N125="zákl. přenesená",J125,0)</f>
        <v>0</v>
      </c>
      <c r="BH125" s="220">
        <f>IF(N125="sníž. přenesená",J125,0)</f>
        <v>0</v>
      </c>
      <c r="BI125" s="220">
        <f>IF(N125="nulová",J125,0)</f>
        <v>0</v>
      </c>
      <c r="BJ125" s="19" t="s">
        <v>121</v>
      </c>
      <c r="BK125" s="220">
        <f>ROUND(I125*H125,2)</f>
        <v>0</v>
      </c>
      <c r="BL125" s="19" t="s">
        <v>121</v>
      </c>
      <c r="BM125" s="219" t="s">
        <v>303</v>
      </c>
    </row>
    <row r="126" s="2" customFormat="1">
      <c r="A126" s="40"/>
      <c r="B126" s="41"/>
      <c r="C126" s="42"/>
      <c r="D126" s="221" t="s">
        <v>123</v>
      </c>
      <c r="E126" s="42"/>
      <c r="F126" s="222" t="s">
        <v>304</v>
      </c>
      <c r="G126" s="42"/>
      <c r="H126" s="42"/>
      <c r="I126" s="223"/>
      <c r="J126" s="42"/>
      <c r="K126" s="42"/>
      <c r="L126" s="46"/>
      <c r="M126" s="224"/>
      <c r="N126" s="225"/>
      <c r="O126" s="87"/>
      <c r="P126" s="87"/>
      <c r="Q126" s="87"/>
      <c r="R126" s="87"/>
      <c r="S126" s="87"/>
      <c r="T126" s="87"/>
      <c r="U126" s="88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123</v>
      </c>
      <c r="AU126" s="19" t="s">
        <v>81</v>
      </c>
    </row>
    <row r="127" s="13" customFormat="1">
      <c r="A127" s="13"/>
      <c r="B127" s="228"/>
      <c r="C127" s="229"/>
      <c r="D127" s="221" t="s">
        <v>127</v>
      </c>
      <c r="E127" s="230" t="s">
        <v>19</v>
      </c>
      <c r="F127" s="231" t="s">
        <v>305</v>
      </c>
      <c r="G127" s="229"/>
      <c r="H127" s="230" t="s">
        <v>19</v>
      </c>
      <c r="I127" s="232"/>
      <c r="J127" s="229"/>
      <c r="K127" s="229"/>
      <c r="L127" s="233"/>
      <c r="M127" s="234"/>
      <c r="N127" s="235"/>
      <c r="O127" s="235"/>
      <c r="P127" s="235"/>
      <c r="Q127" s="235"/>
      <c r="R127" s="235"/>
      <c r="S127" s="235"/>
      <c r="T127" s="235"/>
      <c r="U127" s="236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7" t="s">
        <v>127</v>
      </c>
      <c r="AU127" s="237" t="s">
        <v>81</v>
      </c>
      <c r="AV127" s="13" t="s">
        <v>79</v>
      </c>
      <c r="AW127" s="13" t="s">
        <v>33</v>
      </c>
      <c r="AX127" s="13" t="s">
        <v>71</v>
      </c>
      <c r="AY127" s="237" t="s">
        <v>115</v>
      </c>
    </row>
    <row r="128" s="13" customFormat="1">
      <c r="A128" s="13"/>
      <c r="B128" s="228"/>
      <c r="C128" s="229"/>
      <c r="D128" s="221" t="s">
        <v>127</v>
      </c>
      <c r="E128" s="230" t="s">
        <v>19</v>
      </c>
      <c r="F128" s="231" t="s">
        <v>306</v>
      </c>
      <c r="G128" s="229"/>
      <c r="H128" s="230" t="s">
        <v>19</v>
      </c>
      <c r="I128" s="232"/>
      <c r="J128" s="229"/>
      <c r="K128" s="229"/>
      <c r="L128" s="233"/>
      <c r="M128" s="234"/>
      <c r="N128" s="235"/>
      <c r="O128" s="235"/>
      <c r="P128" s="235"/>
      <c r="Q128" s="235"/>
      <c r="R128" s="235"/>
      <c r="S128" s="235"/>
      <c r="T128" s="235"/>
      <c r="U128" s="236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7" t="s">
        <v>127</v>
      </c>
      <c r="AU128" s="237" t="s">
        <v>81</v>
      </c>
      <c r="AV128" s="13" t="s">
        <v>79</v>
      </c>
      <c r="AW128" s="13" t="s">
        <v>33</v>
      </c>
      <c r="AX128" s="13" t="s">
        <v>71</v>
      </c>
      <c r="AY128" s="237" t="s">
        <v>115</v>
      </c>
    </row>
    <row r="129" s="14" customFormat="1">
      <c r="A129" s="14"/>
      <c r="B129" s="238"/>
      <c r="C129" s="239"/>
      <c r="D129" s="221" t="s">
        <v>127</v>
      </c>
      <c r="E129" s="240" t="s">
        <v>19</v>
      </c>
      <c r="F129" s="241" t="s">
        <v>307</v>
      </c>
      <c r="G129" s="239"/>
      <c r="H129" s="242">
        <v>15.359999999999999</v>
      </c>
      <c r="I129" s="243"/>
      <c r="J129" s="239"/>
      <c r="K129" s="239"/>
      <c r="L129" s="244"/>
      <c r="M129" s="245"/>
      <c r="N129" s="246"/>
      <c r="O129" s="246"/>
      <c r="P129" s="246"/>
      <c r="Q129" s="246"/>
      <c r="R129" s="246"/>
      <c r="S129" s="246"/>
      <c r="T129" s="246"/>
      <c r="U129" s="247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8" t="s">
        <v>127</v>
      </c>
      <c r="AU129" s="248" t="s">
        <v>81</v>
      </c>
      <c r="AV129" s="14" t="s">
        <v>81</v>
      </c>
      <c r="AW129" s="14" t="s">
        <v>33</v>
      </c>
      <c r="AX129" s="14" t="s">
        <v>71</v>
      </c>
      <c r="AY129" s="248" t="s">
        <v>115</v>
      </c>
    </row>
    <row r="130" s="13" customFormat="1">
      <c r="A130" s="13"/>
      <c r="B130" s="228"/>
      <c r="C130" s="229"/>
      <c r="D130" s="221" t="s">
        <v>127</v>
      </c>
      <c r="E130" s="230" t="s">
        <v>19</v>
      </c>
      <c r="F130" s="231" t="s">
        <v>308</v>
      </c>
      <c r="G130" s="229"/>
      <c r="H130" s="230" t="s">
        <v>19</v>
      </c>
      <c r="I130" s="232"/>
      <c r="J130" s="229"/>
      <c r="K130" s="229"/>
      <c r="L130" s="233"/>
      <c r="M130" s="234"/>
      <c r="N130" s="235"/>
      <c r="O130" s="235"/>
      <c r="P130" s="235"/>
      <c r="Q130" s="235"/>
      <c r="R130" s="235"/>
      <c r="S130" s="235"/>
      <c r="T130" s="235"/>
      <c r="U130" s="236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7" t="s">
        <v>127</v>
      </c>
      <c r="AU130" s="237" t="s">
        <v>81</v>
      </c>
      <c r="AV130" s="13" t="s">
        <v>79</v>
      </c>
      <c r="AW130" s="13" t="s">
        <v>33</v>
      </c>
      <c r="AX130" s="13" t="s">
        <v>71</v>
      </c>
      <c r="AY130" s="237" t="s">
        <v>115</v>
      </c>
    </row>
    <row r="131" s="14" customFormat="1">
      <c r="A131" s="14"/>
      <c r="B131" s="238"/>
      <c r="C131" s="239"/>
      <c r="D131" s="221" t="s">
        <v>127</v>
      </c>
      <c r="E131" s="240" t="s">
        <v>19</v>
      </c>
      <c r="F131" s="241" t="s">
        <v>307</v>
      </c>
      <c r="G131" s="239"/>
      <c r="H131" s="242">
        <v>15.359999999999999</v>
      </c>
      <c r="I131" s="243"/>
      <c r="J131" s="239"/>
      <c r="K131" s="239"/>
      <c r="L131" s="244"/>
      <c r="M131" s="245"/>
      <c r="N131" s="246"/>
      <c r="O131" s="246"/>
      <c r="P131" s="246"/>
      <c r="Q131" s="246"/>
      <c r="R131" s="246"/>
      <c r="S131" s="246"/>
      <c r="T131" s="246"/>
      <c r="U131" s="247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8" t="s">
        <v>127</v>
      </c>
      <c r="AU131" s="248" t="s">
        <v>81</v>
      </c>
      <c r="AV131" s="14" t="s">
        <v>81</v>
      </c>
      <c r="AW131" s="14" t="s">
        <v>33</v>
      </c>
      <c r="AX131" s="14" t="s">
        <v>71</v>
      </c>
      <c r="AY131" s="248" t="s">
        <v>115</v>
      </c>
    </row>
    <row r="132" s="13" customFormat="1">
      <c r="A132" s="13"/>
      <c r="B132" s="228"/>
      <c r="C132" s="229"/>
      <c r="D132" s="221" t="s">
        <v>127</v>
      </c>
      <c r="E132" s="230" t="s">
        <v>19</v>
      </c>
      <c r="F132" s="231" t="s">
        <v>309</v>
      </c>
      <c r="G132" s="229"/>
      <c r="H132" s="230" t="s">
        <v>19</v>
      </c>
      <c r="I132" s="232"/>
      <c r="J132" s="229"/>
      <c r="K132" s="229"/>
      <c r="L132" s="233"/>
      <c r="M132" s="234"/>
      <c r="N132" s="235"/>
      <c r="O132" s="235"/>
      <c r="P132" s="235"/>
      <c r="Q132" s="235"/>
      <c r="R132" s="235"/>
      <c r="S132" s="235"/>
      <c r="T132" s="235"/>
      <c r="U132" s="236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7" t="s">
        <v>127</v>
      </c>
      <c r="AU132" s="237" t="s">
        <v>81</v>
      </c>
      <c r="AV132" s="13" t="s">
        <v>79</v>
      </c>
      <c r="AW132" s="13" t="s">
        <v>33</v>
      </c>
      <c r="AX132" s="13" t="s">
        <v>71</v>
      </c>
      <c r="AY132" s="237" t="s">
        <v>115</v>
      </c>
    </row>
    <row r="133" s="14" customFormat="1">
      <c r="A133" s="14"/>
      <c r="B133" s="238"/>
      <c r="C133" s="239"/>
      <c r="D133" s="221" t="s">
        <v>127</v>
      </c>
      <c r="E133" s="240" t="s">
        <v>19</v>
      </c>
      <c r="F133" s="241" t="s">
        <v>310</v>
      </c>
      <c r="G133" s="239"/>
      <c r="H133" s="242">
        <v>15.82</v>
      </c>
      <c r="I133" s="243"/>
      <c r="J133" s="239"/>
      <c r="K133" s="239"/>
      <c r="L133" s="244"/>
      <c r="M133" s="245"/>
      <c r="N133" s="246"/>
      <c r="O133" s="246"/>
      <c r="P133" s="246"/>
      <c r="Q133" s="246"/>
      <c r="R133" s="246"/>
      <c r="S133" s="246"/>
      <c r="T133" s="246"/>
      <c r="U133" s="247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8" t="s">
        <v>127</v>
      </c>
      <c r="AU133" s="248" t="s">
        <v>81</v>
      </c>
      <c r="AV133" s="14" t="s">
        <v>81</v>
      </c>
      <c r="AW133" s="14" t="s">
        <v>33</v>
      </c>
      <c r="AX133" s="14" t="s">
        <v>71</v>
      </c>
      <c r="AY133" s="248" t="s">
        <v>115</v>
      </c>
    </row>
    <row r="134" s="13" customFormat="1">
      <c r="A134" s="13"/>
      <c r="B134" s="228"/>
      <c r="C134" s="229"/>
      <c r="D134" s="221" t="s">
        <v>127</v>
      </c>
      <c r="E134" s="230" t="s">
        <v>19</v>
      </c>
      <c r="F134" s="231" t="s">
        <v>311</v>
      </c>
      <c r="G134" s="229"/>
      <c r="H134" s="230" t="s">
        <v>19</v>
      </c>
      <c r="I134" s="232"/>
      <c r="J134" s="229"/>
      <c r="K134" s="229"/>
      <c r="L134" s="233"/>
      <c r="M134" s="234"/>
      <c r="N134" s="235"/>
      <c r="O134" s="235"/>
      <c r="P134" s="235"/>
      <c r="Q134" s="235"/>
      <c r="R134" s="235"/>
      <c r="S134" s="235"/>
      <c r="T134" s="235"/>
      <c r="U134" s="236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7" t="s">
        <v>127</v>
      </c>
      <c r="AU134" s="237" t="s">
        <v>81</v>
      </c>
      <c r="AV134" s="13" t="s">
        <v>79</v>
      </c>
      <c r="AW134" s="13" t="s">
        <v>33</v>
      </c>
      <c r="AX134" s="13" t="s">
        <v>71</v>
      </c>
      <c r="AY134" s="237" t="s">
        <v>115</v>
      </c>
    </row>
    <row r="135" s="14" customFormat="1">
      <c r="A135" s="14"/>
      <c r="B135" s="238"/>
      <c r="C135" s="239"/>
      <c r="D135" s="221" t="s">
        <v>127</v>
      </c>
      <c r="E135" s="240" t="s">
        <v>19</v>
      </c>
      <c r="F135" s="241" t="s">
        <v>310</v>
      </c>
      <c r="G135" s="239"/>
      <c r="H135" s="242">
        <v>15.82</v>
      </c>
      <c r="I135" s="243"/>
      <c r="J135" s="239"/>
      <c r="K135" s="239"/>
      <c r="L135" s="244"/>
      <c r="M135" s="245"/>
      <c r="N135" s="246"/>
      <c r="O135" s="246"/>
      <c r="P135" s="246"/>
      <c r="Q135" s="246"/>
      <c r="R135" s="246"/>
      <c r="S135" s="246"/>
      <c r="T135" s="246"/>
      <c r="U135" s="247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48" t="s">
        <v>127</v>
      </c>
      <c r="AU135" s="248" t="s">
        <v>81</v>
      </c>
      <c r="AV135" s="14" t="s">
        <v>81</v>
      </c>
      <c r="AW135" s="14" t="s">
        <v>33</v>
      </c>
      <c r="AX135" s="14" t="s">
        <v>71</v>
      </c>
      <c r="AY135" s="248" t="s">
        <v>115</v>
      </c>
    </row>
    <row r="136" s="15" customFormat="1">
      <c r="A136" s="15"/>
      <c r="B136" s="249"/>
      <c r="C136" s="250"/>
      <c r="D136" s="221" t="s">
        <v>127</v>
      </c>
      <c r="E136" s="251" t="s">
        <v>19</v>
      </c>
      <c r="F136" s="252" t="s">
        <v>132</v>
      </c>
      <c r="G136" s="250"/>
      <c r="H136" s="253">
        <v>62.359999999999999</v>
      </c>
      <c r="I136" s="254"/>
      <c r="J136" s="250"/>
      <c r="K136" s="250"/>
      <c r="L136" s="255"/>
      <c r="M136" s="256"/>
      <c r="N136" s="257"/>
      <c r="O136" s="257"/>
      <c r="P136" s="257"/>
      <c r="Q136" s="257"/>
      <c r="R136" s="257"/>
      <c r="S136" s="257"/>
      <c r="T136" s="257"/>
      <c r="U136" s="258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59" t="s">
        <v>127</v>
      </c>
      <c r="AU136" s="259" t="s">
        <v>81</v>
      </c>
      <c r="AV136" s="15" t="s">
        <v>121</v>
      </c>
      <c r="AW136" s="15" t="s">
        <v>33</v>
      </c>
      <c r="AX136" s="15" t="s">
        <v>79</v>
      </c>
      <c r="AY136" s="259" t="s">
        <v>115</v>
      </c>
    </row>
    <row r="137" s="2" customFormat="1" ht="24.15" customHeight="1">
      <c r="A137" s="40"/>
      <c r="B137" s="41"/>
      <c r="C137" s="207" t="s">
        <v>162</v>
      </c>
      <c r="D137" s="207" t="s">
        <v>117</v>
      </c>
      <c r="E137" s="208" t="s">
        <v>312</v>
      </c>
      <c r="F137" s="209" t="s">
        <v>313</v>
      </c>
      <c r="G137" s="210" t="s">
        <v>197</v>
      </c>
      <c r="H137" s="211">
        <v>1247.2000000000001</v>
      </c>
      <c r="I137" s="212"/>
      <c r="J137" s="213">
        <f>ROUND(I137*H137,2)</f>
        <v>0</v>
      </c>
      <c r="K137" s="214"/>
      <c r="L137" s="46"/>
      <c r="M137" s="215" t="s">
        <v>19</v>
      </c>
      <c r="N137" s="216" t="s">
        <v>44</v>
      </c>
      <c r="O137" s="87"/>
      <c r="P137" s="217">
        <f>O137*H137</f>
        <v>0</v>
      </c>
      <c r="Q137" s="217">
        <v>0</v>
      </c>
      <c r="R137" s="217">
        <f>Q137*H137</f>
        <v>0</v>
      </c>
      <c r="S137" s="217">
        <v>0</v>
      </c>
      <c r="T137" s="217">
        <f>S137*H137</f>
        <v>0</v>
      </c>
      <c r="U137" s="218" t="s">
        <v>19</v>
      </c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9" t="s">
        <v>121</v>
      </c>
      <c r="AT137" s="219" t="s">
        <v>117</v>
      </c>
      <c r="AU137" s="219" t="s">
        <v>81</v>
      </c>
      <c r="AY137" s="19" t="s">
        <v>115</v>
      </c>
      <c r="BE137" s="220">
        <f>IF(N137="základní",J137,0)</f>
        <v>0</v>
      </c>
      <c r="BF137" s="220">
        <f>IF(N137="snížená",J137,0)</f>
        <v>0</v>
      </c>
      <c r="BG137" s="220">
        <f>IF(N137="zákl. přenesená",J137,0)</f>
        <v>0</v>
      </c>
      <c r="BH137" s="220">
        <f>IF(N137="sníž. přenesená",J137,0)</f>
        <v>0</v>
      </c>
      <c r="BI137" s="220">
        <f>IF(N137="nulová",J137,0)</f>
        <v>0</v>
      </c>
      <c r="BJ137" s="19" t="s">
        <v>121</v>
      </c>
      <c r="BK137" s="220">
        <f>ROUND(I137*H137,2)</f>
        <v>0</v>
      </c>
      <c r="BL137" s="19" t="s">
        <v>121</v>
      </c>
      <c r="BM137" s="219" t="s">
        <v>314</v>
      </c>
    </row>
    <row r="138" s="2" customFormat="1">
      <c r="A138" s="40"/>
      <c r="B138" s="41"/>
      <c r="C138" s="42"/>
      <c r="D138" s="221" t="s">
        <v>123</v>
      </c>
      <c r="E138" s="42"/>
      <c r="F138" s="222" t="s">
        <v>315</v>
      </c>
      <c r="G138" s="42"/>
      <c r="H138" s="42"/>
      <c r="I138" s="223"/>
      <c r="J138" s="42"/>
      <c r="K138" s="42"/>
      <c r="L138" s="46"/>
      <c r="M138" s="224"/>
      <c r="N138" s="225"/>
      <c r="O138" s="87"/>
      <c r="P138" s="87"/>
      <c r="Q138" s="87"/>
      <c r="R138" s="87"/>
      <c r="S138" s="87"/>
      <c r="T138" s="87"/>
      <c r="U138" s="88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123</v>
      </c>
      <c r="AU138" s="19" t="s">
        <v>81</v>
      </c>
    </row>
    <row r="139" s="13" customFormat="1">
      <c r="A139" s="13"/>
      <c r="B139" s="228"/>
      <c r="C139" s="229"/>
      <c r="D139" s="221" t="s">
        <v>127</v>
      </c>
      <c r="E139" s="230" t="s">
        <v>19</v>
      </c>
      <c r="F139" s="231" t="s">
        <v>316</v>
      </c>
      <c r="G139" s="229"/>
      <c r="H139" s="230" t="s">
        <v>19</v>
      </c>
      <c r="I139" s="232"/>
      <c r="J139" s="229"/>
      <c r="K139" s="229"/>
      <c r="L139" s="233"/>
      <c r="M139" s="234"/>
      <c r="N139" s="235"/>
      <c r="O139" s="235"/>
      <c r="P139" s="235"/>
      <c r="Q139" s="235"/>
      <c r="R139" s="235"/>
      <c r="S139" s="235"/>
      <c r="T139" s="235"/>
      <c r="U139" s="236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7" t="s">
        <v>127</v>
      </c>
      <c r="AU139" s="237" t="s">
        <v>81</v>
      </c>
      <c r="AV139" s="13" t="s">
        <v>79</v>
      </c>
      <c r="AW139" s="13" t="s">
        <v>33</v>
      </c>
      <c r="AX139" s="13" t="s">
        <v>71</v>
      </c>
      <c r="AY139" s="237" t="s">
        <v>115</v>
      </c>
    </row>
    <row r="140" s="14" customFormat="1">
      <c r="A140" s="14"/>
      <c r="B140" s="238"/>
      <c r="C140" s="239"/>
      <c r="D140" s="221" t="s">
        <v>127</v>
      </c>
      <c r="E140" s="240" t="s">
        <v>19</v>
      </c>
      <c r="F140" s="241" t="s">
        <v>317</v>
      </c>
      <c r="G140" s="239"/>
      <c r="H140" s="242">
        <v>1247.2000000000001</v>
      </c>
      <c r="I140" s="243"/>
      <c r="J140" s="239"/>
      <c r="K140" s="239"/>
      <c r="L140" s="244"/>
      <c r="M140" s="245"/>
      <c r="N140" s="246"/>
      <c r="O140" s="246"/>
      <c r="P140" s="246"/>
      <c r="Q140" s="246"/>
      <c r="R140" s="246"/>
      <c r="S140" s="246"/>
      <c r="T140" s="246"/>
      <c r="U140" s="247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8" t="s">
        <v>127</v>
      </c>
      <c r="AU140" s="248" t="s">
        <v>81</v>
      </c>
      <c r="AV140" s="14" t="s">
        <v>81</v>
      </c>
      <c r="AW140" s="14" t="s">
        <v>33</v>
      </c>
      <c r="AX140" s="14" t="s">
        <v>79</v>
      </c>
      <c r="AY140" s="248" t="s">
        <v>115</v>
      </c>
    </row>
    <row r="141" s="2" customFormat="1" ht="24.15" customHeight="1">
      <c r="A141" s="40"/>
      <c r="B141" s="41"/>
      <c r="C141" s="207" t="s">
        <v>171</v>
      </c>
      <c r="D141" s="207" t="s">
        <v>117</v>
      </c>
      <c r="E141" s="208" t="s">
        <v>318</v>
      </c>
      <c r="F141" s="209" t="s">
        <v>319</v>
      </c>
      <c r="G141" s="210" t="s">
        <v>197</v>
      </c>
      <c r="H141" s="211">
        <v>62.359999999999999</v>
      </c>
      <c r="I141" s="212"/>
      <c r="J141" s="213">
        <f>ROUND(I141*H141,2)</f>
        <v>0</v>
      </c>
      <c r="K141" s="214"/>
      <c r="L141" s="46"/>
      <c r="M141" s="215" t="s">
        <v>19</v>
      </c>
      <c r="N141" s="216" t="s">
        <v>44</v>
      </c>
      <c r="O141" s="87"/>
      <c r="P141" s="217">
        <f>O141*H141</f>
        <v>0</v>
      </c>
      <c r="Q141" s="217">
        <v>0</v>
      </c>
      <c r="R141" s="217">
        <f>Q141*H141</f>
        <v>0</v>
      </c>
      <c r="S141" s="217">
        <v>0</v>
      </c>
      <c r="T141" s="217">
        <f>S141*H141</f>
        <v>0</v>
      </c>
      <c r="U141" s="218" t="s">
        <v>19</v>
      </c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9" t="s">
        <v>121</v>
      </c>
      <c r="AT141" s="219" t="s">
        <v>117</v>
      </c>
      <c r="AU141" s="219" t="s">
        <v>81</v>
      </c>
      <c r="AY141" s="19" t="s">
        <v>115</v>
      </c>
      <c r="BE141" s="220">
        <f>IF(N141="základní",J141,0)</f>
        <v>0</v>
      </c>
      <c r="BF141" s="220">
        <f>IF(N141="snížená",J141,0)</f>
        <v>0</v>
      </c>
      <c r="BG141" s="220">
        <f>IF(N141="zákl. přenesená",J141,0)</f>
        <v>0</v>
      </c>
      <c r="BH141" s="220">
        <f>IF(N141="sníž. přenesená",J141,0)</f>
        <v>0</v>
      </c>
      <c r="BI141" s="220">
        <f>IF(N141="nulová",J141,0)</f>
        <v>0</v>
      </c>
      <c r="BJ141" s="19" t="s">
        <v>121</v>
      </c>
      <c r="BK141" s="220">
        <f>ROUND(I141*H141,2)</f>
        <v>0</v>
      </c>
      <c r="BL141" s="19" t="s">
        <v>121</v>
      </c>
      <c r="BM141" s="219" t="s">
        <v>320</v>
      </c>
    </row>
    <row r="142" s="2" customFormat="1">
      <c r="A142" s="40"/>
      <c r="B142" s="41"/>
      <c r="C142" s="42"/>
      <c r="D142" s="221" t="s">
        <v>123</v>
      </c>
      <c r="E142" s="42"/>
      <c r="F142" s="222" t="s">
        <v>321</v>
      </c>
      <c r="G142" s="42"/>
      <c r="H142" s="42"/>
      <c r="I142" s="223"/>
      <c r="J142" s="42"/>
      <c r="K142" s="42"/>
      <c r="L142" s="46"/>
      <c r="M142" s="224"/>
      <c r="N142" s="225"/>
      <c r="O142" s="87"/>
      <c r="P142" s="87"/>
      <c r="Q142" s="87"/>
      <c r="R142" s="87"/>
      <c r="S142" s="87"/>
      <c r="T142" s="87"/>
      <c r="U142" s="88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123</v>
      </c>
      <c r="AU142" s="19" t="s">
        <v>81</v>
      </c>
    </row>
    <row r="143" s="13" customFormat="1">
      <c r="A143" s="13"/>
      <c r="B143" s="228"/>
      <c r="C143" s="229"/>
      <c r="D143" s="221" t="s">
        <v>127</v>
      </c>
      <c r="E143" s="230" t="s">
        <v>19</v>
      </c>
      <c r="F143" s="231" t="s">
        <v>305</v>
      </c>
      <c r="G143" s="229"/>
      <c r="H143" s="230" t="s">
        <v>19</v>
      </c>
      <c r="I143" s="232"/>
      <c r="J143" s="229"/>
      <c r="K143" s="229"/>
      <c r="L143" s="233"/>
      <c r="M143" s="234"/>
      <c r="N143" s="235"/>
      <c r="O143" s="235"/>
      <c r="P143" s="235"/>
      <c r="Q143" s="235"/>
      <c r="R143" s="235"/>
      <c r="S143" s="235"/>
      <c r="T143" s="235"/>
      <c r="U143" s="236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7" t="s">
        <v>127</v>
      </c>
      <c r="AU143" s="237" t="s">
        <v>81</v>
      </c>
      <c r="AV143" s="13" t="s">
        <v>79</v>
      </c>
      <c r="AW143" s="13" t="s">
        <v>33</v>
      </c>
      <c r="AX143" s="13" t="s">
        <v>71</v>
      </c>
      <c r="AY143" s="237" t="s">
        <v>115</v>
      </c>
    </row>
    <row r="144" s="13" customFormat="1">
      <c r="A144" s="13"/>
      <c r="B144" s="228"/>
      <c r="C144" s="229"/>
      <c r="D144" s="221" t="s">
        <v>127</v>
      </c>
      <c r="E144" s="230" t="s">
        <v>19</v>
      </c>
      <c r="F144" s="231" t="s">
        <v>306</v>
      </c>
      <c r="G144" s="229"/>
      <c r="H144" s="230" t="s">
        <v>19</v>
      </c>
      <c r="I144" s="232"/>
      <c r="J144" s="229"/>
      <c r="K144" s="229"/>
      <c r="L144" s="233"/>
      <c r="M144" s="234"/>
      <c r="N144" s="235"/>
      <c r="O144" s="235"/>
      <c r="P144" s="235"/>
      <c r="Q144" s="235"/>
      <c r="R144" s="235"/>
      <c r="S144" s="235"/>
      <c r="T144" s="235"/>
      <c r="U144" s="236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7" t="s">
        <v>127</v>
      </c>
      <c r="AU144" s="237" t="s">
        <v>81</v>
      </c>
      <c r="AV144" s="13" t="s">
        <v>79</v>
      </c>
      <c r="AW144" s="13" t="s">
        <v>33</v>
      </c>
      <c r="AX144" s="13" t="s">
        <v>71</v>
      </c>
      <c r="AY144" s="237" t="s">
        <v>115</v>
      </c>
    </row>
    <row r="145" s="14" customFormat="1">
      <c r="A145" s="14"/>
      <c r="B145" s="238"/>
      <c r="C145" s="239"/>
      <c r="D145" s="221" t="s">
        <v>127</v>
      </c>
      <c r="E145" s="240" t="s">
        <v>19</v>
      </c>
      <c r="F145" s="241" t="s">
        <v>307</v>
      </c>
      <c r="G145" s="239"/>
      <c r="H145" s="242">
        <v>15.359999999999999</v>
      </c>
      <c r="I145" s="243"/>
      <c r="J145" s="239"/>
      <c r="K145" s="239"/>
      <c r="L145" s="244"/>
      <c r="M145" s="245"/>
      <c r="N145" s="246"/>
      <c r="O145" s="246"/>
      <c r="P145" s="246"/>
      <c r="Q145" s="246"/>
      <c r="R145" s="246"/>
      <c r="S145" s="246"/>
      <c r="T145" s="246"/>
      <c r="U145" s="247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8" t="s">
        <v>127</v>
      </c>
      <c r="AU145" s="248" t="s">
        <v>81</v>
      </c>
      <c r="AV145" s="14" t="s">
        <v>81</v>
      </c>
      <c r="AW145" s="14" t="s">
        <v>33</v>
      </c>
      <c r="AX145" s="14" t="s">
        <v>71</v>
      </c>
      <c r="AY145" s="248" t="s">
        <v>115</v>
      </c>
    </row>
    <row r="146" s="13" customFormat="1">
      <c r="A146" s="13"/>
      <c r="B146" s="228"/>
      <c r="C146" s="229"/>
      <c r="D146" s="221" t="s">
        <v>127</v>
      </c>
      <c r="E146" s="230" t="s">
        <v>19</v>
      </c>
      <c r="F146" s="231" t="s">
        <v>308</v>
      </c>
      <c r="G146" s="229"/>
      <c r="H146" s="230" t="s">
        <v>19</v>
      </c>
      <c r="I146" s="232"/>
      <c r="J146" s="229"/>
      <c r="K146" s="229"/>
      <c r="L146" s="233"/>
      <c r="M146" s="234"/>
      <c r="N146" s="235"/>
      <c r="O146" s="235"/>
      <c r="P146" s="235"/>
      <c r="Q146" s="235"/>
      <c r="R146" s="235"/>
      <c r="S146" s="235"/>
      <c r="T146" s="235"/>
      <c r="U146" s="236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7" t="s">
        <v>127</v>
      </c>
      <c r="AU146" s="237" t="s">
        <v>81</v>
      </c>
      <c r="AV146" s="13" t="s">
        <v>79</v>
      </c>
      <c r="AW146" s="13" t="s">
        <v>33</v>
      </c>
      <c r="AX146" s="13" t="s">
        <v>71</v>
      </c>
      <c r="AY146" s="237" t="s">
        <v>115</v>
      </c>
    </row>
    <row r="147" s="14" customFormat="1">
      <c r="A147" s="14"/>
      <c r="B147" s="238"/>
      <c r="C147" s="239"/>
      <c r="D147" s="221" t="s">
        <v>127</v>
      </c>
      <c r="E147" s="240" t="s">
        <v>19</v>
      </c>
      <c r="F147" s="241" t="s">
        <v>307</v>
      </c>
      <c r="G147" s="239"/>
      <c r="H147" s="242">
        <v>15.359999999999999</v>
      </c>
      <c r="I147" s="243"/>
      <c r="J147" s="239"/>
      <c r="K147" s="239"/>
      <c r="L147" s="244"/>
      <c r="M147" s="245"/>
      <c r="N147" s="246"/>
      <c r="O147" s="246"/>
      <c r="P147" s="246"/>
      <c r="Q147" s="246"/>
      <c r="R147" s="246"/>
      <c r="S147" s="246"/>
      <c r="T147" s="246"/>
      <c r="U147" s="247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8" t="s">
        <v>127</v>
      </c>
      <c r="AU147" s="248" t="s">
        <v>81</v>
      </c>
      <c r="AV147" s="14" t="s">
        <v>81</v>
      </c>
      <c r="AW147" s="14" t="s">
        <v>33</v>
      </c>
      <c r="AX147" s="14" t="s">
        <v>71</v>
      </c>
      <c r="AY147" s="248" t="s">
        <v>115</v>
      </c>
    </row>
    <row r="148" s="13" customFormat="1">
      <c r="A148" s="13"/>
      <c r="B148" s="228"/>
      <c r="C148" s="229"/>
      <c r="D148" s="221" t="s">
        <v>127</v>
      </c>
      <c r="E148" s="230" t="s">
        <v>19</v>
      </c>
      <c r="F148" s="231" t="s">
        <v>309</v>
      </c>
      <c r="G148" s="229"/>
      <c r="H148" s="230" t="s">
        <v>19</v>
      </c>
      <c r="I148" s="232"/>
      <c r="J148" s="229"/>
      <c r="K148" s="229"/>
      <c r="L148" s="233"/>
      <c r="M148" s="234"/>
      <c r="N148" s="235"/>
      <c r="O148" s="235"/>
      <c r="P148" s="235"/>
      <c r="Q148" s="235"/>
      <c r="R148" s="235"/>
      <c r="S148" s="235"/>
      <c r="T148" s="235"/>
      <c r="U148" s="236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7" t="s">
        <v>127</v>
      </c>
      <c r="AU148" s="237" t="s">
        <v>81</v>
      </c>
      <c r="AV148" s="13" t="s">
        <v>79</v>
      </c>
      <c r="AW148" s="13" t="s">
        <v>33</v>
      </c>
      <c r="AX148" s="13" t="s">
        <v>71</v>
      </c>
      <c r="AY148" s="237" t="s">
        <v>115</v>
      </c>
    </row>
    <row r="149" s="14" customFormat="1">
      <c r="A149" s="14"/>
      <c r="B149" s="238"/>
      <c r="C149" s="239"/>
      <c r="D149" s="221" t="s">
        <v>127</v>
      </c>
      <c r="E149" s="240" t="s">
        <v>19</v>
      </c>
      <c r="F149" s="241" t="s">
        <v>310</v>
      </c>
      <c r="G149" s="239"/>
      <c r="H149" s="242">
        <v>15.82</v>
      </c>
      <c r="I149" s="243"/>
      <c r="J149" s="239"/>
      <c r="K149" s="239"/>
      <c r="L149" s="244"/>
      <c r="M149" s="245"/>
      <c r="N149" s="246"/>
      <c r="O149" s="246"/>
      <c r="P149" s="246"/>
      <c r="Q149" s="246"/>
      <c r="R149" s="246"/>
      <c r="S149" s="246"/>
      <c r="T149" s="246"/>
      <c r="U149" s="247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8" t="s">
        <v>127</v>
      </c>
      <c r="AU149" s="248" t="s">
        <v>81</v>
      </c>
      <c r="AV149" s="14" t="s">
        <v>81</v>
      </c>
      <c r="AW149" s="14" t="s">
        <v>33</v>
      </c>
      <c r="AX149" s="14" t="s">
        <v>71</v>
      </c>
      <c r="AY149" s="248" t="s">
        <v>115</v>
      </c>
    </row>
    <row r="150" s="13" customFormat="1">
      <c r="A150" s="13"/>
      <c r="B150" s="228"/>
      <c r="C150" s="229"/>
      <c r="D150" s="221" t="s">
        <v>127</v>
      </c>
      <c r="E150" s="230" t="s">
        <v>19</v>
      </c>
      <c r="F150" s="231" t="s">
        <v>311</v>
      </c>
      <c r="G150" s="229"/>
      <c r="H150" s="230" t="s">
        <v>19</v>
      </c>
      <c r="I150" s="232"/>
      <c r="J150" s="229"/>
      <c r="K150" s="229"/>
      <c r="L150" s="233"/>
      <c r="M150" s="234"/>
      <c r="N150" s="235"/>
      <c r="O150" s="235"/>
      <c r="P150" s="235"/>
      <c r="Q150" s="235"/>
      <c r="R150" s="235"/>
      <c r="S150" s="235"/>
      <c r="T150" s="235"/>
      <c r="U150" s="236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7" t="s">
        <v>127</v>
      </c>
      <c r="AU150" s="237" t="s">
        <v>81</v>
      </c>
      <c r="AV150" s="13" t="s">
        <v>79</v>
      </c>
      <c r="AW150" s="13" t="s">
        <v>33</v>
      </c>
      <c r="AX150" s="13" t="s">
        <v>71</v>
      </c>
      <c r="AY150" s="237" t="s">
        <v>115</v>
      </c>
    </row>
    <row r="151" s="14" customFormat="1">
      <c r="A151" s="14"/>
      <c r="B151" s="238"/>
      <c r="C151" s="239"/>
      <c r="D151" s="221" t="s">
        <v>127</v>
      </c>
      <c r="E151" s="240" t="s">
        <v>19</v>
      </c>
      <c r="F151" s="241" t="s">
        <v>310</v>
      </c>
      <c r="G151" s="239"/>
      <c r="H151" s="242">
        <v>15.82</v>
      </c>
      <c r="I151" s="243"/>
      <c r="J151" s="239"/>
      <c r="K151" s="239"/>
      <c r="L151" s="244"/>
      <c r="M151" s="245"/>
      <c r="N151" s="246"/>
      <c r="O151" s="246"/>
      <c r="P151" s="246"/>
      <c r="Q151" s="246"/>
      <c r="R151" s="246"/>
      <c r="S151" s="246"/>
      <c r="T151" s="246"/>
      <c r="U151" s="247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8" t="s">
        <v>127</v>
      </c>
      <c r="AU151" s="248" t="s">
        <v>81</v>
      </c>
      <c r="AV151" s="14" t="s">
        <v>81</v>
      </c>
      <c r="AW151" s="14" t="s">
        <v>33</v>
      </c>
      <c r="AX151" s="14" t="s">
        <v>71</v>
      </c>
      <c r="AY151" s="248" t="s">
        <v>115</v>
      </c>
    </row>
    <row r="152" s="15" customFormat="1">
      <c r="A152" s="15"/>
      <c r="B152" s="249"/>
      <c r="C152" s="250"/>
      <c r="D152" s="221" t="s">
        <v>127</v>
      </c>
      <c r="E152" s="251" t="s">
        <v>19</v>
      </c>
      <c r="F152" s="252" t="s">
        <v>132</v>
      </c>
      <c r="G152" s="250"/>
      <c r="H152" s="253">
        <v>62.359999999999999</v>
      </c>
      <c r="I152" s="254"/>
      <c r="J152" s="250"/>
      <c r="K152" s="250"/>
      <c r="L152" s="255"/>
      <c r="M152" s="256"/>
      <c r="N152" s="257"/>
      <c r="O152" s="257"/>
      <c r="P152" s="257"/>
      <c r="Q152" s="257"/>
      <c r="R152" s="257"/>
      <c r="S152" s="257"/>
      <c r="T152" s="257"/>
      <c r="U152" s="258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59" t="s">
        <v>127</v>
      </c>
      <c r="AU152" s="259" t="s">
        <v>81</v>
      </c>
      <c r="AV152" s="15" t="s">
        <v>121</v>
      </c>
      <c r="AW152" s="15" t="s">
        <v>33</v>
      </c>
      <c r="AX152" s="15" t="s">
        <v>79</v>
      </c>
      <c r="AY152" s="259" t="s">
        <v>115</v>
      </c>
    </row>
    <row r="153" s="2" customFormat="1" ht="16.5" customHeight="1">
      <c r="A153" s="40"/>
      <c r="B153" s="41"/>
      <c r="C153" s="207" t="s">
        <v>179</v>
      </c>
      <c r="D153" s="207" t="s">
        <v>117</v>
      </c>
      <c r="E153" s="208" t="s">
        <v>322</v>
      </c>
      <c r="F153" s="209" t="s">
        <v>323</v>
      </c>
      <c r="G153" s="210" t="s">
        <v>197</v>
      </c>
      <c r="H153" s="211">
        <v>215.93000000000001</v>
      </c>
      <c r="I153" s="212"/>
      <c r="J153" s="213">
        <f>ROUND(I153*H153,2)</f>
        <v>0</v>
      </c>
      <c r="K153" s="214"/>
      <c r="L153" s="46"/>
      <c r="M153" s="215" t="s">
        <v>19</v>
      </c>
      <c r="N153" s="216" t="s">
        <v>44</v>
      </c>
      <c r="O153" s="87"/>
      <c r="P153" s="217">
        <f>O153*H153</f>
        <v>0</v>
      </c>
      <c r="Q153" s="217">
        <v>0</v>
      </c>
      <c r="R153" s="217">
        <f>Q153*H153</f>
        <v>0</v>
      </c>
      <c r="S153" s="217">
        <v>0</v>
      </c>
      <c r="T153" s="217">
        <f>S153*H153</f>
        <v>0</v>
      </c>
      <c r="U153" s="218" t="s">
        <v>19</v>
      </c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9" t="s">
        <v>121</v>
      </c>
      <c r="AT153" s="219" t="s">
        <v>117</v>
      </c>
      <c r="AU153" s="219" t="s">
        <v>81</v>
      </c>
      <c r="AY153" s="19" t="s">
        <v>115</v>
      </c>
      <c r="BE153" s="220">
        <f>IF(N153="základní",J153,0)</f>
        <v>0</v>
      </c>
      <c r="BF153" s="220">
        <f>IF(N153="snížená",J153,0)</f>
        <v>0</v>
      </c>
      <c r="BG153" s="220">
        <f>IF(N153="zákl. přenesená",J153,0)</f>
        <v>0</v>
      </c>
      <c r="BH153" s="220">
        <f>IF(N153="sníž. přenesená",J153,0)</f>
        <v>0</v>
      </c>
      <c r="BI153" s="220">
        <f>IF(N153="nulová",J153,0)</f>
        <v>0</v>
      </c>
      <c r="BJ153" s="19" t="s">
        <v>121</v>
      </c>
      <c r="BK153" s="220">
        <f>ROUND(I153*H153,2)</f>
        <v>0</v>
      </c>
      <c r="BL153" s="19" t="s">
        <v>121</v>
      </c>
      <c r="BM153" s="219" t="s">
        <v>324</v>
      </c>
    </row>
    <row r="154" s="2" customFormat="1">
      <c r="A154" s="40"/>
      <c r="B154" s="41"/>
      <c r="C154" s="42"/>
      <c r="D154" s="221" t="s">
        <v>123</v>
      </c>
      <c r="E154" s="42"/>
      <c r="F154" s="222" t="s">
        <v>323</v>
      </c>
      <c r="G154" s="42"/>
      <c r="H154" s="42"/>
      <c r="I154" s="223"/>
      <c r="J154" s="42"/>
      <c r="K154" s="42"/>
      <c r="L154" s="46"/>
      <c r="M154" s="224"/>
      <c r="N154" s="225"/>
      <c r="O154" s="87"/>
      <c r="P154" s="87"/>
      <c r="Q154" s="87"/>
      <c r="R154" s="87"/>
      <c r="S154" s="87"/>
      <c r="T154" s="87"/>
      <c r="U154" s="88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123</v>
      </c>
      <c r="AU154" s="19" t="s">
        <v>81</v>
      </c>
    </row>
    <row r="155" s="2" customFormat="1">
      <c r="A155" s="40"/>
      <c r="B155" s="41"/>
      <c r="C155" s="42"/>
      <c r="D155" s="226" t="s">
        <v>125</v>
      </c>
      <c r="E155" s="42"/>
      <c r="F155" s="227" t="s">
        <v>325</v>
      </c>
      <c r="G155" s="42"/>
      <c r="H155" s="42"/>
      <c r="I155" s="223"/>
      <c r="J155" s="42"/>
      <c r="K155" s="42"/>
      <c r="L155" s="46"/>
      <c r="M155" s="224"/>
      <c r="N155" s="225"/>
      <c r="O155" s="87"/>
      <c r="P155" s="87"/>
      <c r="Q155" s="87"/>
      <c r="R155" s="87"/>
      <c r="S155" s="87"/>
      <c r="T155" s="87"/>
      <c r="U155" s="88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125</v>
      </c>
      <c r="AU155" s="19" t="s">
        <v>81</v>
      </c>
    </row>
    <row r="156" s="13" customFormat="1">
      <c r="A156" s="13"/>
      <c r="B156" s="228"/>
      <c r="C156" s="229"/>
      <c r="D156" s="221" t="s">
        <v>127</v>
      </c>
      <c r="E156" s="230" t="s">
        <v>19</v>
      </c>
      <c r="F156" s="231" t="s">
        <v>326</v>
      </c>
      <c r="G156" s="229"/>
      <c r="H156" s="230" t="s">
        <v>19</v>
      </c>
      <c r="I156" s="232"/>
      <c r="J156" s="229"/>
      <c r="K156" s="229"/>
      <c r="L156" s="233"/>
      <c r="M156" s="234"/>
      <c r="N156" s="235"/>
      <c r="O156" s="235"/>
      <c r="P156" s="235"/>
      <c r="Q156" s="235"/>
      <c r="R156" s="235"/>
      <c r="S156" s="235"/>
      <c r="T156" s="235"/>
      <c r="U156" s="236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7" t="s">
        <v>127</v>
      </c>
      <c r="AU156" s="237" t="s">
        <v>81</v>
      </c>
      <c r="AV156" s="13" t="s">
        <v>79</v>
      </c>
      <c r="AW156" s="13" t="s">
        <v>33</v>
      </c>
      <c r="AX156" s="13" t="s">
        <v>71</v>
      </c>
      <c r="AY156" s="237" t="s">
        <v>115</v>
      </c>
    </row>
    <row r="157" s="13" customFormat="1">
      <c r="A157" s="13"/>
      <c r="B157" s="228"/>
      <c r="C157" s="229"/>
      <c r="D157" s="221" t="s">
        <v>127</v>
      </c>
      <c r="E157" s="230" t="s">
        <v>19</v>
      </c>
      <c r="F157" s="231" t="s">
        <v>327</v>
      </c>
      <c r="G157" s="229"/>
      <c r="H157" s="230" t="s">
        <v>19</v>
      </c>
      <c r="I157" s="232"/>
      <c r="J157" s="229"/>
      <c r="K157" s="229"/>
      <c r="L157" s="233"/>
      <c r="M157" s="234"/>
      <c r="N157" s="235"/>
      <c r="O157" s="235"/>
      <c r="P157" s="235"/>
      <c r="Q157" s="235"/>
      <c r="R157" s="235"/>
      <c r="S157" s="235"/>
      <c r="T157" s="235"/>
      <c r="U157" s="236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7" t="s">
        <v>127</v>
      </c>
      <c r="AU157" s="237" t="s">
        <v>81</v>
      </c>
      <c r="AV157" s="13" t="s">
        <v>79</v>
      </c>
      <c r="AW157" s="13" t="s">
        <v>33</v>
      </c>
      <c r="AX157" s="13" t="s">
        <v>71</v>
      </c>
      <c r="AY157" s="237" t="s">
        <v>115</v>
      </c>
    </row>
    <row r="158" s="13" customFormat="1">
      <c r="A158" s="13"/>
      <c r="B158" s="228"/>
      <c r="C158" s="229"/>
      <c r="D158" s="221" t="s">
        <v>127</v>
      </c>
      <c r="E158" s="230" t="s">
        <v>19</v>
      </c>
      <c r="F158" s="231" t="s">
        <v>328</v>
      </c>
      <c r="G158" s="229"/>
      <c r="H158" s="230" t="s">
        <v>19</v>
      </c>
      <c r="I158" s="232"/>
      <c r="J158" s="229"/>
      <c r="K158" s="229"/>
      <c r="L158" s="233"/>
      <c r="M158" s="234"/>
      <c r="N158" s="235"/>
      <c r="O158" s="235"/>
      <c r="P158" s="235"/>
      <c r="Q158" s="235"/>
      <c r="R158" s="235"/>
      <c r="S158" s="235"/>
      <c r="T158" s="235"/>
      <c r="U158" s="236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7" t="s">
        <v>127</v>
      </c>
      <c r="AU158" s="237" t="s">
        <v>81</v>
      </c>
      <c r="AV158" s="13" t="s">
        <v>79</v>
      </c>
      <c r="AW158" s="13" t="s">
        <v>33</v>
      </c>
      <c r="AX158" s="13" t="s">
        <v>71</v>
      </c>
      <c r="AY158" s="237" t="s">
        <v>115</v>
      </c>
    </row>
    <row r="159" s="14" customFormat="1">
      <c r="A159" s="14"/>
      <c r="B159" s="238"/>
      <c r="C159" s="239"/>
      <c r="D159" s="221" t="s">
        <v>127</v>
      </c>
      <c r="E159" s="240" t="s">
        <v>19</v>
      </c>
      <c r="F159" s="241" t="s">
        <v>236</v>
      </c>
      <c r="G159" s="239"/>
      <c r="H159" s="242">
        <v>14</v>
      </c>
      <c r="I159" s="243"/>
      <c r="J159" s="239"/>
      <c r="K159" s="239"/>
      <c r="L159" s="244"/>
      <c r="M159" s="245"/>
      <c r="N159" s="246"/>
      <c r="O159" s="246"/>
      <c r="P159" s="246"/>
      <c r="Q159" s="246"/>
      <c r="R159" s="246"/>
      <c r="S159" s="246"/>
      <c r="T159" s="246"/>
      <c r="U159" s="247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8" t="s">
        <v>127</v>
      </c>
      <c r="AU159" s="248" t="s">
        <v>81</v>
      </c>
      <c r="AV159" s="14" t="s">
        <v>81</v>
      </c>
      <c r="AW159" s="14" t="s">
        <v>33</v>
      </c>
      <c r="AX159" s="14" t="s">
        <v>71</v>
      </c>
      <c r="AY159" s="248" t="s">
        <v>115</v>
      </c>
    </row>
    <row r="160" s="13" customFormat="1">
      <c r="A160" s="13"/>
      <c r="B160" s="228"/>
      <c r="C160" s="229"/>
      <c r="D160" s="221" t="s">
        <v>127</v>
      </c>
      <c r="E160" s="230" t="s">
        <v>19</v>
      </c>
      <c r="F160" s="231" t="s">
        <v>329</v>
      </c>
      <c r="G160" s="229"/>
      <c r="H160" s="230" t="s">
        <v>19</v>
      </c>
      <c r="I160" s="232"/>
      <c r="J160" s="229"/>
      <c r="K160" s="229"/>
      <c r="L160" s="233"/>
      <c r="M160" s="234"/>
      <c r="N160" s="235"/>
      <c r="O160" s="235"/>
      <c r="P160" s="235"/>
      <c r="Q160" s="235"/>
      <c r="R160" s="235"/>
      <c r="S160" s="235"/>
      <c r="T160" s="235"/>
      <c r="U160" s="236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7" t="s">
        <v>127</v>
      </c>
      <c r="AU160" s="237" t="s">
        <v>81</v>
      </c>
      <c r="AV160" s="13" t="s">
        <v>79</v>
      </c>
      <c r="AW160" s="13" t="s">
        <v>33</v>
      </c>
      <c r="AX160" s="13" t="s">
        <v>71</v>
      </c>
      <c r="AY160" s="237" t="s">
        <v>115</v>
      </c>
    </row>
    <row r="161" s="14" customFormat="1">
      <c r="A161" s="14"/>
      <c r="B161" s="238"/>
      <c r="C161" s="239"/>
      <c r="D161" s="221" t="s">
        <v>127</v>
      </c>
      <c r="E161" s="240" t="s">
        <v>19</v>
      </c>
      <c r="F161" s="241" t="s">
        <v>330</v>
      </c>
      <c r="G161" s="239"/>
      <c r="H161" s="242">
        <v>32</v>
      </c>
      <c r="I161" s="243"/>
      <c r="J161" s="239"/>
      <c r="K161" s="239"/>
      <c r="L161" s="244"/>
      <c r="M161" s="245"/>
      <c r="N161" s="246"/>
      <c r="O161" s="246"/>
      <c r="P161" s="246"/>
      <c r="Q161" s="246"/>
      <c r="R161" s="246"/>
      <c r="S161" s="246"/>
      <c r="T161" s="246"/>
      <c r="U161" s="247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8" t="s">
        <v>127</v>
      </c>
      <c r="AU161" s="248" t="s">
        <v>81</v>
      </c>
      <c r="AV161" s="14" t="s">
        <v>81</v>
      </c>
      <c r="AW161" s="14" t="s">
        <v>33</v>
      </c>
      <c r="AX161" s="14" t="s">
        <v>71</v>
      </c>
      <c r="AY161" s="248" t="s">
        <v>115</v>
      </c>
    </row>
    <row r="162" s="13" customFormat="1">
      <c r="A162" s="13"/>
      <c r="B162" s="228"/>
      <c r="C162" s="229"/>
      <c r="D162" s="221" t="s">
        <v>127</v>
      </c>
      <c r="E162" s="230" t="s">
        <v>19</v>
      </c>
      <c r="F162" s="231" t="s">
        <v>331</v>
      </c>
      <c r="G162" s="229"/>
      <c r="H162" s="230" t="s">
        <v>19</v>
      </c>
      <c r="I162" s="232"/>
      <c r="J162" s="229"/>
      <c r="K162" s="229"/>
      <c r="L162" s="233"/>
      <c r="M162" s="234"/>
      <c r="N162" s="235"/>
      <c r="O162" s="235"/>
      <c r="P162" s="235"/>
      <c r="Q162" s="235"/>
      <c r="R162" s="235"/>
      <c r="S162" s="235"/>
      <c r="T162" s="235"/>
      <c r="U162" s="236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7" t="s">
        <v>127</v>
      </c>
      <c r="AU162" s="237" t="s">
        <v>81</v>
      </c>
      <c r="AV162" s="13" t="s">
        <v>79</v>
      </c>
      <c r="AW162" s="13" t="s">
        <v>33</v>
      </c>
      <c r="AX162" s="13" t="s">
        <v>71</v>
      </c>
      <c r="AY162" s="237" t="s">
        <v>115</v>
      </c>
    </row>
    <row r="163" s="14" customFormat="1">
      <c r="A163" s="14"/>
      <c r="B163" s="238"/>
      <c r="C163" s="239"/>
      <c r="D163" s="221" t="s">
        <v>127</v>
      </c>
      <c r="E163" s="240" t="s">
        <v>19</v>
      </c>
      <c r="F163" s="241" t="s">
        <v>332</v>
      </c>
      <c r="G163" s="239"/>
      <c r="H163" s="242">
        <v>43</v>
      </c>
      <c r="I163" s="243"/>
      <c r="J163" s="239"/>
      <c r="K163" s="239"/>
      <c r="L163" s="244"/>
      <c r="M163" s="245"/>
      <c r="N163" s="246"/>
      <c r="O163" s="246"/>
      <c r="P163" s="246"/>
      <c r="Q163" s="246"/>
      <c r="R163" s="246"/>
      <c r="S163" s="246"/>
      <c r="T163" s="246"/>
      <c r="U163" s="247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8" t="s">
        <v>127</v>
      </c>
      <c r="AU163" s="248" t="s">
        <v>81</v>
      </c>
      <c r="AV163" s="14" t="s">
        <v>81</v>
      </c>
      <c r="AW163" s="14" t="s">
        <v>33</v>
      </c>
      <c r="AX163" s="14" t="s">
        <v>71</v>
      </c>
      <c r="AY163" s="248" t="s">
        <v>115</v>
      </c>
    </row>
    <row r="164" s="13" customFormat="1">
      <c r="A164" s="13"/>
      <c r="B164" s="228"/>
      <c r="C164" s="229"/>
      <c r="D164" s="221" t="s">
        <v>127</v>
      </c>
      <c r="E164" s="230" t="s">
        <v>19</v>
      </c>
      <c r="F164" s="231" t="s">
        <v>333</v>
      </c>
      <c r="G164" s="229"/>
      <c r="H164" s="230" t="s">
        <v>19</v>
      </c>
      <c r="I164" s="232"/>
      <c r="J164" s="229"/>
      <c r="K164" s="229"/>
      <c r="L164" s="233"/>
      <c r="M164" s="234"/>
      <c r="N164" s="235"/>
      <c r="O164" s="235"/>
      <c r="P164" s="235"/>
      <c r="Q164" s="235"/>
      <c r="R164" s="235"/>
      <c r="S164" s="235"/>
      <c r="T164" s="235"/>
      <c r="U164" s="236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7" t="s">
        <v>127</v>
      </c>
      <c r="AU164" s="237" t="s">
        <v>81</v>
      </c>
      <c r="AV164" s="13" t="s">
        <v>79</v>
      </c>
      <c r="AW164" s="13" t="s">
        <v>33</v>
      </c>
      <c r="AX164" s="13" t="s">
        <v>71</v>
      </c>
      <c r="AY164" s="237" t="s">
        <v>115</v>
      </c>
    </row>
    <row r="165" s="14" customFormat="1">
      <c r="A165" s="14"/>
      <c r="B165" s="238"/>
      <c r="C165" s="239"/>
      <c r="D165" s="221" t="s">
        <v>127</v>
      </c>
      <c r="E165" s="240" t="s">
        <v>19</v>
      </c>
      <c r="F165" s="241" t="s">
        <v>334</v>
      </c>
      <c r="G165" s="239"/>
      <c r="H165" s="242">
        <v>4.7999999999999998</v>
      </c>
      <c r="I165" s="243"/>
      <c r="J165" s="239"/>
      <c r="K165" s="239"/>
      <c r="L165" s="244"/>
      <c r="M165" s="245"/>
      <c r="N165" s="246"/>
      <c r="O165" s="246"/>
      <c r="P165" s="246"/>
      <c r="Q165" s="246"/>
      <c r="R165" s="246"/>
      <c r="S165" s="246"/>
      <c r="T165" s="246"/>
      <c r="U165" s="247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8" t="s">
        <v>127</v>
      </c>
      <c r="AU165" s="248" t="s">
        <v>81</v>
      </c>
      <c r="AV165" s="14" t="s">
        <v>81</v>
      </c>
      <c r="AW165" s="14" t="s">
        <v>33</v>
      </c>
      <c r="AX165" s="14" t="s">
        <v>71</v>
      </c>
      <c r="AY165" s="248" t="s">
        <v>115</v>
      </c>
    </row>
    <row r="166" s="13" customFormat="1">
      <c r="A166" s="13"/>
      <c r="B166" s="228"/>
      <c r="C166" s="229"/>
      <c r="D166" s="221" t="s">
        <v>127</v>
      </c>
      <c r="E166" s="230" t="s">
        <v>19</v>
      </c>
      <c r="F166" s="231" t="s">
        <v>335</v>
      </c>
      <c r="G166" s="229"/>
      <c r="H166" s="230" t="s">
        <v>19</v>
      </c>
      <c r="I166" s="232"/>
      <c r="J166" s="229"/>
      <c r="K166" s="229"/>
      <c r="L166" s="233"/>
      <c r="M166" s="234"/>
      <c r="N166" s="235"/>
      <c r="O166" s="235"/>
      <c r="P166" s="235"/>
      <c r="Q166" s="235"/>
      <c r="R166" s="235"/>
      <c r="S166" s="235"/>
      <c r="T166" s="235"/>
      <c r="U166" s="236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7" t="s">
        <v>127</v>
      </c>
      <c r="AU166" s="237" t="s">
        <v>81</v>
      </c>
      <c r="AV166" s="13" t="s">
        <v>79</v>
      </c>
      <c r="AW166" s="13" t="s">
        <v>33</v>
      </c>
      <c r="AX166" s="13" t="s">
        <v>71</v>
      </c>
      <c r="AY166" s="237" t="s">
        <v>115</v>
      </c>
    </row>
    <row r="167" s="14" customFormat="1">
      <c r="A167" s="14"/>
      <c r="B167" s="238"/>
      <c r="C167" s="239"/>
      <c r="D167" s="221" t="s">
        <v>127</v>
      </c>
      <c r="E167" s="240" t="s">
        <v>19</v>
      </c>
      <c r="F167" s="241" t="s">
        <v>336</v>
      </c>
      <c r="G167" s="239"/>
      <c r="H167" s="242">
        <v>10.619999999999999</v>
      </c>
      <c r="I167" s="243"/>
      <c r="J167" s="239"/>
      <c r="K167" s="239"/>
      <c r="L167" s="244"/>
      <c r="M167" s="245"/>
      <c r="N167" s="246"/>
      <c r="O167" s="246"/>
      <c r="P167" s="246"/>
      <c r="Q167" s="246"/>
      <c r="R167" s="246"/>
      <c r="S167" s="246"/>
      <c r="T167" s="246"/>
      <c r="U167" s="247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8" t="s">
        <v>127</v>
      </c>
      <c r="AU167" s="248" t="s">
        <v>81</v>
      </c>
      <c r="AV167" s="14" t="s">
        <v>81</v>
      </c>
      <c r="AW167" s="14" t="s">
        <v>33</v>
      </c>
      <c r="AX167" s="14" t="s">
        <v>71</v>
      </c>
      <c r="AY167" s="248" t="s">
        <v>115</v>
      </c>
    </row>
    <row r="168" s="13" customFormat="1">
      <c r="A168" s="13"/>
      <c r="B168" s="228"/>
      <c r="C168" s="229"/>
      <c r="D168" s="221" t="s">
        <v>127</v>
      </c>
      <c r="E168" s="230" t="s">
        <v>19</v>
      </c>
      <c r="F168" s="231" t="s">
        <v>337</v>
      </c>
      <c r="G168" s="229"/>
      <c r="H168" s="230" t="s">
        <v>19</v>
      </c>
      <c r="I168" s="232"/>
      <c r="J168" s="229"/>
      <c r="K168" s="229"/>
      <c r="L168" s="233"/>
      <c r="M168" s="234"/>
      <c r="N168" s="235"/>
      <c r="O168" s="235"/>
      <c r="P168" s="235"/>
      <c r="Q168" s="235"/>
      <c r="R168" s="235"/>
      <c r="S168" s="235"/>
      <c r="T168" s="235"/>
      <c r="U168" s="236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7" t="s">
        <v>127</v>
      </c>
      <c r="AU168" s="237" t="s">
        <v>81</v>
      </c>
      <c r="AV168" s="13" t="s">
        <v>79</v>
      </c>
      <c r="AW168" s="13" t="s">
        <v>33</v>
      </c>
      <c r="AX168" s="13" t="s">
        <v>71</v>
      </c>
      <c r="AY168" s="237" t="s">
        <v>115</v>
      </c>
    </row>
    <row r="169" s="14" customFormat="1">
      <c r="A169" s="14"/>
      <c r="B169" s="238"/>
      <c r="C169" s="239"/>
      <c r="D169" s="221" t="s">
        <v>127</v>
      </c>
      <c r="E169" s="240" t="s">
        <v>19</v>
      </c>
      <c r="F169" s="241" t="s">
        <v>338</v>
      </c>
      <c r="G169" s="239"/>
      <c r="H169" s="242">
        <v>4.5</v>
      </c>
      <c r="I169" s="243"/>
      <c r="J169" s="239"/>
      <c r="K169" s="239"/>
      <c r="L169" s="244"/>
      <c r="M169" s="245"/>
      <c r="N169" s="246"/>
      <c r="O169" s="246"/>
      <c r="P169" s="246"/>
      <c r="Q169" s="246"/>
      <c r="R169" s="246"/>
      <c r="S169" s="246"/>
      <c r="T169" s="246"/>
      <c r="U169" s="247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8" t="s">
        <v>127</v>
      </c>
      <c r="AU169" s="248" t="s">
        <v>81</v>
      </c>
      <c r="AV169" s="14" t="s">
        <v>81</v>
      </c>
      <c r="AW169" s="14" t="s">
        <v>33</v>
      </c>
      <c r="AX169" s="14" t="s">
        <v>71</v>
      </c>
      <c r="AY169" s="248" t="s">
        <v>115</v>
      </c>
    </row>
    <row r="170" s="13" customFormat="1">
      <c r="A170" s="13"/>
      <c r="B170" s="228"/>
      <c r="C170" s="229"/>
      <c r="D170" s="221" t="s">
        <v>127</v>
      </c>
      <c r="E170" s="230" t="s">
        <v>19</v>
      </c>
      <c r="F170" s="231" t="s">
        <v>339</v>
      </c>
      <c r="G170" s="229"/>
      <c r="H170" s="230" t="s">
        <v>19</v>
      </c>
      <c r="I170" s="232"/>
      <c r="J170" s="229"/>
      <c r="K170" s="229"/>
      <c r="L170" s="233"/>
      <c r="M170" s="234"/>
      <c r="N170" s="235"/>
      <c r="O170" s="235"/>
      <c r="P170" s="235"/>
      <c r="Q170" s="235"/>
      <c r="R170" s="235"/>
      <c r="S170" s="235"/>
      <c r="T170" s="235"/>
      <c r="U170" s="236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7" t="s">
        <v>127</v>
      </c>
      <c r="AU170" s="237" t="s">
        <v>81</v>
      </c>
      <c r="AV170" s="13" t="s">
        <v>79</v>
      </c>
      <c r="AW170" s="13" t="s">
        <v>33</v>
      </c>
      <c r="AX170" s="13" t="s">
        <v>71</v>
      </c>
      <c r="AY170" s="237" t="s">
        <v>115</v>
      </c>
    </row>
    <row r="171" s="14" customFormat="1">
      <c r="A171" s="14"/>
      <c r="B171" s="238"/>
      <c r="C171" s="239"/>
      <c r="D171" s="221" t="s">
        <v>127</v>
      </c>
      <c r="E171" s="240" t="s">
        <v>19</v>
      </c>
      <c r="F171" s="241" t="s">
        <v>340</v>
      </c>
      <c r="G171" s="239"/>
      <c r="H171" s="242">
        <v>10.33</v>
      </c>
      <c r="I171" s="243"/>
      <c r="J171" s="239"/>
      <c r="K171" s="239"/>
      <c r="L171" s="244"/>
      <c r="M171" s="245"/>
      <c r="N171" s="246"/>
      <c r="O171" s="246"/>
      <c r="P171" s="246"/>
      <c r="Q171" s="246"/>
      <c r="R171" s="246"/>
      <c r="S171" s="246"/>
      <c r="T171" s="246"/>
      <c r="U171" s="247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8" t="s">
        <v>127</v>
      </c>
      <c r="AU171" s="248" t="s">
        <v>81</v>
      </c>
      <c r="AV171" s="14" t="s">
        <v>81</v>
      </c>
      <c r="AW171" s="14" t="s">
        <v>33</v>
      </c>
      <c r="AX171" s="14" t="s">
        <v>71</v>
      </c>
      <c r="AY171" s="248" t="s">
        <v>115</v>
      </c>
    </row>
    <row r="172" s="13" customFormat="1">
      <c r="A172" s="13"/>
      <c r="B172" s="228"/>
      <c r="C172" s="229"/>
      <c r="D172" s="221" t="s">
        <v>127</v>
      </c>
      <c r="E172" s="230" t="s">
        <v>19</v>
      </c>
      <c r="F172" s="231" t="s">
        <v>341</v>
      </c>
      <c r="G172" s="229"/>
      <c r="H172" s="230" t="s">
        <v>19</v>
      </c>
      <c r="I172" s="232"/>
      <c r="J172" s="229"/>
      <c r="K172" s="229"/>
      <c r="L172" s="233"/>
      <c r="M172" s="234"/>
      <c r="N172" s="235"/>
      <c r="O172" s="235"/>
      <c r="P172" s="235"/>
      <c r="Q172" s="235"/>
      <c r="R172" s="235"/>
      <c r="S172" s="235"/>
      <c r="T172" s="235"/>
      <c r="U172" s="236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7" t="s">
        <v>127</v>
      </c>
      <c r="AU172" s="237" t="s">
        <v>81</v>
      </c>
      <c r="AV172" s="13" t="s">
        <v>79</v>
      </c>
      <c r="AW172" s="13" t="s">
        <v>33</v>
      </c>
      <c r="AX172" s="13" t="s">
        <v>71</v>
      </c>
      <c r="AY172" s="237" t="s">
        <v>115</v>
      </c>
    </row>
    <row r="173" s="14" customFormat="1">
      <c r="A173" s="14"/>
      <c r="B173" s="238"/>
      <c r="C173" s="239"/>
      <c r="D173" s="221" t="s">
        <v>127</v>
      </c>
      <c r="E173" s="240" t="s">
        <v>19</v>
      </c>
      <c r="F173" s="241" t="s">
        <v>342</v>
      </c>
      <c r="G173" s="239"/>
      <c r="H173" s="242">
        <v>34.399999999999999</v>
      </c>
      <c r="I173" s="243"/>
      <c r="J173" s="239"/>
      <c r="K173" s="239"/>
      <c r="L173" s="244"/>
      <c r="M173" s="245"/>
      <c r="N173" s="246"/>
      <c r="O173" s="246"/>
      <c r="P173" s="246"/>
      <c r="Q173" s="246"/>
      <c r="R173" s="246"/>
      <c r="S173" s="246"/>
      <c r="T173" s="246"/>
      <c r="U173" s="247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48" t="s">
        <v>127</v>
      </c>
      <c r="AU173" s="248" t="s">
        <v>81</v>
      </c>
      <c r="AV173" s="14" t="s">
        <v>81</v>
      </c>
      <c r="AW173" s="14" t="s">
        <v>33</v>
      </c>
      <c r="AX173" s="14" t="s">
        <v>71</v>
      </c>
      <c r="AY173" s="248" t="s">
        <v>115</v>
      </c>
    </row>
    <row r="174" s="13" customFormat="1">
      <c r="A174" s="13"/>
      <c r="B174" s="228"/>
      <c r="C174" s="229"/>
      <c r="D174" s="221" t="s">
        <v>127</v>
      </c>
      <c r="E174" s="230" t="s">
        <v>19</v>
      </c>
      <c r="F174" s="231" t="s">
        <v>343</v>
      </c>
      <c r="G174" s="229"/>
      <c r="H174" s="230" t="s">
        <v>19</v>
      </c>
      <c r="I174" s="232"/>
      <c r="J174" s="229"/>
      <c r="K174" s="229"/>
      <c r="L174" s="233"/>
      <c r="M174" s="234"/>
      <c r="N174" s="235"/>
      <c r="O174" s="235"/>
      <c r="P174" s="235"/>
      <c r="Q174" s="235"/>
      <c r="R174" s="235"/>
      <c r="S174" s="235"/>
      <c r="T174" s="235"/>
      <c r="U174" s="236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7" t="s">
        <v>127</v>
      </c>
      <c r="AU174" s="237" t="s">
        <v>81</v>
      </c>
      <c r="AV174" s="13" t="s">
        <v>79</v>
      </c>
      <c r="AW174" s="13" t="s">
        <v>33</v>
      </c>
      <c r="AX174" s="13" t="s">
        <v>71</v>
      </c>
      <c r="AY174" s="237" t="s">
        <v>115</v>
      </c>
    </row>
    <row r="175" s="14" customFormat="1">
      <c r="A175" s="14"/>
      <c r="B175" s="238"/>
      <c r="C175" s="239"/>
      <c r="D175" s="221" t="s">
        <v>127</v>
      </c>
      <c r="E175" s="240" t="s">
        <v>19</v>
      </c>
      <c r="F175" s="241" t="s">
        <v>344</v>
      </c>
      <c r="G175" s="239"/>
      <c r="H175" s="242">
        <v>40.600000000000001</v>
      </c>
      <c r="I175" s="243"/>
      <c r="J175" s="239"/>
      <c r="K175" s="239"/>
      <c r="L175" s="244"/>
      <c r="M175" s="245"/>
      <c r="N175" s="246"/>
      <c r="O175" s="246"/>
      <c r="P175" s="246"/>
      <c r="Q175" s="246"/>
      <c r="R175" s="246"/>
      <c r="S175" s="246"/>
      <c r="T175" s="246"/>
      <c r="U175" s="247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8" t="s">
        <v>127</v>
      </c>
      <c r="AU175" s="248" t="s">
        <v>81</v>
      </c>
      <c r="AV175" s="14" t="s">
        <v>81</v>
      </c>
      <c r="AW175" s="14" t="s">
        <v>33</v>
      </c>
      <c r="AX175" s="14" t="s">
        <v>71</v>
      </c>
      <c r="AY175" s="248" t="s">
        <v>115</v>
      </c>
    </row>
    <row r="176" s="13" customFormat="1">
      <c r="A176" s="13"/>
      <c r="B176" s="228"/>
      <c r="C176" s="229"/>
      <c r="D176" s="221" t="s">
        <v>127</v>
      </c>
      <c r="E176" s="230" t="s">
        <v>19</v>
      </c>
      <c r="F176" s="231" t="s">
        <v>345</v>
      </c>
      <c r="G176" s="229"/>
      <c r="H176" s="230" t="s">
        <v>19</v>
      </c>
      <c r="I176" s="232"/>
      <c r="J176" s="229"/>
      <c r="K176" s="229"/>
      <c r="L176" s="233"/>
      <c r="M176" s="234"/>
      <c r="N176" s="235"/>
      <c r="O176" s="235"/>
      <c r="P176" s="235"/>
      <c r="Q176" s="235"/>
      <c r="R176" s="235"/>
      <c r="S176" s="235"/>
      <c r="T176" s="235"/>
      <c r="U176" s="236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7" t="s">
        <v>127</v>
      </c>
      <c r="AU176" s="237" t="s">
        <v>81</v>
      </c>
      <c r="AV176" s="13" t="s">
        <v>79</v>
      </c>
      <c r="AW176" s="13" t="s">
        <v>33</v>
      </c>
      <c r="AX176" s="13" t="s">
        <v>71</v>
      </c>
      <c r="AY176" s="237" t="s">
        <v>115</v>
      </c>
    </row>
    <row r="177" s="14" customFormat="1">
      <c r="A177" s="14"/>
      <c r="B177" s="238"/>
      <c r="C177" s="239"/>
      <c r="D177" s="221" t="s">
        <v>127</v>
      </c>
      <c r="E177" s="240" t="s">
        <v>19</v>
      </c>
      <c r="F177" s="241" t="s">
        <v>346</v>
      </c>
      <c r="G177" s="239"/>
      <c r="H177" s="242">
        <v>5.2000000000000002</v>
      </c>
      <c r="I177" s="243"/>
      <c r="J177" s="239"/>
      <c r="K177" s="239"/>
      <c r="L177" s="244"/>
      <c r="M177" s="245"/>
      <c r="N177" s="246"/>
      <c r="O177" s="246"/>
      <c r="P177" s="246"/>
      <c r="Q177" s="246"/>
      <c r="R177" s="246"/>
      <c r="S177" s="246"/>
      <c r="T177" s="246"/>
      <c r="U177" s="247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48" t="s">
        <v>127</v>
      </c>
      <c r="AU177" s="248" t="s">
        <v>81</v>
      </c>
      <c r="AV177" s="14" t="s">
        <v>81</v>
      </c>
      <c r="AW177" s="14" t="s">
        <v>33</v>
      </c>
      <c r="AX177" s="14" t="s">
        <v>71</v>
      </c>
      <c r="AY177" s="248" t="s">
        <v>115</v>
      </c>
    </row>
    <row r="178" s="13" customFormat="1">
      <c r="A178" s="13"/>
      <c r="B178" s="228"/>
      <c r="C178" s="229"/>
      <c r="D178" s="221" t="s">
        <v>127</v>
      </c>
      <c r="E178" s="230" t="s">
        <v>19</v>
      </c>
      <c r="F178" s="231" t="s">
        <v>347</v>
      </c>
      <c r="G178" s="229"/>
      <c r="H178" s="230" t="s">
        <v>19</v>
      </c>
      <c r="I178" s="232"/>
      <c r="J178" s="229"/>
      <c r="K178" s="229"/>
      <c r="L178" s="233"/>
      <c r="M178" s="234"/>
      <c r="N178" s="235"/>
      <c r="O178" s="235"/>
      <c r="P178" s="235"/>
      <c r="Q178" s="235"/>
      <c r="R178" s="235"/>
      <c r="S178" s="235"/>
      <c r="T178" s="235"/>
      <c r="U178" s="236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7" t="s">
        <v>127</v>
      </c>
      <c r="AU178" s="237" t="s">
        <v>81</v>
      </c>
      <c r="AV178" s="13" t="s">
        <v>79</v>
      </c>
      <c r="AW178" s="13" t="s">
        <v>33</v>
      </c>
      <c r="AX178" s="13" t="s">
        <v>71</v>
      </c>
      <c r="AY178" s="237" t="s">
        <v>115</v>
      </c>
    </row>
    <row r="179" s="14" customFormat="1">
      <c r="A179" s="14"/>
      <c r="B179" s="238"/>
      <c r="C179" s="239"/>
      <c r="D179" s="221" t="s">
        <v>127</v>
      </c>
      <c r="E179" s="240" t="s">
        <v>19</v>
      </c>
      <c r="F179" s="241" t="s">
        <v>348</v>
      </c>
      <c r="G179" s="239"/>
      <c r="H179" s="242">
        <v>8.2400000000000002</v>
      </c>
      <c r="I179" s="243"/>
      <c r="J179" s="239"/>
      <c r="K179" s="239"/>
      <c r="L179" s="244"/>
      <c r="M179" s="245"/>
      <c r="N179" s="246"/>
      <c r="O179" s="246"/>
      <c r="P179" s="246"/>
      <c r="Q179" s="246"/>
      <c r="R179" s="246"/>
      <c r="S179" s="246"/>
      <c r="T179" s="246"/>
      <c r="U179" s="247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8" t="s">
        <v>127</v>
      </c>
      <c r="AU179" s="248" t="s">
        <v>81</v>
      </c>
      <c r="AV179" s="14" t="s">
        <v>81</v>
      </c>
      <c r="AW179" s="14" t="s">
        <v>33</v>
      </c>
      <c r="AX179" s="14" t="s">
        <v>71</v>
      </c>
      <c r="AY179" s="248" t="s">
        <v>115</v>
      </c>
    </row>
    <row r="180" s="13" customFormat="1">
      <c r="A180" s="13"/>
      <c r="B180" s="228"/>
      <c r="C180" s="229"/>
      <c r="D180" s="221" t="s">
        <v>127</v>
      </c>
      <c r="E180" s="230" t="s">
        <v>19</v>
      </c>
      <c r="F180" s="231" t="s">
        <v>349</v>
      </c>
      <c r="G180" s="229"/>
      <c r="H180" s="230" t="s">
        <v>19</v>
      </c>
      <c r="I180" s="232"/>
      <c r="J180" s="229"/>
      <c r="K180" s="229"/>
      <c r="L180" s="233"/>
      <c r="M180" s="234"/>
      <c r="N180" s="235"/>
      <c r="O180" s="235"/>
      <c r="P180" s="235"/>
      <c r="Q180" s="235"/>
      <c r="R180" s="235"/>
      <c r="S180" s="235"/>
      <c r="T180" s="235"/>
      <c r="U180" s="236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7" t="s">
        <v>127</v>
      </c>
      <c r="AU180" s="237" t="s">
        <v>81</v>
      </c>
      <c r="AV180" s="13" t="s">
        <v>79</v>
      </c>
      <c r="AW180" s="13" t="s">
        <v>33</v>
      </c>
      <c r="AX180" s="13" t="s">
        <v>71</v>
      </c>
      <c r="AY180" s="237" t="s">
        <v>115</v>
      </c>
    </row>
    <row r="181" s="14" customFormat="1">
      <c r="A181" s="14"/>
      <c r="B181" s="238"/>
      <c r="C181" s="239"/>
      <c r="D181" s="221" t="s">
        <v>127</v>
      </c>
      <c r="E181" s="240" t="s">
        <v>19</v>
      </c>
      <c r="F181" s="241" t="s">
        <v>348</v>
      </c>
      <c r="G181" s="239"/>
      <c r="H181" s="242">
        <v>8.2400000000000002</v>
      </c>
      <c r="I181" s="243"/>
      <c r="J181" s="239"/>
      <c r="K181" s="239"/>
      <c r="L181" s="244"/>
      <c r="M181" s="245"/>
      <c r="N181" s="246"/>
      <c r="O181" s="246"/>
      <c r="P181" s="246"/>
      <c r="Q181" s="246"/>
      <c r="R181" s="246"/>
      <c r="S181" s="246"/>
      <c r="T181" s="246"/>
      <c r="U181" s="247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48" t="s">
        <v>127</v>
      </c>
      <c r="AU181" s="248" t="s">
        <v>81</v>
      </c>
      <c r="AV181" s="14" t="s">
        <v>81</v>
      </c>
      <c r="AW181" s="14" t="s">
        <v>33</v>
      </c>
      <c r="AX181" s="14" t="s">
        <v>71</v>
      </c>
      <c r="AY181" s="248" t="s">
        <v>115</v>
      </c>
    </row>
    <row r="182" s="15" customFormat="1">
      <c r="A182" s="15"/>
      <c r="B182" s="249"/>
      <c r="C182" s="250"/>
      <c r="D182" s="221" t="s">
        <v>127</v>
      </c>
      <c r="E182" s="251" t="s">
        <v>19</v>
      </c>
      <c r="F182" s="252" t="s">
        <v>132</v>
      </c>
      <c r="G182" s="250"/>
      <c r="H182" s="253">
        <v>215.93000000000001</v>
      </c>
      <c r="I182" s="254"/>
      <c r="J182" s="250"/>
      <c r="K182" s="250"/>
      <c r="L182" s="255"/>
      <c r="M182" s="256"/>
      <c r="N182" s="257"/>
      <c r="O182" s="257"/>
      <c r="P182" s="257"/>
      <c r="Q182" s="257"/>
      <c r="R182" s="257"/>
      <c r="S182" s="257"/>
      <c r="T182" s="257"/>
      <c r="U182" s="258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59" t="s">
        <v>127</v>
      </c>
      <c r="AU182" s="259" t="s">
        <v>81</v>
      </c>
      <c r="AV182" s="15" t="s">
        <v>121</v>
      </c>
      <c r="AW182" s="15" t="s">
        <v>33</v>
      </c>
      <c r="AX182" s="15" t="s">
        <v>79</v>
      </c>
      <c r="AY182" s="259" t="s">
        <v>115</v>
      </c>
    </row>
    <row r="183" s="2" customFormat="1" ht="16.5" customHeight="1">
      <c r="A183" s="40"/>
      <c r="B183" s="41"/>
      <c r="C183" s="207" t="s">
        <v>186</v>
      </c>
      <c r="D183" s="207" t="s">
        <v>117</v>
      </c>
      <c r="E183" s="208" t="s">
        <v>350</v>
      </c>
      <c r="F183" s="209" t="s">
        <v>351</v>
      </c>
      <c r="G183" s="210" t="s">
        <v>144</v>
      </c>
      <c r="H183" s="211">
        <v>0.996</v>
      </c>
      <c r="I183" s="212"/>
      <c r="J183" s="213">
        <f>ROUND(I183*H183,2)</f>
        <v>0</v>
      </c>
      <c r="K183" s="214"/>
      <c r="L183" s="46"/>
      <c r="M183" s="215" t="s">
        <v>19</v>
      </c>
      <c r="N183" s="216" t="s">
        <v>44</v>
      </c>
      <c r="O183" s="87"/>
      <c r="P183" s="217">
        <f>O183*H183</f>
        <v>0</v>
      </c>
      <c r="Q183" s="217">
        <v>3.05924</v>
      </c>
      <c r="R183" s="217">
        <f>Q183*H183</f>
        <v>3.0470030399999999</v>
      </c>
      <c r="S183" s="217">
        <v>0</v>
      </c>
      <c r="T183" s="217">
        <f>S183*H183</f>
        <v>0</v>
      </c>
      <c r="U183" s="218" t="s">
        <v>19</v>
      </c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9" t="s">
        <v>121</v>
      </c>
      <c r="AT183" s="219" t="s">
        <v>117</v>
      </c>
      <c r="AU183" s="219" t="s">
        <v>81</v>
      </c>
      <c r="AY183" s="19" t="s">
        <v>115</v>
      </c>
      <c r="BE183" s="220">
        <f>IF(N183="základní",J183,0)</f>
        <v>0</v>
      </c>
      <c r="BF183" s="220">
        <f>IF(N183="snížená",J183,0)</f>
        <v>0</v>
      </c>
      <c r="BG183" s="220">
        <f>IF(N183="zákl. přenesená",J183,0)</f>
        <v>0</v>
      </c>
      <c r="BH183" s="220">
        <f>IF(N183="sníž. přenesená",J183,0)</f>
        <v>0</v>
      </c>
      <c r="BI183" s="220">
        <f>IF(N183="nulová",J183,0)</f>
        <v>0</v>
      </c>
      <c r="BJ183" s="19" t="s">
        <v>121</v>
      </c>
      <c r="BK183" s="220">
        <f>ROUND(I183*H183,2)</f>
        <v>0</v>
      </c>
      <c r="BL183" s="19" t="s">
        <v>121</v>
      </c>
      <c r="BM183" s="219" t="s">
        <v>352</v>
      </c>
    </row>
    <row r="184" s="2" customFormat="1">
      <c r="A184" s="40"/>
      <c r="B184" s="41"/>
      <c r="C184" s="42"/>
      <c r="D184" s="221" t="s">
        <v>123</v>
      </c>
      <c r="E184" s="42"/>
      <c r="F184" s="222" t="s">
        <v>353</v>
      </c>
      <c r="G184" s="42"/>
      <c r="H184" s="42"/>
      <c r="I184" s="223"/>
      <c r="J184" s="42"/>
      <c r="K184" s="42"/>
      <c r="L184" s="46"/>
      <c r="M184" s="224"/>
      <c r="N184" s="225"/>
      <c r="O184" s="87"/>
      <c r="P184" s="87"/>
      <c r="Q184" s="87"/>
      <c r="R184" s="87"/>
      <c r="S184" s="87"/>
      <c r="T184" s="87"/>
      <c r="U184" s="88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123</v>
      </c>
      <c r="AU184" s="19" t="s">
        <v>81</v>
      </c>
    </row>
    <row r="185" s="2" customFormat="1">
      <c r="A185" s="40"/>
      <c r="B185" s="41"/>
      <c r="C185" s="42"/>
      <c r="D185" s="226" t="s">
        <v>125</v>
      </c>
      <c r="E185" s="42"/>
      <c r="F185" s="227" t="s">
        <v>354</v>
      </c>
      <c r="G185" s="42"/>
      <c r="H185" s="42"/>
      <c r="I185" s="223"/>
      <c r="J185" s="42"/>
      <c r="K185" s="42"/>
      <c r="L185" s="46"/>
      <c r="M185" s="224"/>
      <c r="N185" s="225"/>
      <c r="O185" s="87"/>
      <c r="P185" s="87"/>
      <c r="Q185" s="87"/>
      <c r="R185" s="87"/>
      <c r="S185" s="87"/>
      <c r="T185" s="87"/>
      <c r="U185" s="88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125</v>
      </c>
      <c r="AU185" s="19" t="s">
        <v>81</v>
      </c>
    </row>
    <row r="186" s="13" customFormat="1">
      <c r="A186" s="13"/>
      <c r="B186" s="228"/>
      <c r="C186" s="229"/>
      <c r="D186" s="221" t="s">
        <v>127</v>
      </c>
      <c r="E186" s="230" t="s">
        <v>19</v>
      </c>
      <c r="F186" s="231" t="s">
        <v>355</v>
      </c>
      <c r="G186" s="229"/>
      <c r="H186" s="230" t="s">
        <v>19</v>
      </c>
      <c r="I186" s="232"/>
      <c r="J186" s="229"/>
      <c r="K186" s="229"/>
      <c r="L186" s="233"/>
      <c r="M186" s="234"/>
      <c r="N186" s="235"/>
      <c r="O186" s="235"/>
      <c r="P186" s="235"/>
      <c r="Q186" s="235"/>
      <c r="R186" s="235"/>
      <c r="S186" s="235"/>
      <c r="T186" s="235"/>
      <c r="U186" s="236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7" t="s">
        <v>127</v>
      </c>
      <c r="AU186" s="237" t="s">
        <v>81</v>
      </c>
      <c r="AV186" s="13" t="s">
        <v>79</v>
      </c>
      <c r="AW186" s="13" t="s">
        <v>33</v>
      </c>
      <c r="AX186" s="13" t="s">
        <v>71</v>
      </c>
      <c r="AY186" s="237" t="s">
        <v>115</v>
      </c>
    </row>
    <row r="187" s="13" customFormat="1">
      <c r="A187" s="13"/>
      <c r="B187" s="228"/>
      <c r="C187" s="229"/>
      <c r="D187" s="221" t="s">
        <v>127</v>
      </c>
      <c r="E187" s="230" t="s">
        <v>19</v>
      </c>
      <c r="F187" s="231" t="s">
        <v>356</v>
      </c>
      <c r="G187" s="229"/>
      <c r="H187" s="230" t="s">
        <v>19</v>
      </c>
      <c r="I187" s="232"/>
      <c r="J187" s="229"/>
      <c r="K187" s="229"/>
      <c r="L187" s="233"/>
      <c r="M187" s="234"/>
      <c r="N187" s="235"/>
      <c r="O187" s="235"/>
      <c r="P187" s="235"/>
      <c r="Q187" s="235"/>
      <c r="R187" s="235"/>
      <c r="S187" s="235"/>
      <c r="T187" s="235"/>
      <c r="U187" s="236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7" t="s">
        <v>127</v>
      </c>
      <c r="AU187" s="237" t="s">
        <v>81</v>
      </c>
      <c r="AV187" s="13" t="s">
        <v>79</v>
      </c>
      <c r="AW187" s="13" t="s">
        <v>33</v>
      </c>
      <c r="AX187" s="13" t="s">
        <v>71</v>
      </c>
      <c r="AY187" s="237" t="s">
        <v>115</v>
      </c>
    </row>
    <row r="188" s="13" customFormat="1">
      <c r="A188" s="13"/>
      <c r="B188" s="228"/>
      <c r="C188" s="229"/>
      <c r="D188" s="221" t="s">
        <v>127</v>
      </c>
      <c r="E188" s="230" t="s">
        <v>19</v>
      </c>
      <c r="F188" s="231" t="s">
        <v>357</v>
      </c>
      <c r="G188" s="229"/>
      <c r="H188" s="230" t="s">
        <v>19</v>
      </c>
      <c r="I188" s="232"/>
      <c r="J188" s="229"/>
      <c r="K188" s="229"/>
      <c r="L188" s="233"/>
      <c r="M188" s="234"/>
      <c r="N188" s="235"/>
      <c r="O188" s="235"/>
      <c r="P188" s="235"/>
      <c r="Q188" s="235"/>
      <c r="R188" s="235"/>
      <c r="S188" s="235"/>
      <c r="T188" s="235"/>
      <c r="U188" s="236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7" t="s">
        <v>127</v>
      </c>
      <c r="AU188" s="237" t="s">
        <v>81</v>
      </c>
      <c r="AV188" s="13" t="s">
        <v>79</v>
      </c>
      <c r="AW188" s="13" t="s">
        <v>33</v>
      </c>
      <c r="AX188" s="13" t="s">
        <v>71</v>
      </c>
      <c r="AY188" s="237" t="s">
        <v>115</v>
      </c>
    </row>
    <row r="189" s="13" customFormat="1">
      <c r="A189" s="13"/>
      <c r="B189" s="228"/>
      <c r="C189" s="229"/>
      <c r="D189" s="221" t="s">
        <v>127</v>
      </c>
      <c r="E189" s="230" t="s">
        <v>19</v>
      </c>
      <c r="F189" s="231" t="s">
        <v>329</v>
      </c>
      <c r="G189" s="229"/>
      <c r="H189" s="230" t="s">
        <v>19</v>
      </c>
      <c r="I189" s="232"/>
      <c r="J189" s="229"/>
      <c r="K189" s="229"/>
      <c r="L189" s="233"/>
      <c r="M189" s="234"/>
      <c r="N189" s="235"/>
      <c r="O189" s="235"/>
      <c r="P189" s="235"/>
      <c r="Q189" s="235"/>
      <c r="R189" s="235"/>
      <c r="S189" s="235"/>
      <c r="T189" s="235"/>
      <c r="U189" s="236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7" t="s">
        <v>127</v>
      </c>
      <c r="AU189" s="237" t="s">
        <v>81</v>
      </c>
      <c r="AV189" s="13" t="s">
        <v>79</v>
      </c>
      <c r="AW189" s="13" t="s">
        <v>33</v>
      </c>
      <c r="AX189" s="13" t="s">
        <v>71</v>
      </c>
      <c r="AY189" s="237" t="s">
        <v>115</v>
      </c>
    </row>
    <row r="190" s="14" customFormat="1">
      <c r="A190" s="14"/>
      <c r="B190" s="238"/>
      <c r="C190" s="239"/>
      <c r="D190" s="221" t="s">
        <v>127</v>
      </c>
      <c r="E190" s="240" t="s">
        <v>19</v>
      </c>
      <c r="F190" s="241" t="s">
        <v>358</v>
      </c>
      <c r="G190" s="239"/>
      <c r="H190" s="242">
        <v>0.47999999999999998</v>
      </c>
      <c r="I190" s="243"/>
      <c r="J190" s="239"/>
      <c r="K190" s="239"/>
      <c r="L190" s="244"/>
      <c r="M190" s="245"/>
      <c r="N190" s="246"/>
      <c r="O190" s="246"/>
      <c r="P190" s="246"/>
      <c r="Q190" s="246"/>
      <c r="R190" s="246"/>
      <c r="S190" s="246"/>
      <c r="T190" s="246"/>
      <c r="U190" s="247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8" t="s">
        <v>127</v>
      </c>
      <c r="AU190" s="248" t="s">
        <v>81</v>
      </c>
      <c r="AV190" s="14" t="s">
        <v>81</v>
      </c>
      <c r="AW190" s="14" t="s">
        <v>33</v>
      </c>
      <c r="AX190" s="14" t="s">
        <v>71</v>
      </c>
      <c r="AY190" s="248" t="s">
        <v>115</v>
      </c>
    </row>
    <row r="191" s="13" customFormat="1">
      <c r="A191" s="13"/>
      <c r="B191" s="228"/>
      <c r="C191" s="229"/>
      <c r="D191" s="221" t="s">
        <v>127</v>
      </c>
      <c r="E191" s="230" t="s">
        <v>19</v>
      </c>
      <c r="F191" s="231" t="s">
        <v>341</v>
      </c>
      <c r="G191" s="229"/>
      <c r="H191" s="230" t="s">
        <v>19</v>
      </c>
      <c r="I191" s="232"/>
      <c r="J191" s="229"/>
      <c r="K191" s="229"/>
      <c r="L191" s="233"/>
      <c r="M191" s="234"/>
      <c r="N191" s="235"/>
      <c r="O191" s="235"/>
      <c r="P191" s="235"/>
      <c r="Q191" s="235"/>
      <c r="R191" s="235"/>
      <c r="S191" s="235"/>
      <c r="T191" s="235"/>
      <c r="U191" s="236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7" t="s">
        <v>127</v>
      </c>
      <c r="AU191" s="237" t="s">
        <v>81</v>
      </c>
      <c r="AV191" s="13" t="s">
        <v>79</v>
      </c>
      <c r="AW191" s="13" t="s">
        <v>33</v>
      </c>
      <c r="AX191" s="13" t="s">
        <v>71</v>
      </c>
      <c r="AY191" s="237" t="s">
        <v>115</v>
      </c>
    </row>
    <row r="192" s="14" customFormat="1">
      <c r="A192" s="14"/>
      <c r="B192" s="238"/>
      <c r="C192" s="239"/>
      <c r="D192" s="221" t="s">
        <v>127</v>
      </c>
      <c r="E192" s="240" t="s">
        <v>19</v>
      </c>
      <c r="F192" s="241" t="s">
        <v>359</v>
      </c>
      <c r="G192" s="239"/>
      <c r="H192" s="242">
        <v>0.51600000000000001</v>
      </c>
      <c r="I192" s="243"/>
      <c r="J192" s="239"/>
      <c r="K192" s="239"/>
      <c r="L192" s="244"/>
      <c r="M192" s="245"/>
      <c r="N192" s="246"/>
      <c r="O192" s="246"/>
      <c r="P192" s="246"/>
      <c r="Q192" s="246"/>
      <c r="R192" s="246"/>
      <c r="S192" s="246"/>
      <c r="T192" s="246"/>
      <c r="U192" s="247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8" t="s">
        <v>127</v>
      </c>
      <c r="AU192" s="248" t="s">
        <v>81</v>
      </c>
      <c r="AV192" s="14" t="s">
        <v>81</v>
      </c>
      <c r="AW192" s="14" t="s">
        <v>33</v>
      </c>
      <c r="AX192" s="14" t="s">
        <v>71</v>
      </c>
      <c r="AY192" s="248" t="s">
        <v>115</v>
      </c>
    </row>
    <row r="193" s="15" customFormat="1">
      <c r="A193" s="15"/>
      <c r="B193" s="249"/>
      <c r="C193" s="250"/>
      <c r="D193" s="221" t="s">
        <v>127</v>
      </c>
      <c r="E193" s="251" t="s">
        <v>19</v>
      </c>
      <c r="F193" s="252" t="s">
        <v>132</v>
      </c>
      <c r="G193" s="250"/>
      <c r="H193" s="253">
        <v>0.996</v>
      </c>
      <c r="I193" s="254"/>
      <c r="J193" s="250"/>
      <c r="K193" s="250"/>
      <c r="L193" s="255"/>
      <c r="M193" s="256"/>
      <c r="N193" s="257"/>
      <c r="O193" s="257"/>
      <c r="P193" s="257"/>
      <c r="Q193" s="257"/>
      <c r="R193" s="257"/>
      <c r="S193" s="257"/>
      <c r="T193" s="257"/>
      <c r="U193" s="258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59" t="s">
        <v>127</v>
      </c>
      <c r="AU193" s="259" t="s">
        <v>81</v>
      </c>
      <c r="AV193" s="15" t="s">
        <v>121</v>
      </c>
      <c r="AW193" s="15" t="s">
        <v>33</v>
      </c>
      <c r="AX193" s="15" t="s">
        <v>79</v>
      </c>
      <c r="AY193" s="259" t="s">
        <v>115</v>
      </c>
    </row>
    <row r="194" s="2" customFormat="1" ht="16.5" customHeight="1">
      <c r="A194" s="40"/>
      <c r="B194" s="41"/>
      <c r="C194" s="207" t="s">
        <v>159</v>
      </c>
      <c r="D194" s="207" t="s">
        <v>117</v>
      </c>
      <c r="E194" s="208" t="s">
        <v>360</v>
      </c>
      <c r="F194" s="209" t="s">
        <v>361</v>
      </c>
      <c r="G194" s="210" t="s">
        <v>197</v>
      </c>
      <c r="H194" s="211">
        <v>194.94999999999999</v>
      </c>
      <c r="I194" s="212"/>
      <c r="J194" s="213">
        <f>ROUND(I194*H194,2)</f>
        <v>0</v>
      </c>
      <c r="K194" s="214"/>
      <c r="L194" s="46"/>
      <c r="M194" s="215" t="s">
        <v>19</v>
      </c>
      <c r="N194" s="216" t="s">
        <v>44</v>
      </c>
      <c r="O194" s="87"/>
      <c r="P194" s="217">
        <f>O194*H194</f>
        <v>0</v>
      </c>
      <c r="Q194" s="217">
        <v>0</v>
      </c>
      <c r="R194" s="217">
        <f>Q194*H194</f>
        <v>0</v>
      </c>
      <c r="S194" s="217">
        <v>0.0395</v>
      </c>
      <c r="T194" s="217">
        <f>S194*H194</f>
        <v>7.7005249999999998</v>
      </c>
      <c r="U194" s="218" t="s">
        <v>19</v>
      </c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9" t="s">
        <v>121</v>
      </c>
      <c r="AT194" s="219" t="s">
        <v>117</v>
      </c>
      <c r="AU194" s="219" t="s">
        <v>81</v>
      </c>
      <c r="AY194" s="19" t="s">
        <v>115</v>
      </c>
      <c r="BE194" s="220">
        <f>IF(N194="základní",J194,0)</f>
        <v>0</v>
      </c>
      <c r="BF194" s="220">
        <f>IF(N194="snížená",J194,0)</f>
        <v>0</v>
      </c>
      <c r="BG194" s="220">
        <f>IF(N194="zákl. přenesená",J194,0)</f>
        <v>0</v>
      </c>
      <c r="BH194" s="220">
        <f>IF(N194="sníž. přenesená",J194,0)</f>
        <v>0</v>
      </c>
      <c r="BI194" s="220">
        <f>IF(N194="nulová",J194,0)</f>
        <v>0</v>
      </c>
      <c r="BJ194" s="19" t="s">
        <v>121</v>
      </c>
      <c r="BK194" s="220">
        <f>ROUND(I194*H194,2)</f>
        <v>0</v>
      </c>
      <c r="BL194" s="19" t="s">
        <v>121</v>
      </c>
      <c r="BM194" s="219" t="s">
        <v>362</v>
      </c>
    </row>
    <row r="195" s="2" customFormat="1">
      <c r="A195" s="40"/>
      <c r="B195" s="41"/>
      <c r="C195" s="42"/>
      <c r="D195" s="221" t="s">
        <v>123</v>
      </c>
      <c r="E195" s="42"/>
      <c r="F195" s="222" t="s">
        <v>363</v>
      </c>
      <c r="G195" s="42"/>
      <c r="H195" s="42"/>
      <c r="I195" s="223"/>
      <c r="J195" s="42"/>
      <c r="K195" s="42"/>
      <c r="L195" s="46"/>
      <c r="M195" s="224"/>
      <c r="N195" s="225"/>
      <c r="O195" s="87"/>
      <c r="P195" s="87"/>
      <c r="Q195" s="87"/>
      <c r="R195" s="87"/>
      <c r="S195" s="87"/>
      <c r="T195" s="87"/>
      <c r="U195" s="88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123</v>
      </c>
      <c r="AU195" s="19" t="s">
        <v>81</v>
      </c>
    </row>
    <row r="196" s="2" customFormat="1">
      <c r="A196" s="40"/>
      <c r="B196" s="41"/>
      <c r="C196" s="42"/>
      <c r="D196" s="226" t="s">
        <v>125</v>
      </c>
      <c r="E196" s="42"/>
      <c r="F196" s="227" t="s">
        <v>364</v>
      </c>
      <c r="G196" s="42"/>
      <c r="H196" s="42"/>
      <c r="I196" s="223"/>
      <c r="J196" s="42"/>
      <c r="K196" s="42"/>
      <c r="L196" s="46"/>
      <c r="M196" s="224"/>
      <c r="N196" s="225"/>
      <c r="O196" s="87"/>
      <c r="P196" s="87"/>
      <c r="Q196" s="87"/>
      <c r="R196" s="87"/>
      <c r="S196" s="87"/>
      <c r="T196" s="87"/>
      <c r="U196" s="88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125</v>
      </c>
      <c r="AU196" s="19" t="s">
        <v>81</v>
      </c>
    </row>
    <row r="197" s="13" customFormat="1">
      <c r="A197" s="13"/>
      <c r="B197" s="228"/>
      <c r="C197" s="229"/>
      <c r="D197" s="221" t="s">
        <v>127</v>
      </c>
      <c r="E197" s="230" t="s">
        <v>19</v>
      </c>
      <c r="F197" s="231" t="s">
        <v>365</v>
      </c>
      <c r="G197" s="229"/>
      <c r="H197" s="230" t="s">
        <v>19</v>
      </c>
      <c r="I197" s="232"/>
      <c r="J197" s="229"/>
      <c r="K197" s="229"/>
      <c r="L197" s="233"/>
      <c r="M197" s="234"/>
      <c r="N197" s="235"/>
      <c r="O197" s="235"/>
      <c r="P197" s="235"/>
      <c r="Q197" s="235"/>
      <c r="R197" s="235"/>
      <c r="S197" s="235"/>
      <c r="T197" s="235"/>
      <c r="U197" s="236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7" t="s">
        <v>127</v>
      </c>
      <c r="AU197" s="237" t="s">
        <v>81</v>
      </c>
      <c r="AV197" s="13" t="s">
        <v>79</v>
      </c>
      <c r="AW197" s="13" t="s">
        <v>33</v>
      </c>
      <c r="AX197" s="13" t="s">
        <v>71</v>
      </c>
      <c r="AY197" s="237" t="s">
        <v>115</v>
      </c>
    </row>
    <row r="198" s="13" customFormat="1">
      <c r="A198" s="13"/>
      <c r="B198" s="228"/>
      <c r="C198" s="229"/>
      <c r="D198" s="221" t="s">
        <v>127</v>
      </c>
      <c r="E198" s="230" t="s">
        <v>19</v>
      </c>
      <c r="F198" s="231" t="s">
        <v>328</v>
      </c>
      <c r="G198" s="229"/>
      <c r="H198" s="230" t="s">
        <v>19</v>
      </c>
      <c r="I198" s="232"/>
      <c r="J198" s="229"/>
      <c r="K198" s="229"/>
      <c r="L198" s="233"/>
      <c r="M198" s="234"/>
      <c r="N198" s="235"/>
      <c r="O198" s="235"/>
      <c r="P198" s="235"/>
      <c r="Q198" s="235"/>
      <c r="R198" s="235"/>
      <c r="S198" s="235"/>
      <c r="T198" s="235"/>
      <c r="U198" s="236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7" t="s">
        <v>127</v>
      </c>
      <c r="AU198" s="237" t="s">
        <v>81</v>
      </c>
      <c r="AV198" s="13" t="s">
        <v>79</v>
      </c>
      <c r="AW198" s="13" t="s">
        <v>33</v>
      </c>
      <c r="AX198" s="13" t="s">
        <v>71</v>
      </c>
      <c r="AY198" s="237" t="s">
        <v>115</v>
      </c>
    </row>
    <row r="199" s="14" customFormat="1">
      <c r="A199" s="14"/>
      <c r="B199" s="238"/>
      <c r="C199" s="239"/>
      <c r="D199" s="221" t="s">
        <v>127</v>
      </c>
      <c r="E199" s="240" t="s">
        <v>19</v>
      </c>
      <c r="F199" s="241" t="s">
        <v>236</v>
      </c>
      <c r="G199" s="239"/>
      <c r="H199" s="242">
        <v>14</v>
      </c>
      <c r="I199" s="243"/>
      <c r="J199" s="239"/>
      <c r="K199" s="239"/>
      <c r="L199" s="244"/>
      <c r="M199" s="245"/>
      <c r="N199" s="246"/>
      <c r="O199" s="246"/>
      <c r="P199" s="246"/>
      <c r="Q199" s="246"/>
      <c r="R199" s="246"/>
      <c r="S199" s="246"/>
      <c r="T199" s="246"/>
      <c r="U199" s="247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48" t="s">
        <v>127</v>
      </c>
      <c r="AU199" s="248" t="s">
        <v>81</v>
      </c>
      <c r="AV199" s="14" t="s">
        <v>81</v>
      </c>
      <c r="AW199" s="14" t="s">
        <v>33</v>
      </c>
      <c r="AX199" s="14" t="s">
        <v>71</v>
      </c>
      <c r="AY199" s="248" t="s">
        <v>115</v>
      </c>
    </row>
    <row r="200" s="13" customFormat="1">
      <c r="A200" s="13"/>
      <c r="B200" s="228"/>
      <c r="C200" s="229"/>
      <c r="D200" s="221" t="s">
        <v>127</v>
      </c>
      <c r="E200" s="230" t="s">
        <v>19</v>
      </c>
      <c r="F200" s="231" t="s">
        <v>329</v>
      </c>
      <c r="G200" s="229"/>
      <c r="H200" s="230" t="s">
        <v>19</v>
      </c>
      <c r="I200" s="232"/>
      <c r="J200" s="229"/>
      <c r="K200" s="229"/>
      <c r="L200" s="233"/>
      <c r="M200" s="234"/>
      <c r="N200" s="235"/>
      <c r="O200" s="235"/>
      <c r="P200" s="235"/>
      <c r="Q200" s="235"/>
      <c r="R200" s="235"/>
      <c r="S200" s="235"/>
      <c r="T200" s="235"/>
      <c r="U200" s="236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7" t="s">
        <v>127</v>
      </c>
      <c r="AU200" s="237" t="s">
        <v>81</v>
      </c>
      <c r="AV200" s="13" t="s">
        <v>79</v>
      </c>
      <c r="AW200" s="13" t="s">
        <v>33</v>
      </c>
      <c r="AX200" s="13" t="s">
        <v>71</v>
      </c>
      <c r="AY200" s="237" t="s">
        <v>115</v>
      </c>
    </row>
    <row r="201" s="14" customFormat="1">
      <c r="A201" s="14"/>
      <c r="B201" s="238"/>
      <c r="C201" s="239"/>
      <c r="D201" s="221" t="s">
        <v>127</v>
      </c>
      <c r="E201" s="240" t="s">
        <v>19</v>
      </c>
      <c r="F201" s="241" t="s">
        <v>330</v>
      </c>
      <c r="G201" s="239"/>
      <c r="H201" s="242">
        <v>32</v>
      </c>
      <c r="I201" s="243"/>
      <c r="J201" s="239"/>
      <c r="K201" s="239"/>
      <c r="L201" s="244"/>
      <c r="M201" s="245"/>
      <c r="N201" s="246"/>
      <c r="O201" s="246"/>
      <c r="P201" s="246"/>
      <c r="Q201" s="246"/>
      <c r="R201" s="246"/>
      <c r="S201" s="246"/>
      <c r="T201" s="246"/>
      <c r="U201" s="247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8" t="s">
        <v>127</v>
      </c>
      <c r="AU201" s="248" t="s">
        <v>81</v>
      </c>
      <c r="AV201" s="14" t="s">
        <v>81</v>
      </c>
      <c r="AW201" s="14" t="s">
        <v>33</v>
      </c>
      <c r="AX201" s="14" t="s">
        <v>71</v>
      </c>
      <c r="AY201" s="248" t="s">
        <v>115</v>
      </c>
    </row>
    <row r="202" s="13" customFormat="1">
      <c r="A202" s="13"/>
      <c r="B202" s="228"/>
      <c r="C202" s="229"/>
      <c r="D202" s="221" t="s">
        <v>127</v>
      </c>
      <c r="E202" s="230" t="s">
        <v>19</v>
      </c>
      <c r="F202" s="231" t="s">
        <v>331</v>
      </c>
      <c r="G202" s="229"/>
      <c r="H202" s="230" t="s">
        <v>19</v>
      </c>
      <c r="I202" s="232"/>
      <c r="J202" s="229"/>
      <c r="K202" s="229"/>
      <c r="L202" s="233"/>
      <c r="M202" s="234"/>
      <c r="N202" s="235"/>
      <c r="O202" s="235"/>
      <c r="P202" s="235"/>
      <c r="Q202" s="235"/>
      <c r="R202" s="235"/>
      <c r="S202" s="235"/>
      <c r="T202" s="235"/>
      <c r="U202" s="236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7" t="s">
        <v>127</v>
      </c>
      <c r="AU202" s="237" t="s">
        <v>81</v>
      </c>
      <c r="AV202" s="13" t="s">
        <v>79</v>
      </c>
      <c r="AW202" s="13" t="s">
        <v>33</v>
      </c>
      <c r="AX202" s="13" t="s">
        <v>71</v>
      </c>
      <c r="AY202" s="237" t="s">
        <v>115</v>
      </c>
    </row>
    <row r="203" s="14" customFormat="1">
      <c r="A203" s="14"/>
      <c r="B203" s="238"/>
      <c r="C203" s="239"/>
      <c r="D203" s="221" t="s">
        <v>127</v>
      </c>
      <c r="E203" s="240" t="s">
        <v>19</v>
      </c>
      <c r="F203" s="241" t="s">
        <v>332</v>
      </c>
      <c r="G203" s="239"/>
      <c r="H203" s="242">
        <v>43</v>
      </c>
      <c r="I203" s="243"/>
      <c r="J203" s="239"/>
      <c r="K203" s="239"/>
      <c r="L203" s="244"/>
      <c r="M203" s="245"/>
      <c r="N203" s="246"/>
      <c r="O203" s="246"/>
      <c r="P203" s="246"/>
      <c r="Q203" s="246"/>
      <c r="R203" s="246"/>
      <c r="S203" s="246"/>
      <c r="T203" s="246"/>
      <c r="U203" s="247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48" t="s">
        <v>127</v>
      </c>
      <c r="AU203" s="248" t="s">
        <v>81</v>
      </c>
      <c r="AV203" s="14" t="s">
        <v>81</v>
      </c>
      <c r="AW203" s="14" t="s">
        <v>33</v>
      </c>
      <c r="AX203" s="14" t="s">
        <v>71</v>
      </c>
      <c r="AY203" s="248" t="s">
        <v>115</v>
      </c>
    </row>
    <row r="204" s="13" customFormat="1">
      <c r="A204" s="13"/>
      <c r="B204" s="228"/>
      <c r="C204" s="229"/>
      <c r="D204" s="221" t="s">
        <v>127</v>
      </c>
      <c r="E204" s="230" t="s">
        <v>19</v>
      </c>
      <c r="F204" s="231" t="s">
        <v>333</v>
      </c>
      <c r="G204" s="229"/>
      <c r="H204" s="230" t="s">
        <v>19</v>
      </c>
      <c r="I204" s="232"/>
      <c r="J204" s="229"/>
      <c r="K204" s="229"/>
      <c r="L204" s="233"/>
      <c r="M204" s="234"/>
      <c r="N204" s="235"/>
      <c r="O204" s="235"/>
      <c r="P204" s="235"/>
      <c r="Q204" s="235"/>
      <c r="R204" s="235"/>
      <c r="S204" s="235"/>
      <c r="T204" s="235"/>
      <c r="U204" s="236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7" t="s">
        <v>127</v>
      </c>
      <c r="AU204" s="237" t="s">
        <v>81</v>
      </c>
      <c r="AV204" s="13" t="s">
        <v>79</v>
      </c>
      <c r="AW204" s="13" t="s">
        <v>33</v>
      </c>
      <c r="AX204" s="13" t="s">
        <v>71</v>
      </c>
      <c r="AY204" s="237" t="s">
        <v>115</v>
      </c>
    </row>
    <row r="205" s="14" customFormat="1">
      <c r="A205" s="14"/>
      <c r="B205" s="238"/>
      <c r="C205" s="239"/>
      <c r="D205" s="221" t="s">
        <v>127</v>
      </c>
      <c r="E205" s="240" t="s">
        <v>19</v>
      </c>
      <c r="F205" s="241" t="s">
        <v>334</v>
      </c>
      <c r="G205" s="239"/>
      <c r="H205" s="242">
        <v>4.7999999999999998</v>
      </c>
      <c r="I205" s="243"/>
      <c r="J205" s="239"/>
      <c r="K205" s="239"/>
      <c r="L205" s="244"/>
      <c r="M205" s="245"/>
      <c r="N205" s="246"/>
      <c r="O205" s="246"/>
      <c r="P205" s="246"/>
      <c r="Q205" s="246"/>
      <c r="R205" s="246"/>
      <c r="S205" s="246"/>
      <c r="T205" s="246"/>
      <c r="U205" s="247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48" t="s">
        <v>127</v>
      </c>
      <c r="AU205" s="248" t="s">
        <v>81</v>
      </c>
      <c r="AV205" s="14" t="s">
        <v>81</v>
      </c>
      <c r="AW205" s="14" t="s">
        <v>33</v>
      </c>
      <c r="AX205" s="14" t="s">
        <v>71</v>
      </c>
      <c r="AY205" s="248" t="s">
        <v>115</v>
      </c>
    </row>
    <row r="206" s="13" customFormat="1">
      <c r="A206" s="13"/>
      <c r="B206" s="228"/>
      <c r="C206" s="229"/>
      <c r="D206" s="221" t="s">
        <v>127</v>
      </c>
      <c r="E206" s="230" t="s">
        <v>19</v>
      </c>
      <c r="F206" s="231" t="s">
        <v>335</v>
      </c>
      <c r="G206" s="229"/>
      <c r="H206" s="230" t="s">
        <v>19</v>
      </c>
      <c r="I206" s="232"/>
      <c r="J206" s="229"/>
      <c r="K206" s="229"/>
      <c r="L206" s="233"/>
      <c r="M206" s="234"/>
      <c r="N206" s="235"/>
      <c r="O206" s="235"/>
      <c r="P206" s="235"/>
      <c r="Q206" s="235"/>
      <c r="R206" s="235"/>
      <c r="S206" s="235"/>
      <c r="T206" s="235"/>
      <c r="U206" s="236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7" t="s">
        <v>127</v>
      </c>
      <c r="AU206" s="237" t="s">
        <v>81</v>
      </c>
      <c r="AV206" s="13" t="s">
        <v>79</v>
      </c>
      <c r="AW206" s="13" t="s">
        <v>33</v>
      </c>
      <c r="AX206" s="13" t="s">
        <v>71</v>
      </c>
      <c r="AY206" s="237" t="s">
        <v>115</v>
      </c>
    </row>
    <row r="207" s="14" customFormat="1">
      <c r="A207" s="14"/>
      <c r="B207" s="238"/>
      <c r="C207" s="239"/>
      <c r="D207" s="221" t="s">
        <v>127</v>
      </c>
      <c r="E207" s="240" t="s">
        <v>19</v>
      </c>
      <c r="F207" s="241" t="s">
        <v>336</v>
      </c>
      <c r="G207" s="239"/>
      <c r="H207" s="242">
        <v>10.619999999999999</v>
      </c>
      <c r="I207" s="243"/>
      <c r="J207" s="239"/>
      <c r="K207" s="239"/>
      <c r="L207" s="244"/>
      <c r="M207" s="245"/>
      <c r="N207" s="246"/>
      <c r="O207" s="246"/>
      <c r="P207" s="246"/>
      <c r="Q207" s="246"/>
      <c r="R207" s="246"/>
      <c r="S207" s="246"/>
      <c r="T207" s="246"/>
      <c r="U207" s="247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8" t="s">
        <v>127</v>
      </c>
      <c r="AU207" s="248" t="s">
        <v>81</v>
      </c>
      <c r="AV207" s="14" t="s">
        <v>81</v>
      </c>
      <c r="AW207" s="14" t="s">
        <v>33</v>
      </c>
      <c r="AX207" s="14" t="s">
        <v>71</v>
      </c>
      <c r="AY207" s="248" t="s">
        <v>115</v>
      </c>
    </row>
    <row r="208" s="13" customFormat="1">
      <c r="A208" s="13"/>
      <c r="B208" s="228"/>
      <c r="C208" s="229"/>
      <c r="D208" s="221" t="s">
        <v>127</v>
      </c>
      <c r="E208" s="230" t="s">
        <v>19</v>
      </c>
      <c r="F208" s="231" t="s">
        <v>339</v>
      </c>
      <c r="G208" s="229"/>
      <c r="H208" s="230" t="s">
        <v>19</v>
      </c>
      <c r="I208" s="232"/>
      <c r="J208" s="229"/>
      <c r="K208" s="229"/>
      <c r="L208" s="233"/>
      <c r="M208" s="234"/>
      <c r="N208" s="235"/>
      <c r="O208" s="235"/>
      <c r="P208" s="235"/>
      <c r="Q208" s="235"/>
      <c r="R208" s="235"/>
      <c r="S208" s="235"/>
      <c r="T208" s="235"/>
      <c r="U208" s="236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7" t="s">
        <v>127</v>
      </c>
      <c r="AU208" s="237" t="s">
        <v>81</v>
      </c>
      <c r="AV208" s="13" t="s">
        <v>79</v>
      </c>
      <c r="AW208" s="13" t="s">
        <v>33</v>
      </c>
      <c r="AX208" s="13" t="s">
        <v>71</v>
      </c>
      <c r="AY208" s="237" t="s">
        <v>115</v>
      </c>
    </row>
    <row r="209" s="14" customFormat="1">
      <c r="A209" s="14"/>
      <c r="B209" s="238"/>
      <c r="C209" s="239"/>
      <c r="D209" s="221" t="s">
        <v>127</v>
      </c>
      <c r="E209" s="240" t="s">
        <v>19</v>
      </c>
      <c r="F209" s="241" t="s">
        <v>340</v>
      </c>
      <c r="G209" s="239"/>
      <c r="H209" s="242">
        <v>10.33</v>
      </c>
      <c r="I209" s="243"/>
      <c r="J209" s="239"/>
      <c r="K209" s="239"/>
      <c r="L209" s="244"/>
      <c r="M209" s="245"/>
      <c r="N209" s="246"/>
      <c r="O209" s="246"/>
      <c r="P209" s="246"/>
      <c r="Q209" s="246"/>
      <c r="R209" s="246"/>
      <c r="S209" s="246"/>
      <c r="T209" s="246"/>
      <c r="U209" s="247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8" t="s">
        <v>127</v>
      </c>
      <c r="AU209" s="248" t="s">
        <v>81</v>
      </c>
      <c r="AV209" s="14" t="s">
        <v>81</v>
      </c>
      <c r="AW209" s="14" t="s">
        <v>33</v>
      </c>
      <c r="AX209" s="14" t="s">
        <v>71</v>
      </c>
      <c r="AY209" s="248" t="s">
        <v>115</v>
      </c>
    </row>
    <row r="210" s="13" customFormat="1">
      <c r="A210" s="13"/>
      <c r="B210" s="228"/>
      <c r="C210" s="229"/>
      <c r="D210" s="221" t="s">
        <v>127</v>
      </c>
      <c r="E210" s="230" t="s">
        <v>19</v>
      </c>
      <c r="F210" s="231" t="s">
        <v>341</v>
      </c>
      <c r="G210" s="229"/>
      <c r="H210" s="230" t="s">
        <v>19</v>
      </c>
      <c r="I210" s="232"/>
      <c r="J210" s="229"/>
      <c r="K210" s="229"/>
      <c r="L210" s="233"/>
      <c r="M210" s="234"/>
      <c r="N210" s="235"/>
      <c r="O210" s="235"/>
      <c r="P210" s="235"/>
      <c r="Q210" s="235"/>
      <c r="R210" s="235"/>
      <c r="S210" s="235"/>
      <c r="T210" s="235"/>
      <c r="U210" s="236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7" t="s">
        <v>127</v>
      </c>
      <c r="AU210" s="237" t="s">
        <v>81</v>
      </c>
      <c r="AV210" s="13" t="s">
        <v>79</v>
      </c>
      <c r="AW210" s="13" t="s">
        <v>33</v>
      </c>
      <c r="AX210" s="13" t="s">
        <v>71</v>
      </c>
      <c r="AY210" s="237" t="s">
        <v>115</v>
      </c>
    </row>
    <row r="211" s="14" customFormat="1">
      <c r="A211" s="14"/>
      <c r="B211" s="238"/>
      <c r="C211" s="239"/>
      <c r="D211" s="221" t="s">
        <v>127</v>
      </c>
      <c r="E211" s="240" t="s">
        <v>19</v>
      </c>
      <c r="F211" s="241" t="s">
        <v>342</v>
      </c>
      <c r="G211" s="239"/>
      <c r="H211" s="242">
        <v>34.399999999999999</v>
      </c>
      <c r="I211" s="243"/>
      <c r="J211" s="239"/>
      <c r="K211" s="239"/>
      <c r="L211" s="244"/>
      <c r="M211" s="245"/>
      <c r="N211" s="246"/>
      <c r="O211" s="246"/>
      <c r="P211" s="246"/>
      <c r="Q211" s="246"/>
      <c r="R211" s="246"/>
      <c r="S211" s="246"/>
      <c r="T211" s="246"/>
      <c r="U211" s="247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8" t="s">
        <v>127</v>
      </c>
      <c r="AU211" s="248" t="s">
        <v>81</v>
      </c>
      <c r="AV211" s="14" t="s">
        <v>81</v>
      </c>
      <c r="AW211" s="14" t="s">
        <v>33</v>
      </c>
      <c r="AX211" s="14" t="s">
        <v>71</v>
      </c>
      <c r="AY211" s="248" t="s">
        <v>115</v>
      </c>
    </row>
    <row r="212" s="13" customFormat="1">
      <c r="A212" s="13"/>
      <c r="B212" s="228"/>
      <c r="C212" s="229"/>
      <c r="D212" s="221" t="s">
        <v>127</v>
      </c>
      <c r="E212" s="230" t="s">
        <v>19</v>
      </c>
      <c r="F212" s="231" t="s">
        <v>343</v>
      </c>
      <c r="G212" s="229"/>
      <c r="H212" s="230" t="s">
        <v>19</v>
      </c>
      <c r="I212" s="232"/>
      <c r="J212" s="229"/>
      <c r="K212" s="229"/>
      <c r="L212" s="233"/>
      <c r="M212" s="234"/>
      <c r="N212" s="235"/>
      <c r="O212" s="235"/>
      <c r="P212" s="235"/>
      <c r="Q212" s="235"/>
      <c r="R212" s="235"/>
      <c r="S212" s="235"/>
      <c r="T212" s="235"/>
      <c r="U212" s="236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7" t="s">
        <v>127</v>
      </c>
      <c r="AU212" s="237" t="s">
        <v>81</v>
      </c>
      <c r="AV212" s="13" t="s">
        <v>79</v>
      </c>
      <c r="AW212" s="13" t="s">
        <v>33</v>
      </c>
      <c r="AX212" s="13" t="s">
        <v>71</v>
      </c>
      <c r="AY212" s="237" t="s">
        <v>115</v>
      </c>
    </row>
    <row r="213" s="14" customFormat="1">
      <c r="A213" s="14"/>
      <c r="B213" s="238"/>
      <c r="C213" s="239"/>
      <c r="D213" s="221" t="s">
        <v>127</v>
      </c>
      <c r="E213" s="240" t="s">
        <v>19</v>
      </c>
      <c r="F213" s="241" t="s">
        <v>344</v>
      </c>
      <c r="G213" s="239"/>
      <c r="H213" s="242">
        <v>40.600000000000001</v>
      </c>
      <c r="I213" s="243"/>
      <c r="J213" s="239"/>
      <c r="K213" s="239"/>
      <c r="L213" s="244"/>
      <c r="M213" s="245"/>
      <c r="N213" s="246"/>
      <c r="O213" s="246"/>
      <c r="P213" s="246"/>
      <c r="Q213" s="246"/>
      <c r="R213" s="246"/>
      <c r="S213" s="246"/>
      <c r="T213" s="246"/>
      <c r="U213" s="247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8" t="s">
        <v>127</v>
      </c>
      <c r="AU213" s="248" t="s">
        <v>81</v>
      </c>
      <c r="AV213" s="14" t="s">
        <v>81</v>
      </c>
      <c r="AW213" s="14" t="s">
        <v>33</v>
      </c>
      <c r="AX213" s="14" t="s">
        <v>71</v>
      </c>
      <c r="AY213" s="248" t="s">
        <v>115</v>
      </c>
    </row>
    <row r="214" s="13" customFormat="1">
      <c r="A214" s="13"/>
      <c r="B214" s="228"/>
      <c r="C214" s="229"/>
      <c r="D214" s="221" t="s">
        <v>127</v>
      </c>
      <c r="E214" s="230" t="s">
        <v>19</v>
      </c>
      <c r="F214" s="231" t="s">
        <v>345</v>
      </c>
      <c r="G214" s="229"/>
      <c r="H214" s="230" t="s">
        <v>19</v>
      </c>
      <c r="I214" s="232"/>
      <c r="J214" s="229"/>
      <c r="K214" s="229"/>
      <c r="L214" s="233"/>
      <c r="M214" s="234"/>
      <c r="N214" s="235"/>
      <c r="O214" s="235"/>
      <c r="P214" s="235"/>
      <c r="Q214" s="235"/>
      <c r="R214" s="235"/>
      <c r="S214" s="235"/>
      <c r="T214" s="235"/>
      <c r="U214" s="236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7" t="s">
        <v>127</v>
      </c>
      <c r="AU214" s="237" t="s">
        <v>81</v>
      </c>
      <c r="AV214" s="13" t="s">
        <v>79</v>
      </c>
      <c r="AW214" s="13" t="s">
        <v>33</v>
      </c>
      <c r="AX214" s="13" t="s">
        <v>71</v>
      </c>
      <c r="AY214" s="237" t="s">
        <v>115</v>
      </c>
    </row>
    <row r="215" s="14" customFormat="1">
      <c r="A215" s="14"/>
      <c r="B215" s="238"/>
      <c r="C215" s="239"/>
      <c r="D215" s="221" t="s">
        <v>127</v>
      </c>
      <c r="E215" s="240" t="s">
        <v>19</v>
      </c>
      <c r="F215" s="241" t="s">
        <v>346</v>
      </c>
      <c r="G215" s="239"/>
      <c r="H215" s="242">
        <v>5.2000000000000002</v>
      </c>
      <c r="I215" s="243"/>
      <c r="J215" s="239"/>
      <c r="K215" s="239"/>
      <c r="L215" s="244"/>
      <c r="M215" s="245"/>
      <c r="N215" s="246"/>
      <c r="O215" s="246"/>
      <c r="P215" s="246"/>
      <c r="Q215" s="246"/>
      <c r="R215" s="246"/>
      <c r="S215" s="246"/>
      <c r="T215" s="246"/>
      <c r="U215" s="247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48" t="s">
        <v>127</v>
      </c>
      <c r="AU215" s="248" t="s">
        <v>81</v>
      </c>
      <c r="AV215" s="14" t="s">
        <v>81</v>
      </c>
      <c r="AW215" s="14" t="s">
        <v>33</v>
      </c>
      <c r="AX215" s="14" t="s">
        <v>71</v>
      </c>
      <c r="AY215" s="248" t="s">
        <v>115</v>
      </c>
    </row>
    <row r="216" s="15" customFormat="1">
      <c r="A216" s="15"/>
      <c r="B216" s="249"/>
      <c r="C216" s="250"/>
      <c r="D216" s="221" t="s">
        <v>127</v>
      </c>
      <c r="E216" s="251" t="s">
        <v>19</v>
      </c>
      <c r="F216" s="252" t="s">
        <v>132</v>
      </c>
      <c r="G216" s="250"/>
      <c r="H216" s="253">
        <v>194.94999999999999</v>
      </c>
      <c r="I216" s="254"/>
      <c r="J216" s="250"/>
      <c r="K216" s="250"/>
      <c r="L216" s="255"/>
      <c r="M216" s="256"/>
      <c r="N216" s="257"/>
      <c r="O216" s="257"/>
      <c r="P216" s="257"/>
      <c r="Q216" s="257"/>
      <c r="R216" s="257"/>
      <c r="S216" s="257"/>
      <c r="T216" s="257"/>
      <c r="U216" s="258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259" t="s">
        <v>127</v>
      </c>
      <c r="AU216" s="259" t="s">
        <v>81</v>
      </c>
      <c r="AV216" s="15" t="s">
        <v>121</v>
      </c>
      <c r="AW216" s="15" t="s">
        <v>33</v>
      </c>
      <c r="AX216" s="15" t="s">
        <v>79</v>
      </c>
      <c r="AY216" s="259" t="s">
        <v>115</v>
      </c>
    </row>
    <row r="217" s="2" customFormat="1" ht="16.5" customHeight="1">
      <c r="A217" s="40"/>
      <c r="B217" s="41"/>
      <c r="C217" s="207" t="s">
        <v>203</v>
      </c>
      <c r="D217" s="207" t="s">
        <v>117</v>
      </c>
      <c r="E217" s="208" t="s">
        <v>366</v>
      </c>
      <c r="F217" s="209" t="s">
        <v>367</v>
      </c>
      <c r="G217" s="210" t="s">
        <v>197</v>
      </c>
      <c r="H217" s="211">
        <v>10</v>
      </c>
      <c r="I217" s="212"/>
      <c r="J217" s="213">
        <f>ROUND(I217*H217,2)</f>
        <v>0</v>
      </c>
      <c r="K217" s="214"/>
      <c r="L217" s="46"/>
      <c r="M217" s="215" t="s">
        <v>19</v>
      </c>
      <c r="N217" s="216" t="s">
        <v>44</v>
      </c>
      <c r="O217" s="87"/>
      <c r="P217" s="217">
        <f>O217*H217</f>
        <v>0</v>
      </c>
      <c r="Q217" s="217">
        <v>0</v>
      </c>
      <c r="R217" s="217">
        <f>Q217*H217</f>
        <v>0</v>
      </c>
      <c r="S217" s="217">
        <v>0</v>
      </c>
      <c r="T217" s="217">
        <f>S217*H217</f>
        <v>0</v>
      </c>
      <c r="U217" s="218" t="s">
        <v>19</v>
      </c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19" t="s">
        <v>121</v>
      </c>
      <c r="AT217" s="219" t="s">
        <v>117</v>
      </c>
      <c r="AU217" s="219" t="s">
        <v>81</v>
      </c>
      <c r="AY217" s="19" t="s">
        <v>115</v>
      </c>
      <c r="BE217" s="220">
        <f>IF(N217="základní",J217,0)</f>
        <v>0</v>
      </c>
      <c r="BF217" s="220">
        <f>IF(N217="snížená",J217,0)</f>
        <v>0</v>
      </c>
      <c r="BG217" s="220">
        <f>IF(N217="zákl. přenesená",J217,0)</f>
        <v>0</v>
      </c>
      <c r="BH217" s="220">
        <f>IF(N217="sníž. přenesená",J217,0)</f>
        <v>0</v>
      </c>
      <c r="BI217" s="220">
        <f>IF(N217="nulová",J217,0)</f>
        <v>0</v>
      </c>
      <c r="BJ217" s="19" t="s">
        <v>121</v>
      </c>
      <c r="BK217" s="220">
        <f>ROUND(I217*H217,2)</f>
        <v>0</v>
      </c>
      <c r="BL217" s="19" t="s">
        <v>121</v>
      </c>
      <c r="BM217" s="219" t="s">
        <v>368</v>
      </c>
    </row>
    <row r="218" s="2" customFormat="1">
      <c r="A218" s="40"/>
      <c r="B218" s="41"/>
      <c r="C218" s="42"/>
      <c r="D218" s="221" t="s">
        <v>123</v>
      </c>
      <c r="E218" s="42"/>
      <c r="F218" s="222" t="s">
        <v>369</v>
      </c>
      <c r="G218" s="42"/>
      <c r="H218" s="42"/>
      <c r="I218" s="223"/>
      <c r="J218" s="42"/>
      <c r="K218" s="42"/>
      <c r="L218" s="46"/>
      <c r="M218" s="224"/>
      <c r="N218" s="225"/>
      <c r="O218" s="87"/>
      <c r="P218" s="87"/>
      <c r="Q218" s="87"/>
      <c r="R218" s="87"/>
      <c r="S218" s="87"/>
      <c r="T218" s="87"/>
      <c r="U218" s="88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T218" s="19" t="s">
        <v>123</v>
      </c>
      <c r="AU218" s="19" t="s">
        <v>81</v>
      </c>
    </row>
    <row r="219" s="2" customFormat="1">
      <c r="A219" s="40"/>
      <c r="B219" s="41"/>
      <c r="C219" s="42"/>
      <c r="D219" s="226" t="s">
        <v>125</v>
      </c>
      <c r="E219" s="42"/>
      <c r="F219" s="227" t="s">
        <v>370</v>
      </c>
      <c r="G219" s="42"/>
      <c r="H219" s="42"/>
      <c r="I219" s="223"/>
      <c r="J219" s="42"/>
      <c r="K219" s="42"/>
      <c r="L219" s="46"/>
      <c r="M219" s="224"/>
      <c r="N219" s="225"/>
      <c r="O219" s="87"/>
      <c r="P219" s="87"/>
      <c r="Q219" s="87"/>
      <c r="R219" s="87"/>
      <c r="S219" s="87"/>
      <c r="T219" s="87"/>
      <c r="U219" s="88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9" t="s">
        <v>125</v>
      </c>
      <c r="AU219" s="19" t="s">
        <v>81</v>
      </c>
    </row>
    <row r="220" s="13" customFormat="1">
      <c r="A220" s="13"/>
      <c r="B220" s="228"/>
      <c r="C220" s="229"/>
      <c r="D220" s="221" t="s">
        <v>127</v>
      </c>
      <c r="E220" s="230" t="s">
        <v>19</v>
      </c>
      <c r="F220" s="231" t="s">
        <v>371</v>
      </c>
      <c r="G220" s="229"/>
      <c r="H220" s="230" t="s">
        <v>19</v>
      </c>
      <c r="I220" s="232"/>
      <c r="J220" s="229"/>
      <c r="K220" s="229"/>
      <c r="L220" s="233"/>
      <c r="M220" s="234"/>
      <c r="N220" s="235"/>
      <c r="O220" s="235"/>
      <c r="P220" s="235"/>
      <c r="Q220" s="235"/>
      <c r="R220" s="235"/>
      <c r="S220" s="235"/>
      <c r="T220" s="235"/>
      <c r="U220" s="236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7" t="s">
        <v>127</v>
      </c>
      <c r="AU220" s="237" t="s">
        <v>81</v>
      </c>
      <c r="AV220" s="13" t="s">
        <v>79</v>
      </c>
      <c r="AW220" s="13" t="s">
        <v>33</v>
      </c>
      <c r="AX220" s="13" t="s">
        <v>71</v>
      </c>
      <c r="AY220" s="237" t="s">
        <v>115</v>
      </c>
    </row>
    <row r="221" s="13" customFormat="1">
      <c r="A221" s="13"/>
      <c r="B221" s="228"/>
      <c r="C221" s="229"/>
      <c r="D221" s="221" t="s">
        <v>127</v>
      </c>
      <c r="E221" s="230" t="s">
        <v>19</v>
      </c>
      <c r="F221" s="231" t="s">
        <v>333</v>
      </c>
      <c r="G221" s="229"/>
      <c r="H221" s="230" t="s">
        <v>19</v>
      </c>
      <c r="I221" s="232"/>
      <c r="J221" s="229"/>
      <c r="K221" s="229"/>
      <c r="L221" s="233"/>
      <c r="M221" s="234"/>
      <c r="N221" s="235"/>
      <c r="O221" s="235"/>
      <c r="P221" s="235"/>
      <c r="Q221" s="235"/>
      <c r="R221" s="235"/>
      <c r="S221" s="235"/>
      <c r="T221" s="235"/>
      <c r="U221" s="236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7" t="s">
        <v>127</v>
      </c>
      <c r="AU221" s="237" t="s">
        <v>81</v>
      </c>
      <c r="AV221" s="13" t="s">
        <v>79</v>
      </c>
      <c r="AW221" s="13" t="s">
        <v>33</v>
      </c>
      <c r="AX221" s="13" t="s">
        <v>71</v>
      </c>
      <c r="AY221" s="237" t="s">
        <v>115</v>
      </c>
    </row>
    <row r="222" s="14" customFormat="1">
      <c r="A222" s="14"/>
      <c r="B222" s="238"/>
      <c r="C222" s="239"/>
      <c r="D222" s="221" t="s">
        <v>127</v>
      </c>
      <c r="E222" s="240" t="s">
        <v>19</v>
      </c>
      <c r="F222" s="241" t="s">
        <v>334</v>
      </c>
      <c r="G222" s="239"/>
      <c r="H222" s="242">
        <v>4.7999999999999998</v>
      </c>
      <c r="I222" s="243"/>
      <c r="J222" s="239"/>
      <c r="K222" s="239"/>
      <c r="L222" s="244"/>
      <c r="M222" s="245"/>
      <c r="N222" s="246"/>
      <c r="O222" s="246"/>
      <c r="P222" s="246"/>
      <c r="Q222" s="246"/>
      <c r="R222" s="246"/>
      <c r="S222" s="246"/>
      <c r="T222" s="246"/>
      <c r="U222" s="247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48" t="s">
        <v>127</v>
      </c>
      <c r="AU222" s="248" t="s">
        <v>81</v>
      </c>
      <c r="AV222" s="14" t="s">
        <v>81</v>
      </c>
      <c r="AW222" s="14" t="s">
        <v>33</v>
      </c>
      <c r="AX222" s="14" t="s">
        <v>71</v>
      </c>
      <c r="AY222" s="248" t="s">
        <v>115</v>
      </c>
    </row>
    <row r="223" s="13" customFormat="1">
      <c r="A223" s="13"/>
      <c r="B223" s="228"/>
      <c r="C223" s="229"/>
      <c r="D223" s="221" t="s">
        <v>127</v>
      </c>
      <c r="E223" s="230" t="s">
        <v>19</v>
      </c>
      <c r="F223" s="231" t="s">
        <v>345</v>
      </c>
      <c r="G223" s="229"/>
      <c r="H223" s="230" t="s">
        <v>19</v>
      </c>
      <c r="I223" s="232"/>
      <c r="J223" s="229"/>
      <c r="K223" s="229"/>
      <c r="L223" s="233"/>
      <c r="M223" s="234"/>
      <c r="N223" s="235"/>
      <c r="O223" s="235"/>
      <c r="P223" s="235"/>
      <c r="Q223" s="235"/>
      <c r="R223" s="235"/>
      <c r="S223" s="235"/>
      <c r="T223" s="235"/>
      <c r="U223" s="236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7" t="s">
        <v>127</v>
      </c>
      <c r="AU223" s="237" t="s">
        <v>81</v>
      </c>
      <c r="AV223" s="13" t="s">
        <v>79</v>
      </c>
      <c r="AW223" s="13" t="s">
        <v>33</v>
      </c>
      <c r="AX223" s="13" t="s">
        <v>71</v>
      </c>
      <c r="AY223" s="237" t="s">
        <v>115</v>
      </c>
    </row>
    <row r="224" s="14" customFormat="1">
      <c r="A224" s="14"/>
      <c r="B224" s="238"/>
      <c r="C224" s="239"/>
      <c r="D224" s="221" t="s">
        <v>127</v>
      </c>
      <c r="E224" s="240" t="s">
        <v>19</v>
      </c>
      <c r="F224" s="241" t="s">
        <v>346</v>
      </c>
      <c r="G224" s="239"/>
      <c r="H224" s="242">
        <v>5.2000000000000002</v>
      </c>
      <c r="I224" s="243"/>
      <c r="J224" s="239"/>
      <c r="K224" s="239"/>
      <c r="L224" s="244"/>
      <c r="M224" s="245"/>
      <c r="N224" s="246"/>
      <c r="O224" s="246"/>
      <c r="P224" s="246"/>
      <c r="Q224" s="246"/>
      <c r="R224" s="246"/>
      <c r="S224" s="246"/>
      <c r="T224" s="246"/>
      <c r="U224" s="247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8" t="s">
        <v>127</v>
      </c>
      <c r="AU224" s="248" t="s">
        <v>81</v>
      </c>
      <c r="AV224" s="14" t="s">
        <v>81</v>
      </c>
      <c r="AW224" s="14" t="s">
        <v>33</v>
      </c>
      <c r="AX224" s="14" t="s">
        <v>71</v>
      </c>
      <c r="AY224" s="248" t="s">
        <v>115</v>
      </c>
    </row>
    <row r="225" s="15" customFormat="1">
      <c r="A225" s="15"/>
      <c r="B225" s="249"/>
      <c r="C225" s="250"/>
      <c r="D225" s="221" t="s">
        <v>127</v>
      </c>
      <c r="E225" s="251" t="s">
        <v>19</v>
      </c>
      <c r="F225" s="252" t="s">
        <v>132</v>
      </c>
      <c r="G225" s="250"/>
      <c r="H225" s="253">
        <v>10</v>
      </c>
      <c r="I225" s="254"/>
      <c r="J225" s="250"/>
      <c r="K225" s="250"/>
      <c r="L225" s="255"/>
      <c r="M225" s="256"/>
      <c r="N225" s="257"/>
      <c r="O225" s="257"/>
      <c r="P225" s="257"/>
      <c r="Q225" s="257"/>
      <c r="R225" s="257"/>
      <c r="S225" s="257"/>
      <c r="T225" s="257"/>
      <c r="U225" s="258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59" t="s">
        <v>127</v>
      </c>
      <c r="AU225" s="259" t="s">
        <v>81</v>
      </c>
      <c r="AV225" s="15" t="s">
        <v>121</v>
      </c>
      <c r="AW225" s="15" t="s">
        <v>33</v>
      </c>
      <c r="AX225" s="15" t="s">
        <v>79</v>
      </c>
      <c r="AY225" s="259" t="s">
        <v>115</v>
      </c>
    </row>
    <row r="226" s="2" customFormat="1" ht="16.5" customHeight="1">
      <c r="A226" s="40"/>
      <c r="B226" s="41"/>
      <c r="C226" s="207" t="s">
        <v>169</v>
      </c>
      <c r="D226" s="207" t="s">
        <v>117</v>
      </c>
      <c r="E226" s="208" t="s">
        <v>372</v>
      </c>
      <c r="F226" s="209" t="s">
        <v>373</v>
      </c>
      <c r="G226" s="210" t="s">
        <v>197</v>
      </c>
      <c r="H226" s="211">
        <v>194.94999999999999</v>
      </c>
      <c r="I226" s="212"/>
      <c r="J226" s="213">
        <f>ROUND(I226*H226,2)</f>
        <v>0</v>
      </c>
      <c r="K226" s="214"/>
      <c r="L226" s="46"/>
      <c r="M226" s="215" t="s">
        <v>19</v>
      </c>
      <c r="N226" s="216" t="s">
        <v>44</v>
      </c>
      <c r="O226" s="87"/>
      <c r="P226" s="217">
        <f>O226*H226</f>
        <v>0</v>
      </c>
      <c r="Q226" s="217">
        <v>0.039081999999999999</v>
      </c>
      <c r="R226" s="217">
        <f>Q226*H226</f>
        <v>7.6190358999999992</v>
      </c>
      <c r="S226" s="217">
        <v>0</v>
      </c>
      <c r="T226" s="217">
        <f>S226*H226</f>
        <v>0</v>
      </c>
      <c r="U226" s="218" t="s">
        <v>19</v>
      </c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9" t="s">
        <v>121</v>
      </c>
      <c r="AT226" s="219" t="s">
        <v>117</v>
      </c>
      <c r="AU226" s="219" t="s">
        <v>81</v>
      </c>
      <c r="AY226" s="19" t="s">
        <v>115</v>
      </c>
      <c r="BE226" s="220">
        <f>IF(N226="základní",J226,0)</f>
        <v>0</v>
      </c>
      <c r="BF226" s="220">
        <f>IF(N226="snížená",J226,0)</f>
        <v>0</v>
      </c>
      <c r="BG226" s="220">
        <f>IF(N226="zákl. přenesená",J226,0)</f>
        <v>0</v>
      </c>
      <c r="BH226" s="220">
        <f>IF(N226="sníž. přenesená",J226,0)</f>
        <v>0</v>
      </c>
      <c r="BI226" s="220">
        <f>IF(N226="nulová",J226,0)</f>
        <v>0</v>
      </c>
      <c r="BJ226" s="19" t="s">
        <v>121</v>
      </c>
      <c r="BK226" s="220">
        <f>ROUND(I226*H226,2)</f>
        <v>0</v>
      </c>
      <c r="BL226" s="19" t="s">
        <v>121</v>
      </c>
      <c r="BM226" s="219" t="s">
        <v>374</v>
      </c>
    </row>
    <row r="227" s="2" customFormat="1">
      <c r="A227" s="40"/>
      <c r="B227" s="41"/>
      <c r="C227" s="42"/>
      <c r="D227" s="221" t="s">
        <v>123</v>
      </c>
      <c r="E227" s="42"/>
      <c r="F227" s="222" t="s">
        <v>375</v>
      </c>
      <c r="G227" s="42"/>
      <c r="H227" s="42"/>
      <c r="I227" s="223"/>
      <c r="J227" s="42"/>
      <c r="K227" s="42"/>
      <c r="L227" s="46"/>
      <c r="M227" s="224"/>
      <c r="N227" s="225"/>
      <c r="O227" s="87"/>
      <c r="P227" s="87"/>
      <c r="Q227" s="87"/>
      <c r="R227" s="87"/>
      <c r="S227" s="87"/>
      <c r="T227" s="87"/>
      <c r="U227" s="88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9" t="s">
        <v>123</v>
      </c>
      <c r="AU227" s="19" t="s">
        <v>81</v>
      </c>
    </row>
    <row r="228" s="2" customFormat="1">
      <c r="A228" s="40"/>
      <c r="B228" s="41"/>
      <c r="C228" s="42"/>
      <c r="D228" s="226" t="s">
        <v>125</v>
      </c>
      <c r="E228" s="42"/>
      <c r="F228" s="227" t="s">
        <v>376</v>
      </c>
      <c r="G228" s="42"/>
      <c r="H228" s="42"/>
      <c r="I228" s="223"/>
      <c r="J228" s="42"/>
      <c r="K228" s="42"/>
      <c r="L228" s="46"/>
      <c r="M228" s="224"/>
      <c r="N228" s="225"/>
      <c r="O228" s="87"/>
      <c r="P228" s="87"/>
      <c r="Q228" s="87"/>
      <c r="R228" s="87"/>
      <c r="S228" s="87"/>
      <c r="T228" s="87"/>
      <c r="U228" s="88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9" t="s">
        <v>125</v>
      </c>
      <c r="AU228" s="19" t="s">
        <v>81</v>
      </c>
    </row>
    <row r="229" s="13" customFormat="1">
      <c r="A229" s="13"/>
      <c r="B229" s="228"/>
      <c r="C229" s="229"/>
      <c r="D229" s="221" t="s">
        <v>127</v>
      </c>
      <c r="E229" s="230" t="s">
        <v>19</v>
      </c>
      <c r="F229" s="231" t="s">
        <v>377</v>
      </c>
      <c r="G229" s="229"/>
      <c r="H229" s="230" t="s">
        <v>19</v>
      </c>
      <c r="I229" s="232"/>
      <c r="J229" s="229"/>
      <c r="K229" s="229"/>
      <c r="L229" s="233"/>
      <c r="M229" s="234"/>
      <c r="N229" s="235"/>
      <c r="O229" s="235"/>
      <c r="P229" s="235"/>
      <c r="Q229" s="235"/>
      <c r="R229" s="235"/>
      <c r="S229" s="235"/>
      <c r="T229" s="235"/>
      <c r="U229" s="236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7" t="s">
        <v>127</v>
      </c>
      <c r="AU229" s="237" t="s">
        <v>81</v>
      </c>
      <c r="AV229" s="13" t="s">
        <v>79</v>
      </c>
      <c r="AW229" s="13" t="s">
        <v>33</v>
      </c>
      <c r="AX229" s="13" t="s">
        <v>71</v>
      </c>
      <c r="AY229" s="237" t="s">
        <v>115</v>
      </c>
    </row>
    <row r="230" s="13" customFormat="1">
      <c r="A230" s="13"/>
      <c r="B230" s="228"/>
      <c r="C230" s="229"/>
      <c r="D230" s="221" t="s">
        <v>127</v>
      </c>
      <c r="E230" s="230" t="s">
        <v>19</v>
      </c>
      <c r="F230" s="231" t="s">
        <v>378</v>
      </c>
      <c r="G230" s="229"/>
      <c r="H230" s="230" t="s">
        <v>19</v>
      </c>
      <c r="I230" s="232"/>
      <c r="J230" s="229"/>
      <c r="K230" s="229"/>
      <c r="L230" s="233"/>
      <c r="M230" s="234"/>
      <c r="N230" s="235"/>
      <c r="O230" s="235"/>
      <c r="P230" s="235"/>
      <c r="Q230" s="235"/>
      <c r="R230" s="235"/>
      <c r="S230" s="235"/>
      <c r="T230" s="235"/>
      <c r="U230" s="236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7" t="s">
        <v>127</v>
      </c>
      <c r="AU230" s="237" t="s">
        <v>81</v>
      </c>
      <c r="AV230" s="13" t="s">
        <v>79</v>
      </c>
      <c r="AW230" s="13" t="s">
        <v>33</v>
      </c>
      <c r="AX230" s="13" t="s">
        <v>71</v>
      </c>
      <c r="AY230" s="237" t="s">
        <v>115</v>
      </c>
    </row>
    <row r="231" s="13" customFormat="1">
      <c r="A231" s="13"/>
      <c r="B231" s="228"/>
      <c r="C231" s="229"/>
      <c r="D231" s="221" t="s">
        <v>127</v>
      </c>
      <c r="E231" s="230" t="s">
        <v>19</v>
      </c>
      <c r="F231" s="231" t="s">
        <v>379</v>
      </c>
      <c r="G231" s="229"/>
      <c r="H231" s="230" t="s">
        <v>19</v>
      </c>
      <c r="I231" s="232"/>
      <c r="J231" s="229"/>
      <c r="K231" s="229"/>
      <c r="L231" s="233"/>
      <c r="M231" s="234"/>
      <c r="N231" s="235"/>
      <c r="O231" s="235"/>
      <c r="P231" s="235"/>
      <c r="Q231" s="235"/>
      <c r="R231" s="235"/>
      <c r="S231" s="235"/>
      <c r="T231" s="235"/>
      <c r="U231" s="236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7" t="s">
        <v>127</v>
      </c>
      <c r="AU231" s="237" t="s">
        <v>81</v>
      </c>
      <c r="AV231" s="13" t="s">
        <v>79</v>
      </c>
      <c r="AW231" s="13" t="s">
        <v>33</v>
      </c>
      <c r="AX231" s="13" t="s">
        <v>71</v>
      </c>
      <c r="AY231" s="237" t="s">
        <v>115</v>
      </c>
    </row>
    <row r="232" s="13" customFormat="1">
      <c r="A232" s="13"/>
      <c r="B232" s="228"/>
      <c r="C232" s="229"/>
      <c r="D232" s="221" t="s">
        <v>127</v>
      </c>
      <c r="E232" s="230" t="s">
        <v>19</v>
      </c>
      <c r="F232" s="231" t="s">
        <v>328</v>
      </c>
      <c r="G232" s="229"/>
      <c r="H232" s="230" t="s">
        <v>19</v>
      </c>
      <c r="I232" s="232"/>
      <c r="J232" s="229"/>
      <c r="K232" s="229"/>
      <c r="L232" s="233"/>
      <c r="M232" s="234"/>
      <c r="N232" s="235"/>
      <c r="O232" s="235"/>
      <c r="P232" s="235"/>
      <c r="Q232" s="235"/>
      <c r="R232" s="235"/>
      <c r="S232" s="235"/>
      <c r="T232" s="235"/>
      <c r="U232" s="236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7" t="s">
        <v>127</v>
      </c>
      <c r="AU232" s="237" t="s">
        <v>81</v>
      </c>
      <c r="AV232" s="13" t="s">
        <v>79</v>
      </c>
      <c r="AW232" s="13" t="s">
        <v>33</v>
      </c>
      <c r="AX232" s="13" t="s">
        <v>71</v>
      </c>
      <c r="AY232" s="237" t="s">
        <v>115</v>
      </c>
    </row>
    <row r="233" s="14" customFormat="1">
      <c r="A233" s="14"/>
      <c r="B233" s="238"/>
      <c r="C233" s="239"/>
      <c r="D233" s="221" t="s">
        <v>127</v>
      </c>
      <c r="E233" s="240" t="s">
        <v>19</v>
      </c>
      <c r="F233" s="241" t="s">
        <v>236</v>
      </c>
      <c r="G233" s="239"/>
      <c r="H233" s="242">
        <v>14</v>
      </c>
      <c r="I233" s="243"/>
      <c r="J233" s="239"/>
      <c r="K233" s="239"/>
      <c r="L233" s="244"/>
      <c r="M233" s="245"/>
      <c r="N233" s="246"/>
      <c r="O233" s="246"/>
      <c r="P233" s="246"/>
      <c r="Q233" s="246"/>
      <c r="R233" s="246"/>
      <c r="S233" s="246"/>
      <c r="T233" s="246"/>
      <c r="U233" s="247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48" t="s">
        <v>127</v>
      </c>
      <c r="AU233" s="248" t="s">
        <v>81</v>
      </c>
      <c r="AV233" s="14" t="s">
        <v>81</v>
      </c>
      <c r="AW233" s="14" t="s">
        <v>33</v>
      </c>
      <c r="AX233" s="14" t="s">
        <v>71</v>
      </c>
      <c r="AY233" s="248" t="s">
        <v>115</v>
      </c>
    </row>
    <row r="234" s="13" customFormat="1">
      <c r="A234" s="13"/>
      <c r="B234" s="228"/>
      <c r="C234" s="229"/>
      <c r="D234" s="221" t="s">
        <v>127</v>
      </c>
      <c r="E234" s="230" t="s">
        <v>19</v>
      </c>
      <c r="F234" s="231" t="s">
        <v>329</v>
      </c>
      <c r="G234" s="229"/>
      <c r="H234" s="230" t="s">
        <v>19</v>
      </c>
      <c r="I234" s="232"/>
      <c r="J234" s="229"/>
      <c r="K234" s="229"/>
      <c r="L234" s="233"/>
      <c r="M234" s="234"/>
      <c r="N234" s="235"/>
      <c r="O234" s="235"/>
      <c r="P234" s="235"/>
      <c r="Q234" s="235"/>
      <c r="R234" s="235"/>
      <c r="S234" s="235"/>
      <c r="T234" s="235"/>
      <c r="U234" s="236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7" t="s">
        <v>127</v>
      </c>
      <c r="AU234" s="237" t="s">
        <v>81</v>
      </c>
      <c r="AV234" s="13" t="s">
        <v>79</v>
      </c>
      <c r="AW234" s="13" t="s">
        <v>33</v>
      </c>
      <c r="AX234" s="13" t="s">
        <v>71</v>
      </c>
      <c r="AY234" s="237" t="s">
        <v>115</v>
      </c>
    </row>
    <row r="235" s="14" customFormat="1">
      <c r="A235" s="14"/>
      <c r="B235" s="238"/>
      <c r="C235" s="239"/>
      <c r="D235" s="221" t="s">
        <v>127</v>
      </c>
      <c r="E235" s="240" t="s">
        <v>19</v>
      </c>
      <c r="F235" s="241" t="s">
        <v>330</v>
      </c>
      <c r="G235" s="239"/>
      <c r="H235" s="242">
        <v>32</v>
      </c>
      <c r="I235" s="243"/>
      <c r="J235" s="239"/>
      <c r="K235" s="239"/>
      <c r="L235" s="244"/>
      <c r="M235" s="245"/>
      <c r="N235" s="246"/>
      <c r="O235" s="246"/>
      <c r="P235" s="246"/>
      <c r="Q235" s="246"/>
      <c r="R235" s="246"/>
      <c r="S235" s="246"/>
      <c r="T235" s="246"/>
      <c r="U235" s="247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48" t="s">
        <v>127</v>
      </c>
      <c r="AU235" s="248" t="s">
        <v>81</v>
      </c>
      <c r="AV235" s="14" t="s">
        <v>81</v>
      </c>
      <c r="AW235" s="14" t="s">
        <v>33</v>
      </c>
      <c r="AX235" s="14" t="s">
        <v>71</v>
      </c>
      <c r="AY235" s="248" t="s">
        <v>115</v>
      </c>
    </row>
    <row r="236" s="13" customFormat="1">
      <c r="A236" s="13"/>
      <c r="B236" s="228"/>
      <c r="C236" s="229"/>
      <c r="D236" s="221" t="s">
        <v>127</v>
      </c>
      <c r="E236" s="230" t="s">
        <v>19</v>
      </c>
      <c r="F236" s="231" t="s">
        <v>331</v>
      </c>
      <c r="G236" s="229"/>
      <c r="H236" s="230" t="s">
        <v>19</v>
      </c>
      <c r="I236" s="232"/>
      <c r="J236" s="229"/>
      <c r="K236" s="229"/>
      <c r="L236" s="233"/>
      <c r="M236" s="234"/>
      <c r="N236" s="235"/>
      <c r="O236" s="235"/>
      <c r="P236" s="235"/>
      <c r="Q236" s="235"/>
      <c r="R236" s="235"/>
      <c r="S236" s="235"/>
      <c r="T236" s="235"/>
      <c r="U236" s="236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7" t="s">
        <v>127</v>
      </c>
      <c r="AU236" s="237" t="s">
        <v>81</v>
      </c>
      <c r="AV236" s="13" t="s">
        <v>79</v>
      </c>
      <c r="AW236" s="13" t="s">
        <v>33</v>
      </c>
      <c r="AX236" s="13" t="s">
        <v>71</v>
      </c>
      <c r="AY236" s="237" t="s">
        <v>115</v>
      </c>
    </row>
    <row r="237" s="14" customFormat="1">
      <c r="A237" s="14"/>
      <c r="B237" s="238"/>
      <c r="C237" s="239"/>
      <c r="D237" s="221" t="s">
        <v>127</v>
      </c>
      <c r="E237" s="240" t="s">
        <v>19</v>
      </c>
      <c r="F237" s="241" t="s">
        <v>332</v>
      </c>
      <c r="G237" s="239"/>
      <c r="H237" s="242">
        <v>43</v>
      </c>
      <c r="I237" s="243"/>
      <c r="J237" s="239"/>
      <c r="K237" s="239"/>
      <c r="L237" s="244"/>
      <c r="M237" s="245"/>
      <c r="N237" s="246"/>
      <c r="O237" s="246"/>
      <c r="P237" s="246"/>
      <c r="Q237" s="246"/>
      <c r="R237" s="246"/>
      <c r="S237" s="246"/>
      <c r="T237" s="246"/>
      <c r="U237" s="247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48" t="s">
        <v>127</v>
      </c>
      <c r="AU237" s="248" t="s">
        <v>81</v>
      </c>
      <c r="AV237" s="14" t="s">
        <v>81</v>
      </c>
      <c r="AW237" s="14" t="s">
        <v>33</v>
      </c>
      <c r="AX237" s="14" t="s">
        <v>71</v>
      </c>
      <c r="AY237" s="248" t="s">
        <v>115</v>
      </c>
    </row>
    <row r="238" s="13" customFormat="1">
      <c r="A238" s="13"/>
      <c r="B238" s="228"/>
      <c r="C238" s="229"/>
      <c r="D238" s="221" t="s">
        <v>127</v>
      </c>
      <c r="E238" s="230" t="s">
        <v>19</v>
      </c>
      <c r="F238" s="231" t="s">
        <v>333</v>
      </c>
      <c r="G238" s="229"/>
      <c r="H238" s="230" t="s">
        <v>19</v>
      </c>
      <c r="I238" s="232"/>
      <c r="J238" s="229"/>
      <c r="K238" s="229"/>
      <c r="L238" s="233"/>
      <c r="M238" s="234"/>
      <c r="N238" s="235"/>
      <c r="O238" s="235"/>
      <c r="P238" s="235"/>
      <c r="Q238" s="235"/>
      <c r="R238" s="235"/>
      <c r="S238" s="235"/>
      <c r="T238" s="235"/>
      <c r="U238" s="236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7" t="s">
        <v>127</v>
      </c>
      <c r="AU238" s="237" t="s">
        <v>81</v>
      </c>
      <c r="AV238" s="13" t="s">
        <v>79</v>
      </c>
      <c r="AW238" s="13" t="s">
        <v>33</v>
      </c>
      <c r="AX238" s="13" t="s">
        <v>71</v>
      </c>
      <c r="AY238" s="237" t="s">
        <v>115</v>
      </c>
    </row>
    <row r="239" s="14" customFormat="1">
      <c r="A239" s="14"/>
      <c r="B239" s="238"/>
      <c r="C239" s="239"/>
      <c r="D239" s="221" t="s">
        <v>127</v>
      </c>
      <c r="E239" s="240" t="s">
        <v>19</v>
      </c>
      <c r="F239" s="241" t="s">
        <v>334</v>
      </c>
      <c r="G239" s="239"/>
      <c r="H239" s="242">
        <v>4.7999999999999998</v>
      </c>
      <c r="I239" s="243"/>
      <c r="J239" s="239"/>
      <c r="K239" s="239"/>
      <c r="L239" s="244"/>
      <c r="M239" s="245"/>
      <c r="N239" s="246"/>
      <c r="O239" s="246"/>
      <c r="P239" s="246"/>
      <c r="Q239" s="246"/>
      <c r="R239" s="246"/>
      <c r="S239" s="246"/>
      <c r="T239" s="246"/>
      <c r="U239" s="247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48" t="s">
        <v>127</v>
      </c>
      <c r="AU239" s="248" t="s">
        <v>81</v>
      </c>
      <c r="AV239" s="14" t="s">
        <v>81</v>
      </c>
      <c r="AW239" s="14" t="s">
        <v>33</v>
      </c>
      <c r="AX239" s="14" t="s">
        <v>71</v>
      </c>
      <c r="AY239" s="248" t="s">
        <v>115</v>
      </c>
    </row>
    <row r="240" s="13" customFormat="1">
      <c r="A240" s="13"/>
      <c r="B240" s="228"/>
      <c r="C240" s="229"/>
      <c r="D240" s="221" t="s">
        <v>127</v>
      </c>
      <c r="E240" s="230" t="s">
        <v>19</v>
      </c>
      <c r="F240" s="231" t="s">
        <v>335</v>
      </c>
      <c r="G240" s="229"/>
      <c r="H240" s="230" t="s">
        <v>19</v>
      </c>
      <c r="I240" s="232"/>
      <c r="J240" s="229"/>
      <c r="K240" s="229"/>
      <c r="L240" s="233"/>
      <c r="M240" s="234"/>
      <c r="N240" s="235"/>
      <c r="O240" s="235"/>
      <c r="P240" s="235"/>
      <c r="Q240" s="235"/>
      <c r="R240" s="235"/>
      <c r="S240" s="235"/>
      <c r="T240" s="235"/>
      <c r="U240" s="236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7" t="s">
        <v>127</v>
      </c>
      <c r="AU240" s="237" t="s">
        <v>81</v>
      </c>
      <c r="AV240" s="13" t="s">
        <v>79</v>
      </c>
      <c r="AW240" s="13" t="s">
        <v>33</v>
      </c>
      <c r="AX240" s="13" t="s">
        <v>71</v>
      </c>
      <c r="AY240" s="237" t="s">
        <v>115</v>
      </c>
    </row>
    <row r="241" s="14" customFormat="1">
      <c r="A241" s="14"/>
      <c r="B241" s="238"/>
      <c r="C241" s="239"/>
      <c r="D241" s="221" t="s">
        <v>127</v>
      </c>
      <c r="E241" s="240" t="s">
        <v>19</v>
      </c>
      <c r="F241" s="241" t="s">
        <v>336</v>
      </c>
      <c r="G241" s="239"/>
      <c r="H241" s="242">
        <v>10.619999999999999</v>
      </c>
      <c r="I241" s="243"/>
      <c r="J241" s="239"/>
      <c r="K241" s="239"/>
      <c r="L241" s="244"/>
      <c r="M241" s="245"/>
      <c r="N241" s="246"/>
      <c r="O241" s="246"/>
      <c r="P241" s="246"/>
      <c r="Q241" s="246"/>
      <c r="R241" s="246"/>
      <c r="S241" s="246"/>
      <c r="T241" s="246"/>
      <c r="U241" s="247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48" t="s">
        <v>127</v>
      </c>
      <c r="AU241" s="248" t="s">
        <v>81</v>
      </c>
      <c r="AV241" s="14" t="s">
        <v>81</v>
      </c>
      <c r="AW241" s="14" t="s">
        <v>33</v>
      </c>
      <c r="AX241" s="14" t="s">
        <v>71</v>
      </c>
      <c r="AY241" s="248" t="s">
        <v>115</v>
      </c>
    </row>
    <row r="242" s="13" customFormat="1">
      <c r="A242" s="13"/>
      <c r="B242" s="228"/>
      <c r="C242" s="229"/>
      <c r="D242" s="221" t="s">
        <v>127</v>
      </c>
      <c r="E242" s="230" t="s">
        <v>19</v>
      </c>
      <c r="F242" s="231" t="s">
        <v>339</v>
      </c>
      <c r="G242" s="229"/>
      <c r="H242" s="230" t="s">
        <v>19</v>
      </c>
      <c r="I242" s="232"/>
      <c r="J242" s="229"/>
      <c r="K242" s="229"/>
      <c r="L242" s="233"/>
      <c r="M242" s="234"/>
      <c r="N242" s="235"/>
      <c r="O242" s="235"/>
      <c r="P242" s="235"/>
      <c r="Q242" s="235"/>
      <c r="R242" s="235"/>
      <c r="S242" s="235"/>
      <c r="T242" s="235"/>
      <c r="U242" s="236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7" t="s">
        <v>127</v>
      </c>
      <c r="AU242" s="237" t="s">
        <v>81</v>
      </c>
      <c r="AV242" s="13" t="s">
        <v>79</v>
      </c>
      <c r="AW242" s="13" t="s">
        <v>33</v>
      </c>
      <c r="AX242" s="13" t="s">
        <v>71</v>
      </c>
      <c r="AY242" s="237" t="s">
        <v>115</v>
      </c>
    </row>
    <row r="243" s="14" customFormat="1">
      <c r="A243" s="14"/>
      <c r="B243" s="238"/>
      <c r="C243" s="239"/>
      <c r="D243" s="221" t="s">
        <v>127</v>
      </c>
      <c r="E243" s="240" t="s">
        <v>19</v>
      </c>
      <c r="F243" s="241" t="s">
        <v>340</v>
      </c>
      <c r="G243" s="239"/>
      <c r="H243" s="242">
        <v>10.33</v>
      </c>
      <c r="I243" s="243"/>
      <c r="J243" s="239"/>
      <c r="K243" s="239"/>
      <c r="L243" s="244"/>
      <c r="M243" s="245"/>
      <c r="N243" s="246"/>
      <c r="O243" s="246"/>
      <c r="P243" s="246"/>
      <c r="Q243" s="246"/>
      <c r="R243" s="246"/>
      <c r="S243" s="246"/>
      <c r="T243" s="246"/>
      <c r="U243" s="247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48" t="s">
        <v>127</v>
      </c>
      <c r="AU243" s="248" t="s">
        <v>81</v>
      </c>
      <c r="AV243" s="14" t="s">
        <v>81</v>
      </c>
      <c r="AW243" s="14" t="s">
        <v>33</v>
      </c>
      <c r="AX243" s="14" t="s">
        <v>71</v>
      </c>
      <c r="AY243" s="248" t="s">
        <v>115</v>
      </c>
    </row>
    <row r="244" s="13" customFormat="1">
      <c r="A244" s="13"/>
      <c r="B244" s="228"/>
      <c r="C244" s="229"/>
      <c r="D244" s="221" t="s">
        <v>127</v>
      </c>
      <c r="E244" s="230" t="s">
        <v>19</v>
      </c>
      <c r="F244" s="231" t="s">
        <v>341</v>
      </c>
      <c r="G244" s="229"/>
      <c r="H244" s="230" t="s">
        <v>19</v>
      </c>
      <c r="I244" s="232"/>
      <c r="J244" s="229"/>
      <c r="K244" s="229"/>
      <c r="L244" s="233"/>
      <c r="M244" s="234"/>
      <c r="N244" s="235"/>
      <c r="O244" s="235"/>
      <c r="P244" s="235"/>
      <c r="Q244" s="235"/>
      <c r="R244" s="235"/>
      <c r="S244" s="235"/>
      <c r="T244" s="235"/>
      <c r="U244" s="236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7" t="s">
        <v>127</v>
      </c>
      <c r="AU244" s="237" t="s">
        <v>81</v>
      </c>
      <c r="AV244" s="13" t="s">
        <v>79</v>
      </c>
      <c r="AW244" s="13" t="s">
        <v>33</v>
      </c>
      <c r="AX244" s="13" t="s">
        <v>71</v>
      </c>
      <c r="AY244" s="237" t="s">
        <v>115</v>
      </c>
    </row>
    <row r="245" s="14" customFormat="1">
      <c r="A245" s="14"/>
      <c r="B245" s="238"/>
      <c r="C245" s="239"/>
      <c r="D245" s="221" t="s">
        <v>127</v>
      </c>
      <c r="E245" s="240" t="s">
        <v>19</v>
      </c>
      <c r="F245" s="241" t="s">
        <v>342</v>
      </c>
      <c r="G245" s="239"/>
      <c r="H245" s="242">
        <v>34.399999999999999</v>
      </c>
      <c r="I245" s="243"/>
      <c r="J245" s="239"/>
      <c r="K245" s="239"/>
      <c r="L245" s="244"/>
      <c r="M245" s="245"/>
      <c r="N245" s="246"/>
      <c r="O245" s="246"/>
      <c r="P245" s="246"/>
      <c r="Q245" s="246"/>
      <c r="R245" s="246"/>
      <c r="S245" s="246"/>
      <c r="T245" s="246"/>
      <c r="U245" s="247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48" t="s">
        <v>127</v>
      </c>
      <c r="AU245" s="248" t="s">
        <v>81</v>
      </c>
      <c r="AV245" s="14" t="s">
        <v>81</v>
      </c>
      <c r="AW245" s="14" t="s">
        <v>33</v>
      </c>
      <c r="AX245" s="14" t="s">
        <v>71</v>
      </c>
      <c r="AY245" s="248" t="s">
        <v>115</v>
      </c>
    </row>
    <row r="246" s="13" customFormat="1">
      <c r="A246" s="13"/>
      <c r="B246" s="228"/>
      <c r="C246" s="229"/>
      <c r="D246" s="221" t="s">
        <v>127</v>
      </c>
      <c r="E246" s="230" t="s">
        <v>19</v>
      </c>
      <c r="F246" s="231" t="s">
        <v>343</v>
      </c>
      <c r="G246" s="229"/>
      <c r="H246" s="230" t="s">
        <v>19</v>
      </c>
      <c r="I246" s="232"/>
      <c r="J246" s="229"/>
      <c r="K246" s="229"/>
      <c r="L246" s="233"/>
      <c r="M246" s="234"/>
      <c r="N246" s="235"/>
      <c r="O246" s="235"/>
      <c r="P246" s="235"/>
      <c r="Q246" s="235"/>
      <c r="R246" s="235"/>
      <c r="S246" s="235"/>
      <c r="T246" s="235"/>
      <c r="U246" s="236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7" t="s">
        <v>127</v>
      </c>
      <c r="AU246" s="237" t="s">
        <v>81</v>
      </c>
      <c r="AV246" s="13" t="s">
        <v>79</v>
      </c>
      <c r="AW246" s="13" t="s">
        <v>33</v>
      </c>
      <c r="AX246" s="13" t="s">
        <v>71</v>
      </c>
      <c r="AY246" s="237" t="s">
        <v>115</v>
      </c>
    </row>
    <row r="247" s="14" customFormat="1">
      <c r="A247" s="14"/>
      <c r="B247" s="238"/>
      <c r="C247" s="239"/>
      <c r="D247" s="221" t="s">
        <v>127</v>
      </c>
      <c r="E247" s="240" t="s">
        <v>19</v>
      </c>
      <c r="F247" s="241" t="s">
        <v>344</v>
      </c>
      <c r="G247" s="239"/>
      <c r="H247" s="242">
        <v>40.600000000000001</v>
      </c>
      <c r="I247" s="243"/>
      <c r="J247" s="239"/>
      <c r="K247" s="239"/>
      <c r="L247" s="244"/>
      <c r="M247" s="245"/>
      <c r="N247" s="246"/>
      <c r="O247" s="246"/>
      <c r="P247" s="246"/>
      <c r="Q247" s="246"/>
      <c r="R247" s="246"/>
      <c r="S247" s="246"/>
      <c r="T247" s="246"/>
      <c r="U247" s="247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48" t="s">
        <v>127</v>
      </c>
      <c r="AU247" s="248" t="s">
        <v>81</v>
      </c>
      <c r="AV247" s="14" t="s">
        <v>81</v>
      </c>
      <c r="AW247" s="14" t="s">
        <v>33</v>
      </c>
      <c r="AX247" s="14" t="s">
        <v>71</v>
      </c>
      <c r="AY247" s="248" t="s">
        <v>115</v>
      </c>
    </row>
    <row r="248" s="13" customFormat="1">
      <c r="A248" s="13"/>
      <c r="B248" s="228"/>
      <c r="C248" s="229"/>
      <c r="D248" s="221" t="s">
        <v>127</v>
      </c>
      <c r="E248" s="230" t="s">
        <v>19</v>
      </c>
      <c r="F248" s="231" t="s">
        <v>345</v>
      </c>
      <c r="G248" s="229"/>
      <c r="H248" s="230" t="s">
        <v>19</v>
      </c>
      <c r="I248" s="232"/>
      <c r="J248" s="229"/>
      <c r="K248" s="229"/>
      <c r="L248" s="233"/>
      <c r="M248" s="234"/>
      <c r="N248" s="235"/>
      <c r="O248" s="235"/>
      <c r="P248" s="235"/>
      <c r="Q248" s="235"/>
      <c r="R248" s="235"/>
      <c r="S248" s="235"/>
      <c r="T248" s="235"/>
      <c r="U248" s="236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7" t="s">
        <v>127</v>
      </c>
      <c r="AU248" s="237" t="s">
        <v>81</v>
      </c>
      <c r="AV248" s="13" t="s">
        <v>79</v>
      </c>
      <c r="AW248" s="13" t="s">
        <v>33</v>
      </c>
      <c r="AX248" s="13" t="s">
        <v>71</v>
      </c>
      <c r="AY248" s="237" t="s">
        <v>115</v>
      </c>
    </row>
    <row r="249" s="14" customFormat="1">
      <c r="A249" s="14"/>
      <c r="B249" s="238"/>
      <c r="C249" s="239"/>
      <c r="D249" s="221" t="s">
        <v>127</v>
      </c>
      <c r="E249" s="240" t="s">
        <v>19</v>
      </c>
      <c r="F249" s="241" t="s">
        <v>346</v>
      </c>
      <c r="G249" s="239"/>
      <c r="H249" s="242">
        <v>5.2000000000000002</v>
      </c>
      <c r="I249" s="243"/>
      <c r="J249" s="239"/>
      <c r="K249" s="239"/>
      <c r="L249" s="244"/>
      <c r="M249" s="245"/>
      <c r="N249" s="246"/>
      <c r="O249" s="246"/>
      <c r="P249" s="246"/>
      <c r="Q249" s="246"/>
      <c r="R249" s="246"/>
      <c r="S249" s="246"/>
      <c r="T249" s="246"/>
      <c r="U249" s="247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48" t="s">
        <v>127</v>
      </c>
      <c r="AU249" s="248" t="s">
        <v>81</v>
      </c>
      <c r="AV249" s="14" t="s">
        <v>81</v>
      </c>
      <c r="AW249" s="14" t="s">
        <v>33</v>
      </c>
      <c r="AX249" s="14" t="s">
        <v>71</v>
      </c>
      <c r="AY249" s="248" t="s">
        <v>115</v>
      </c>
    </row>
    <row r="250" s="15" customFormat="1">
      <c r="A250" s="15"/>
      <c r="B250" s="249"/>
      <c r="C250" s="250"/>
      <c r="D250" s="221" t="s">
        <v>127</v>
      </c>
      <c r="E250" s="251" t="s">
        <v>19</v>
      </c>
      <c r="F250" s="252" t="s">
        <v>132</v>
      </c>
      <c r="G250" s="250"/>
      <c r="H250" s="253">
        <v>194.94999999999999</v>
      </c>
      <c r="I250" s="254"/>
      <c r="J250" s="250"/>
      <c r="K250" s="250"/>
      <c r="L250" s="255"/>
      <c r="M250" s="256"/>
      <c r="N250" s="257"/>
      <c r="O250" s="257"/>
      <c r="P250" s="257"/>
      <c r="Q250" s="257"/>
      <c r="R250" s="257"/>
      <c r="S250" s="257"/>
      <c r="T250" s="257"/>
      <c r="U250" s="258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T250" s="259" t="s">
        <v>127</v>
      </c>
      <c r="AU250" s="259" t="s">
        <v>81</v>
      </c>
      <c r="AV250" s="15" t="s">
        <v>121</v>
      </c>
      <c r="AW250" s="15" t="s">
        <v>33</v>
      </c>
      <c r="AX250" s="15" t="s">
        <v>79</v>
      </c>
      <c r="AY250" s="259" t="s">
        <v>115</v>
      </c>
    </row>
    <row r="251" s="2" customFormat="1" ht="16.5" customHeight="1">
      <c r="A251" s="40"/>
      <c r="B251" s="41"/>
      <c r="C251" s="207" t="s">
        <v>8</v>
      </c>
      <c r="D251" s="207" t="s">
        <v>117</v>
      </c>
      <c r="E251" s="208" t="s">
        <v>380</v>
      </c>
      <c r="F251" s="209" t="s">
        <v>381</v>
      </c>
      <c r="G251" s="210" t="s">
        <v>197</v>
      </c>
      <c r="H251" s="211">
        <v>10</v>
      </c>
      <c r="I251" s="212"/>
      <c r="J251" s="213">
        <f>ROUND(I251*H251,2)</f>
        <v>0</v>
      </c>
      <c r="K251" s="214"/>
      <c r="L251" s="46"/>
      <c r="M251" s="215" t="s">
        <v>19</v>
      </c>
      <c r="N251" s="216" t="s">
        <v>44</v>
      </c>
      <c r="O251" s="87"/>
      <c r="P251" s="217">
        <f>O251*H251</f>
        <v>0</v>
      </c>
      <c r="Q251" s="217">
        <v>0</v>
      </c>
      <c r="R251" s="217">
        <f>Q251*H251</f>
        <v>0</v>
      </c>
      <c r="S251" s="217">
        <v>0</v>
      </c>
      <c r="T251" s="217">
        <f>S251*H251</f>
        <v>0</v>
      </c>
      <c r="U251" s="218" t="s">
        <v>19</v>
      </c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19" t="s">
        <v>121</v>
      </c>
      <c r="AT251" s="219" t="s">
        <v>117</v>
      </c>
      <c r="AU251" s="219" t="s">
        <v>81</v>
      </c>
      <c r="AY251" s="19" t="s">
        <v>115</v>
      </c>
      <c r="BE251" s="220">
        <f>IF(N251="základní",J251,0)</f>
        <v>0</v>
      </c>
      <c r="BF251" s="220">
        <f>IF(N251="snížená",J251,0)</f>
        <v>0</v>
      </c>
      <c r="BG251" s="220">
        <f>IF(N251="zákl. přenesená",J251,0)</f>
        <v>0</v>
      </c>
      <c r="BH251" s="220">
        <f>IF(N251="sníž. přenesená",J251,0)</f>
        <v>0</v>
      </c>
      <c r="BI251" s="220">
        <f>IF(N251="nulová",J251,0)</f>
        <v>0</v>
      </c>
      <c r="BJ251" s="19" t="s">
        <v>121</v>
      </c>
      <c r="BK251" s="220">
        <f>ROUND(I251*H251,2)</f>
        <v>0</v>
      </c>
      <c r="BL251" s="19" t="s">
        <v>121</v>
      </c>
      <c r="BM251" s="219" t="s">
        <v>382</v>
      </c>
    </row>
    <row r="252" s="2" customFormat="1">
      <c r="A252" s="40"/>
      <c r="B252" s="41"/>
      <c r="C252" s="42"/>
      <c r="D252" s="221" t="s">
        <v>123</v>
      </c>
      <c r="E252" s="42"/>
      <c r="F252" s="222" t="s">
        <v>383</v>
      </c>
      <c r="G252" s="42"/>
      <c r="H252" s="42"/>
      <c r="I252" s="223"/>
      <c r="J252" s="42"/>
      <c r="K252" s="42"/>
      <c r="L252" s="46"/>
      <c r="M252" s="224"/>
      <c r="N252" s="225"/>
      <c r="O252" s="87"/>
      <c r="P252" s="87"/>
      <c r="Q252" s="87"/>
      <c r="R252" s="87"/>
      <c r="S252" s="87"/>
      <c r="T252" s="87"/>
      <c r="U252" s="88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T252" s="19" t="s">
        <v>123</v>
      </c>
      <c r="AU252" s="19" t="s">
        <v>81</v>
      </c>
    </row>
    <row r="253" s="2" customFormat="1">
      <c r="A253" s="40"/>
      <c r="B253" s="41"/>
      <c r="C253" s="42"/>
      <c r="D253" s="226" t="s">
        <v>125</v>
      </c>
      <c r="E253" s="42"/>
      <c r="F253" s="227" t="s">
        <v>384</v>
      </c>
      <c r="G253" s="42"/>
      <c r="H253" s="42"/>
      <c r="I253" s="223"/>
      <c r="J253" s="42"/>
      <c r="K253" s="42"/>
      <c r="L253" s="46"/>
      <c r="M253" s="224"/>
      <c r="N253" s="225"/>
      <c r="O253" s="87"/>
      <c r="P253" s="87"/>
      <c r="Q253" s="87"/>
      <c r="R253" s="87"/>
      <c r="S253" s="87"/>
      <c r="T253" s="87"/>
      <c r="U253" s="88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125</v>
      </c>
      <c r="AU253" s="19" t="s">
        <v>81</v>
      </c>
    </row>
    <row r="254" s="13" customFormat="1">
      <c r="A254" s="13"/>
      <c r="B254" s="228"/>
      <c r="C254" s="229"/>
      <c r="D254" s="221" t="s">
        <v>127</v>
      </c>
      <c r="E254" s="230" t="s">
        <v>19</v>
      </c>
      <c r="F254" s="231" t="s">
        <v>371</v>
      </c>
      <c r="G254" s="229"/>
      <c r="H254" s="230" t="s">
        <v>19</v>
      </c>
      <c r="I254" s="232"/>
      <c r="J254" s="229"/>
      <c r="K254" s="229"/>
      <c r="L254" s="233"/>
      <c r="M254" s="234"/>
      <c r="N254" s="235"/>
      <c r="O254" s="235"/>
      <c r="P254" s="235"/>
      <c r="Q254" s="235"/>
      <c r="R254" s="235"/>
      <c r="S254" s="235"/>
      <c r="T254" s="235"/>
      <c r="U254" s="236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7" t="s">
        <v>127</v>
      </c>
      <c r="AU254" s="237" t="s">
        <v>81</v>
      </c>
      <c r="AV254" s="13" t="s">
        <v>79</v>
      </c>
      <c r="AW254" s="13" t="s">
        <v>33</v>
      </c>
      <c r="AX254" s="13" t="s">
        <v>71</v>
      </c>
      <c r="AY254" s="237" t="s">
        <v>115</v>
      </c>
    </row>
    <row r="255" s="13" customFormat="1">
      <c r="A255" s="13"/>
      <c r="B255" s="228"/>
      <c r="C255" s="229"/>
      <c r="D255" s="221" t="s">
        <v>127</v>
      </c>
      <c r="E255" s="230" t="s">
        <v>19</v>
      </c>
      <c r="F255" s="231" t="s">
        <v>333</v>
      </c>
      <c r="G255" s="229"/>
      <c r="H255" s="230" t="s">
        <v>19</v>
      </c>
      <c r="I255" s="232"/>
      <c r="J255" s="229"/>
      <c r="K255" s="229"/>
      <c r="L255" s="233"/>
      <c r="M255" s="234"/>
      <c r="N255" s="235"/>
      <c r="O255" s="235"/>
      <c r="P255" s="235"/>
      <c r="Q255" s="235"/>
      <c r="R255" s="235"/>
      <c r="S255" s="235"/>
      <c r="T255" s="235"/>
      <c r="U255" s="236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7" t="s">
        <v>127</v>
      </c>
      <c r="AU255" s="237" t="s">
        <v>81</v>
      </c>
      <c r="AV255" s="13" t="s">
        <v>79</v>
      </c>
      <c r="AW255" s="13" t="s">
        <v>33</v>
      </c>
      <c r="AX255" s="13" t="s">
        <v>71</v>
      </c>
      <c r="AY255" s="237" t="s">
        <v>115</v>
      </c>
    </row>
    <row r="256" s="14" customFormat="1">
      <c r="A256" s="14"/>
      <c r="B256" s="238"/>
      <c r="C256" s="239"/>
      <c r="D256" s="221" t="s">
        <v>127</v>
      </c>
      <c r="E256" s="240" t="s">
        <v>19</v>
      </c>
      <c r="F256" s="241" t="s">
        <v>334</v>
      </c>
      <c r="G256" s="239"/>
      <c r="H256" s="242">
        <v>4.7999999999999998</v>
      </c>
      <c r="I256" s="243"/>
      <c r="J256" s="239"/>
      <c r="K256" s="239"/>
      <c r="L256" s="244"/>
      <c r="M256" s="245"/>
      <c r="N256" s="246"/>
      <c r="O256" s="246"/>
      <c r="P256" s="246"/>
      <c r="Q256" s="246"/>
      <c r="R256" s="246"/>
      <c r="S256" s="246"/>
      <c r="T256" s="246"/>
      <c r="U256" s="247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48" t="s">
        <v>127</v>
      </c>
      <c r="AU256" s="248" t="s">
        <v>81</v>
      </c>
      <c r="AV256" s="14" t="s">
        <v>81</v>
      </c>
      <c r="AW256" s="14" t="s">
        <v>33</v>
      </c>
      <c r="AX256" s="14" t="s">
        <v>71</v>
      </c>
      <c r="AY256" s="248" t="s">
        <v>115</v>
      </c>
    </row>
    <row r="257" s="13" customFormat="1">
      <c r="A257" s="13"/>
      <c r="B257" s="228"/>
      <c r="C257" s="229"/>
      <c r="D257" s="221" t="s">
        <v>127</v>
      </c>
      <c r="E257" s="230" t="s">
        <v>19</v>
      </c>
      <c r="F257" s="231" t="s">
        <v>345</v>
      </c>
      <c r="G257" s="229"/>
      <c r="H257" s="230" t="s">
        <v>19</v>
      </c>
      <c r="I257" s="232"/>
      <c r="J257" s="229"/>
      <c r="K257" s="229"/>
      <c r="L257" s="233"/>
      <c r="M257" s="234"/>
      <c r="N257" s="235"/>
      <c r="O257" s="235"/>
      <c r="P257" s="235"/>
      <c r="Q257" s="235"/>
      <c r="R257" s="235"/>
      <c r="S257" s="235"/>
      <c r="T257" s="235"/>
      <c r="U257" s="236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7" t="s">
        <v>127</v>
      </c>
      <c r="AU257" s="237" t="s">
        <v>81</v>
      </c>
      <c r="AV257" s="13" t="s">
        <v>79</v>
      </c>
      <c r="AW257" s="13" t="s">
        <v>33</v>
      </c>
      <c r="AX257" s="13" t="s">
        <v>71</v>
      </c>
      <c r="AY257" s="237" t="s">
        <v>115</v>
      </c>
    </row>
    <row r="258" s="14" customFormat="1">
      <c r="A258" s="14"/>
      <c r="B258" s="238"/>
      <c r="C258" s="239"/>
      <c r="D258" s="221" t="s">
        <v>127</v>
      </c>
      <c r="E258" s="240" t="s">
        <v>19</v>
      </c>
      <c r="F258" s="241" t="s">
        <v>346</v>
      </c>
      <c r="G258" s="239"/>
      <c r="H258" s="242">
        <v>5.2000000000000002</v>
      </c>
      <c r="I258" s="243"/>
      <c r="J258" s="239"/>
      <c r="K258" s="239"/>
      <c r="L258" s="244"/>
      <c r="M258" s="245"/>
      <c r="N258" s="246"/>
      <c r="O258" s="246"/>
      <c r="P258" s="246"/>
      <c r="Q258" s="246"/>
      <c r="R258" s="246"/>
      <c r="S258" s="246"/>
      <c r="T258" s="246"/>
      <c r="U258" s="247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48" t="s">
        <v>127</v>
      </c>
      <c r="AU258" s="248" t="s">
        <v>81</v>
      </c>
      <c r="AV258" s="14" t="s">
        <v>81</v>
      </c>
      <c r="AW258" s="14" t="s">
        <v>33</v>
      </c>
      <c r="AX258" s="14" t="s">
        <v>71</v>
      </c>
      <c r="AY258" s="248" t="s">
        <v>115</v>
      </c>
    </row>
    <row r="259" s="15" customFormat="1">
      <c r="A259" s="15"/>
      <c r="B259" s="249"/>
      <c r="C259" s="250"/>
      <c r="D259" s="221" t="s">
        <v>127</v>
      </c>
      <c r="E259" s="251" t="s">
        <v>19</v>
      </c>
      <c r="F259" s="252" t="s">
        <v>132</v>
      </c>
      <c r="G259" s="250"/>
      <c r="H259" s="253">
        <v>10</v>
      </c>
      <c r="I259" s="254"/>
      <c r="J259" s="250"/>
      <c r="K259" s="250"/>
      <c r="L259" s="255"/>
      <c r="M259" s="256"/>
      <c r="N259" s="257"/>
      <c r="O259" s="257"/>
      <c r="P259" s="257"/>
      <c r="Q259" s="257"/>
      <c r="R259" s="257"/>
      <c r="S259" s="257"/>
      <c r="T259" s="257"/>
      <c r="U259" s="258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59" t="s">
        <v>127</v>
      </c>
      <c r="AU259" s="259" t="s">
        <v>81</v>
      </c>
      <c r="AV259" s="15" t="s">
        <v>121</v>
      </c>
      <c r="AW259" s="15" t="s">
        <v>33</v>
      </c>
      <c r="AX259" s="15" t="s">
        <v>79</v>
      </c>
      <c r="AY259" s="259" t="s">
        <v>115</v>
      </c>
    </row>
    <row r="260" s="2" customFormat="1" ht="16.5" customHeight="1">
      <c r="A260" s="40"/>
      <c r="B260" s="41"/>
      <c r="C260" s="207" t="s">
        <v>226</v>
      </c>
      <c r="D260" s="207" t="s">
        <v>117</v>
      </c>
      <c r="E260" s="208" t="s">
        <v>385</v>
      </c>
      <c r="F260" s="209" t="s">
        <v>386</v>
      </c>
      <c r="G260" s="210" t="s">
        <v>197</v>
      </c>
      <c r="H260" s="211">
        <v>194.94999999999999</v>
      </c>
      <c r="I260" s="212"/>
      <c r="J260" s="213">
        <f>ROUND(I260*H260,2)</f>
        <v>0</v>
      </c>
      <c r="K260" s="214"/>
      <c r="L260" s="46"/>
      <c r="M260" s="215" t="s">
        <v>19</v>
      </c>
      <c r="N260" s="216" t="s">
        <v>44</v>
      </c>
      <c r="O260" s="87"/>
      <c r="P260" s="217">
        <f>O260*H260</f>
        <v>0</v>
      </c>
      <c r="Q260" s="217">
        <v>0</v>
      </c>
      <c r="R260" s="217">
        <f>Q260*H260</f>
        <v>0</v>
      </c>
      <c r="S260" s="217">
        <v>0</v>
      </c>
      <c r="T260" s="217">
        <f>S260*H260</f>
        <v>0</v>
      </c>
      <c r="U260" s="218" t="s">
        <v>19</v>
      </c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19" t="s">
        <v>121</v>
      </c>
      <c r="AT260" s="219" t="s">
        <v>117</v>
      </c>
      <c r="AU260" s="219" t="s">
        <v>81</v>
      </c>
      <c r="AY260" s="19" t="s">
        <v>115</v>
      </c>
      <c r="BE260" s="220">
        <f>IF(N260="základní",J260,0)</f>
        <v>0</v>
      </c>
      <c r="BF260" s="220">
        <f>IF(N260="snížená",J260,0)</f>
        <v>0</v>
      </c>
      <c r="BG260" s="220">
        <f>IF(N260="zákl. přenesená",J260,0)</f>
        <v>0</v>
      </c>
      <c r="BH260" s="220">
        <f>IF(N260="sníž. přenesená",J260,0)</f>
        <v>0</v>
      </c>
      <c r="BI260" s="220">
        <f>IF(N260="nulová",J260,0)</f>
        <v>0</v>
      </c>
      <c r="BJ260" s="19" t="s">
        <v>121</v>
      </c>
      <c r="BK260" s="220">
        <f>ROUND(I260*H260,2)</f>
        <v>0</v>
      </c>
      <c r="BL260" s="19" t="s">
        <v>121</v>
      </c>
      <c r="BM260" s="219" t="s">
        <v>387</v>
      </c>
    </row>
    <row r="261" s="2" customFormat="1">
      <c r="A261" s="40"/>
      <c r="B261" s="41"/>
      <c r="C261" s="42"/>
      <c r="D261" s="221" t="s">
        <v>123</v>
      </c>
      <c r="E261" s="42"/>
      <c r="F261" s="222" t="s">
        <v>388</v>
      </c>
      <c r="G261" s="42"/>
      <c r="H261" s="42"/>
      <c r="I261" s="223"/>
      <c r="J261" s="42"/>
      <c r="K261" s="42"/>
      <c r="L261" s="46"/>
      <c r="M261" s="224"/>
      <c r="N261" s="225"/>
      <c r="O261" s="87"/>
      <c r="P261" s="87"/>
      <c r="Q261" s="87"/>
      <c r="R261" s="87"/>
      <c r="S261" s="87"/>
      <c r="T261" s="87"/>
      <c r="U261" s="88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9" t="s">
        <v>123</v>
      </c>
      <c r="AU261" s="19" t="s">
        <v>81</v>
      </c>
    </row>
    <row r="262" s="2" customFormat="1">
      <c r="A262" s="40"/>
      <c r="B262" s="41"/>
      <c r="C262" s="42"/>
      <c r="D262" s="226" t="s">
        <v>125</v>
      </c>
      <c r="E262" s="42"/>
      <c r="F262" s="227" t="s">
        <v>389</v>
      </c>
      <c r="G262" s="42"/>
      <c r="H262" s="42"/>
      <c r="I262" s="223"/>
      <c r="J262" s="42"/>
      <c r="K262" s="42"/>
      <c r="L262" s="46"/>
      <c r="M262" s="224"/>
      <c r="N262" s="225"/>
      <c r="O262" s="87"/>
      <c r="P262" s="87"/>
      <c r="Q262" s="87"/>
      <c r="R262" s="87"/>
      <c r="S262" s="87"/>
      <c r="T262" s="87"/>
      <c r="U262" s="88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T262" s="19" t="s">
        <v>125</v>
      </c>
      <c r="AU262" s="19" t="s">
        <v>81</v>
      </c>
    </row>
    <row r="263" s="13" customFormat="1">
      <c r="A263" s="13"/>
      <c r="B263" s="228"/>
      <c r="C263" s="229"/>
      <c r="D263" s="221" t="s">
        <v>127</v>
      </c>
      <c r="E263" s="230" t="s">
        <v>19</v>
      </c>
      <c r="F263" s="231" t="s">
        <v>377</v>
      </c>
      <c r="G263" s="229"/>
      <c r="H263" s="230" t="s">
        <v>19</v>
      </c>
      <c r="I263" s="232"/>
      <c r="J263" s="229"/>
      <c r="K263" s="229"/>
      <c r="L263" s="233"/>
      <c r="M263" s="234"/>
      <c r="N263" s="235"/>
      <c r="O263" s="235"/>
      <c r="P263" s="235"/>
      <c r="Q263" s="235"/>
      <c r="R263" s="235"/>
      <c r="S263" s="235"/>
      <c r="T263" s="235"/>
      <c r="U263" s="236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7" t="s">
        <v>127</v>
      </c>
      <c r="AU263" s="237" t="s">
        <v>81</v>
      </c>
      <c r="AV263" s="13" t="s">
        <v>79</v>
      </c>
      <c r="AW263" s="13" t="s">
        <v>33</v>
      </c>
      <c r="AX263" s="13" t="s">
        <v>71</v>
      </c>
      <c r="AY263" s="237" t="s">
        <v>115</v>
      </c>
    </row>
    <row r="264" s="13" customFormat="1">
      <c r="A264" s="13"/>
      <c r="B264" s="228"/>
      <c r="C264" s="229"/>
      <c r="D264" s="221" t="s">
        <v>127</v>
      </c>
      <c r="E264" s="230" t="s">
        <v>19</v>
      </c>
      <c r="F264" s="231" t="s">
        <v>390</v>
      </c>
      <c r="G264" s="229"/>
      <c r="H264" s="230" t="s">
        <v>19</v>
      </c>
      <c r="I264" s="232"/>
      <c r="J264" s="229"/>
      <c r="K264" s="229"/>
      <c r="L264" s="233"/>
      <c r="M264" s="234"/>
      <c r="N264" s="235"/>
      <c r="O264" s="235"/>
      <c r="P264" s="235"/>
      <c r="Q264" s="235"/>
      <c r="R264" s="235"/>
      <c r="S264" s="235"/>
      <c r="T264" s="235"/>
      <c r="U264" s="236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7" t="s">
        <v>127</v>
      </c>
      <c r="AU264" s="237" t="s">
        <v>81</v>
      </c>
      <c r="AV264" s="13" t="s">
        <v>79</v>
      </c>
      <c r="AW264" s="13" t="s">
        <v>33</v>
      </c>
      <c r="AX264" s="13" t="s">
        <v>71</v>
      </c>
      <c r="AY264" s="237" t="s">
        <v>115</v>
      </c>
    </row>
    <row r="265" s="13" customFormat="1">
      <c r="A265" s="13"/>
      <c r="B265" s="228"/>
      <c r="C265" s="229"/>
      <c r="D265" s="221" t="s">
        <v>127</v>
      </c>
      <c r="E265" s="230" t="s">
        <v>19</v>
      </c>
      <c r="F265" s="231" t="s">
        <v>328</v>
      </c>
      <c r="G265" s="229"/>
      <c r="H265" s="230" t="s">
        <v>19</v>
      </c>
      <c r="I265" s="232"/>
      <c r="J265" s="229"/>
      <c r="K265" s="229"/>
      <c r="L265" s="233"/>
      <c r="M265" s="234"/>
      <c r="N265" s="235"/>
      <c r="O265" s="235"/>
      <c r="P265" s="235"/>
      <c r="Q265" s="235"/>
      <c r="R265" s="235"/>
      <c r="S265" s="235"/>
      <c r="T265" s="235"/>
      <c r="U265" s="236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7" t="s">
        <v>127</v>
      </c>
      <c r="AU265" s="237" t="s">
        <v>81</v>
      </c>
      <c r="AV265" s="13" t="s">
        <v>79</v>
      </c>
      <c r="AW265" s="13" t="s">
        <v>33</v>
      </c>
      <c r="AX265" s="13" t="s">
        <v>71</v>
      </c>
      <c r="AY265" s="237" t="s">
        <v>115</v>
      </c>
    </row>
    <row r="266" s="14" customFormat="1">
      <c r="A266" s="14"/>
      <c r="B266" s="238"/>
      <c r="C266" s="239"/>
      <c r="D266" s="221" t="s">
        <v>127</v>
      </c>
      <c r="E266" s="240" t="s">
        <v>19</v>
      </c>
      <c r="F266" s="241" t="s">
        <v>236</v>
      </c>
      <c r="G266" s="239"/>
      <c r="H266" s="242">
        <v>14</v>
      </c>
      <c r="I266" s="243"/>
      <c r="J266" s="239"/>
      <c r="K266" s="239"/>
      <c r="L266" s="244"/>
      <c r="M266" s="245"/>
      <c r="N266" s="246"/>
      <c r="O266" s="246"/>
      <c r="P266" s="246"/>
      <c r="Q266" s="246"/>
      <c r="R266" s="246"/>
      <c r="S266" s="246"/>
      <c r="T266" s="246"/>
      <c r="U266" s="247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48" t="s">
        <v>127</v>
      </c>
      <c r="AU266" s="248" t="s">
        <v>81</v>
      </c>
      <c r="AV266" s="14" t="s">
        <v>81</v>
      </c>
      <c r="AW266" s="14" t="s">
        <v>33</v>
      </c>
      <c r="AX266" s="14" t="s">
        <v>71</v>
      </c>
      <c r="AY266" s="248" t="s">
        <v>115</v>
      </c>
    </row>
    <row r="267" s="13" customFormat="1">
      <c r="A267" s="13"/>
      <c r="B267" s="228"/>
      <c r="C267" s="229"/>
      <c r="D267" s="221" t="s">
        <v>127</v>
      </c>
      <c r="E267" s="230" t="s">
        <v>19</v>
      </c>
      <c r="F267" s="231" t="s">
        <v>329</v>
      </c>
      <c r="G267" s="229"/>
      <c r="H267" s="230" t="s">
        <v>19</v>
      </c>
      <c r="I267" s="232"/>
      <c r="J267" s="229"/>
      <c r="K267" s="229"/>
      <c r="L267" s="233"/>
      <c r="M267" s="234"/>
      <c r="N267" s="235"/>
      <c r="O267" s="235"/>
      <c r="P267" s="235"/>
      <c r="Q267" s="235"/>
      <c r="R267" s="235"/>
      <c r="S267" s="235"/>
      <c r="T267" s="235"/>
      <c r="U267" s="236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7" t="s">
        <v>127</v>
      </c>
      <c r="AU267" s="237" t="s">
        <v>81</v>
      </c>
      <c r="AV267" s="13" t="s">
        <v>79</v>
      </c>
      <c r="AW267" s="13" t="s">
        <v>33</v>
      </c>
      <c r="AX267" s="13" t="s">
        <v>71</v>
      </c>
      <c r="AY267" s="237" t="s">
        <v>115</v>
      </c>
    </row>
    <row r="268" s="14" customFormat="1">
      <c r="A268" s="14"/>
      <c r="B268" s="238"/>
      <c r="C268" s="239"/>
      <c r="D268" s="221" t="s">
        <v>127</v>
      </c>
      <c r="E268" s="240" t="s">
        <v>19</v>
      </c>
      <c r="F268" s="241" t="s">
        <v>330</v>
      </c>
      <c r="G268" s="239"/>
      <c r="H268" s="242">
        <v>32</v>
      </c>
      <c r="I268" s="243"/>
      <c r="J268" s="239"/>
      <c r="K268" s="239"/>
      <c r="L268" s="244"/>
      <c r="M268" s="245"/>
      <c r="N268" s="246"/>
      <c r="O268" s="246"/>
      <c r="P268" s="246"/>
      <c r="Q268" s="246"/>
      <c r="R268" s="246"/>
      <c r="S268" s="246"/>
      <c r="T268" s="246"/>
      <c r="U268" s="247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48" t="s">
        <v>127</v>
      </c>
      <c r="AU268" s="248" t="s">
        <v>81</v>
      </c>
      <c r="AV268" s="14" t="s">
        <v>81</v>
      </c>
      <c r="AW268" s="14" t="s">
        <v>33</v>
      </c>
      <c r="AX268" s="14" t="s">
        <v>71</v>
      </c>
      <c r="AY268" s="248" t="s">
        <v>115</v>
      </c>
    </row>
    <row r="269" s="13" customFormat="1">
      <c r="A269" s="13"/>
      <c r="B269" s="228"/>
      <c r="C269" s="229"/>
      <c r="D269" s="221" t="s">
        <v>127</v>
      </c>
      <c r="E269" s="230" t="s">
        <v>19</v>
      </c>
      <c r="F269" s="231" t="s">
        <v>331</v>
      </c>
      <c r="G269" s="229"/>
      <c r="H269" s="230" t="s">
        <v>19</v>
      </c>
      <c r="I269" s="232"/>
      <c r="J269" s="229"/>
      <c r="K269" s="229"/>
      <c r="L269" s="233"/>
      <c r="M269" s="234"/>
      <c r="N269" s="235"/>
      <c r="O269" s="235"/>
      <c r="P269" s="235"/>
      <c r="Q269" s="235"/>
      <c r="R269" s="235"/>
      <c r="S269" s="235"/>
      <c r="T269" s="235"/>
      <c r="U269" s="236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7" t="s">
        <v>127</v>
      </c>
      <c r="AU269" s="237" t="s">
        <v>81</v>
      </c>
      <c r="AV269" s="13" t="s">
        <v>79</v>
      </c>
      <c r="AW269" s="13" t="s">
        <v>33</v>
      </c>
      <c r="AX269" s="13" t="s">
        <v>71</v>
      </c>
      <c r="AY269" s="237" t="s">
        <v>115</v>
      </c>
    </row>
    <row r="270" s="14" customFormat="1">
      <c r="A270" s="14"/>
      <c r="B270" s="238"/>
      <c r="C270" s="239"/>
      <c r="D270" s="221" t="s">
        <v>127</v>
      </c>
      <c r="E270" s="240" t="s">
        <v>19</v>
      </c>
      <c r="F270" s="241" t="s">
        <v>332</v>
      </c>
      <c r="G270" s="239"/>
      <c r="H270" s="242">
        <v>43</v>
      </c>
      <c r="I270" s="243"/>
      <c r="J270" s="239"/>
      <c r="K270" s="239"/>
      <c r="L270" s="244"/>
      <c r="M270" s="245"/>
      <c r="N270" s="246"/>
      <c r="O270" s="246"/>
      <c r="P270" s="246"/>
      <c r="Q270" s="246"/>
      <c r="R270" s="246"/>
      <c r="S270" s="246"/>
      <c r="T270" s="246"/>
      <c r="U270" s="247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48" t="s">
        <v>127</v>
      </c>
      <c r="AU270" s="248" t="s">
        <v>81</v>
      </c>
      <c r="AV270" s="14" t="s">
        <v>81</v>
      </c>
      <c r="AW270" s="14" t="s">
        <v>33</v>
      </c>
      <c r="AX270" s="14" t="s">
        <v>71</v>
      </c>
      <c r="AY270" s="248" t="s">
        <v>115</v>
      </c>
    </row>
    <row r="271" s="13" customFormat="1">
      <c r="A271" s="13"/>
      <c r="B271" s="228"/>
      <c r="C271" s="229"/>
      <c r="D271" s="221" t="s">
        <v>127</v>
      </c>
      <c r="E271" s="230" t="s">
        <v>19</v>
      </c>
      <c r="F271" s="231" t="s">
        <v>333</v>
      </c>
      <c r="G271" s="229"/>
      <c r="H271" s="230" t="s">
        <v>19</v>
      </c>
      <c r="I271" s="232"/>
      <c r="J271" s="229"/>
      <c r="K271" s="229"/>
      <c r="L271" s="233"/>
      <c r="M271" s="234"/>
      <c r="N271" s="235"/>
      <c r="O271" s="235"/>
      <c r="P271" s="235"/>
      <c r="Q271" s="235"/>
      <c r="R271" s="235"/>
      <c r="S271" s="235"/>
      <c r="T271" s="235"/>
      <c r="U271" s="236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7" t="s">
        <v>127</v>
      </c>
      <c r="AU271" s="237" t="s">
        <v>81</v>
      </c>
      <c r="AV271" s="13" t="s">
        <v>79</v>
      </c>
      <c r="AW271" s="13" t="s">
        <v>33</v>
      </c>
      <c r="AX271" s="13" t="s">
        <v>71</v>
      </c>
      <c r="AY271" s="237" t="s">
        <v>115</v>
      </c>
    </row>
    <row r="272" s="14" customFormat="1">
      <c r="A272" s="14"/>
      <c r="B272" s="238"/>
      <c r="C272" s="239"/>
      <c r="D272" s="221" t="s">
        <v>127</v>
      </c>
      <c r="E272" s="240" t="s">
        <v>19</v>
      </c>
      <c r="F272" s="241" t="s">
        <v>334</v>
      </c>
      <c r="G272" s="239"/>
      <c r="H272" s="242">
        <v>4.7999999999999998</v>
      </c>
      <c r="I272" s="243"/>
      <c r="J272" s="239"/>
      <c r="K272" s="239"/>
      <c r="L272" s="244"/>
      <c r="M272" s="245"/>
      <c r="N272" s="246"/>
      <c r="O272" s="246"/>
      <c r="P272" s="246"/>
      <c r="Q272" s="246"/>
      <c r="R272" s="246"/>
      <c r="S272" s="246"/>
      <c r="T272" s="246"/>
      <c r="U272" s="247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48" t="s">
        <v>127</v>
      </c>
      <c r="AU272" s="248" t="s">
        <v>81</v>
      </c>
      <c r="AV272" s="14" t="s">
        <v>81</v>
      </c>
      <c r="AW272" s="14" t="s">
        <v>33</v>
      </c>
      <c r="AX272" s="14" t="s">
        <v>71</v>
      </c>
      <c r="AY272" s="248" t="s">
        <v>115</v>
      </c>
    </row>
    <row r="273" s="13" customFormat="1">
      <c r="A273" s="13"/>
      <c r="B273" s="228"/>
      <c r="C273" s="229"/>
      <c r="D273" s="221" t="s">
        <v>127</v>
      </c>
      <c r="E273" s="230" t="s">
        <v>19</v>
      </c>
      <c r="F273" s="231" t="s">
        <v>335</v>
      </c>
      <c r="G273" s="229"/>
      <c r="H273" s="230" t="s">
        <v>19</v>
      </c>
      <c r="I273" s="232"/>
      <c r="J273" s="229"/>
      <c r="K273" s="229"/>
      <c r="L273" s="233"/>
      <c r="M273" s="234"/>
      <c r="N273" s="235"/>
      <c r="O273" s="235"/>
      <c r="P273" s="235"/>
      <c r="Q273" s="235"/>
      <c r="R273" s="235"/>
      <c r="S273" s="235"/>
      <c r="T273" s="235"/>
      <c r="U273" s="236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7" t="s">
        <v>127</v>
      </c>
      <c r="AU273" s="237" t="s">
        <v>81</v>
      </c>
      <c r="AV273" s="13" t="s">
        <v>79</v>
      </c>
      <c r="AW273" s="13" t="s">
        <v>33</v>
      </c>
      <c r="AX273" s="13" t="s">
        <v>71</v>
      </c>
      <c r="AY273" s="237" t="s">
        <v>115</v>
      </c>
    </row>
    <row r="274" s="14" customFormat="1">
      <c r="A274" s="14"/>
      <c r="B274" s="238"/>
      <c r="C274" s="239"/>
      <c r="D274" s="221" t="s">
        <v>127</v>
      </c>
      <c r="E274" s="240" t="s">
        <v>19</v>
      </c>
      <c r="F274" s="241" t="s">
        <v>336</v>
      </c>
      <c r="G274" s="239"/>
      <c r="H274" s="242">
        <v>10.619999999999999</v>
      </c>
      <c r="I274" s="243"/>
      <c r="J274" s="239"/>
      <c r="K274" s="239"/>
      <c r="L274" s="244"/>
      <c r="M274" s="245"/>
      <c r="N274" s="246"/>
      <c r="O274" s="246"/>
      <c r="P274" s="246"/>
      <c r="Q274" s="246"/>
      <c r="R274" s="246"/>
      <c r="S274" s="246"/>
      <c r="T274" s="246"/>
      <c r="U274" s="247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48" t="s">
        <v>127</v>
      </c>
      <c r="AU274" s="248" t="s">
        <v>81</v>
      </c>
      <c r="AV274" s="14" t="s">
        <v>81</v>
      </c>
      <c r="AW274" s="14" t="s">
        <v>33</v>
      </c>
      <c r="AX274" s="14" t="s">
        <v>71</v>
      </c>
      <c r="AY274" s="248" t="s">
        <v>115</v>
      </c>
    </row>
    <row r="275" s="13" customFormat="1">
      <c r="A275" s="13"/>
      <c r="B275" s="228"/>
      <c r="C275" s="229"/>
      <c r="D275" s="221" t="s">
        <v>127</v>
      </c>
      <c r="E275" s="230" t="s">
        <v>19</v>
      </c>
      <c r="F275" s="231" t="s">
        <v>339</v>
      </c>
      <c r="G275" s="229"/>
      <c r="H275" s="230" t="s">
        <v>19</v>
      </c>
      <c r="I275" s="232"/>
      <c r="J275" s="229"/>
      <c r="K275" s="229"/>
      <c r="L275" s="233"/>
      <c r="M275" s="234"/>
      <c r="N275" s="235"/>
      <c r="O275" s="235"/>
      <c r="P275" s="235"/>
      <c r="Q275" s="235"/>
      <c r="R275" s="235"/>
      <c r="S275" s="235"/>
      <c r="T275" s="235"/>
      <c r="U275" s="236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7" t="s">
        <v>127</v>
      </c>
      <c r="AU275" s="237" t="s">
        <v>81</v>
      </c>
      <c r="AV275" s="13" t="s">
        <v>79</v>
      </c>
      <c r="AW275" s="13" t="s">
        <v>33</v>
      </c>
      <c r="AX275" s="13" t="s">
        <v>71</v>
      </c>
      <c r="AY275" s="237" t="s">
        <v>115</v>
      </c>
    </row>
    <row r="276" s="14" customFormat="1">
      <c r="A276" s="14"/>
      <c r="B276" s="238"/>
      <c r="C276" s="239"/>
      <c r="D276" s="221" t="s">
        <v>127</v>
      </c>
      <c r="E276" s="240" t="s">
        <v>19</v>
      </c>
      <c r="F276" s="241" t="s">
        <v>340</v>
      </c>
      <c r="G276" s="239"/>
      <c r="H276" s="242">
        <v>10.33</v>
      </c>
      <c r="I276" s="243"/>
      <c r="J276" s="239"/>
      <c r="K276" s="239"/>
      <c r="L276" s="244"/>
      <c r="M276" s="245"/>
      <c r="N276" s="246"/>
      <c r="O276" s="246"/>
      <c r="P276" s="246"/>
      <c r="Q276" s="246"/>
      <c r="R276" s="246"/>
      <c r="S276" s="246"/>
      <c r="T276" s="246"/>
      <c r="U276" s="247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48" t="s">
        <v>127</v>
      </c>
      <c r="AU276" s="248" t="s">
        <v>81</v>
      </c>
      <c r="AV276" s="14" t="s">
        <v>81</v>
      </c>
      <c r="AW276" s="14" t="s">
        <v>33</v>
      </c>
      <c r="AX276" s="14" t="s">
        <v>71</v>
      </c>
      <c r="AY276" s="248" t="s">
        <v>115</v>
      </c>
    </row>
    <row r="277" s="13" customFormat="1">
      <c r="A277" s="13"/>
      <c r="B277" s="228"/>
      <c r="C277" s="229"/>
      <c r="D277" s="221" t="s">
        <v>127</v>
      </c>
      <c r="E277" s="230" t="s">
        <v>19</v>
      </c>
      <c r="F277" s="231" t="s">
        <v>341</v>
      </c>
      <c r="G277" s="229"/>
      <c r="H277" s="230" t="s">
        <v>19</v>
      </c>
      <c r="I277" s="232"/>
      <c r="J277" s="229"/>
      <c r="K277" s="229"/>
      <c r="L277" s="233"/>
      <c r="M277" s="234"/>
      <c r="N277" s="235"/>
      <c r="O277" s="235"/>
      <c r="P277" s="235"/>
      <c r="Q277" s="235"/>
      <c r="R277" s="235"/>
      <c r="S277" s="235"/>
      <c r="T277" s="235"/>
      <c r="U277" s="236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7" t="s">
        <v>127</v>
      </c>
      <c r="AU277" s="237" t="s">
        <v>81</v>
      </c>
      <c r="AV277" s="13" t="s">
        <v>79</v>
      </c>
      <c r="AW277" s="13" t="s">
        <v>33</v>
      </c>
      <c r="AX277" s="13" t="s">
        <v>71</v>
      </c>
      <c r="AY277" s="237" t="s">
        <v>115</v>
      </c>
    </row>
    <row r="278" s="14" customFormat="1">
      <c r="A278" s="14"/>
      <c r="B278" s="238"/>
      <c r="C278" s="239"/>
      <c r="D278" s="221" t="s">
        <v>127</v>
      </c>
      <c r="E278" s="240" t="s">
        <v>19</v>
      </c>
      <c r="F278" s="241" t="s">
        <v>342</v>
      </c>
      <c r="G278" s="239"/>
      <c r="H278" s="242">
        <v>34.399999999999999</v>
      </c>
      <c r="I278" s="243"/>
      <c r="J278" s="239"/>
      <c r="K278" s="239"/>
      <c r="L278" s="244"/>
      <c r="M278" s="245"/>
      <c r="N278" s="246"/>
      <c r="O278" s="246"/>
      <c r="P278" s="246"/>
      <c r="Q278" s="246"/>
      <c r="R278" s="246"/>
      <c r="S278" s="246"/>
      <c r="T278" s="246"/>
      <c r="U278" s="247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48" t="s">
        <v>127</v>
      </c>
      <c r="AU278" s="248" t="s">
        <v>81</v>
      </c>
      <c r="AV278" s="14" t="s">
        <v>81</v>
      </c>
      <c r="AW278" s="14" t="s">
        <v>33</v>
      </c>
      <c r="AX278" s="14" t="s">
        <v>71</v>
      </c>
      <c r="AY278" s="248" t="s">
        <v>115</v>
      </c>
    </row>
    <row r="279" s="13" customFormat="1">
      <c r="A279" s="13"/>
      <c r="B279" s="228"/>
      <c r="C279" s="229"/>
      <c r="D279" s="221" t="s">
        <v>127</v>
      </c>
      <c r="E279" s="230" t="s">
        <v>19</v>
      </c>
      <c r="F279" s="231" t="s">
        <v>343</v>
      </c>
      <c r="G279" s="229"/>
      <c r="H279" s="230" t="s">
        <v>19</v>
      </c>
      <c r="I279" s="232"/>
      <c r="J279" s="229"/>
      <c r="K279" s="229"/>
      <c r="L279" s="233"/>
      <c r="M279" s="234"/>
      <c r="N279" s="235"/>
      <c r="O279" s="235"/>
      <c r="P279" s="235"/>
      <c r="Q279" s="235"/>
      <c r="R279" s="235"/>
      <c r="S279" s="235"/>
      <c r="T279" s="235"/>
      <c r="U279" s="236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7" t="s">
        <v>127</v>
      </c>
      <c r="AU279" s="237" t="s">
        <v>81</v>
      </c>
      <c r="AV279" s="13" t="s">
        <v>79</v>
      </c>
      <c r="AW279" s="13" t="s">
        <v>33</v>
      </c>
      <c r="AX279" s="13" t="s">
        <v>71</v>
      </c>
      <c r="AY279" s="237" t="s">
        <v>115</v>
      </c>
    </row>
    <row r="280" s="14" customFormat="1">
      <c r="A280" s="14"/>
      <c r="B280" s="238"/>
      <c r="C280" s="239"/>
      <c r="D280" s="221" t="s">
        <v>127</v>
      </c>
      <c r="E280" s="240" t="s">
        <v>19</v>
      </c>
      <c r="F280" s="241" t="s">
        <v>344</v>
      </c>
      <c r="G280" s="239"/>
      <c r="H280" s="242">
        <v>40.600000000000001</v>
      </c>
      <c r="I280" s="243"/>
      <c r="J280" s="239"/>
      <c r="K280" s="239"/>
      <c r="L280" s="244"/>
      <c r="M280" s="245"/>
      <c r="N280" s="246"/>
      <c r="O280" s="246"/>
      <c r="P280" s="246"/>
      <c r="Q280" s="246"/>
      <c r="R280" s="246"/>
      <c r="S280" s="246"/>
      <c r="T280" s="246"/>
      <c r="U280" s="247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48" t="s">
        <v>127</v>
      </c>
      <c r="AU280" s="248" t="s">
        <v>81</v>
      </c>
      <c r="AV280" s="14" t="s">
        <v>81</v>
      </c>
      <c r="AW280" s="14" t="s">
        <v>33</v>
      </c>
      <c r="AX280" s="14" t="s">
        <v>71</v>
      </c>
      <c r="AY280" s="248" t="s">
        <v>115</v>
      </c>
    </row>
    <row r="281" s="13" customFormat="1">
      <c r="A281" s="13"/>
      <c r="B281" s="228"/>
      <c r="C281" s="229"/>
      <c r="D281" s="221" t="s">
        <v>127</v>
      </c>
      <c r="E281" s="230" t="s">
        <v>19</v>
      </c>
      <c r="F281" s="231" t="s">
        <v>345</v>
      </c>
      <c r="G281" s="229"/>
      <c r="H281" s="230" t="s">
        <v>19</v>
      </c>
      <c r="I281" s="232"/>
      <c r="J281" s="229"/>
      <c r="K281" s="229"/>
      <c r="L281" s="233"/>
      <c r="M281" s="234"/>
      <c r="N281" s="235"/>
      <c r="O281" s="235"/>
      <c r="P281" s="235"/>
      <c r="Q281" s="235"/>
      <c r="R281" s="235"/>
      <c r="S281" s="235"/>
      <c r="T281" s="235"/>
      <c r="U281" s="236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7" t="s">
        <v>127</v>
      </c>
      <c r="AU281" s="237" t="s">
        <v>81</v>
      </c>
      <c r="AV281" s="13" t="s">
        <v>79</v>
      </c>
      <c r="AW281" s="13" t="s">
        <v>33</v>
      </c>
      <c r="AX281" s="13" t="s">
        <v>71</v>
      </c>
      <c r="AY281" s="237" t="s">
        <v>115</v>
      </c>
    </row>
    <row r="282" s="14" customFormat="1">
      <c r="A282" s="14"/>
      <c r="B282" s="238"/>
      <c r="C282" s="239"/>
      <c r="D282" s="221" t="s">
        <v>127</v>
      </c>
      <c r="E282" s="240" t="s">
        <v>19</v>
      </c>
      <c r="F282" s="241" t="s">
        <v>346</v>
      </c>
      <c r="G282" s="239"/>
      <c r="H282" s="242">
        <v>5.2000000000000002</v>
      </c>
      <c r="I282" s="243"/>
      <c r="J282" s="239"/>
      <c r="K282" s="239"/>
      <c r="L282" s="244"/>
      <c r="M282" s="245"/>
      <c r="N282" s="246"/>
      <c r="O282" s="246"/>
      <c r="P282" s="246"/>
      <c r="Q282" s="246"/>
      <c r="R282" s="246"/>
      <c r="S282" s="246"/>
      <c r="T282" s="246"/>
      <c r="U282" s="247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48" t="s">
        <v>127</v>
      </c>
      <c r="AU282" s="248" t="s">
        <v>81</v>
      </c>
      <c r="AV282" s="14" t="s">
        <v>81</v>
      </c>
      <c r="AW282" s="14" t="s">
        <v>33</v>
      </c>
      <c r="AX282" s="14" t="s">
        <v>71</v>
      </c>
      <c r="AY282" s="248" t="s">
        <v>115</v>
      </c>
    </row>
    <row r="283" s="15" customFormat="1">
      <c r="A283" s="15"/>
      <c r="B283" s="249"/>
      <c r="C283" s="250"/>
      <c r="D283" s="221" t="s">
        <v>127</v>
      </c>
      <c r="E283" s="251" t="s">
        <v>19</v>
      </c>
      <c r="F283" s="252" t="s">
        <v>132</v>
      </c>
      <c r="G283" s="250"/>
      <c r="H283" s="253">
        <v>194.94999999999999</v>
      </c>
      <c r="I283" s="254"/>
      <c r="J283" s="250"/>
      <c r="K283" s="250"/>
      <c r="L283" s="255"/>
      <c r="M283" s="256"/>
      <c r="N283" s="257"/>
      <c r="O283" s="257"/>
      <c r="P283" s="257"/>
      <c r="Q283" s="257"/>
      <c r="R283" s="257"/>
      <c r="S283" s="257"/>
      <c r="T283" s="257"/>
      <c r="U283" s="258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59" t="s">
        <v>127</v>
      </c>
      <c r="AU283" s="259" t="s">
        <v>81</v>
      </c>
      <c r="AV283" s="15" t="s">
        <v>121</v>
      </c>
      <c r="AW283" s="15" t="s">
        <v>33</v>
      </c>
      <c r="AX283" s="15" t="s">
        <v>79</v>
      </c>
      <c r="AY283" s="259" t="s">
        <v>115</v>
      </c>
    </row>
    <row r="284" s="2" customFormat="1" ht="16.5" customHeight="1">
      <c r="A284" s="40"/>
      <c r="B284" s="41"/>
      <c r="C284" s="207" t="s">
        <v>236</v>
      </c>
      <c r="D284" s="207" t="s">
        <v>117</v>
      </c>
      <c r="E284" s="208" t="s">
        <v>391</v>
      </c>
      <c r="F284" s="209" t="s">
        <v>392</v>
      </c>
      <c r="G284" s="210" t="s">
        <v>197</v>
      </c>
      <c r="H284" s="211">
        <v>10</v>
      </c>
      <c r="I284" s="212"/>
      <c r="J284" s="213">
        <f>ROUND(I284*H284,2)</f>
        <v>0</v>
      </c>
      <c r="K284" s="214"/>
      <c r="L284" s="46"/>
      <c r="M284" s="215" t="s">
        <v>19</v>
      </c>
      <c r="N284" s="216" t="s">
        <v>44</v>
      </c>
      <c r="O284" s="87"/>
      <c r="P284" s="217">
        <f>O284*H284</f>
        <v>0</v>
      </c>
      <c r="Q284" s="217">
        <v>0</v>
      </c>
      <c r="R284" s="217">
        <f>Q284*H284</f>
        <v>0</v>
      </c>
      <c r="S284" s="217">
        <v>0</v>
      </c>
      <c r="T284" s="217">
        <f>S284*H284</f>
        <v>0</v>
      </c>
      <c r="U284" s="218" t="s">
        <v>19</v>
      </c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19" t="s">
        <v>121</v>
      </c>
      <c r="AT284" s="219" t="s">
        <v>117</v>
      </c>
      <c r="AU284" s="219" t="s">
        <v>81</v>
      </c>
      <c r="AY284" s="19" t="s">
        <v>115</v>
      </c>
      <c r="BE284" s="220">
        <f>IF(N284="základní",J284,0)</f>
        <v>0</v>
      </c>
      <c r="BF284" s="220">
        <f>IF(N284="snížená",J284,0)</f>
        <v>0</v>
      </c>
      <c r="BG284" s="220">
        <f>IF(N284="zákl. přenesená",J284,0)</f>
        <v>0</v>
      </c>
      <c r="BH284" s="220">
        <f>IF(N284="sníž. přenesená",J284,0)</f>
        <v>0</v>
      </c>
      <c r="BI284" s="220">
        <f>IF(N284="nulová",J284,0)</f>
        <v>0</v>
      </c>
      <c r="BJ284" s="19" t="s">
        <v>121</v>
      </c>
      <c r="BK284" s="220">
        <f>ROUND(I284*H284,2)</f>
        <v>0</v>
      </c>
      <c r="BL284" s="19" t="s">
        <v>121</v>
      </c>
      <c r="BM284" s="219" t="s">
        <v>393</v>
      </c>
    </row>
    <row r="285" s="2" customFormat="1">
      <c r="A285" s="40"/>
      <c r="B285" s="41"/>
      <c r="C285" s="42"/>
      <c r="D285" s="221" t="s">
        <v>123</v>
      </c>
      <c r="E285" s="42"/>
      <c r="F285" s="222" t="s">
        <v>394</v>
      </c>
      <c r="G285" s="42"/>
      <c r="H285" s="42"/>
      <c r="I285" s="223"/>
      <c r="J285" s="42"/>
      <c r="K285" s="42"/>
      <c r="L285" s="46"/>
      <c r="M285" s="224"/>
      <c r="N285" s="225"/>
      <c r="O285" s="87"/>
      <c r="P285" s="87"/>
      <c r="Q285" s="87"/>
      <c r="R285" s="87"/>
      <c r="S285" s="87"/>
      <c r="T285" s="87"/>
      <c r="U285" s="88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T285" s="19" t="s">
        <v>123</v>
      </c>
      <c r="AU285" s="19" t="s">
        <v>81</v>
      </c>
    </row>
    <row r="286" s="2" customFormat="1">
      <c r="A286" s="40"/>
      <c r="B286" s="41"/>
      <c r="C286" s="42"/>
      <c r="D286" s="226" t="s">
        <v>125</v>
      </c>
      <c r="E286" s="42"/>
      <c r="F286" s="227" t="s">
        <v>395</v>
      </c>
      <c r="G286" s="42"/>
      <c r="H286" s="42"/>
      <c r="I286" s="223"/>
      <c r="J286" s="42"/>
      <c r="K286" s="42"/>
      <c r="L286" s="46"/>
      <c r="M286" s="224"/>
      <c r="N286" s="225"/>
      <c r="O286" s="87"/>
      <c r="P286" s="87"/>
      <c r="Q286" s="87"/>
      <c r="R286" s="87"/>
      <c r="S286" s="87"/>
      <c r="T286" s="87"/>
      <c r="U286" s="88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9" t="s">
        <v>125</v>
      </c>
      <c r="AU286" s="19" t="s">
        <v>81</v>
      </c>
    </row>
    <row r="287" s="13" customFormat="1">
      <c r="A287" s="13"/>
      <c r="B287" s="228"/>
      <c r="C287" s="229"/>
      <c r="D287" s="221" t="s">
        <v>127</v>
      </c>
      <c r="E287" s="230" t="s">
        <v>19</v>
      </c>
      <c r="F287" s="231" t="s">
        <v>371</v>
      </c>
      <c r="G287" s="229"/>
      <c r="H287" s="230" t="s">
        <v>19</v>
      </c>
      <c r="I287" s="232"/>
      <c r="J287" s="229"/>
      <c r="K287" s="229"/>
      <c r="L287" s="233"/>
      <c r="M287" s="234"/>
      <c r="N287" s="235"/>
      <c r="O287" s="235"/>
      <c r="P287" s="235"/>
      <c r="Q287" s="235"/>
      <c r="R287" s="235"/>
      <c r="S287" s="235"/>
      <c r="T287" s="235"/>
      <c r="U287" s="236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7" t="s">
        <v>127</v>
      </c>
      <c r="AU287" s="237" t="s">
        <v>81</v>
      </c>
      <c r="AV287" s="13" t="s">
        <v>79</v>
      </c>
      <c r="AW287" s="13" t="s">
        <v>33</v>
      </c>
      <c r="AX287" s="13" t="s">
        <v>71</v>
      </c>
      <c r="AY287" s="237" t="s">
        <v>115</v>
      </c>
    </row>
    <row r="288" s="13" customFormat="1">
      <c r="A288" s="13"/>
      <c r="B288" s="228"/>
      <c r="C288" s="229"/>
      <c r="D288" s="221" t="s">
        <v>127</v>
      </c>
      <c r="E288" s="230" t="s">
        <v>19</v>
      </c>
      <c r="F288" s="231" t="s">
        <v>333</v>
      </c>
      <c r="G288" s="229"/>
      <c r="H288" s="230" t="s">
        <v>19</v>
      </c>
      <c r="I288" s="232"/>
      <c r="J288" s="229"/>
      <c r="K288" s="229"/>
      <c r="L288" s="233"/>
      <c r="M288" s="234"/>
      <c r="N288" s="235"/>
      <c r="O288" s="235"/>
      <c r="P288" s="235"/>
      <c r="Q288" s="235"/>
      <c r="R288" s="235"/>
      <c r="S288" s="235"/>
      <c r="T288" s="235"/>
      <c r="U288" s="236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7" t="s">
        <v>127</v>
      </c>
      <c r="AU288" s="237" t="s">
        <v>81</v>
      </c>
      <c r="AV288" s="13" t="s">
        <v>79</v>
      </c>
      <c r="AW288" s="13" t="s">
        <v>33</v>
      </c>
      <c r="AX288" s="13" t="s">
        <v>71</v>
      </c>
      <c r="AY288" s="237" t="s">
        <v>115</v>
      </c>
    </row>
    <row r="289" s="14" customFormat="1">
      <c r="A289" s="14"/>
      <c r="B289" s="238"/>
      <c r="C289" s="239"/>
      <c r="D289" s="221" t="s">
        <v>127</v>
      </c>
      <c r="E289" s="240" t="s">
        <v>19</v>
      </c>
      <c r="F289" s="241" t="s">
        <v>334</v>
      </c>
      <c r="G289" s="239"/>
      <c r="H289" s="242">
        <v>4.7999999999999998</v>
      </c>
      <c r="I289" s="243"/>
      <c r="J289" s="239"/>
      <c r="K289" s="239"/>
      <c r="L289" s="244"/>
      <c r="M289" s="245"/>
      <c r="N289" s="246"/>
      <c r="O289" s="246"/>
      <c r="P289" s="246"/>
      <c r="Q289" s="246"/>
      <c r="R289" s="246"/>
      <c r="S289" s="246"/>
      <c r="T289" s="246"/>
      <c r="U289" s="247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48" t="s">
        <v>127</v>
      </c>
      <c r="AU289" s="248" t="s">
        <v>81</v>
      </c>
      <c r="AV289" s="14" t="s">
        <v>81</v>
      </c>
      <c r="AW289" s="14" t="s">
        <v>33</v>
      </c>
      <c r="AX289" s="14" t="s">
        <v>71</v>
      </c>
      <c r="AY289" s="248" t="s">
        <v>115</v>
      </c>
    </row>
    <row r="290" s="13" customFormat="1">
      <c r="A290" s="13"/>
      <c r="B290" s="228"/>
      <c r="C290" s="229"/>
      <c r="D290" s="221" t="s">
        <v>127</v>
      </c>
      <c r="E290" s="230" t="s">
        <v>19</v>
      </c>
      <c r="F290" s="231" t="s">
        <v>345</v>
      </c>
      <c r="G290" s="229"/>
      <c r="H290" s="230" t="s">
        <v>19</v>
      </c>
      <c r="I290" s="232"/>
      <c r="J290" s="229"/>
      <c r="K290" s="229"/>
      <c r="L290" s="233"/>
      <c r="M290" s="234"/>
      <c r="N290" s="235"/>
      <c r="O290" s="235"/>
      <c r="P290" s="235"/>
      <c r="Q290" s="235"/>
      <c r="R290" s="235"/>
      <c r="S290" s="235"/>
      <c r="T290" s="235"/>
      <c r="U290" s="236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7" t="s">
        <v>127</v>
      </c>
      <c r="AU290" s="237" t="s">
        <v>81</v>
      </c>
      <c r="AV290" s="13" t="s">
        <v>79</v>
      </c>
      <c r="AW290" s="13" t="s">
        <v>33</v>
      </c>
      <c r="AX290" s="13" t="s">
        <v>71</v>
      </c>
      <c r="AY290" s="237" t="s">
        <v>115</v>
      </c>
    </row>
    <row r="291" s="14" customFormat="1">
      <c r="A291" s="14"/>
      <c r="B291" s="238"/>
      <c r="C291" s="239"/>
      <c r="D291" s="221" t="s">
        <v>127</v>
      </c>
      <c r="E291" s="240" t="s">
        <v>19</v>
      </c>
      <c r="F291" s="241" t="s">
        <v>346</v>
      </c>
      <c r="G291" s="239"/>
      <c r="H291" s="242">
        <v>5.2000000000000002</v>
      </c>
      <c r="I291" s="243"/>
      <c r="J291" s="239"/>
      <c r="K291" s="239"/>
      <c r="L291" s="244"/>
      <c r="M291" s="245"/>
      <c r="N291" s="246"/>
      <c r="O291" s="246"/>
      <c r="P291" s="246"/>
      <c r="Q291" s="246"/>
      <c r="R291" s="246"/>
      <c r="S291" s="246"/>
      <c r="T291" s="246"/>
      <c r="U291" s="247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48" t="s">
        <v>127</v>
      </c>
      <c r="AU291" s="248" t="s">
        <v>81</v>
      </c>
      <c r="AV291" s="14" t="s">
        <v>81</v>
      </c>
      <c r="AW291" s="14" t="s">
        <v>33</v>
      </c>
      <c r="AX291" s="14" t="s">
        <v>71</v>
      </c>
      <c r="AY291" s="248" t="s">
        <v>115</v>
      </c>
    </row>
    <row r="292" s="15" customFormat="1">
      <c r="A292" s="15"/>
      <c r="B292" s="249"/>
      <c r="C292" s="250"/>
      <c r="D292" s="221" t="s">
        <v>127</v>
      </c>
      <c r="E292" s="251" t="s">
        <v>19</v>
      </c>
      <c r="F292" s="252" t="s">
        <v>132</v>
      </c>
      <c r="G292" s="250"/>
      <c r="H292" s="253">
        <v>10</v>
      </c>
      <c r="I292" s="254"/>
      <c r="J292" s="250"/>
      <c r="K292" s="250"/>
      <c r="L292" s="255"/>
      <c r="M292" s="256"/>
      <c r="N292" s="257"/>
      <c r="O292" s="257"/>
      <c r="P292" s="257"/>
      <c r="Q292" s="257"/>
      <c r="R292" s="257"/>
      <c r="S292" s="257"/>
      <c r="T292" s="257"/>
      <c r="U292" s="258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T292" s="259" t="s">
        <v>127</v>
      </c>
      <c r="AU292" s="259" t="s">
        <v>81</v>
      </c>
      <c r="AV292" s="15" t="s">
        <v>121</v>
      </c>
      <c r="AW292" s="15" t="s">
        <v>33</v>
      </c>
      <c r="AX292" s="15" t="s">
        <v>79</v>
      </c>
      <c r="AY292" s="259" t="s">
        <v>115</v>
      </c>
    </row>
    <row r="293" s="2" customFormat="1" ht="16.5" customHeight="1">
      <c r="A293" s="40"/>
      <c r="B293" s="41"/>
      <c r="C293" s="207" t="s">
        <v>243</v>
      </c>
      <c r="D293" s="207" t="s">
        <v>117</v>
      </c>
      <c r="E293" s="208" t="s">
        <v>396</v>
      </c>
      <c r="F293" s="209" t="s">
        <v>397</v>
      </c>
      <c r="G293" s="210" t="s">
        <v>144</v>
      </c>
      <c r="H293" s="211">
        <v>10.49</v>
      </c>
      <c r="I293" s="212"/>
      <c r="J293" s="213">
        <f>ROUND(I293*H293,2)</f>
        <v>0</v>
      </c>
      <c r="K293" s="214"/>
      <c r="L293" s="46"/>
      <c r="M293" s="215" t="s">
        <v>19</v>
      </c>
      <c r="N293" s="216" t="s">
        <v>44</v>
      </c>
      <c r="O293" s="87"/>
      <c r="P293" s="217">
        <f>O293*H293</f>
        <v>0</v>
      </c>
      <c r="Q293" s="217">
        <v>0</v>
      </c>
      <c r="R293" s="217">
        <f>Q293*H293</f>
        <v>0</v>
      </c>
      <c r="S293" s="217">
        <v>1.8999999999999999</v>
      </c>
      <c r="T293" s="217">
        <f>S293*H293</f>
        <v>19.931000000000001</v>
      </c>
      <c r="U293" s="218" t="s">
        <v>19</v>
      </c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R293" s="219" t="s">
        <v>121</v>
      </c>
      <c r="AT293" s="219" t="s">
        <v>117</v>
      </c>
      <c r="AU293" s="219" t="s">
        <v>81</v>
      </c>
      <c r="AY293" s="19" t="s">
        <v>115</v>
      </c>
      <c r="BE293" s="220">
        <f>IF(N293="základní",J293,0)</f>
        <v>0</v>
      </c>
      <c r="BF293" s="220">
        <f>IF(N293="snížená",J293,0)</f>
        <v>0</v>
      </c>
      <c r="BG293" s="220">
        <f>IF(N293="zákl. přenesená",J293,0)</f>
        <v>0</v>
      </c>
      <c r="BH293" s="220">
        <f>IF(N293="sníž. přenesená",J293,0)</f>
        <v>0</v>
      </c>
      <c r="BI293" s="220">
        <f>IF(N293="nulová",J293,0)</f>
        <v>0</v>
      </c>
      <c r="BJ293" s="19" t="s">
        <v>121</v>
      </c>
      <c r="BK293" s="220">
        <f>ROUND(I293*H293,2)</f>
        <v>0</v>
      </c>
      <c r="BL293" s="19" t="s">
        <v>121</v>
      </c>
      <c r="BM293" s="219" t="s">
        <v>398</v>
      </c>
    </row>
    <row r="294" s="2" customFormat="1">
      <c r="A294" s="40"/>
      <c r="B294" s="41"/>
      <c r="C294" s="42"/>
      <c r="D294" s="221" t="s">
        <v>123</v>
      </c>
      <c r="E294" s="42"/>
      <c r="F294" s="222" t="s">
        <v>399</v>
      </c>
      <c r="G294" s="42"/>
      <c r="H294" s="42"/>
      <c r="I294" s="223"/>
      <c r="J294" s="42"/>
      <c r="K294" s="42"/>
      <c r="L294" s="46"/>
      <c r="M294" s="224"/>
      <c r="N294" s="225"/>
      <c r="O294" s="87"/>
      <c r="P294" s="87"/>
      <c r="Q294" s="87"/>
      <c r="R294" s="87"/>
      <c r="S294" s="87"/>
      <c r="T294" s="87"/>
      <c r="U294" s="88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T294" s="19" t="s">
        <v>123</v>
      </c>
      <c r="AU294" s="19" t="s">
        <v>81</v>
      </c>
    </row>
    <row r="295" s="2" customFormat="1">
      <c r="A295" s="40"/>
      <c r="B295" s="41"/>
      <c r="C295" s="42"/>
      <c r="D295" s="226" t="s">
        <v>125</v>
      </c>
      <c r="E295" s="42"/>
      <c r="F295" s="227" t="s">
        <v>400</v>
      </c>
      <c r="G295" s="42"/>
      <c r="H295" s="42"/>
      <c r="I295" s="223"/>
      <c r="J295" s="42"/>
      <c r="K295" s="42"/>
      <c r="L295" s="46"/>
      <c r="M295" s="224"/>
      <c r="N295" s="225"/>
      <c r="O295" s="87"/>
      <c r="P295" s="87"/>
      <c r="Q295" s="87"/>
      <c r="R295" s="87"/>
      <c r="S295" s="87"/>
      <c r="T295" s="87"/>
      <c r="U295" s="88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T295" s="19" t="s">
        <v>125</v>
      </c>
      <c r="AU295" s="19" t="s">
        <v>81</v>
      </c>
    </row>
    <row r="296" s="13" customFormat="1">
      <c r="A296" s="13"/>
      <c r="B296" s="228"/>
      <c r="C296" s="229"/>
      <c r="D296" s="221" t="s">
        <v>127</v>
      </c>
      <c r="E296" s="230" t="s">
        <v>19</v>
      </c>
      <c r="F296" s="231" t="s">
        <v>401</v>
      </c>
      <c r="G296" s="229"/>
      <c r="H296" s="230" t="s">
        <v>19</v>
      </c>
      <c r="I296" s="232"/>
      <c r="J296" s="229"/>
      <c r="K296" s="229"/>
      <c r="L296" s="233"/>
      <c r="M296" s="234"/>
      <c r="N296" s="235"/>
      <c r="O296" s="235"/>
      <c r="P296" s="235"/>
      <c r="Q296" s="235"/>
      <c r="R296" s="235"/>
      <c r="S296" s="235"/>
      <c r="T296" s="235"/>
      <c r="U296" s="236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7" t="s">
        <v>127</v>
      </c>
      <c r="AU296" s="237" t="s">
        <v>81</v>
      </c>
      <c r="AV296" s="13" t="s">
        <v>79</v>
      </c>
      <c r="AW296" s="13" t="s">
        <v>33</v>
      </c>
      <c r="AX296" s="13" t="s">
        <v>71</v>
      </c>
      <c r="AY296" s="237" t="s">
        <v>115</v>
      </c>
    </row>
    <row r="297" s="13" customFormat="1">
      <c r="A297" s="13"/>
      <c r="B297" s="228"/>
      <c r="C297" s="229"/>
      <c r="D297" s="221" t="s">
        <v>127</v>
      </c>
      <c r="E297" s="230" t="s">
        <v>19</v>
      </c>
      <c r="F297" s="231" t="s">
        <v>402</v>
      </c>
      <c r="G297" s="229"/>
      <c r="H297" s="230" t="s">
        <v>19</v>
      </c>
      <c r="I297" s="232"/>
      <c r="J297" s="229"/>
      <c r="K297" s="229"/>
      <c r="L297" s="233"/>
      <c r="M297" s="234"/>
      <c r="N297" s="235"/>
      <c r="O297" s="235"/>
      <c r="P297" s="235"/>
      <c r="Q297" s="235"/>
      <c r="R297" s="235"/>
      <c r="S297" s="235"/>
      <c r="T297" s="235"/>
      <c r="U297" s="236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7" t="s">
        <v>127</v>
      </c>
      <c r="AU297" s="237" t="s">
        <v>81</v>
      </c>
      <c r="AV297" s="13" t="s">
        <v>79</v>
      </c>
      <c r="AW297" s="13" t="s">
        <v>33</v>
      </c>
      <c r="AX297" s="13" t="s">
        <v>71</v>
      </c>
      <c r="AY297" s="237" t="s">
        <v>115</v>
      </c>
    </row>
    <row r="298" s="13" customFormat="1">
      <c r="A298" s="13"/>
      <c r="B298" s="228"/>
      <c r="C298" s="229"/>
      <c r="D298" s="221" t="s">
        <v>127</v>
      </c>
      <c r="E298" s="230" t="s">
        <v>19</v>
      </c>
      <c r="F298" s="231" t="s">
        <v>337</v>
      </c>
      <c r="G298" s="229"/>
      <c r="H298" s="230" t="s">
        <v>19</v>
      </c>
      <c r="I298" s="232"/>
      <c r="J298" s="229"/>
      <c r="K298" s="229"/>
      <c r="L298" s="233"/>
      <c r="M298" s="234"/>
      <c r="N298" s="235"/>
      <c r="O298" s="235"/>
      <c r="P298" s="235"/>
      <c r="Q298" s="235"/>
      <c r="R298" s="235"/>
      <c r="S298" s="235"/>
      <c r="T298" s="235"/>
      <c r="U298" s="236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37" t="s">
        <v>127</v>
      </c>
      <c r="AU298" s="237" t="s">
        <v>81</v>
      </c>
      <c r="AV298" s="13" t="s">
        <v>79</v>
      </c>
      <c r="AW298" s="13" t="s">
        <v>33</v>
      </c>
      <c r="AX298" s="13" t="s">
        <v>71</v>
      </c>
      <c r="AY298" s="237" t="s">
        <v>115</v>
      </c>
    </row>
    <row r="299" s="14" customFormat="1">
      <c r="A299" s="14"/>
      <c r="B299" s="238"/>
      <c r="C299" s="239"/>
      <c r="D299" s="221" t="s">
        <v>127</v>
      </c>
      <c r="E299" s="240" t="s">
        <v>19</v>
      </c>
      <c r="F299" s="241" t="s">
        <v>403</v>
      </c>
      <c r="G299" s="239"/>
      <c r="H299" s="242">
        <v>2.25</v>
      </c>
      <c r="I299" s="243"/>
      <c r="J299" s="239"/>
      <c r="K299" s="239"/>
      <c r="L299" s="244"/>
      <c r="M299" s="245"/>
      <c r="N299" s="246"/>
      <c r="O299" s="246"/>
      <c r="P299" s="246"/>
      <c r="Q299" s="246"/>
      <c r="R299" s="246"/>
      <c r="S299" s="246"/>
      <c r="T299" s="246"/>
      <c r="U299" s="247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48" t="s">
        <v>127</v>
      </c>
      <c r="AU299" s="248" t="s">
        <v>81</v>
      </c>
      <c r="AV299" s="14" t="s">
        <v>81</v>
      </c>
      <c r="AW299" s="14" t="s">
        <v>33</v>
      </c>
      <c r="AX299" s="14" t="s">
        <v>71</v>
      </c>
      <c r="AY299" s="248" t="s">
        <v>115</v>
      </c>
    </row>
    <row r="300" s="13" customFormat="1">
      <c r="A300" s="13"/>
      <c r="B300" s="228"/>
      <c r="C300" s="229"/>
      <c r="D300" s="221" t="s">
        <v>127</v>
      </c>
      <c r="E300" s="230" t="s">
        <v>19</v>
      </c>
      <c r="F300" s="231" t="s">
        <v>347</v>
      </c>
      <c r="G300" s="229"/>
      <c r="H300" s="230" t="s">
        <v>19</v>
      </c>
      <c r="I300" s="232"/>
      <c r="J300" s="229"/>
      <c r="K300" s="229"/>
      <c r="L300" s="233"/>
      <c r="M300" s="234"/>
      <c r="N300" s="235"/>
      <c r="O300" s="235"/>
      <c r="P300" s="235"/>
      <c r="Q300" s="235"/>
      <c r="R300" s="235"/>
      <c r="S300" s="235"/>
      <c r="T300" s="235"/>
      <c r="U300" s="236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7" t="s">
        <v>127</v>
      </c>
      <c r="AU300" s="237" t="s">
        <v>81</v>
      </c>
      <c r="AV300" s="13" t="s">
        <v>79</v>
      </c>
      <c r="AW300" s="13" t="s">
        <v>33</v>
      </c>
      <c r="AX300" s="13" t="s">
        <v>71</v>
      </c>
      <c r="AY300" s="237" t="s">
        <v>115</v>
      </c>
    </row>
    <row r="301" s="14" customFormat="1">
      <c r="A301" s="14"/>
      <c r="B301" s="238"/>
      <c r="C301" s="239"/>
      <c r="D301" s="221" t="s">
        <v>127</v>
      </c>
      <c r="E301" s="240" t="s">
        <v>19</v>
      </c>
      <c r="F301" s="241" t="s">
        <v>404</v>
      </c>
      <c r="G301" s="239"/>
      <c r="H301" s="242">
        <v>4.1200000000000001</v>
      </c>
      <c r="I301" s="243"/>
      <c r="J301" s="239"/>
      <c r="K301" s="239"/>
      <c r="L301" s="244"/>
      <c r="M301" s="245"/>
      <c r="N301" s="246"/>
      <c r="O301" s="246"/>
      <c r="P301" s="246"/>
      <c r="Q301" s="246"/>
      <c r="R301" s="246"/>
      <c r="S301" s="246"/>
      <c r="T301" s="246"/>
      <c r="U301" s="247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48" t="s">
        <v>127</v>
      </c>
      <c r="AU301" s="248" t="s">
        <v>81</v>
      </c>
      <c r="AV301" s="14" t="s">
        <v>81</v>
      </c>
      <c r="AW301" s="14" t="s">
        <v>33</v>
      </c>
      <c r="AX301" s="14" t="s">
        <v>71</v>
      </c>
      <c r="AY301" s="248" t="s">
        <v>115</v>
      </c>
    </row>
    <row r="302" s="13" customFormat="1">
      <c r="A302" s="13"/>
      <c r="B302" s="228"/>
      <c r="C302" s="229"/>
      <c r="D302" s="221" t="s">
        <v>127</v>
      </c>
      <c r="E302" s="230" t="s">
        <v>19</v>
      </c>
      <c r="F302" s="231" t="s">
        <v>349</v>
      </c>
      <c r="G302" s="229"/>
      <c r="H302" s="230" t="s">
        <v>19</v>
      </c>
      <c r="I302" s="232"/>
      <c r="J302" s="229"/>
      <c r="K302" s="229"/>
      <c r="L302" s="233"/>
      <c r="M302" s="234"/>
      <c r="N302" s="235"/>
      <c r="O302" s="235"/>
      <c r="P302" s="235"/>
      <c r="Q302" s="235"/>
      <c r="R302" s="235"/>
      <c r="S302" s="235"/>
      <c r="T302" s="235"/>
      <c r="U302" s="236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7" t="s">
        <v>127</v>
      </c>
      <c r="AU302" s="237" t="s">
        <v>81</v>
      </c>
      <c r="AV302" s="13" t="s">
        <v>79</v>
      </c>
      <c r="AW302" s="13" t="s">
        <v>33</v>
      </c>
      <c r="AX302" s="13" t="s">
        <v>71</v>
      </c>
      <c r="AY302" s="237" t="s">
        <v>115</v>
      </c>
    </row>
    <row r="303" s="14" customFormat="1">
      <c r="A303" s="14"/>
      <c r="B303" s="238"/>
      <c r="C303" s="239"/>
      <c r="D303" s="221" t="s">
        <v>127</v>
      </c>
      <c r="E303" s="240" t="s">
        <v>19</v>
      </c>
      <c r="F303" s="241" t="s">
        <v>404</v>
      </c>
      <c r="G303" s="239"/>
      <c r="H303" s="242">
        <v>4.1200000000000001</v>
      </c>
      <c r="I303" s="243"/>
      <c r="J303" s="239"/>
      <c r="K303" s="239"/>
      <c r="L303" s="244"/>
      <c r="M303" s="245"/>
      <c r="N303" s="246"/>
      <c r="O303" s="246"/>
      <c r="P303" s="246"/>
      <c r="Q303" s="246"/>
      <c r="R303" s="246"/>
      <c r="S303" s="246"/>
      <c r="T303" s="246"/>
      <c r="U303" s="247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48" t="s">
        <v>127</v>
      </c>
      <c r="AU303" s="248" t="s">
        <v>81</v>
      </c>
      <c r="AV303" s="14" t="s">
        <v>81</v>
      </c>
      <c r="AW303" s="14" t="s">
        <v>33</v>
      </c>
      <c r="AX303" s="14" t="s">
        <v>71</v>
      </c>
      <c r="AY303" s="248" t="s">
        <v>115</v>
      </c>
    </row>
    <row r="304" s="15" customFormat="1">
      <c r="A304" s="15"/>
      <c r="B304" s="249"/>
      <c r="C304" s="250"/>
      <c r="D304" s="221" t="s">
        <v>127</v>
      </c>
      <c r="E304" s="251" t="s">
        <v>19</v>
      </c>
      <c r="F304" s="252" t="s">
        <v>132</v>
      </c>
      <c r="G304" s="250"/>
      <c r="H304" s="253">
        <v>10.49</v>
      </c>
      <c r="I304" s="254"/>
      <c r="J304" s="250"/>
      <c r="K304" s="250"/>
      <c r="L304" s="255"/>
      <c r="M304" s="256"/>
      <c r="N304" s="257"/>
      <c r="O304" s="257"/>
      <c r="P304" s="257"/>
      <c r="Q304" s="257"/>
      <c r="R304" s="257"/>
      <c r="S304" s="257"/>
      <c r="T304" s="257"/>
      <c r="U304" s="258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T304" s="259" t="s">
        <v>127</v>
      </c>
      <c r="AU304" s="259" t="s">
        <v>81</v>
      </c>
      <c r="AV304" s="15" t="s">
        <v>121</v>
      </c>
      <c r="AW304" s="15" t="s">
        <v>33</v>
      </c>
      <c r="AX304" s="15" t="s">
        <v>79</v>
      </c>
      <c r="AY304" s="259" t="s">
        <v>115</v>
      </c>
    </row>
    <row r="305" s="2" customFormat="1" ht="21.75" customHeight="1">
      <c r="A305" s="40"/>
      <c r="B305" s="41"/>
      <c r="C305" s="207" t="s">
        <v>249</v>
      </c>
      <c r="D305" s="207" t="s">
        <v>117</v>
      </c>
      <c r="E305" s="208" t="s">
        <v>405</v>
      </c>
      <c r="F305" s="209" t="s">
        <v>406</v>
      </c>
      <c r="G305" s="210" t="s">
        <v>197</v>
      </c>
      <c r="H305" s="211">
        <v>20.98</v>
      </c>
      <c r="I305" s="212"/>
      <c r="J305" s="213">
        <f>ROUND(I305*H305,2)</f>
        <v>0</v>
      </c>
      <c r="K305" s="214"/>
      <c r="L305" s="46"/>
      <c r="M305" s="215" t="s">
        <v>19</v>
      </c>
      <c r="N305" s="216" t="s">
        <v>44</v>
      </c>
      <c r="O305" s="87"/>
      <c r="P305" s="217">
        <f>O305*H305</f>
        <v>0</v>
      </c>
      <c r="Q305" s="217">
        <v>0</v>
      </c>
      <c r="R305" s="217">
        <f>Q305*H305</f>
        <v>0</v>
      </c>
      <c r="S305" s="217">
        <v>0</v>
      </c>
      <c r="T305" s="217">
        <f>S305*H305</f>
        <v>0</v>
      </c>
      <c r="U305" s="218" t="s">
        <v>19</v>
      </c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R305" s="219" t="s">
        <v>121</v>
      </c>
      <c r="AT305" s="219" t="s">
        <v>117</v>
      </c>
      <c r="AU305" s="219" t="s">
        <v>81</v>
      </c>
      <c r="AY305" s="19" t="s">
        <v>115</v>
      </c>
      <c r="BE305" s="220">
        <f>IF(N305="základní",J305,0)</f>
        <v>0</v>
      </c>
      <c r="BF305" s="220">
        <f>IF(N305="snížená",J305,0)</f>
        <v>0</v>
      </c>
      <c r="BG305" s="220">
        <f>IF(N305="zákl. přenesená",J305,0)</f>
        <v>0</v>
      </c>
      <c r="BH305" s="220">
        <f>IF(N305="sníž. přenesená",J305,0)</f>
        <v>0</v>
      </c>
      <c r="BI305" s="220">
        <f>IF(N305="nulová",J305,0)</f>
        <v>0</v>
      </c>
      <c r="BJ305" s="19" t="s">
        <v>121</v>
      </c>
      <c r="BK305" s="220">
        <f>ROUND(I305*H305,2)</f>
        <v>0</v>
      </c>
      <c r="BL305" s="19" t="s">
        <v>121</v>
      </c>
      <c r="BM305" s="219" t="s">
        <v>407</v>
      </c>
    </row>
    <row r="306" s="2" customFormat="1">
      <c r="A306" s="40"/>
      <c r="B306" s="41"/>
      <c r="C306" s="42"/>
      <c r="D306" s="221" t="s">
        <v>123</v>
      </c>
      <c r="E306" s="42"/>
      <c r="F306" s="222" t="s">
        <v>408</v>
      </c>
      <c r="G306" s="42"/>
      <c r="H306" s="42"/>
      <c r="I306" s="223"/>
      <c r="J306" s="42"/>
      <c r="K306" s="42"/>
      <c r="L306" s="46"/>
      <c r="M306" s="224"/>
      <c r="N306" s="225"/>
      <c r="O306" s="87"/>
      <c r="P306" s="87"/>
      <c r="Q306" s="87"/>
      <c r="R306" s="87"/>
      <c r="S306" s="87"/>
      <c r="T306" s="87"/>
      <c r="U306" s="88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T306" s="19" t="s">
        <v>123</v>
      </c>
      <c r="AU306" s="19" t="s">
        <v>81</v>
      </c>
    </row>
    <row r="307" s="2" customFormat="1">
      <c r="A307" s="40"/>
      <c r="B307" s="41"/>
      <c r="C307" s="42"/>
      <c r="D307" s="226" t="s">
        <v>125</v>
      </c>
      <c r="E307" s="42"/>
      <c r="F307" s="227" t="s">
        <v>409</v>
      </c>
      <c r="G307" s="42"/>
      <c r="H307" s="42"/>
      <c r="I307" s="223"/>
      <c r="J307" s="42"/>
      <c r="K307" s="42"/>
      <c r="L307" s="46"/>
      <c r="M307" s="224"/>
      <c r="N307" s="225"/>
      <c r="O307" s="87"/>
      <c r="P307" s="87"/>
      <c r="Q307" s="87"/>
      <c r="R307" s="87"/>
      <c r="S307" s="87"/>
      <c r="T307" s="87"/>
      <c r="U307" s="88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T307" s="19" t="s">
        <v>125</v>
      </c>
      <c r="AU307" s="19" t="s">
        <v>81</v>
      </c>
    </row>
    <row r="308" s="13" customFormat="1">
      <c r="A308" s="13"/>
      <c r="B308" s="228"/>
      <c r="C308" s="229"/>
      <c r="D308" s="221" t="s">
        <v>127</v>
      </c>
      <c r="E308" s="230" t="s">
        <v>19</v>
      </c>
      <c r="F308" s="231" t="s">
        <v>410</v>
      </c>
      <c r="G308" s="229"/>
      <c r="H308" s="230" t="s">
        <v>19</v>
      </c>
      <c r="I308" s="232"/>
      <c r="J308" s="229"/>
      <c r="K308" s="229"/>
      <c r="L308" s="233"/>
      <c r="M308" s="234"/>
      <c r="N308" s="235"/>
      <c r="O308" s="235"/>
      <c r="P308" s="235"/>
      <c r="Q308" s="235"/>
      <c r="R308" s="235"/>
      <c r="S308" s="235"/>
      <c r="T308" s="235"/>
      <c r="U308" s="236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7" t="s">
        <v>127</v>
      </c>
      <c r="AU308" s="237" t="s">
        <v>81</v>
      </c>
      <c r="AV308" s="13" t="s">
        <v>79</v>
      </c>
      <c r="AW308" s="13" t="s">
        <v>33</v>
      </c>
      <c r="AX308" s="13" t="s">
        <v>71</v>
      </c>
      <c r="AY308" s="237" t="s">
        <v>115</v>
      </c>
    </row>
    <row r="309" s="13" customFormat="1">
      <c r="A309" s="13"/>
      <c r="B309" s="228"/>
      <c r="C309" s="229"/>
      <c r="D309" s="221" t="s">
        <v>127</v>
      </c>
      <c r="E309" s="230" t="s">
        <v>19</v>
      </c>
      <c r="F309" s="231" t="s">
        <v>337</v>
      </c>
      <c r="G309" s="229"/>
      <c r="H309" s="230" t="s">
        <v>19</v>
      </c>
      <c r="I309" s="232"/>
      <c r="J309" s="229"/>
      <c r="K309" s="229"/>
      <c r="L309" s="233"/>
      <c r="M309" s="234"/>
      <c r="N309" s="235"/>
      <c r="O309" s="235"/>
      <c r="P309" s="235"/>
      <c r="Q309" s="235"/>
      <c r="R309" s="235"/>
      <c r="S309" s="235"/>
      <c r="T309" s="235"/>
      <c r="U309" s="236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7" t="s">
        <v>127</v>
      </c>
      <c r="AU309" s="237" t="s">
        <v>81</v>
      </c>
      <c r="AV309" s="13" t="s">
        <v>79</v>
      </c>
      <c r="AW309" s="13" t="s">
        <v>33</v>
      </c>
      <c r="AX309" s="13" t="s">
        <v>71</v>
      </c>
      <c r="AY309" s="237" t="s">
        <v>115</v>
      </c>
    </row>
    <row r="310" s="14" customFormat="1">
      <c r="A310" s="14"/>
      <c r="B310" s="238"/>
      <c r="C310" s="239"/>
      <c r="D310" s="221" t="s">
        <v>127</v>
      </c>
      <c r="E310" s="240" t="s">
        <v>19</v>
      </c>
      <c r="F310" s="241" t="s">
        <v>338</v>
      </c>
      <c r="G310" s="239"/>
      <c r="H310" s="242">
        <v>4.5</v>
      </c>
      <c r="I310" s="243"/>
      <c r="J310" s="239"/>
      <c r="K310" s="239"/>
      <c r="L310" s="244"/>
      <c r="M310" s="245"/>
      <c r="N310" s="246"/>
      <c r="O310" s="246"/>
      <c r="P310" s="246"/>
      <c r="Q310" s="246"/>
      <c r="R310" s="246"/>
      <c r="S310" s="246"/>
      <c r="T310" s="246"/>
      <c r="U310" s="247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48" t="s">
        <v>127</v>
      </c>
      <c r="AU310" s="248" t="s">
        <v>81</v>
      </c>
      <c r="AV310" s="14" t="s">
        <v>81</v>
      </c>
      <c r="AW310" s="14" t="s">
        <v>33</v>
      </c>
      <c r="AX310" s="14" t="s">
        <v>71</v>
      </c>
      <c r="AY310" s="248" t="s">
        <v>115</v>
      </c>
    </row>
    <row r="311" s="13" customFormat="1">
      <c r="A311" s="13"/>
      <c r="B311" s="228"/>
      <c r="C311" s="229"/>
      <c r="D311" s="221" t="s">
        <v>127</v>
      </c>
      <c r="E311" s="230" t="s">
        <v>19</v>
      </c>
      <c r="F311" s="231" t="s">
        <v>347</v>
      </c>
      <c r="G311" s="229"/>
      <c r="H311" s="230" t="s">
        <v>19</v>
      </c>
      <c r="I311" s="232"/>
      <c r="J311" s="229"/>
      <c r="K311" s="229"/>
      <c r="L311" s="233"/>
      <c r="M311" s="234"/>
      <c r="N311" s="235"/>
      <c r="O311" s="235"/>
      <c r="P311" s="235"/>
      <c r="Q311" s="235"/>
      <c r="R311" s="235"/>
      <c r="S311" s="235"/>
      <c r="T311" s="235"/>
      <c r="U311" s="236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7" t="s">
        <v>127</v>
      </c>
      <c r="AU311" s="237" t="s">
        <v>81</v>
      </c>
      <c r="AV311" s="13" t="s">
        <v>79</v>
      </c>
      <c r="AW311" s="13" t="s">
        <v>33</v>
      </c>
      <c r="AX311" s="13" t="s">
        <v>71</v>
      </c>
      <c r="AY311" s="237" t="s">
        <v>115</v>
      </c>
    </row>
    <row r="312" s="14" customFormat="1">
      <c r="A312" s="14"/>
      <c r="B312" s="238"/>
      <c r="C312" s="239"/>
      <c r="D312" s="221" t="s">
        <v>127</v>
      </c>
      <c r="E312" s="240" t="s">
        <v>19</v>
      </c>
      <c r="F312" s="241" t="s">
        <v>348</v>
      </c>
      <c r="G312" s="239"/>
      <c r="H312" s="242">
        <v>8.2400000000000002</v>
      </c>
      <c r="I312" s="243"/>
      <c r="J312" s="239"/>
      <c r="K312" s="239"/>
      <c r="L312" s="244"/>
      <c r="M312" s="245"/>
      <c r="N312" s="246"/>
      <c r="O312" s="246"/>
      <c r="P312" s="246"/>
      <c r="Q312" s="246"/>
      <c r="R312" s="246"/>
      <c r="S312" s="246"/>
      <c r="T312" s="246"/>
      <c r="U312" s="247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48" t="s">
        <v>127</v>
      </c>
      <c r="AU312" s="248" t="s">
        <v>81</v>
      </c>
      <c r="AV312" s="14" t="s">
        <v>81</v>
      </c>
      <c r="AW312" s="14" t="s">
        <v>33</v>
      </c>
      <c r="AX312" s="14" t="s">
        <v>71</v>
      </c>
      <c r="AY312" s="248" t="s">
        <v>115</v>
      </c>
    </row>
    <row r="313" s="13" customFormat="1">
      <c r="A313" s="13"/>
      <c r="B313" s="228"/>
      <c r="C313" s="229"/>
      <c r="D313" s="221" t="s">
        <v>127</v>
      </c>
      <c r="E313" s="230" t="s">
        <v>19</v>
      </c>
      <c r="F313" s="231" t="s">
        <v>349</v>
      </c>
      <c r="G313" s="229"/>
      <c r="H313" s="230" t="s">
        <v>19</v>
      </c>
      <c r="I313" s="232"/>
      <c r="J313" s="229"/>
      <c r="K313" s="229"/>
      <c r="L313" s="233"/>
      <c r="M313" s="234"/>
      <c r="N313" s="235"/>
      <c r="O313" s="235"/>
      <c r="P313" s="235"/>
      <c r="Q313" s="235"/>
      <c r="R313" s="235"/>
      <c r="S313" s="235"/>
      <c r="T313" s="235"/>
      <c r="U313" s="236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7" t="s">
        <v>127</v>
      </c>
      <c r="AU313" s="237" t="s">
        <v>81</v>
      </c>
      <c r="AV313" s="13" t="s">
        <v>79</v>
      </c>
      <c r="AW313" s="13" t="s">
        <v>33</v>
      </c>
      <c r="AX313" s="13" t="s">
        <v>71</v>
      </c>
      <c r="AY313" s="237" t="s">
        <v>115</v>
      </c>
    </row>
    <row r="314" s="14" customFormat="1">
      <c r="A314" s="14"/>
      <c r="B314" s="238"/>
      <c r="C314" s="239"/>
      <c r="D314" s="221" t="s">
        <v>127</v>
      </c>
      <c r="E314" s="240" t="s">
        <v>19</v>
      </c>
      <c r="F314" s="241" t="s">
        <v>348</v>
      </c>
      <c r="G314" s="239"/>
      <c r="H314" s="242">
        <v>8.2400000000000002</v>
      </c>
      <c r="I314" s="243"/>
      <c r="J314" s="239"/>
      <c r="K314" s="239"/>
      <c r="L314" s="244"/>
      <c r="M314" s="245"/>
      <c r="N314" s="246"/>
      <c r="O314" s="246"/>
      <c r="P314" s="246"/>
      <c r="Q314" s="246"/>
      <c r="R314" s="246"/>
      <c r="S314" s="246"/>
      <c r="T314" s="246"/>
      <c r="U314" s="247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48" t="s">
        <v>127</v>
      </c>
      <c r="AU314" s="248" t="s">
        <v>81</v>
      </c>
      <c r="AV314" s="14" t="s">
        <v>81</v>
      </c>
      <c r="AW314" s="14" t="s">
        <v>33</v>
      </c>
      <c r="AX314" s="14" t="s">
        <v>71</v>
      </c>
      <c r="AY314" s="248" t="s">
        <v>115</v>
      </c>
    </row>
    <row r="315" s="15" customFormat="1">
      <c r="A315" s="15"/>
      <c r="B315" s="249"/>
      <c r="C315" s="250"/>
      <c r="D315" s="221" t="s">
        <v>127</v>
      </c>
      <c r="E315" s="251" t="s">
        <v>19</v>
      </c>
      <c r="F315" s="252" t="s">
        <v>132</v>
      </c>
      <c r="G315" s="250"/>
      <c r="H315" s="253">
        <v>20.98</v>
      </c>
      <c r="I315" s="254"/>
      <c r="J315" s="250"/>
      <c r="K315" s="250"/>
      <c r="L315" s="255"/>
      <c r="M315" s="256"/>
      <c r="N315" s="257"/>
      <c r="O315" s="257"/>
      <c r="P315" s="257"/>
      <c r="Q315" s="257"/>
      <c r="R315" s="257"/>
      <c r="S315" s="257"/>
      <c r="T315" s="257"/>
      <c r="U315" s="258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T315" s="259" t="s">
        <v>127</v>
      </c>
      <c r="AU315" s="259" t="s">
        <v>81</v>
      </c>
      <c r="AV315" s="15" t="s">
        <v>121</v>
      </c>
      <c r="AW315" s="15" t="s">
        <v>33</v>
      </c>
      <c r="AX315" s="15" t="s">
        <v>79</v>
      </c>
      <c r="AY315" s="259" t="s">
        <v>115</v>
      </c>
    </row>
    <row r="316" s="2" customFormat="1" ht="16.5" customHeight="1">
      <c r="A316" s="40"/>
      <c r="B316" s="41"/>
      <c r="C316" s="207" t="s">
        <v>258</v>
      </c>
      <c r="D316" s="207" t="s">
        <v>117</v>
      </c>
      <c r="E316" s="208" t="s">
        <v>411</v>
      </c>
      <c r="F316" s="209" t="s">
        <v>412</v>
      </c>
      <c r="G316" s="210" t="s">
        <v>197</v>
      </c>
      <c r="H316" s="211">
        <v>20.98</v>
      </c>
      <c r="I316" s="212"/>
      <c r="J316" s="213">
        <f>ROUND(I316*H316,2)</f>
        <v>0</v>
      </c>
      <c r="K316" s="214"/>
      <c r="L316" s="46"/>
      <c r="M316" s="215" t="s">
        <v>19</v>
      </c>
      <c r="N316" s="216" t="s">
        <v>44</v>
      </c>
      <c r="O316" s="87"/>
      <c r="P316" s="217">
        <f>O316*H316</f>
        <v>0</v>
      </c>
      <c r="Q316" s="217">
        <v>1.1297900000000001</v>
      </c>
      <c r="R316" s="217">
        <f>Q316*H316</f>
        <v>23.702994200000003</v>
      </c>
      <c r="S316" s="217">
        <v>0</v>
      </c>
      <c r="T316" s="217">
        <f>S316*H316</f>
        <v>0</v>
      </c>
      <c r="U316" s="218" t="s">
        <v>19</v>
      </c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R316" s="219" t="s">
        <v>121</v>
      </c>
      <c r="AT316" s="219" t="s">
        <v>117</v>
      </c>
      <c r="AU316" s="219" t="s">
        <v>81</v>
      </c>
      <c r="AY316" s="19" t="s">
        <v>115</v>
      </c>
      <c r="BE316" s="220">
        <f>IF(N316="základní",J316,0)</f>
        <v>0</v>
      </c>
      <c r="BF316" s="220">
        <f>IF(N316="snížená",J316,0)</f>
        <v>0</v>
      </c>
      <c r="BG316" s="220">
        <f>IF(N316="zákl. přenesená",J316,0)</f>
        <v>0</v>
      </c>
      <c r="BH316" s="220">
        <f>IF(N316="sníž. přenesená",J316,0)</f>
        <v>0</v>
      </c>
      <c r="BI316" s="220">
        <f>IF(N316="nulová",J316,0)</f>
        <v>0</v>
      </c>
      <c r="BJ316" s="19" t="s">
        <v>121</v>
      </c>
      <c r="BK316" s="220">
        <f>ROUND(I316*H316,2)</f>
        <v>0</v>
      </c>
      <c r="BL316" s="19" t="s">
        <v>121</v>
      </c>
      <c r="BM316" s="219" t="s">
        <v>413</v>
      </c>
    </row>
    <row r="317" s="2" customFormat="1">
      <c r="A317" s="40"/>
      <c r="B317" s="41"/>
      <c r="C317" s="42"/>
      <c r="D317" s="221" t="s">
        <v>123</v>
      </c>
      <c r="E317" s="42"/>
      <c r="F317" s="222" t="s">
        <v>414</v>
      </c>
      <c r="G317" s="42"/>
      <c r="H317" s="42"/>
      <c r="I317" s="223"/>
      <c r="J317" s="42"/>
      <c r="K317" s="42"/>
      <c r="L317" s="46"/>
      <c r="M317" s="224"/>
      <c r="N317" s="225"/>
      <c r="O317" s="87"/>
      <c r="P317" s="87"/>
      <c r="Q317" s="87"/>
      <c r="R317" s="87"/>
      <c r="S317" s="87"/>
      <c r="T317" s="87"/>
      <c r="U317" s="88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T317" s="19" t="s">
        <v>123</v>
      </c>
      <c r="AU317" s="19" t="s">
        <v>81</v>
      </c>
    </row>
    <row r="318" s="2" customFormat="1">
      <c r="A318" s="40"/>
      <c r="B318" s="41"/>
      <c r="C318" s="42"/>
      <c r="D318" s="226" t="s">
        <v>125</v>
      </c>
      <c r="E318" s="42"/>
      <c r="F318" s="227" t="s">
        <v>415</v>
      </c>
      <c r="G318" s="42"/>
      <c r="H318" s="42"/>
      <c r="I318" s="223"/>
      <c r="J318" s="42"/>
      <c r="K318" s="42"/>
      <c r="L318" s="46"/>
      <c r="M318" s="224"/>
      <c r="N318" s="225"/>
      <c r="O318" s="87"/>
      <c r="P318" s="87"/>
      <c r="Q318" s="87"/>
      <c r="R318" s="87"/>
      <c r="S318" s="87"/>
      <c r="T318" s="87"/>
      <c r="U318" s="88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T318" s="19" t="s">
        <v>125</v>
      </c>
      <c r="AU318" s="19" t="s">
        <v>81</v>
      </c>
    </row>
    <row r="319" s="13" customFormat="1">
      <c r="A319" s="13"/>
      <c r="B319" s="228"/>
      <c r="C319" s="229"/>
      <c r="D319" s="221" t="s">
        <v>127</v>
      </c>
      <c r="E319" s="230" t="s">
        <v>19</v>
      </c>
      <c r="F319" s="231" t="s">
        <v>410</v>
      </c>
      <c r="G319" s="229"/>
      <c r="H319" s="230" t="s">
        <v>19</v>
      </c>
      <c r="I319" s="232"/>
      <c r="J319" s="229"/>
      <c r="K319" s="229"/>
      <c r="L319" s="233"/>
      <c r="M319" s="234"/>
      <c r="N319" s="235"/>
      <c r="O319" s="235"/>
      <c r="P319" s="235"/>
      <c r="Q319" s="235"/>
      <c r="R319" s="235"/>
      <c r="S319" s="235"/>
      <c r="T319" s="235"/>
      <c r="U319" s="236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7" t="s">
        <v>127</v>
      </c>
      <c r="AU319" s="237" t="s">
        <v>81</v>
      </c>
      <c r="AV319" s="13" t="s">
        <v>79</v>
      </c>
      <c r="AW319" s="13" t="s">
        <v>33</v>
      </c>
      <c r="AX319" s="13" t="s">
        <v>71</v>
      </c>
      <c r="AY319" s="237" t="s">
        <v>115</v>
      </c>
    </row>
    <row r="320" s="13" customFormat="1">
      <c r="A320" s="13"/>
      <c r="B320" s="228"/>
      <c r="C320" s="229"/>
      <c r="D320" s="221" t="s">
        <v>127</v>
      </c>
      <c r="E320" s="230" t="s">
        <v>19</v>
      </c>
      <c r="F320" s="231" t="s">
        <v>416</v>
      </c>
      <c r="G320" s="229"/>
      <c r="H320" s="230" t="s">
        <v>19</v>
      </c>
      <c r="I320" s="232"/>
      <c r="J320" s="229"/>
      <c r="K320" s="229"/>
      <c r="L320" s="233"/>
      <c r="M320" s="234"/>
      <c r="N320" s="235"/>
      <c r="O320" s="235"/>
      <c r="P320" s="235"/>
      <c r="Q320" s="235"/>
      <c r="R320" s="235"/>
      <c r="S320" s="235"/>
      <c r="T320" s="235"/>
      <c r="U320" s="236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7" t="s">
        <v>127</v>
      </c>
      <c r="AU320" s="237" t="s">
        <v>81</v>
      </c>
      <c r="AV320" s="13" t="s">
        <v>79</v>
      </c>
      <c r="AW320" s="13" t="s">
        <v>33</v>
      </c>
      <c r="AX320" s="13" t="s">
        <v>71</v>
      </c>
      <c r="AY320" s="237" t="s">
        <v>115</v>
      </c>
    </row>
    <row r="321" s="13" customFormat="1">
      <c r="A321" s="13"/>
      <c r="B321" s="228"/>
      <c r="C321" s="229"/>
      <c r="D321" s="221" t="s">
        <v>127</v>
      </c>
      <c r="E321" s="230" t="s">
        <v>19</v>
      </c>
      <c r="F321" s="231" t="s">
        <v>337</v>
      </c>
      <c r="G321" s="229"/>
      <c r="H321" s="230" t="s">
        <v>19</v>
      </c>
      <c r="I321" s="232"/>
      <c r="J321" s="229"/>
      <c r="K321" s="229"/>
      <c r="L321" s="233"/>
      <c r="M321" s="234"/>
      <c r="N321" s="235"/>
      <c r="O321" s="235"/>
      <c r="P321" s="235"/>
      <c r="Q321" s="235"/>
      <c r="R321" s="235"/>
      <c r="S321" s="235"/>
      <c r="T321" s="235"/>
      <c r="U321" s="236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7" t="s">
        <v>127</v>
      </c>
      <c r="AU321" s="237" t="s">
        <v>81</v>
      </c>
      <c r="AV321" s="13" t="s">
        <v>79</v>
      </c>
      <c r="AW321" s="13" t="s">
        <v>33</v>
      </c>
      <c r="AX321" s="13" t="s">
        <v>71</v>
      </c>
      <c r="AY321" s="237" t="s">
        <v>115</v>
      </c>
    </row>
    <row r="322" s="14" customFormat="1">
      <c r="A322" s="14"/>
      <c r="B322" s="238"/>
      <c r="C322" s="239"/>
      <c r="D322" s="221" t="s">
        <v>127</v>
      </c>
      <c r="E322" s="240" t="s">
        <v>19</v>
      </c>
      <c r="F322" s="241" t="s">
        <v>338</v>
      </c>
      <c r="G322" s="239"/>
      <c r="H322" s="242">
        <v>4.5</v>
      </c>
      <c r="I322" s="243"/>
      <c r="J322" s="239"/>
      <c r="K322" s="239"/>
      <c r="L322" s="244"/>
      <c r="M322" s="245"/>
      <c r="N322" s="246"/>
      <c r="O322" s="246"/>
      <c r="P322" s="246"/>
      <c r="Q322" s="246"/>
      <c r="R322" s="246"/>
      <c r="S322" s="246"/>
      <c r="T322" s="246"/>
      <c r="U322" s="247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48" t="s">
        <v>127</v>
      </c>
      <c r="AU322" s="248" t="s">
        <v>81</v>
      </c>
      <c r="AV322" s="14" t="s">
        <v>81</v>
      </c>
      <c r="AW322" s="14" t="s">
        <v>33</v>
      </c>
      <c r="AX322" s="14" t="s">
        <v>71</v>
      </c>
      <c r="AY322" s="248" t="s">
        <v>115</v>
      </c>
    </row>
    <row r="323" s="13" customFormat="1">
      <c r="A323" s="13"/>
      <c r="B323" s="228"/>
      <c r="C323" s="229"/>
      <c r="D323" s="221" t="s">
        <v>127</v>
      </c>
      <c r="E323" s="230" t="s">
        <v>19</v>
      </c>
      <c r="F323" s="231" t="s">
        <v>347</v>
      </c>
      <c r="G323" s="229"/>
      <c r="H323" s="230" t="s">
        <v>19</v>
      </c>
      <c r="I323" s="232"/>
      <c r="J323" s="229"/>
      <c r="K323" s="229"/>
      <c r="L323" s="233"/>
      <c r="M323" s="234"/>
      <c r="N323" s="235"/>
      <c r="O323" s="235"/>
      <c r="P323" s="235"/>
      <c r="Q323" s="235"/>
      <c r="R323" s="235"/>
      <c r="S323" s="235"/>
      <c r="T323" s="235"/>
      <c r="U323" s="236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37" t="s">
        <v>127</v>
      </c>
      <c r="AU323" s="237" t="s">
        <v>81</v>
      </c>
      <c r="AV323" s="13" t="s">
        <v>79</v>
      </c>
      <c r="AW323" s="13" t="s">
        <v>33</v>
      </c>
      <c r="AX323" s="13" t="s">
        <v>71</v>
      </c>
      <c r="AY323" s="237" t="s">
        <v>115</v>
      </c>
    </row>
    <row r="324" s="14" customFormat="1">
      <c r="A324" s="14"/>
      <c r="B324" s="238"/>
      <c r="C324" s="239"/>
      <c r="D324" s="221" t="s">
        <v>127</v>
      </c>
      <c r="E324" s="240" t="s">
        <v>19</v>
      </c>
      <c r="F324" s="241" t="s">
        <v>348</v>
      </c>
      <c r="G324" s="239"/>
      <c r="H324" s="242">
        <v>8.2400000000000002</v>
      </c>
      <c r="I324" s="243"/>
      <c r="J324" s="239"/>
      <c r="K324" s="239"/>
      <c r="L324" s="244"/>
      <c r="M324" s="245"/>
      <c r="N324" s="246"/>
      <c r="O324" s="246"/>
      <c r="P324" s="246"/>
      <c r="Q324" s="246"/>
      <c r="R324" s="246"/>
      <c r="S324" s="246"/>
      <c r="T324" s="246"/>
      <c r="U324" s="247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48" t="s">
        <v>127</v>
      </c>
      <c r="AU324" s="248" t="s">
        <v>81</v>
      </c>
      <c r="AV324" s="14" t="s">
        <v>81</v>
      </c>
      <c r="AW324" s="14" t="s">
        <v>33</v>
      </c>
      <c r="AX324" s="14" t="s">
        <v>71</v>
      </c>
      <c r="AY324" s="248" t="s">
        <v>115</v>
      </c>
    </row>
    <row r="325" s="13" customFormat="1">
      <c r="A325" s="13"/>
      <c r="B325" s="228"/>
      <c r="C325" s="229"/>
      <c r="D325" s="221" t="s">
        <v>127</v>
      </c>
      <c r="E325" s="230" t="s">
        <v>19</v>
      </c>
      <c r="F325" s="231" t="s">
        <v>349</v>
      </c>
      <c r="G325" s="229"/>
      <c r="H325" s="230" t="s">
        <v>19</v>
      </c>
      <c r="I325" s="232"/>
      <c r="J325" s="229"/>
      <c r="K325" s="229"/>
      <c r="L325" s="233"/>
      <c r="M325" s="234"/>
      <c r="N325" s="235"/>
      <c r="O325" s="235"/>
      <c r="P325" s="235"/>
      <c r="Q325" s="235"/>
      <c r="R325" s="235"/>
      <c r="S325" s="235"/>
      <c r="T325" s="235"/>
      <c r="U325" s="236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7" t="s">
        <v>127</v>
      </c>
      <c r="AU325" s="237" t="s">
        <v>81</v>
      </c>
      <c r="AV325" s="13" t="s">
        <v>79</v>
      </c>
      <c r="AW325" s="13" t="s">
        <v>33</v>
      </c>
      <c r="AX325" s="13" t="s">
        <v>71</v>
      </c>
      <c r="AY325" s="237" t="s">
        <v>115</v>
      </c>
    </row>
    <row r="326" s="14" customFormat="1">
      <c r="A326" s="14"/>
      <c r="B326" s="238"/>
      <c r="C326" s="239"/>
      <c r="D326" s="221" t="s">
        <v>127</v>
      </c>
      <c r="E326" s="240" t="s">
        <v>19</v>
      </c>
      <c r="F326" s="241" t="s">
        <v>348</v>
      </c>
      <c r="G326" s="239"/>
      <c r="H326" s="242">
        <v>8.2400000000000002</v>
      </c>
      <c r="I326" s="243"/>
      <c r="J326" s="239"/>
      <c r="K326" s="239"/>
      <c r="L326" s="244"/>
      <c r="M326" s="245"/>
      <c r="N326" s="246"/>
      <c r="O326" s="246"/>
      <c r="P326" s="246"/>
      <c r="Q326" s="246"/>
      <c r="R326" s="246"/>
      <c r="S326" s="246"/>
      <c r="T326" s="246"/>
      <c r="U326" s="247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48" t="s">
        <v>127</v>
      </c>
      <c r="AU326" s="248" t="s">
        <v>81</v>
      </c>
      <c r="AV326" s="14" t="s">
        <v>81</v>
      </c>
      <c r="AW326" s="14" t="s">
        <v>33</v>
      </c>
      <c r="AX326" s="14" t="s">
        <v>71</v>
      </c>
      <c r="AY326" s="248" t="s">
        <v>115</v>
      </c>
    </row>
    <row r="327" s="15" customFormat="1">
      <c r="A327" s="15"/>
      <c r="B327" s="249"/>
      <c r="C327" s="250"/>
      <c r="D327" s="221" t="s">
        <v>127</v>
      </c>
      <c r="E327" s="251" t="s">
        <v>19</v>
      </c>
      <c r="F327" s="252" t="s">
        <v>132</v>
      </c>
      <c r="G327" s="250"/>
      <c r="H327" s="253">
        <v>20.98</v>
      </c>
      <c r="I327" s="254"/>
      <c r="J327" s="250"/>
      <c r="K327" s="250"/>
      <c r="L327" s="255"/>
      <c r="M327" s="256"/>
      <c r="N327" s="257"/>
      <c r="O327" s="257"/>
      <c r="P327" s="257"/>
      <c r="Q327" s="257"/>
      <c r="R327" s="257"/>
      <c r="S327" s="257"/>
      <c r="T327" s="257"/>
      <c r="U327" s="258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T327" s="259" t="s">
        <v>127</v>
      </c>
      <c r="AU327" s="259" t="s">
        <v>81</v>
      </c>
      <c r="AV327" s="15" t="s">
        <v>121</v>
      </c>
      <c r="AW327" s="15" t="s">
        <v>33</v>
      </c>
      <c r="AX327" s="15" t="s">
        <v>79</v>
      </c>
      <c r="AY327" s="259" t="s">
        <v>115</v>
      </c>
    </row>
    <row r="328" s="2" customFormat="1" ht="16.5" customHeight="1">
      <c r="A328" s="40"/>
      <c r="B328" s="41"/>
      <c r="C328" s="207" t="s">
        <v>417</v>
      </c>
      <c r="D328" s="207" t="s">
        <v>117</v>
      </c>
      <c r="E328" s="208" t="s">
        <v>418</v>
      </c>
      <c r="F328" s="209" t="s">
        <v>419</v>
      </c>
      <c r="G328" s="210" t="s">
        <v>197</v>
      </c>
      <c r="H328" s="211">
        <v>84</v>
      </c>
      <c r="I328" s="212"/>
      <c r="J328" s="213">
        <f>ROUND(I328*H328,2)</f>
        <v>0</v>
      </c>
      <c r="K328" s="214"/>
      <c r="L328" s="46"/>
      <c r="M328" s="215" t="s">
        <v>19</v>
      </c>
      <c r="N328" s="216" t="s">
        <v>44</v>
      </c>
      <c r="O328" s="87"/>
      <c r="P328" s="217">
        <f>O328*H328</f>
        <v>0</v>
      </c>
      <c r="Q328" s="217">
        <v>0</v>
      </c>
      <c r="R328" s="217">
        <f>Q328*H328</f>
        <v>0</v>
      </c>
      <c r="S328" s="217">
        <v>0</v>
      </c>
      <c r="T328" s="217">
        <f>S328*H328</f>
        <v>0</v>
      </c>
      <c r="U328" s="218" t="s">
        <v>19</v>
      </c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R328" s="219" t="s">
        <v>121</v>
      </c>
      <c r="AT328" s="219" t="s">
        <v>117</v>
      </c>
      <c r="AU328" s="219" t="s">
        <v>81</v>
      </c>
      <c r="AY328" s="19" t="s">
        <v>115</v>
      </c>
      <c r="BE328" s="220">
        <f>IF(N328="základní",J328,0)</f>
        <v>0</v>
      </c>
      <c r="BF328" s="220">
        <f>IF(N328="snížená",J328,0)</f>
        <v>0</v>
      </c>
      <c r="BG328" s="220">
        <f>IF(N328="zákl. přenesená",J328,0)</f>
        <v>0</v>
      </c>
      <c r="BH328" s="220">
        <f>IF(N328="sníž. přenesená",J328,0)</f>
        <v>0</v>
      </c>
      <c r="BI328" s="220">
        <f>IF(N328="nulová",J328,0)</f>
        <v>0</v>
      </c>
      <c r="BJ328" s="19" t="s">
        <v>121</v>
      </c>
      <c r="BK328" s="220">
        <f>ROUND(I328*H328,2)</f>
        <v>0</v>
      </c>
      <c r="BL328" s="19" t="s">
        <v>121</v>
      </c>
      <c r="BM328" s="219" t="s">
        <v>420</v>
      </c>
    </row>
    <row r="329" s="2" customFormat="1">
      <c r="A329" s="40"/>
      <c r="B329" s="41"/>
      <c r="C329" s="42"/>
      <c r="D329" s="221" t="s">
        <v>123</v>
      </c>
      <c r="E329" s="42"/>
      <c r="F329" s="222" t="s">
        <v>421</v>
      </c>
      <c r="G329" s="42"/>
      <c r="H329" s="42"/>
      <c r="I329" s="223"/>
      <c r="J329" s="42"/>
      <c r="K329" s="42"/>
      <c r="L329" s="46"/>
      <c r="M329" s="224"/>
      <c r="N329" s="225"/>
      <c r="O329" s="87"/>
      <c r="P329" s="87"/>
      <c r="Q329" s="87"/>
      <c r="R329" s="87"/>
      <c r="S329" s="87"/>
      <c r="T329" s="87"/>
      <c r="U329" s="88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T329" s="19" t="s">
        <v>123</v>
      </c>
      <c r="AU329" s="19" t="s">
        <v>81</v>
      </c>
    </row>
    <row r="330" s="2" customFormat="1">
      <c r="A330" s="40"/>
      <c r="B330" s="41"/>
      <c r="C330" s="42"/>
      <c r="D330" s="226" t="s">
        <v>125</v>
      </c>
      <c r="E330" s="42"/>
      <c r="F330" s="227" t="s">
        <v>422</v>
      </c>
      <c r="G330" s="42"/>
      <c r="H330" s="42"/>
      <c r="I330" s="223"/>
      <c r="J330" s="42"/>
      <c r="K330" s="42"/>
      <c r="L330" s="46"/>
      <c r="M330" s="224"/>
      <c r="N330" s="225"/>
      <c r="O330" s="87"/>
      <c r="P330" s="87"/>
      <c r="Q330" s="87"/>
      <c r="R330" s="87"/>
      <c r="S330" s="87"/>
      <c r="T330" s="87"/>
      <c r="U330" s="88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T330" s="19" t="s">
        <v>125</v>
      </c>
      <c r="AU330" s="19" t="s">
        <v>81</v>
      </c>
    </row>
    <row r="331" s="13" customFormat="1">
      <c r="A331" s="13"/>
      <c r="B331" s="228"/>
      <c r="C331" s="229"/>
      <c r="D331" s="221" t="s">
        <v>127</v>
      </c>
      <c r="E331" s="230" t="s">
        <v>19</v>
      </c>
      <c r="F331" s="231" t="s">
        <v>423</v>
      </c>
      <c r="G331" s="229"/>
      <c r="H331" s="230" t="s">
        <v>19</v>
      </c>
      <c r="I331" s="232"/>
      <c r="J331" s="229"/>
      <c r="K331" s="229"/>
      <c r="L331" s="233"/>
      <c r="M331" s="234"/>
      <c r="N331" s="235"/>
      <c r="O331" s="235"/>
      <c r="P331" s="235"/>
      <c r="Q331" s="235"/>
      <c r="R331" s="235"/>
      <c r="S331" s="235"/>
      <c r="T331" s="235"/>
      <c r="U331" s="236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37" t="s">
        <v>127</v>
      </c>
      <c r="AU331" s="237" t="s">
        <v>81</v>
      </c>
      <c r="AV331" s="13" t="s">
        <v>79</v>
      </c>
      <c r="AW331" s="13" t="s">
        <v>33</v>
      </c>
      <c r="AX331" s="13" t="s">
        <v>71</v>
      </c>
      <c r="AY331" s="237" t="s">
        <v>115</v>
      </c>
    </row>
    <row r="332" s="14" customFormat="1">
      <c r="A332" s="14"/>
      <c r="B332" s="238"/>
      <c r="C332" s="239"/>
      <c r="D332" s="221" t="s">
        <v>127</v>
      </c>
      <c r="E332" s="240" t="s">
        <v>19</v>
      </c>
      <c r="F332" s="241" t="s">
        <v>424</v>
      </c>
      <c r="G332" s="239"/>
      <c r="H332" s="242">
        <v>10</v>
      </c>
      <c r="I332" s="243"/>
      <c r="J332" s="239"/>
      <c r="K332" s="239"/>
      <c r="L332" s="244"/>
      <c r="M332" s="245"/>
      <c r="N332" s="246"/>
      <c r="O332" s="246"/>
      <c r="P332" s="246"/>
      <c r="Q332" s="246"/>
      <c r="R332" s="246"/>
      <c r="S332" s="246"/>
      <c r="T332" s="246"/>
      <c r="U332" s="247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48" t="s">
        <v>127</v>
      </c>
      <c r="AU332" s="248" t="s">
        <v>81</v>
      </c>
      <c r="AV332" s="14" t="s">
        <v>81</v>
      </c>
      <c r="AW332" s="14" t="s">
        <v>33</v>
      </c>
      <c r="AX332" s="14" t="s">
        <v>71</v>
      </c>
      <c r="AY332" s="248" t="s">
        <v>115</v>
      </c>
    </row>
    <row r="333" s="13" customFormat="1">
      <c r="A333" s="13"/>
      <c r="B333" s="228"/>
      <c r="C333" s="229"/>
      <c r="D333" s="221" t="s">
        <v>127</v>
      </c>
      <c r="E333" s="230" t="s">
        <v>19</v>
      </c>
      <c r="F333" s="231" t="s">
        <v>425</v>
      </c>
      <c r="G333" s="229"/>
      <c r="H333" s="230" t="s">
        <v>19</v>
      </c>
      <c r="I333" s="232"/>
      <c r="J333" s="229"/>
      <c r="K333" s="229"/>
      <c r="L333" s="233"/>
      <c r="M333" s="234"/>
      <c r="N333" s="235"/>
      <c r="O333" s="235"/>
      <c r="P333" s="235"/>
      <c r="Q333" s="235"/>
      <c r="R333" s="235"/>
      <c r="S333" s="235"/>
      <c r="T333" s="235"/>
      <c r="U333" s="236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7" t="s">
        <v>127</v>
      </c>
      <c r="AU333" s="237" t="s">
        <v>81</v>
      </c>
      <c r="AV333" s="13" t="s">
        <v>79</v>
      </c>
      <c r="AW333" s="13" t="s">
        <v>33</v>
      </c>
      <c r="AX333" s="13" t="s">
        <v>71</v>
      </c>
      <c r="AY333" s="237" t="s">
        <v>115</v>
      </c>
    </row>
    <row r="334" s="14" customFormat="1">
      <c r="A334" s="14"/>
      <c r="B334" s="238"/>
      <c r="C334" s="239"/>
      <c r="D334" s="221" t="s">
        <v>127</v>
      </c>
      <c r="E334" s="240" t="s">
        <v>19</v>
      </c>
      <c r="F334" s="241" t="s">
        <v>426</v>
      </c>
      <c r="G334" s="239"/>
      <c r="H334" s="242">
        <v>74</v>
      </c>
      <c r="I334" s="243"/>
      <c r="J334" s="239"/>
      <c r="K334" s="239"/>
      <c r="L334" s="244"/>
      <c r="M334" s="245"/>
      <c r="N334" s="246"/>
      <c r="O334" s="246"/>
      <c r="P334" s="246"/>
      <c r="Q334" s="246"/>
      <c r="R334" s="246"/>
      <c r="S334" s="246"/>
      <c r="T334" s="246"/>
      <c r="U334" s="247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48" t="s">
        <v>127</v>
      </c>
      <c r="AU334" s="248" t="s">
        <v>81</v>
      </c>
      <c r="AV334" s="14" t="s">
        <v>81</v>
      </c>
      <c r="AW334" s="14" t="s">
        <v>33</v>
      </c>
      <c r="AX334" s="14" t="s">
        <v>71</v>
      </c>
      <c r="AY334" s="248" t="s">
        <v>115</v>
      </c>
    </row>
    <row r="335" s="15" customFormat="1">
      <c r="A335" s="15"/>
      <c r="B335" s="249"/>
      <c r="C335" s="250"/>
      <c r="D335" s="221" t="s">
        <v>127</v>
      </c>
      <c r="E335" s="251" t="s">
        <v>19</v>
      </c>
      <c r="F335" s="252" t="s">
        <v>132</v>
      </c>
      <c r="G335" s="250"/>
      <c r="H335" s="253">
        <v>84</v>
      </c>
      <c r="I335" s="254"/>
      <c r="J335" s="250"/>
      <c r="K335" s="250"/>
      <c r="L335" s="255"/>
      <c r="M335" s="256"/>
      <c r="N335" s="257"/>
      <c r="O335" s="257"/>
      <c r="P335" s="257"/>
      <c r="Q335" s="257"/>
      <c r="R335" s="257"/>
      <c r="S335" s="257"/>
      <c r="T335" s="257"/>
      <c r="U335" s="258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T335" s="259" t="s">
        <v>127</v>
      </c>
      <c r="AU335" s="259" t="s">
        <v>81</v>
      </c>
      <c r="AV335" s="15" t="s">
        <v>121</v>
      </c>
      <c r="AW335" s="15" t="s">
        <v>33</v>
      </c>
      <c r="AX335" s="15" t="s">
        <v>79</v>
      </c>
      <c r="AY335" s="259" t="s">
        <v>115</v>
      </c>
    </row>
    <row r="336" s="2" customFormat="1" ht="21.75" customHeight="1">
      <c r="A336" s="40"/>
      <c r="B336" s="41"/>
      <c r="C336" s="207" t="s">
        <v>427</v>
      </c>
      <c r="D336" s="207" t="s">
        <v>117</v>
      </c>
      <c r="E336" s="208" t="s">
        <v>428</v>
      </c>
      <c r="F336" s="209" t="s">
        <v>429</v>
      </c>
      <c r="G336" s="210" t="s">
        <v>144</v>
      </c>
      <c r="H336" s="211">
        <v>6</v>
      </c>
      <c r="I336" s="212"/>
      <c r="J336" s="213">
        <f>ROUND(I336*H336,2)</f>
        <v>0</v>
      </c>
      <c r="K336" s="214"/>
      <c r="L336" s="46"/>
      <c r="M336" s="215" t="s">
        <v>19</v>
      </c>
      <c r="N336" s="216" t="s">
        <v>44</v>
      </c>
      <c r="O336" s="87"/>
      <c r="P336" s="217">
        <f>O336*H336</f>
        <v>0</v>
      </c>
      <c r="Q336" s="217">
        <v>0</v>
      </c>
      <c r="R336" s="217">
        <f>Q336*H336</f>
        <v>0</v>
      </c>
      <c r="S336" s="217">
        <v>0</v>
      </c>
      <c r="T336" s="217">
        <f>S336*H336</f>
        <v>0</v>
      </c>
      <c r="U336" s="218" t="s">
        <v>19</v>
      </c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R336" s="219" t="s">
        <v>121</v>
      </c>
      <c r="AT336" s="219" t="s">
        <v>117</v>
      </c>
      <c r="AU336" s="219" t="s">
        <v>81</v>
      </c>
      <c r="AY336" s="19" t="s">
        <v>115</v>
      </c>
      <c r="BE336" s="220">
        <f>IF(N336="základní",J336,0)</f>
        <v>0</v>
      </c>
      <c r="BF336" s="220">
        <f>IF(N336="snížená",J336,0)</f>
        <v>0</v>
      </c>
      <c r="BG336" s="220">
        <f>IF(N336="zákl. přenesená",J336,0)</f>
        <v>0</v>
      </c>
      <c r="BH336" s="220">
        <f>IF(N336="sníž. přenesená",J336,0)</f>
        <v>0</v>
      </c>
      <c r="BI336" s="220">
        <f>IF(N336="nulová",J336,0)</f>
        <v>0</v>
      </c>
      <c r="BJ336" s="19" t="s">
        <v>121</v>
      </c>
      <c r="BK336" s="220">
        <f>ROUND(I336*H336,2)</f>
        <v>0</v>
      </c>
      <c r="BL336" s="19" t="s">
        <v>121</v>
      </c>
      <c r="BM336" s="219" t="s">
        <v>430</v>
      </c>
    </row>
    <row r="337" s="2" customFormat="1">
      <c r="A337" s="40"/>
      <c r="B337" s="41"/>
      <c r="C337" s="42"/>
      <c r="D337" s="221" t="s">
        <v>123</v>
      </c>
      <c r="E337" s="42"/>
      <c r="F337" s="222" t="s">
        <v>431</v>
      </c>
      <c r="G337" s="42"/>
      <c r="H337" s="42"/>
      <c r="I337" s="223"/>
      <c r="J337" s="42"/>
      <c r="K337" s="42"/>
      <c r="L337" s="46"/>
      <c r="M337" s="224"/>
      <c r="N337" s="225"/>
      <c r="O337" s="87"/>
      <c r="P337" s="87"/>
      <c r="Q337" s="87"/>
      <c r="R337" s="87"/>
      <c r="S337" s="87"/>
      <c r="T337" s="87"/>
      <c r="U337" s="88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T337" s="19" t="s">
        <v>123</v>
      </c>
      <c r="AU337" s="19" t="s">
        <v>81</v>
      </c>
    </row>
    <row r="338" s="13" customFormat="1">
      <c r="A338" s="13"/>
      <c r="B338" s="228"/>
      <c r="C338" s="229"/>
      <c r="D338" s="221" t="s">
        <v>127</v>
      </c>
      <c r="E338" s="230" t="s">
        <v>19</v>
      </c>
      <c r="F338" s="231" t="s">
        <v>432</v>
      </c>
      <c r="G338" s="229"/>
      <c r="H338" s="230" t="s">
        <v>19</v>
      </c>
      <c r="I338" s="232"/>
      <c r="J338" s="229"/>
      <c r="K338" s="229"/>
      <c r="L338" s="233"/>
      <c r="M338" s="234"/>
      <c r="N338" s="235"/>
      <c r="O338" s="235"/>
      <c r="P338" s="235"/>
      <c r="Q338" s="235"/>
      <c r="R338" s="235"/>
      <c r="S338" s="235"/>
      <c r="T338" s="235"/>
      <c r="U338" s="236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37" t="s">
        <v>127</v>
      </c>
      <c r="AU338" s="237" t="s">
        <v>81</v>
      </c>
      <c r="AV338" s="13" t="s">
        <v>79</v>
      </c>
      <c r="AW338" s="13" t="s">
        <v>33</v>
      </c>
      <c r="AX338" s="13" t="s">
        <v>71</v>
      </c>
      <c r="AY338" s="237" t="s">
        <v>115</v>
      </c>
    </row>
    <row r="339" s="14" customFormat="1">
      <c r="A339" s="14"/>
      <c r="B339" s="238"/>
      <c r="C339" s="239"/>
      <c r="D339" s="221" t="s">
        <v>127</v>
      </c>
      <c r="E339" s="240" t="s">
        <v>19</v>
      </c>
      <c r="F339" s="241" t="s">
        <v>433</v>
      </c>
      <c r="G339" s="239"/>
      <c r="H339" s="242">
        <v>6</v>
      </c>
      <c r="I339" s="243"/>
      <c r="J339" s="239"/>
      <c r="K339" s="239"/>
      <c r="L339" s="244"/>
      <c r="M339" s="245"/>
      <c r="N339" s="246"/>
      <c r="O339" s="246"/>
      <c r="P339" s="246"/>
      <c r="Q339" s="246"/>
      <c r="R339" s="246"/>
      <c r="S339" s="246"/>
      <c r="T339" s="246"/>
      <c r="U339" s="247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48" t="s">
        <v>127</v>
      </c>
      <c r="AU339" s="248" t="s">
        <v>81</v>
      </c>
      <c r="AV339" s="14" t="s">
        <v>81</v>
      </c>
      <c r="AW339" s="14" t="s">
        <v>33</v>
      </c>
      <c r="AX339" s="14" t="s">
        <v>79</v>
      </c>
      <c r="AY339" s="248" t="s">
        <v>115</v>
      </c>
    </row>
    <row r="340" s="12" customFormat="1" ht="22.8" customHeight="1">
      <c r="A340" s="12"/>
      <c r="B340" s="191"/>
      <c r="C340" s="192"/>
      <c r="D340" s="193" t="s">
        <v>70</v>
      </c>
      <c r="E340" s="205" t="s">
        <v>234</v>
      </c>
      <c r="F340" s="205" t="s">
        <v>235</v>
      </c>
      <c r="G340" s="192"/>
      <c r="H340" s="192"/>
      <c r="I340" s="195"/>
      <c r="J340" s="206">
        <f>BK340</f>
        <v>0</v>
      </c>
      <c r="K340" s="192"/>
      <c r="L340" s="197"/>
      <c r="M340" s="198"/>
      <c r="N340" s="199"/>
      <c r="O340" s="199"/>
      <c r="P340" s="200">
        <f>SUM(P341:P361)</f>
        <v>0</v>
      </c>
      <c r="Q340" s="199"/>
      <c r="R340" s="200">
        <f>SUM(R341:R361)</f>
        <v>0</v>
      </c>
      <c r="S340" s="199"/>
      <c r="T340" s="200">
        <f>SUM(T341:T361)</f>
        <v>0</v>
      </c>
      <c r="U340" s="201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R340" s="202" t="s">
        <v>79</v>
      </c>
      <c r="AT340" s="203" t="s">
        <v>70</v>
      </c>
      <c r="AU340" s="203" t="s">
        <v>79</v>
      </c>
      <c r="AY340" s="202" t="s">
        <v>115</v>
      </c>
      <c r="BK340" s="204">
        <f>SUM(BK341:BK361)</f>
        <v>0</v>
      </c>
    </row>
    <row r="341" s="2" customFormat="1" ht="16.5" customHeight="1">
      <c r="A341" s="40"/>
      <c r="B341" s="41"/>
      <c r="C341" s="207" t="s">
        <v>434</v>
      </c>
      <c r="D341" s="207" t="s">
        <v>117</v>
      </c>
      <c r="E341" s="208" t="s">
        <v>435</v>
      </c>
      <c r="F341" s="209" t="s">
        <v>436</v>
      </c>
      <c r="G341" s="210" t="s">
        <v>189</v>
      </c>
      <c r="H341" s="211">
        <v>27.856999999999999</v>
      </c>
      <c r="I341" s="212"/>
      <c r="J341" s="213">
        <f>ROUND(I341*H341,2)</f>
        <v>0</v>
      </c>
      <c r="K341" s="214"/>
      <c r="L341" s="46"/>
      <c r="M341" s="215" t="s">
        <v>19</v>
      </c>
      <c r="N341" s="216" t="s">
        <v>44</v>
      </c>
      <c r="O341" s="87"/>
      <c r="P341" s="217">
        <f>O341*H341</f>
        <v>0</v>
      </c>
      <c r="Q341" s="217">
        <v>0</v>
      </c>
      <c r="R341" s="217">
        <f>Q341*H341</f>
        <v>0</v>
      </c>
      <c r="S341" s="217">
        <v>0</v>
      </c>
      <c r="T341" s="217">
        <f>S341*H341</f>
        <v>0</v>
      </c>
      <c r="U341" s="218" t="s">
        <v>19</v>
      </c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R341" s="219" t="s">
        <v>121</v>
      </c>
      <c r="AT341" s="219" t="s">
        <v>117</v>
      </c>
      <c r="AU341" s="219" t="s">
        <v>81</v>
      </c>
      <c r="AY341" s="19" t="s">
        <v>115</v>
      </c>
      <c r="BE341" s="220">
        <f>IF(N341="základní",J341,0)</f>
        <v>0</v>
      </c>
      <c r="BF341" s="220">
        <f>IF(N341="snížená",J341,0)</f>
        <v>0</v>
      </c>
      <c r="BG341" s="220">
        <f>IF(N341="zákl. přenesená",J341,0)</f>
        <v>0</v>
      </c>
      <c r="BH341" s="220">
        <f>IF(N341="sníž. přenesená",J341,0)</f>
        <v>0</v>
      </c>
      <c r="BI341" s="220">
        <f>IF(N341="nulová",J341,0)</f>
        <v>0</v>
      </c>
      <c r="BJ341" s="19" t="s">
        <v>121</v>
      </c>
      <c r="BK341" s="220">
        <f>ROUND(I341*H341,2)</f>
        <v>0</v>
      </c>
      <c r="BL341" s="19" t="s">
        <v>121</v>
      </c>
      <c r="BM341" s="219" t="s">
        <v>437</v>
      </c>
    </row>
    <row r="342" s="2" customFormat="1">
      <c r="A342" s="40"/>
      <c r="B342" s="41"/>
      <c r="C342" s="42"/>
      <c r="D342" s="221" t="s">
        <v>123</v>
      </c>
      <c r="E342" s="42"/>
      <c r="F342" s="222" t="s">
        <v>438</v>
      </c>
      <c r="G342" s="42"/>
      <c r="H342" s="42"/>
      <c r="I342" s="223"/>
      <c r="J342" s="42"/>
      <c r="K342" s="42"/>
      <c r="L342" s="46"/>
      <c r="M342" s="224"/>
      <c r="N342" s="225"/>
      <c r="O342" s="87"/>
      <c r="P342" s="87"/>
      <c r="Q342" s="87"/>
      <c r="R342" s="87"/>
      <c r="S342" s="87"/>
      <c r="T342" s="87"/>
      <c r="U342" s="88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T342" s="19" t="s">
        <v>123</v>
      </c>
      <c r="AU342" s="19" t="s">
        <v>81</v>
      </c>
    </row>
    <row r="343" s="13" customFormat="1">
      <c r="A343" s="13"/>
      <c r="B343" s="228"/>
      <c r="C343" s="229"/>
      <c r="D343" s="221" t="s">
        <v>127</v>
      </c>
      <c r="E343" s="230" t="s">
        <v>19</v>
      </c>
      <c r="F343" s="231" t="s">
        <v>439</v>
      </c>
      <c r="G343" s="229"/>
      <c r="H343" s="230" t="s">
        <v>19</v>
      </c>
      <c r="I343" s="232"/>
      <c r="J343" s="229"/>
      <c r="K343" s="229"/>
      <c r="L343" s="233"/>
      <c r="M343" s="234"/>
      <c r="N343" s="235"/>
      <c r="O343" s="235"/>
      <c r="P343" s="235"/>
      <c r="Q343" s="235"/>
      <c r="R343" s="235"/>
      <c r="S343" s="235"/>
      <c r="T343" s="235"/>
      <c r="U343" s="236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37" t="s">
        <v>127</v>
      </c>
      <c r="AU343" s="237" t="s">
        <v>81</v>
      </c>
      <c r="AV343" s="13" t="s">
        <v>79</v>
      </c>
      <c r="AW343" s="13" t="s">
        <v>33</v>
      </c>
      <c r="AX343" s="13" t="s">
        <v>71</v>
      </c>
      <c r="AY343" s="237" t="s">
        <v>115</v>
      </c>
    </row>
    <row r="344" s="14" customFormat="1">
      <c r="A344" s="14"/>
      <c r="B344" s="238"/>
      <c r="C344" s="239"/>
      <c r="D344" s="221" t="s">
        <v>127</v>
      </c>
      <c r="E344" s="240" t="s">
        <v>19</v>
      </c>
      <c r="F344" s="241" t="s">
        <v>440</v>
      </c>
      <c r="G344" s="239"/>
      <c r="H344" s="242">
        <v>7.7009999999999996</v>
      </c>
      <c r="I344" s="243"/>
      <c r="J344" s="239"/>
      <c r="K344" s="239"/>
      <c r="L344" s="244"/>
      <c r="M344" s="245"/>
      <c r="N344" s="246"/>
      <c r="O344" s="246"/>
      <c r="P344" s="246"/>
      <c r="Q344" s="246"/>
      <c r="R344" s="246"/>
      <c r="S344" s="246"/>
      <c r="T344" s="246"/>
      <c r="U344" s="247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48" t="s">
        <v>127</v>
      </c>
      <c r="AU344" s="248" t="s">
        <v>81</v>
      </c>
      <c r="AV344" s="14" t="s">
        <v>81</v>
      </c>
      <c r="AW344" s="14" t="s">
        <v>33</v>
      </c>
      <c r="AX344" s="14" t="s">
        <v>71</v>
      </c>
      <c r="AY344" s="248" t="s">
        <v>115</v>
      </c>
    </row>
    <row r="345" s="13" customFormat="1">
      <c r="A345" s="13"/>
      <c r="B345" s="228"/>
      <c r="C345" s="229"/>
      <c r="D345" s="221" t="s">
        <v>127</v>
      </c>
      <c r="E345" s="230" t="s">
        <v>19</v>
      </c>
      <c r="F345" s="231" t="s">
        <v>441</v>
      </c>
      <c r="G345" s="229"/>
      <c r="H345" s="230" t="s">
        <v>19</v>
      </c>
      <c r="I345" s="232"/>
      <c r="J345" s="229"/>
      <c r="K345" s="229"/>
      <c r="L345" s="233"/>
      <c r="M345" s="234"/>
      <c r="N345" s="235"/>
      <c r="O345" s="235"/>
      <c r="P345" s="235"/>
      <c r="Q345" s="235"/>
      <c r="R345" s="235"/>
      <c r="S345" s="235"/>
      <c r="T345" s="235"/>
      <c r="U345" s="236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7" t="s">
        <v>127</v>
      </c>
      <c r="AU345" s="237" t="s">
        <v>81</v>
      </c>
      <c r="AV345" s="13" t="s">
        <v>79</v>
      </c>
      <c r="AW345" s="13" t="s">
        <v>33</v>
      </c>
      <c r="AX345" s="13" t="s">
        <v>71</v>
      </c>
      <c r="AY345" s="237" t="s">
        <v>115</v>
      </c>
    </row>
    <row r="346" s="14" customFormat="1">
      <c r="A346" s="14"/>
      <c r="B346" s="238"/>
      <c r="C346" s="239"/>
      <c r="D346" s="221" t="s">
        <v>127</v>
      </c>
      <c r="E346" s="240" t="s">
        <v>19</v>
      </c>
      <c r="F346" s="241" t="s">
        <v>442</v>
      </c>
      <c r="G346" s="239"/>
      <c r="H346" s="242">
        <v>19.931000000000001</v>
      </c>
      <c r="I346" s="243"/>
      <c r="J346" s="239"/>
      <c r="K346" s="239"/>
      <c r="L346" s="244"/>
      <c r="M346" s="245"/>
      <c r="N346" s="246"/>
      <c r="O346" s="246"/>
      <c r="P346" s="246"/>
      <c r="Q346" s="246"/>
      <c r="R346" s="246"/>
      <c r="S346" s="246"/>
      <c r="T346" s="246"/>
      <c r="U346" s="247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48" t="s">
        <v>127</v>
      </c>
      <c r="AU346" s="248" t="s">
        <v>81</v>
      </c>
      <c r="AV346" s="14" t="s">
        <v>81</v>
      </c>
      <c r="AW346" s="14" t="s">
        <v>33</v>
      </c>
      <c r="AX346" s="14" t="s">
        <v>71</v>
      </c>
      <c r="AY346" s="248" t="s">
        <v>115</v>
      </c>
    </row>
    <row r="347" s="13" customFormat="1">
      <c r="A347" s="13"/>
      <c r="B347" s="228"/>
      <c r="C347" s="229"/>
      <c r="D347" s="221" t="s">
        <v>127</v>
      </c>
      <c r="E347" s="230" t="s">
        <v>19</v>
      </c>
      <c r="F347" s="231" t="s">
        <v>443</v>
      </c>
      <c r="G347" s="229"/>
      <c r="H347" s="230" t="s">
        <v>19</v>
      </c>
      <c r="I347" s="232"/>
      <c r="J347" s="229"/>
      <c r="K347" s="229"/>
      <c r="L347" s="233"/>
      <c r="M347" s="234"/>
      <c r="N347" s="235"/>
      <c r="O347" s="235"/>
      <c r="P347" s="235"/>
      <c r="Q347" s="235"/>
      <c r="R347" s="235"/>
      <c r="S347" s="235"/>
      <c r="T347" s="235"/>
      <c r="U347" s="236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37" t="s">
        <v>127</v>
      </c>
      <c r="AU347" s="237" t="s">
        <v>81</v>
      </c>
      <c r="AV347" s="13" t="s">
        <v>79</v>
      </c>
      <c r="AW347" s="13" t="s">
        <v>33</v>
      </c>
      <c r="AX347" s="13" t="s">
        <v>71</v>
      </c>
      <c r="AY347" s="237" t="s">
        <v>115</v>
      </c>
    </row>
    <row r="348" s="14" customFormat="1">
      <c r="A348" s="14"/>
      <c r="B348" s="238"/>
      <c r="C348" s="239"/>
      <c r="D348" s="221" t="s">
        <v>127</v>
      </c>
      <c r="E348" s="240" t="s">
        <v>19</v>
      </c>
      <c r="F348" s="241" t="s">
        <v>444</v>
      </c>
      <c r="G348" s="239"/>
      <c r="H348" s="242">
        <v>0.22500000000000001</v>
      </c>
      <c r="I348" s="243"/>
      <c r="J348" s="239"/>
      <c r="K348" s="239"/>
      <c r="L348" s="244"/>
      <c r="M348" s="245"/>
      <c r="N348" s="246"/>
      <c r="O348" s="246"/>
      <c r="P348" s="246"/>
      <c r="Q348" s="246"/>
      <c r="R348" s="246"/>
      <c r="S348" s="246"/>
      <c r="T348" s="246"/>
      <c r="U348" s="247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48" t="s">
        <v>127</v>
      </c>
      <c r="AU348" s="248" t="s">
        <v>81</v>
      </c>
      <c r="AV348" s="14" t="s">
        <v>81</v>
      </c>
      <c r="AW348" s="14" t="s">
        <v>33</v>
      </c>
      <c r="AX348" s="14" t="s">
        <v>71</v>
      </c>
      <c r="AY348" s="248" t="s">
        <v>115</v>
      </c>
    </row>
    <row r="349" s="15" customFormat="1">
      <c r="A349" s="15"/>
      <c r="B349" s="249"/>
      <c r="C349" s="250"/>
      <c r="D349" s="221" t="s">
        <v>127</v>
      </c>
      <c r="E349" s="251" t="s">
        <v>19</v>
      </c>
      <c r="F349" s="252" t="s">
        <v>132</v>
      </c>
      <c r="G349" s="250"/>
      <c r="H349" s="253">
        <v>27.857000000000003</v>
      </c>
      <c r="I349" s="254"/>
      <c r="J349" s="250"/>
      <c r="K349" s="250"/>
      <c r="L349" s="255"/>
      <c r="M349" s="256"/>
      <c r="N349" s="257"/>
      <c r="O349" s="257"/>
      <c r="P349" s="257"/>
      <c r="Q349" s="257"/>
      <c r="R349" s="257"/>
      <c r="S349" s="257"/>
      <c r="T349" s="257"/>
      <c r="U349" s="258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T349" s="259" t="s">
        <v>127</v>
      </c>
      <c r="AU349" s="259" t="s">
        <v>81</v>
      </c>
      <c r="AV349" s="15" t="s">
        <v>121</v>
      </c>
      <c r="AW349" s="15" t="s">
        <v>33</v>
      </c>
      <c r="AX349" s="15" t="s">
        <v>79</v>
      </c>
      <c r="AY349" s="259" t="s">
        <v>115</v>
      </c>
    </row>
    <row r="350" s="2" customFormat="1" ht="24.15" customHeight="1">
      <c r="A350" s="40"/>
      <c r="B350" s="41"/>
      <c r="C350" s="207" t="s">
        <v>7</v>
      </c>
      <c r="D350" s="207" t="s">
        <v>117</v>
      </c>
      <c r="E350" s="208" t="s">
        <v>445</v>
      </c>
      <c r="F350" s="209" t="s">
        <v>446</v>
      </c>
      <c r="G350" s="210" t="s">
        <v>189</v>
      </c>
      <c r="H350" s="211">
        <v>27.632000000000001</v>
      </c>
      <c r="I350" s="212"/>
      <c r="J350" s="213">
        <f>ROUND(I350*H350,2)</f>
        <v>0</v>
      </c>
      <c r="K350" s="214"/>
      <c r="L350" s="46"/>
      <c r="M350" s="215" t="s">
        <v>19</v>
      </c>
      <c r="N350" s="216" t="s">
        <v>44</v>
      </c>
      <c r="O350" s="87"/>
      <c r="P350" s="217">
        <f>O350*H350</f>
        <v>0</v>
      </c>
      <c r="Q350" s="217">
        <v>0</v>
      </c>
      <c r="R350" s="217">
        <f>Q350*H350</f>
        <v>0</v>
      </c>
      <c r="S350" s="217">
        <v>0</v>
      </c>
      <c r="T350" s="217">
        <f>S350*H350</f>
        <v>0</v>
      </c>
      <c r="U350" s="218" t="s">
        <v>19</v>
      </c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R350" s="219" t="s">
        <v>121</v>
      </c>
      <c r="AT350" s="219" t="s">
        <v>117</v>
      </c>
      <c r="AU350" s="219" t="s">
        <v>81</v>
      </c>
      <c r="AY350" s="19" t="s">
        <v>115</v>
      </c>
      <c r="BE350" s="220">
        <f>IF(N350="základní",J350,0)</f>
        <v>0</v>
      </c>
      <c r="BF350" s="220">
        <f>IF(N350="snížená",J350,0)</f>
        <v>0</v>
      </c>
      <c r="BG350" s="220">
        <f>IF(N350="zákl. přenesená",J350,0)</f>
        <v>0</v>
      </c>
      <c r="BH350" s="220">
        <f>IF(N350="sníž. přenesená",J350,0)</f>
        <v>0</v>
      </c>
      <c r="BI350" s="220">
        <f>IF(N350="nulová",J350,0)</f>
        <v>0</v>
      </c>
      <c r="BJ350" s="19" t="s">
        <v>121</v>
      </c>
      <c r="BK350" s="220">
        <f>ROUND(I350*H350,2)</f>
        <v>0</v>
      </c>
      <c r="BL350" s="19" t="s">
        <v>121</v>
      </c>
      <c r="BM350" s="219" t="s">
        <v>447</v>
      </c>
    </row>
    <row r="351" s="2" customFormat="1">
      <c r="A351" s="40"/>
      <c r="B351" s="41"/>
      <c r="C351" s="42"/>
      <c r="D351" s="221" t="s">
        <v>123</v>
      </c>
      <c r="E351" s="42"/>
      <c r="F351" s="222" t="s">
        <v>448</v>
      </c>
      <c r="G351" s="42"/>
      <c r="H351" s="42"/>
      <c r="I351" s="223"/>
      <c r="J351" s="42"/>
      <c r="K351" s="42"/>
      <c r="L351" s="46"/>
      <c r="M351" s="224"/>
      <c r="N351" s="225"/>
      <c r="O351" s="87"/>
      <c r="P351" s="87"/>
      <c r="Q351" s="87"/>
      <c r="R351" s="87"/>
      <c r="S351" s="87"/>
      <c r="T351" s="87"/>
      <c r="U351" s="88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T351" s="19" t="s">
        <v>123</v>
      </c>
      <c r="AU351" s="19" t="s">
        <v>81</v>
      </c>
    </row>
    <row r="352" s="2" customFormat="1">
      <c r="A352" s="40"/>
      <c r="B352" s="41"/>
      <c r="C352" s="42"/>
      <c r="D352" s="226" t="s">
        <v>125</v>
      </c>
      <c r="E352" s="42"/>
      <c r="F352" s="227" t="s">
        <v>449</v>
      </c>
      <c r="G352" s="42"/>
      <c r="H352" s="42"/>
      <c r="I352" s="223"/>
      <c r="J352" s="42"/>
      <c r="K352" s="42"/>
      <c r="L352" s="46"/>
      <c r="M352" s="224"/>
      <c r="N352" s="225"/>
      <c r="O352" s="87"/>
      <c r="P352" s="87"/>
      <c r="Q352" s="87"/>
      <c r="R352" s="87"/>
      <c r="S352" s="87"/>
      <c r="T352" s="87"/>
      <c r="U352" s="88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T352" s="19" t="s">
        <v>125</v>
      </c>
      <c r="AU352" s="19" t="s">
        <v>81</v>
      </c>
    </row>
    <row r="353" s="13" customFormat="1">
      <c r="A353" s="13"/>
      <c r="B353" s="228"/>
      <c r="C353" s="229"/>
      <c r="D353" s="221" t="s">
        <v>127</v>
      </c>
      <c r="E353" s="230" t="s">
        <v>19</v>
      </c>
      <c r="F353" s="231" t="s">
        <v>439</v>
      </c>
      <c r="G353" s="229"/>
      <c r="H353" s="230" t="s">
        <v>19</v>
      </c>
      <c r="I353" s="232"/>
      <c r="J353" s="229"/>
      <c r="K353" s="229"/>
      <c r="L353" s="233"/>
      <c r="M353" s="234"/>
      <c r="N353" s="235"/>
      <c r="O353" s="235"/>
      <c r="P353" s="235"/>
      <c r="Q353" s="235"/>
      <c r="R353" s="235"/>
      <c r="S353" s="235"/>
      <c r="T353" s="235"/>
      <c r="U353" s="236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37" t="s">
        <v>127</v>
      </c>
      <c r="AU353" s="237" t="s">
        <v>81</v>
      </c>
      <c r="AV353" s="13" t="s">
        <v>79</v>
      </c>
      <c r="AW353" s="13" t="s">
        <v>33</v>
      </c>
      <c r="AX353" s="13" t="s">
        <v>71</v>
      </c>
      <c r="AY353" s="237" t="s">
        <v>115</v>
      </c>
    </row>
    <row r="354" s="14" customFormat="1">
      <c r="A354" s="14"/>
      <c r="B354" s="238"/>
      <c r="C354" s="239"/>
      <c r="D354" s="221" t="s">
        <v>127</v>
      </c>
      <c r="E354" s="240" t="s">
        <v>19</v>
      </c>
      <c r="F354" s="241" t="s">
        <v>440</v>
      </c>
      <c r="G354" s="239"/>
      <c r="H354" s="242">
        <v>7.7009999999999996</v>
      </c>
      <c r="I354" s="243"/>
      <c r="J354" s="239"/>
      <c r="K354" s="239"/>
      <c r="L354" s="244"/>
      <c r="M354" s="245"/>
      <c r="N354" s="246"/>
      <c r="O354" s="246"/>
      <c r="P354" s="246"/>
      <c r="Q354" s="246"/>
      <c r="R354" s="246"/>
      <c r="S354" s="246"/>
      <c r="T354" s="246"/>
      <c r="U354" s="247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48" t="s">
        <v>127</v>
      </c>
      <c r="AU354" s="248" t="s">
        <v>81</v>
      </c>
      <c r="AV354" s="14" t="s">
        <v>81</v>
      </c>
      <c r="AW354" s="14" t="s">
        <v>33</v>
      </c>
      <c r="AX354" s="14" t="s">
        <v>71</v>
      </c>
      <c r="AY354" s="248" t="s">
        <v>115</v>
      </c>
    </row>
    <row r="355" s="13" customFormat="1">
      <c r="A355" s="13"/>
      <c r="B355" s="228"/>
      <c r="C355" s="229"/>
      <c r="D355" s="221" t="s">
        <v>127</v>
      </c>
      <c r="E355" s="230" t="s">
        <v>19</v>
      </c>
      <c r="F355" s="231" t="s">
        <v>441</v>
      </c>
      <c r="G355" s="229"/>
      <c r="H355" s="230" t="s">
        <v>19</v>
      </c>
      <c r="I355" s="232"/>
      <c r="J355" s="229"/>
      <c r="K355" s="229"/>
      <c r="L355" s="233"/>
      <c r="M355" s="234"/>
      <c r="N355" s="235"/>
      <c r="O355" s="235"/>
      <c r="P355" s="235"/>
      <c r="Q355" s="235"/>
      <c r="R355" s="235"/>
      <c r="S355" s="235"/>
      <c r="T355" s="235"/>
      <c r="U355" s="236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37" t="s">
        <v>127</v>
      </c>
      <c r="AU355" s="237" t="s">
        <v>81</v>
      </c>
      <c r="AV355" s="13" t="s">
        <v>79</v>
      </c>
      <c r="AW355" s="13" t="s">
        <v>33</v>
      </c>
      <c r="AX355" s="13" t="s">
        <v>71</v>
      </c>
      <c r="AY355" s="237" t="s">
        <v>115</v>
      </c>
    </row>
    <row r="356" s="14" customFormat="1">
      <c r="A356" s="14"/>
      <c r="B356" s="238"/>
      <c r="C356" s="239"/>
      <c r="D356" s="221" t="s">
        <v>127</v>
      </c>
      <c r="E356" s="240" t="s">
        <v>19</v>
      </c>
      <c r="F356" s="241" t="s">
        <v>442</v>
      </c>
      <c r="G356" s="239"/>
      <c r="H356" s="242">
        <v>19.931000000000001</v>
      </c>
      <c r="I356" s="243"/>
      <c r="J356" s="239"/>
      <c r="K356" s="239"/>
      <c r="L356" s="244"/>
      <c r="M356" s="245"/>
      <c r="N356" s="246"/>
      <c r="O356" s="246"/>
      <c r="P356" s="246"/>
      <c r="Q356" s="246"/>
      <c r="R356" s="246"/>
      <c r="S356" s="246"/>
      <c r="T356" s="246"/>
      <c r="U356" s="247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48" t="s">
        <v>127</v>
      </c>
      <c r="AU356" s="248" t="s">
        <v>81</v>
      </c>
      <c r="AV356" s="14" t="s">
        <v>81</v>
      </c>
      <c r="AW356" s="14" t="s">
        <v>33</v>
      </c>
      <c r="AX356" s="14" t="s">
        <v>71</v>
      </c>
      <c r="AY356" s="248" t="s">
        <v>115</v>
      </c>
    </row>
    <row r="357" s="15" customFormat="1">
      <c r="A357" s="15"/>
      <c r="B357" s="249"/>
      <c r="C357" s="250"/>
      <c r="D357" s="221" t="s">
        <v>127</v>
      </c>
      <c r="E357" s="251" t="s">
        <v>19</v>
      </c>
      <c r="F357" s="252" t="s">
        <v>132</v>
      </c>
      <c r="G357" s="250"/>
      <c r="H357" s="253">
        <v>27.632000000000001</v>
      </c>
      <c r="I357" s="254"/>
      <c r="J357" s="250"/>
      <c r="K357" s="250"/>
      <c r="L357" s="255"/>
      <c r="M357" s="256"/>
      <c r="N357" s="257"/>
      <c r="O357" s="257"/>
      <c r="P357" s="257"/>
      <c r="Q357" s="257"/>
      <c r="R357" s="257"/>
      <c r="S357" s="257"/>
      <c r="T357" s="257"/>
      <c r="U357" s="258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T357" s="259" t="s">
        <v>127</v>
      </c>
      <c r="AU357" s="259" t="s">
        <v>81</v>
      </c>
      <c r="AV357" s="15" t="s">
        <v>121</v>
      </c>
      <c r="AW357" s="15" t="s">
        <v>33</v>
      </c>
      <c r="AX357" s="15" t="s">
        <v>79</v>
      </c>
      <c r="AY357" s="259" t="s">
        <v>115</v>
      </c>
    </row>
    <row r="358" s="2" customFormat="1" ht="16.5" customHeight="1">
      <c r="A358" s="40"/>
      <c r="B358" s="41"/>
      <c r="C358" s="207" t="s">
        <v>450</v>
      </c>
      <c r="D358" s="207" t="s">
        <v>117</v>
      </c>
      <c r="E358" s="208" t="s">
        <v>451</v>
      </c>
      <c r="F358" s="209" t="s">
        <v>452</v>
      </c>
      <c r="G358" s="210" t="s">
        <v>189</v>
      </c>
      <c r="H358" s="211">
        <v>94.314999999999998</v>
      </c>
      <c r="I358" s="212"/>
      <c r="J358" s="213">
        <f>ROUND(I358*H358,2)</f>
        <v>0</v>
      </c>
      <c r="K358" s="214"/>
      <c r="L358" s="46"/>
      <c r="M358" s="215" t="s">
        <v>19</v>
      </c>
      <c r="N358" s="216" t="s">
        <v>44</v>
      </c>
      <c r="O358" s="87"/>
      <c r="P358" s="217">
        <f>O358*H358</f>
        <v>0</v>
      </c>
      <c r="Q358" s="217">
        <v>0</v>
      </c>
      <c r="R358" s="217">
        <f>Q358*H358</f>
        <v>0</v>
      </c>
      <c r="S358" s="217">
        <v>0</v>
      </c>
      <c r="T358" s="217">
        <f>S358*H358</f>
        <v>0</v>
      </c>
      <c r="U358" s="218" t="s">
        <v>19</v>
      </c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R358" s="219" t="s">
        <v>121</v>
      </c>
      <c r="AT358" s="219" t="s">
        <v>117</v>
      </c>
      <c r="AU358" s="219" t="s">
        <v>81</v>
      </c>
      <c r="AY358" s="19" t="s">
        <v>115</v>
      </c>
      <c r="BE358" s="220">
        <f>IF(N358="základní",J358,0)</f>
        <v>0</v>
      </c>
      <c r="BF358" s="220">
        <f>IF(N358="snížená",J358,0)</f>
        <v>0</v>
      </c>
      <c r="BG358" s="220">
        <f>IF(N358="zákl. přenesená",J358,0)</f>
        <v>0</v>
      </c>
      <c r="BH358" s="220">
        <f>IF(N358="sníž. přenesená",J358,0)</f>
        <v>0</v>
      </c>
      <c r="BI358" s="220">
        <f>IF(N358="nulová",J358,0)</f>
        <v>0</v>
      </c>
      <c r="BJ358" s="19" t="s">
        <v>121</v>
      </c>
      <c r="BK358" s="220">
        <f>ROUND(I358*H358,2)</f>
        <v>0</v>
      </c>
      <c r="BL358" s="19" t="s">
        <v>121</v>
      </c>
      <c r="BM358" s="219" t="s">
        <v>453</v>
      </c>
    </row>
    <row r="359" s="2" customFormat="1">
      <c r="A359" s="40"/>
      <c r="B359" s="41"/>
      <c r="C359" s="42"/>
      <c r="D359" s="221" t="s">
        <v>123</v>
      </c>
      <c r="E359" s="42"/>
      <c r="F359" s="222" t="s">
        <v>454</v>
      </c>
      <c r="G359" s="42"/>
      <c r="H359" s="42"/>
      <c r="I359" s="223"/>
      <c r="J359" s="42"/>
      <c r="K359" s="42"/>
      <c r="L359" s="46"/>
      <c r="M359" s="224"/>
      <c r="N359" s="225"/>
      <c r="O359" s="87"/>
      <c r="P359" s="87"/>
      <c r="Q359" s="87"/>
      <c r="R359" s="87"/>
      <c r="S359" s="87"/>
      <c r="T359" s="87"/>
      <c r="U359" s="88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T359" s="19" t="s">
        <v>123</v>
      </c>
      <c r="AU359" s="19" t="s">
        <v>81</v>
      </c>
    </row>
    <row r="360" s="2" customFormat="1">
      <c r="A360" s="40"/>
      <c r="B360" s="41"/>
      <c r="C360" s="42"/>
      <c r="D360" s="226" t="s">
        <v>125</v>
      </c>
      <c r="E360" s="42"/>
      <c r="F360" s="227" t="s">
        <v>455</v>
      </c>
      <c r="G360" s="42"/>
      <c r="H360" s="42"/>
      <c r="I360" s="223"/>
      <c r="J360" s="42"/>
      <c r="K360" s="42"/>
      <c r="L360" s="46"/>
      <c r="M360" s="224"/>
      <c r="N360" s="225"/>
      <c r="O360" s="87"/>
      <c r="P360" s="87"/>
      <c r="Q360" s="87"/>
      <c r="R360" s="87"/>
      <c r="S360" s="87"/>
      <c r="T360" s="87"/>
      <c r="U360" s="88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T360" s="19" t="s">
        <v>125</v>
      </c>
      <c r="AU360" s="19" t="s">
        <v>81</v>
      </c>
    </row>
    <row r="361" s="14" customFormat="1">
      <c r="A361" s="14"/>
      <c r="B361" s="238"/>
      <c r="C361" s="239"/>
      <c r="D361" s="221" t="s">
        <v>127</v>
      </c>
      <c r="E361" s="240" t="s">
        <v>19</v>
      </c>
      <c r="F361" s="241" t="s">
        <v>456</v>
      </c>
      <c r="G361" s="239"/>
      <c r="H361" s="242">
        <v>94.314999999999998</v>
      </c>
      <c r="I361" s="243"/>
      <c r="J361" s="239"/>
      <c r="K361" s="239"/>
      <c r="L361" s="244"/>
      <c r="M361" s="245"/>
      <c r="N361" s="246"/>
      <c r="O361" s="246"/>
      <c r="P361" s="246"/>
      <c r="Q361" s="246"/>
      <c r="R361" s="246"/>
      <c r="S361" s="246"/>
      <c r="T361" s="246"/>
      <c r="U361" s="247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48" t="s">
        <v>127</v>
      </c>
      <c r="AU361" s="248" t="s">
        <v>81</v>
      </c>
      <c r="AV361" s="14" t="s">
        <v>81</v>
      </c>
      <c r="AW361" s="14" t="s">
        <v>33</v>
      </c>
      <c r="AX361" s="14" t="s">
        <v>79</v>
      </c>
      <c r="AY361" s="248" t="s">
        <v>115</v>
      </c>
    </row>
    <row r="362" s="12" customFormat="1" ht="25.92" customHeight="1">
      <c r="A362" s="12"/>
      <c r="B362" s="191"/>
      <c r="C362" s="192"/>
      <c r="D362" s="193" t="s">
        <v>70</v>
      </c>
      <c r="E362" s="194" t="s">
        <v>457</v>
      </c>
      <c r="F362" s="194" t="s">
        <v>458</v>
      </c>
      <c r="G362" s="192"/>
      <c r="H362" s="192"/>
      <c r="I362" s="195"/>
      <c r="J362" s="196">
        <f>BK362</f>
        <v>0</v>
      </c>
      <c r="K362" s="192"/>
      <c r="L362" s="197"/>
      <c r="M362" s="198"/>
      <c r="N362" s="199"/>
      <c r="O362" s="199"/>
      <c r="P362" s="200">
        <f>P363</f>
        <v>0</v>
      </c>
      <c r="Q362" s="199"/>
      <c r="R362" s="200">
        <f>R363</f>
        <v>0.23668673039999999</v>
      </c>
      <c r="S362" s="199"/>
      <c r="T362" s="200">
        <f>T363</f>
        <v>0.22503600000000001</v>
      </c>
      <c r="U362" s="201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R362" s="202" t="s">
        <v>81</v>
      </c>
      <c r="AT362" s="203" t="s">
        <v>70</v>
      </c>
      <c r="AU362" s="203" t="s">
        <v>71</v>
      </c>
      <c r="AY362" s="202" t="s">
        <v>115</v>
      </c>
      <c r="BK362" s="204">
        <f>BK363</f>
        <v>0</v>
      </c>
    </row>
    <row r="363" s="12" customFormat="1" ht="22.8" customHeight="1">
      <c r="A363" s="12"/>
      <c r="B363" s="191"/>
      <c r="C363" s="192"/>
      <c r="D363" s="193" t="s">
        <v>70</v>
      </c>
      <c r="E363" s="205" t="s">
        <v>459</v>
      </c>
      <c r="F363" s="205" t="s">
        <v>460</v>
      </c>
      <c r="G363" s="192"/>
      <c r="H363" s="192"/>
      <c r="I363" s="195"/>
      <c r="J363" s="206">
        <f>BK363</f>
        <v>0</v>
      </c>
      <c r="K363" s="192"/>
      <c r="L363" s="197"/>
      <c r="M363" s="198"/>
      <c r="N363" s="199"/>
      <c r="O363" s="199"/>
      <c r="P363" s="200">
        <f>P364+SUM(P365:P422)</f>
        <v>0</v>
      </c>
      <c r="Q363" s="199"/>
      <c r="R363" s="200">
        <f>R364+SUM(R365:R422)</f>
        <v>0.23668673039999999</v>
      </c>
      <c r="S363" s="199"/>
      <c r="T363" s="200">
        <f>T364+SUM(T365:T422)</f>
        <v>0.22503600000000001</v>
      </c>
      <c r="U363" s="201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R363" s="202" t="s">
        <v>81</v>
      </c>
      <c r="AT363" s="203" t="s">
        <v>70</v>
      </c>
      <c r="AU363" s="203" t="s">
        <v>79</v>
      </c>
      <c r="AY363" s="202" t="s">
        <v>115</v>
      </c>
      <c r="BK363" s="204">
        <f>BK364+SUM(BK365:BK422)</f>
        <v>0</v>
      </c>
    </row>
    <row r="364" s="2" customFormat="1" ht="16.5" customHeight="1">
      <c r="A364" s="40"/>
      <c r="B364" s="41"/>
      <c r="C364" s="207" t="s">
        <v>461</v>
      </c>
      <c r="D364" s="207" t="s">
        <v>117</v>
      </c>
      <c r="E364" s="208" t="s">
        <v>462</v>
      </c>
      <c r="F364" s="209" t="s">
        <v>463</v>
      </c>
      <c r="G364" s="210" t="s">
        <v>272</v>
      </c>
      <c r="H364" s="211">
        <v>1</v>
      </c>
      <c r="I364" s="212"/>
      <c r="J364" s="213">
        <f>ROUND(I364*H364,2)</f>
        <v>0</v>
      </c>
      <c r="K364" s="214"/>
      <c r="L364" s="46"/>
      <c r="M364" s="215" t="s">
        <v>19</v>
      </c>
      <c r="N364" s="216" t="s">
        <v>44</v>
      </c>
      <c r="O364" s="87"/>
      <c r="P364" s="217">
        <f>O364*H364</f>
        <v>0</v>
      </c>
      <c r="Q364" s="217">
        <v>0</v>
      </c>
      <c r="R364" s="217">
        <f>Q364*H364</f>
        <v>0</v>
      </c>
      <c r="S364" s="217">
        <v>0</v>
      </c>
      <c r="T364" s="217">
        <f>S364*H364</f>
        <v>0</v>
      </c>
      <c r="U364" s="218" t="s">
        <v>19</v>
      </c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R364" s="219" t="s">
        <v>464</v>
      </c>
      <c r="AT364" s="219" t="s">
        <v>117</v>
      </c>
      <c r="AU364" s="219" t="s">
        <v>81</v>
      </c>
      <c r="AY364" s="19" t="s">
        <v>115</v>
      </c>
      <c r="BE364" s="220">
        <f>IF(N364="základní",J364,0)</f>
        <v>0</v>
      </c>
      <c r="BF364" s="220">
        <f>IF(N364="snížená",J364,0)</f>
        <v>0</v>
      </c>
      <c r="BG364" s="220">
        <f>IF(N364="zákl. přenesená",J364,0)</f>
        <v>0</v>
      </c>
      <c r="BH364" s="220">
        <f>IF(N364="sníž. přenesená",J364,0)</f>
        <v>0</v>
      </c>
      <c r="BI364" s="220">
        <f>IF(N364="nulová",J364,0)</f>
        <v>0</v>
      </c>
      <c r="BJ364" s="19" t="s">
        <v>121</v>
      </c>
      <c r="BK364" s="220">
        <f>ROUND(I364*H364,2)</f>
        <v>0</v>
      </c>
      <c r="BL364" s="19" t="s">
        <v>464</v>
      </c>
      <c r="BM364" s="219" t="s">
        <v>465</v>
      </c>
    </row>
    <row r="365" s="2" customFormat="1">
      <c r="A365" s="40"/>
      <c r="B365" s="41"/>
      <c r="C365" s="42"/>
      <c r="D365" s="221" t="s">
        <v>123</v>
      </c>
      <c r="E365" s="42"/>
      <c r="F365" s="222" t="s">
        <v>463</v>
      </c>
      <c r="G365" s="42"/>
      <c r="H365" s="42"/>
      <c r="I365" s="223"/>
      <c r="J365" s="42"/>
      <c r="K365" s="42"/>
      <c r="L365" s="46"/>
      <c r="M365" s="224"/>
      <c r="N365" s="225"/>
      <c r="O365" s="87"/>
      <c r="P365" s="87"/>
      <c r="Q365" s="87"/>
      <c r="R365" s="87"/>
      <c r="S365" s="87"/>
      <c r="T365" s="87"/>
      <c r="U365" s="88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T365" s="19" t="s">
        <v>123</v>
      </c>
      <c r="AU365" s="19" t="s">
        <v>81</v>
      </c>
    </row>
    <row r="366" s="13" customFormat="1">
      <c r="A366" s="13"/>
      <c r="B366" s="228"/>
      <c r="C366" s="229"/>
      <c r="D366" s="221" t="s">
        <v>127</v>
      </c>
      <c r="E366" s="230" t="s">
        <v>19</v>
      </c>
      <c r="F366" s="231" t="s">
        <v>466</v>
      </c>
      <c r="G366" s="229"/>
      <c r="H366" s="230" t="s">
        <v>19</v>
      </c>
      <c r="I366" s="232"/>
      <c r="J366" s="229"/>
      <c r="K366" s="229"/>
      <c r="L366" s="233"/>
      <c r="M366" s="234"/>
      <c r="N366" s="235"/>
      <c r="O366" s="235"/>
      <c r="P366" s="235"/>
      <c r="Q366" s="235"/>
      <c r="R366" s="235"/>
      <c r="S366" s="235"/>
      <c r="T366" s="235"/>
      <c r="U366" s="236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7" t="s">
        <v>127</v>
      </c>
      <c r="AU366" s="237" t="s">
        <v>81</v>
      </c>
      <c r="AV366" s="13" t="s">
        <v>79</v>
      </c>
      <c r="AW366" s="13" t="s">
        <v>33</v>
      </c>
      <c r="AX366" s="13" t="s">
        <v>71</v>
      </c>
      <c r="AY366" s="237" t="s">
        <v>115</v>
      </c>
    </row>
    <row r="367" s="14" customFormat="1">
      <c r="A367" s="14"/>
      <c r="B367" s="238"/>
      <c r="C367" s="239"/>
      <c r="D367" s="221" t="s">
        <v>127</v>
      </c>
      <c r="E367" s="240" t="s">
        <v>19</v>
      </c>
      <c r="F367" s="241" t="s">
        <v>79</v>
      </c>
      <c r="G367" s="239"/>
      <c r="H367" s="242">
        <v>1</v>
      </c>
      <c r="I367" s="243"/>
      <c r="J367" s="239"/>
      <c r="K367" s="239"/>
      <c r="L367" s="244"/>
      <c r="M367" s="245"/>
      <c r="N367" s="246"/>
      <c r="O367" s="246"/>
      <c r="P367" s="246"/>
      <c r="Q367" s="246"/>
      <c r="R367" s="246"/>
      <c r="S367" s="246"/>
      <c r="T367" s="246"/>
      <c r="U367" s="247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48" t="s">
        <v>127</v>
      </c>
      <c r="AU367" s="248" t="s">
        <v>81</v>
      </c>
      <c r="AV367" s="14" t="s">
        <v>81</v>
      </c>
      <c r="AW367" s="14" t="s">
        <v>33</v>
      </c>
      <c r="AX367" s="14" t="s">
        <v>79</v>
      </c>
      <c r="AY367" s="248" t="s">
        <v>115</v>
      </c>
    </row>
    <row r="368" s="2" customFormat="1" ht="21.75" customHeight="1">
      <c r="A368" s="40"/>
      <c r="B368" s="41"/>
      <c r="C368" s="207" t="s">
        <v>467</v>
      </c>
      <c r="D368" s="207" t="s">
        <v>117</v>
      </c>
      <c r="E368" s="208" t="s">
        <v>468</v>
      </c>
      <c r="F368" s="209" t="s">
        <v>469</v>
      </c>
      <c r="G368" s="210" t="s">
        <v>189</v>
      </c>
      <c r="H368" s="211">
        <v>0.109</v>
      </c>
      <c r="I368" s="212"/>
      <c r="J368" s="213">
        <f>ROUND(I368*H368,2)</f>
        <v>0</v>
      </c>
      <c r="K368" s="214"/>
      <c r="L368" s="46"/>
      <c r="M368" s="215" t="s">
        <v>19</v>
      </c>
      <c r="N368" s="216" t="s">
        <v>44</v>
      </c>
      <c r="O368" s="87"/>
      <c r="P368" s="217">
        <f>O368*H368</f>
        <v>0</v>
      </c>
      <c r="Q368" s="217">
        <v>0</v>
      </c>
      <c r="R368" s="217">
        <f>Q368*H368</f>
        <v>0</v>
      </c>
      <c r="S368" s="217">
        <v>1.244</v>
      </c>
      <c r="T368" s="217">
        <f>S368*H368</f>
        <v>0.13559599999999999</v>
      </c>
      <c r="U368" s="218" t="s">
        <v>19</v>
      </c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R368" s="219" t="s">
        <v>249</v>
      </c>
      <c r="AT368" s="219" t="s">
        <v>117</v>
      </c>
      <c r="AU368" s="219" t="s">
        <v>81</v>
      </c>
      <c r="AY368" s="19" t="s">
        <v>115</v>
      </c>
      <c r="BE368" s="220">
        <f>IF(N368="základní",J368,0)</f>
        <v>0</v>
      </c>
      <c r="BF368" s="220">
        <f>IF(N368="snížená",J368,0)</f>
        <v>0</v>
      </c>
      <c r="BG368" s="220">
        <f>IF(N368="zákl. přenesená",J368,0)</f>
        <v>0</v>
      </c>
      <c r="BH368" s="220">
        <f>IF(N368="sníž. přenesená",J368,0)</f>
        <v>0</v>
      </c>
      <c r="BI368" s="220">
        <f>IF(N368="nulová",J368,0)</f>
        <v>0</v>
      </c>
      <c r="BJ368" s="19" t="s">
        <v>121</v>
      </c>
      <c r="BK368" s="220">
        <f>ROUND(I368*H368,2)</f>
        <v>0</v>
      </c>
      <c r="BL368" s="19" t="s">
        <v>249</v>
      </c>
      <c r="BM368" s="219" t="s">
        <v>470</v>
      </c>
    </row>
    <row r="369" s="2" customFormat="1">
      <c r="A369" s="40"/>
      <c r="B369" s="41"/>
      <c r="C369" s="42"/>
      <c r="D369" s="221" t="s">
        <v>123</v>
      </c>
      <c r="E369" s="42"/>
      <c r="F369" s="222" t="s">
        <v>471</v>
      </c>
      <c r="G369" s="42"/>
      <c r="H369" s="42"/>
      <c r="I369" s="223"/>
      <c r="J369" s="42"/>
      <c r="K369" s="42"/>
      <c r="L369" s="46"/>
      <c r="M369" s="224"/>
      <c r="N369" s="225"/>
      <c r="O369" s="87"/>
      <c r="P369" s="87"/>
      <c r="Q369" s="87"/>
      <c r="R369" s="87"/>
      <c r="S369" s="87"/>
      <c r="T369" s="87"/>
      <c r="U369" s="88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T369" s="19" t="s">
        <v>123</v>
      </c>
      <c r="AU369" s="19" t="s">
        <v>81</v>
      </c>
    </row>
    <row r="370" s="2" customFormat="1">
      <c r="A370" s="40"/>
      <c r="B370" s="41"/>
      <c r="C370" s="42"/>
      <c r="D370" s="226" t="s">
        <v>125</v>
      </c>
      <c r="E370" s="42"/>
      <c r="F370" s="227" t="s">
        <v>472</v>
      </c>
      <c r="G370" s="42"/>
      <c r="H370" s="42"/>
      <c r="I370" s="223"/>
      <c r="J370" s="42"/>
      <c r="K370" s="42"/>
      <c r="L370" s="46"/>
      <c r="M370" s="224"/>
      <c r="N370" s="225"/>
      <c r="O370" s="87"/>
      <c r="P370" s="87"/>
      <c r="Q370" s="87"/>
      <c r="R370" s="87"/>
      <c r="S370" s="87"/>
      <c r="T370" s="87"/>
      <c r="U370" s="88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T370" s="19" t="s">
        <v>125</v>
      </c>
      <c r="AU370" s="19" t="s">
        <v>81</v>
      </c>
    </row>
    <row r="371" s="13" customFormat="1">
      <c r="A371" s="13"/>
      <c r="B371" s="228"/>
      <c r="C371" s="229"/>
      <c r="D371" s="221" t="s">
        <v>127</v>
      </c>
      <c r="E371" s="230" t="s">
        <v>19</v>
      </c>
      <c r="F371" s="231" t="s">
        <v>473</v>
      </c>
      <c r="G371" s="229"/>
      <c r="H371" s="230" t="s">
        <v>19</v>
      </c>
      <c r="I371" s="232"/>
      <c r="J371" s="229"/>
      <c r="K371" s="229"/>
      <c r="L371" s="233"/>
      <c r="M371" s="234"/>
      <c r="N371" s="235"/>
      <c r="O371" s="235"/>
      <c r="P371" s="235"/>
      <c r="Q371" s="235"/>
      <c r="R371" s="235"/>
      <c r="S371" s="235"/>
      <c r="T371" s="235"/>
      <c r="U371" s="236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7" t="s">
        <v>127</v>
      </c>
      <c r="AU371" s="237" t="s">
        <v>81</v>
      </c>
      <c r="AV371" s="13" t="s">
        <v>79</v>
      </c>
      <c r="AW371" s="13" t="s">
        <v>33</v>
      </c>
      <c r="AX371" s="13" t="s">
        <v>71</v>
      </c>
      <c r="AY371" s="237" t="s">
        <v>115</v>
      </c>
    </row>
    <row r="372" s="13" customFormat="1">
      <c r="A372" s="13"/>
      <c r="B372" s="228"/>
      <c r="C372" s="229"/>
      <c r="D372" s="221" t="s">
        <v>127</v>
      </c>
      <c r="E372" s="230" t="s">
        <v>19</v>
      </c>
      <c r="F372" s="231" t="s">
        <v>474</v>
      </c>
      <c r="G372" s="229"/>
      <c r="H372" s="230" t="s">
        <v>19</v>
      </c>
      <c r="I372" s="232"/>
      <c r="J372" s="229"/>
      <c r="K372" s="229"/>
      <c r="L372" s="233"/>
      <c r="M372" s="234"/>
      <c r="N372" s="235"/>
      <c r="O372" s="235"/>
      <c r="P372" s="235"/>
      <c r="Q372" s="235"/>
      <c r="R372" s="235"/>
      <c r="S372" s="235"/>
      <c r="T372" s="235"/>
      <c r="U372" s="236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37" t="s">
        <v>127</v>
      </c>
      <c r="AU372" s="237" t="s">
        <v>81</v>
      </c>
      <c r="AV372" s="13" t="s">
        <v>79</v>
      </c>
      <c r="AW372" s="13" t="s">
        <v>33</v>
      </c>
      <c r="AX372" s="13" t="s">
        <v>71</v>
      </c>
      <c r="AY372" s="237" t="s">
        <v>115</v>
      </c>
    </row>
    <row r="373" s="14" customFormat="1">
      <c r="A373" s="14"/>
      <c r="B373" s="238"/>
      <c r="C373" s="239"/>
      <c r="D373" s="221" t="s">
        <v>127</v>
      </c>
      <c r="E373" s="240" t="s">
        <v>19</v>
      </c>
      <c r="F373" s="241" t="s">
        <v>475</v>
      </c>
      <c r="G373" s="239"/>
      <c r="H373" s="242">
        <v>0.109</v>
      </c>
      <c r="I373" s="243"/>
      <c r="J373" s="239"/>
      <c r="K373" s="239"/>
      <c r="L373" s="244"/>
      <c r="M373" s="245"/>
      <c r="N373" s="246"/>
      <c r="O373" s="246"/>
      <c r="P373" s="246"/>
      <c r="Q373" s="246"/>
      <c r="R373" s="246"/>
      <c r="S373" s="246"/>
      <c r="T373" s="246"/>
      <c r="U373" s="247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48" t="s">
        <v>127</v>
      </c>
      <c r="AU373" s="248" t="s">
        <v>81</v>
      </c>
      <c r="AV373" s="14" t="s">
        <v>81</v>
      </c>
      <c r="AW373" s="14" t="s">
        <v>33</v>
      </c>
      <c r="AX373" s="14" t="s">
        <v>71</v>
      </c>
      <c r="AY373" s="248" t="s">
        <v>115</v>
      </c>
    </row>
    <row r="374" s="15" customFormat="1">
      <c r="A374" s="15"/>
      <c r="B374" s="249"/>
      <c r="C374" s="250"/>
      <c r="D374" s="221" t="s">
        <v>127</v>
      </c>
      <c r="E374" s="251" t="s">
        <v>19</v>
      </c>
      <c r="F374" s="252" t="s">
        <v>132</v>
      </c>
      <c r="G374" s="250"/>
      <c r="H374" s="253">
        <v>0.109</v>
      </c>
      <c r="I374" s="254"/>
      <c r="J374" s="250"/>
      <c r="K374" s="250"/>
      <c r="L374" s="255"/>
      <c r="M374" s="256"/>
      <c r="N374" s="257"/>
      <c r="O374" s="257"/>
      <c r="P374" s="257"/>
      <c r="Q374" s="257"/>
      <c r="R374" s="257"/>
      <c r="S374" s="257"/>
      <c r="T374" s="257"/>
      <c r="U374" s="258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T374" s="259" t="s">
        <v>127</v>
      </c>
      <c r="AU374" s="259" t="s">
        <v>81</v>
      </c>
      <c r="AV374" s="15" t="s">
        <v>121</v>
      </c>
      <c r="AW374" s="15" t="s">
        <v>33</v>
      </c>
      <c r="AX374" s="15" t="s">
        <v>79</v>
      </c>
      <c r="AY374" s="259" t="s">
        <v>115</v>
      </c>
    </row>
    <row r="375" s="2" customFormat="1" ht="16.5" customHeight="1">
      <c r="A375" s="40"/>
      <c r="B375" s="41"/>
      <c r="C375" s="207" t="s">
        <v>476</v>
      </c>
      <c r="D375" s="207" t="s">
        <v>117</v>
      </c>
      <c r="E375" s="208" t="s">
        <v>477</v>
      </c>
      <c r="F375" s="209" t="s">
        <v>478</v>
      </c>
      <c r="G375" s="210" t="s">
        <v>222</v>
      </c>
      <c r="H375" s="211">
        <v>89.439999999999998</v>
      </c>
      <c r="I375" s="212"/>
      <c r="J375" s="213">
        <f>ROUND(I375*H375,2)</f>
        <v>0</v>
      </c>
      <c r="K375" s="214"/>
      <c r="L375" s="46"/>
      <c r="M375" s="215" t="s">
        <v>19</v>
      </c>
      <c r="N375" s="216" t="s">
        <v>44</v>
      </c>
      <c r="O375" s="87"/>
      <c r="P375" s="217">
        <f>O375*H375</f>
        <v>0</v>
      </c>
      <c r="Q375" s="217">
        <v>0</v>
      </c>
      <c r="R375" s="217">
        <f>Q375*H375</f>
        <v>0</v>
      </c>
      <c r="S375" s="217">
        <v>0.001</v>
      </c>
      <c r="T375" s="217">
        <f>S375*H375</f>
        <v>0.089440000000000006</v>
      </c>
      <c r="U375" s="218" t="s">
        <v>19</v>
      </c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R375" s="219" t="s">
        <v>249</v>
      </c>
      <c r="AT375" s="219" t="s">
        <v>117</v>
      </c>
      <c r="AU375" s="219" t="s">
        <v>81</v>
      </c>
      <c r="AY375" s="19" t="s">
        <v>115</v>
      </c>
      <c r="BE375" s="220">
        <f>IF(N375="základní",J375,0)</f>
        <v>0</v>
      </c>
      <c r="BF375" s="220">
        <f>IF(N375="snížená",J375,0)</f>
        <v>0</v>
      </c>
      <c r="BG375" s="220">
        <f>IF(N375="zákl. přenesená",J375,0)</f>
        <v>0</v>
      </c>
      <c r="BH375" s="220">
        <f>IF(N375="sníž. přenesená",J375,0)</f>
        <v>0</v>
      </c>
      <c r="BI375" s="220">
        <f>IF(N375="nulová",J375,0)</f>
        <v>0</v>
      </c>
      <c r="BJ375" s="19" t="s">
        <v>121</v>
      </c>
      <c r="BK375" s="220">
        <f>ROUND(I375*H375,2)</f>
        <v>0</v>
      </c>
      <c r="BL375" s="19" t="s">
        <v>249</v>
      </c>
      <c r="BM375" s="219" t="s">
        <v>479</v>
      </c>
    </row>
    <row r="376" s="2" customFormat="1">
      <c r="A376" s="40"/>
      <c r="B376" s="41"/>
      <c r="C376" s="42"/>
      <c r="D376" s="221" t="s">
        <v>123</v>
      </c>
      <c r="E376" s="42"/>
      <c r="F376" s="222" t="s">
        <v>480</v>
      </c>
      <c r="G376" s="42"/>
      <c r="H376" s="42"/>
      <c r="I376" s="223"/>
      <c r="J376" s="42"/>
      <c r="K376" s="42"/>
      <c r="L376" s="46"/>
      <c r="M376" s="224"/>
      <c r="N376" s="225"/>
      <c r="O376" s="87"/>
      <c r="P376" s="87"/>
      <c r="Q376" s="87"/>
      <c r="R376" s="87"/>
      <c r="S376" s="87"/>
      <c r="T376" s="87"/>
      <c r="U376" s="88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T376" s="19" t="s">
        <v>123</v>
      </c>
      <c r="AU376" s="19" t="s">
        <v>81</v>
      </c>
    </row>
    <row r="377" s="2" customFormat="1">
      <c r="A377" s="40"/>
      <c r="B377" s="41"/>
      <c r="C377" s="42"/>
      <c r="D377" s="226" t="s">
        <v>125</v>
      </c>
      <c r="E377" s="42"/>
      <c r="F377" s="227" t="s">
        <v>481</v>
      </c>
      <c r="G377" s="42"/>
      <c r="H377" s="42"/>
      <c r="I377" s="223"/>
      <c r="J377" s="42"/>
      <c r="K377" s="42"/>
      <c r="L377" s="46"/>
      <c r="M377" s="224"/>
      <c r="N377" s="225"/>
      <c r="O377" s="87"/>
      <c r="P377" s="87"/>
      <c r="Q377" s="87"/>
      <c r="R377" s="87"/>
      <c r="S377" s="87"/>
      <c r="T377" s="87"/>
      <c r="U377" s="88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T377" s="19" t="s">
        <v>125</v>
      </c>
      <c r="AU377" s="19" t="s">
        <v>81</v>
      </c>
    </row>
    <row r="378" s="13" customFormat="1">
      <c r="A378" s="13"/>
      <c r="B378" s="228"/>
      <c r="C378" s="229"/>
      <c r="D378" s="221" t="s">
        <v>127</v>
      </c>
      <c r="E378" s="230" t="s">
        <v>19</v>
      </c>
      <c r="F378" s="231" t="s">
        <v>482</v>
      </c>
      <c r="G378" s="229"/>
      <c r="H378" s="230" t="s">
        <v>19</v>
      </c>
      <c r="I378" s="232"/>
      <c r="J378" s="229"/>
      <c r="K378" s="229"/>
      <c r="L378" s="233"/>
      <c r="M378" s="234"/>
      <c r="N378" s="235"/>
      <c r="O378" s="235"/>
      <c r="P378" s="235"/>
      <c r="Q378" s="235"/>
      <c r="R378" s="235"/>
      <c r="S378" s="235"/>
      <c r="T378" s="235"/>
      <c r="U378" s="236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7" t="s">
        <v>127</v>
      </c>
      <c r="AU378" s="237" t="s">
        <v>81</v>
      </c>
      <c r="AV378" s="13" t="s">
        <v>79</v>
      </c>
      <c r="AW378" s="13" t="s">
        <v>33</v>
      </c>
      <c r="AX378" s="13" t="s">
        <v>71</v>
      </c>
      <c r="AY378" s="237" t="s">
        <v>115</v>
      </c>
    </row>
    <row r="379" s="14" customFormat="1">
      <c r="A379" s="14"/>
      <c r="B379" s="238"/>
      <c r="C379" s="239"/>
      <c r="D379" s="221" t="s">
        <v>127</v>
      </c>
      <c r="E379" s="240" t="s">
        <v>19</v>
      </c>
      <c r="F379" s="241" t="s">
        <v>483</v>
      </c>
      <c r="G379" s="239"/>
      <c r="H379" s="242">
        <v>89.439999999999998</v>
      </c>
      <c r="I379" s="243"/>
      <c r="J379" s="239"/>
      <c r="K379" s="239"/>
      <c r="L379" s="244"/>
      <c r="M379" s="245"/>
      <c r="N379" s="246"/>
      <c r="O379" s="246"/>
      <c r="P379" s="246"/>
      <c r="Q379" s="246"/>
      <c r="R379" s="246"/>
      <c r="S379" s="246"/>
      <c r="T379" s="246"/>
      <c r="U379" s="247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48" t="s">
        <v>127</v>
      </c>
      <c r="AU379" s="248" t="s">
        <v>81</v>
      </c>
      <c r="AV379" s="14" t="s">
        <v>81</v>
      </c>
      <c r="AW379" s="14" t="s">
        <v>33</v>
      </c>
      <c r="AX379" s="14" t="s">
        <v>71</v>
      </c>
      <c r="AY379" s="248" t="s">
        <v>115</v>
      </c>
    </row>
    <row r="380" s="15" customFormat="1">
      <c r="A380" s="15"/>
      <c r="B380" s="249"/>
      <c r="C380" s="250"/>
      <c r="D380" s="221" t="s">
        <v>127</v>
      </c>
      <c r="E380" s="251" t="s">
        <v>19</v>
      </c>
      <c r="F380" s="252" t="s">
        <v>132</v>
      </c>
      <c r="G380" s="250"/>
      <c r="H380" s="253">
        <v>89.439999999999998</v>
      </c>
      <c r="I380" s="254"/>
      <c r="J380" s="250"/>
      <c r="K380" s="250"/>
      <c r="L380" s="255"/>
      <c r="M380" s="256"/>
      <c r="N380" s="257"/>
      <c r="O380" s="257"/>
      <c r="P380" s="257"/>
      <c r="Q380" s="257"/>
      <c r="R380" s="257"/>
      <c r="S380" s="257"/>
      <c r="T380" s="257"/>
      <c r="U380" s="258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T380" s="259" t="s">
        <v>127</v>
      </c>
      <c r="AU380" s="259" t="s">
        <v>81</v>
      </c>
      <c r="AV380" s="15" t="s">
        <v>121</v>
      </c>
      <c r="AW380" s="15" t="s">
        <v>33</v>
      </c>
      <c r="AX380" s="15" t="s">
        <v>79</v>
      </c>
      <c r="AY380" s="259" t="s">
        <v>115</v>
      </c>
    </row>
    <row r="381" s="2" customFormat="1" ht="21.75" customHeight="1">
      <c r="A381" s="40"/>
      <c r="B381" s="41"/>
      <c r="C381" s="207" t="s">
        <v>484</v>
      </c>
      <c r="D381" s="207" t="s">
        <v>117</v>
      </c>
      <c r="E381" s="208" t="s">
        <v>485</v>
      </c>
      <c r="F381" s="209" t="s">
        <v>486</v>
      </c>
      <c r="G381" s="210" t="s">
        <v>189</v>
      </c>
      <c r="H381" s="211">
        <v>0.109</v>
      </c>
      <c r="I381" s="212"/>
      <c r="J381" s="213">
        <f>ROUND(I381*H381,2)</f>
        <v>0</v>
      </c>
      <c r="K381" s="214"/>
      <c r="L381" s="46"/>
      <c r="M381" s="215" t="s">
        <v>19</v>
      </c>
      <c r="N381" s="216" t="s">
        <v>44</v>
      </c>
      <c r="O381" s="87"/>
      <c r="P381" s="217">
        <f>O381*H381</f>
        <v>0</v>
      </c>
      <c r="Q381" s="217">
        <v>0.019539999999999998</v>
      </c>
      <c r="R381" s="217">
        <f>Q381*H381</f>
        <v>0.0021298599999999999</v>
      </c>
      <c r="S381" s="217">
        <v>0</v>
      </c>
      <c r="T381" s="217">
        <f>S381*H381</f>
        <v>0</v>
      </c>
      <c r="U381" s="218" t="s">
        <v>19</v>
      </c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R381" s="219" t="s">
        <v>249</v>
      </c>
      <c r="AT381" s="219" t="s">
        <v>117</v>
      </c>
      <c r="AU381" s="219" t="s">
        <v>81</v>
      </c>
      <c r="AY381" s="19" t="s">
        <v>115</v>
      </c>
      <c r="BE381" s="220">
        <f>IF(N381="základní",J381,0)</f>
        <v>0</v>
      </c>
      <c r="BF381" s="220">
        <f>IF(N381="snížená",J381,0)</f>
        <v>0</v>
      </c>
      <c r="BG381" s="220">
        <f>IF(N381="zákl. přenesená",J381,0)</f>
        <v>0</v>
      </c>
      <c r="BH381" s="220">
        <f>IF(N381="sníž. přenesená",J381,0)</f>
        <v>0</v>
      </c>
      <c r="BI381" s="220">
        <f>IF(N381="nulová",J381,0)</f>
        <v>0</v>
      </c>
      <c r="BJ381" s="19" t="s">
        <v>121</v>
      </c>
      <c r="BK381" s="220">
        <f>ROUND(I381*H381,2)</f>
        <v>0</v>
      </c>
      <c r="BL381" s="19" t="s">
        <v>249</v>
      </c>
      <c r="BM381" s="219" t="s">
        <v>487</v>
      </c>
    </row>
    <row r="382" s="2" customFormat="1">
      <c r="A382" s="40"/>
      <c r="B382" s="41"/>
      <c r="C382" s="42"/>
      <c r="D382" s="221" t="s">
        <v>123</v>
      </c>
      <c r="E382" s="42"/>
      <c r="F382" s="222" t="s">
        <v>488</v>
      </c>
      <c r="G382" s="42"/>
      <c r="H382" s="42"/>
      <c r="I382" s="223"/>
      <c r="J382" s="42"/>
      <c r="K382" s="42"/>
      <c r="L382" s="46"/>
      <c r="M382" s="224"/>
      <c r="N382" s="225"/>
      <c r="O382" s="87"/>
      <c r="P382" s="87"/>
      <c r="Q382" s="87"/>
      <c r="R382" s="87"/>
      <c r="S382" s="87"/>
      <c r="T382" s="87"/>
      <c r="U382" s="88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T382" s="19" t="s">
        <v>123</v>
      </c>
      <c r="AU382" s="19" t="s">
        <v>81</v>
      </c>
    </row>
    <row r="383" s="2" customFormat="1">
      <c r="A383" s="40"/>
      <c r="B383" s="41"/>
      <c r="C383" s="42"/>
      <c r="D383" s="226" t="s">
        <v>125</v>
      </c>
      <c r="E383" s="42"/>
      <c r="F383" s="227" t="s">
        <v>489</v>
      </c>
      <c r="G383" s="42"/>
      <c r="H383" s="42"/>
      <c r="I383" s="223"/>
      <c r="J383" s="42"/>
      <c r="K383" s="42"/>
      <c r="L383" s="46"/>
      <c r="M383" s="224"/>
      <c r="N383" s="225"/>
      <c r="O383" s="87"/>
      <c r="P383" s="87"/>
      <c r="Q383" s="87"/>
      <c r="R383" s="87"/>
      <c r="S383" s="87"/>
      <c r="T383" s="87"/>
      <c r="U383" s="88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T383" s="19" t="s">
        <v>125</v>
      </c>
      <c r="AU383" s="19" t="s">
        <v>81</v>
      </c>
    </row>
    <row r="384" s="13" customFormat="1">
      <c r="A384" s="13"/>
      <c r="B384" s="228"/>
      <c r="C384" s="229"/>
      <c r="D384" s="221" t="s">
        <v>127</v>
      </c>
      <c r="E384" s="230" t="s">
        <v>19</v>
      </c>
      <c r="F384" s="231" t="s">
        <v>473</v>
      </c>
      <c r="G384" s="229"/>
      <c r="H384" s="230" t="s">
        <v>19</v>
      </c>
      <c r="I384" s="232"/>
      <c r="J384" s="229"/>
      <c r="K384" s="229"/>
      <c r="L384" s="233"/>
      <c r="M384" s="234"/>
      <c r="N384" s="235"/>
      <c r="O384" s="235"/>
      <c r="P384" s="235"/>
      <c r="Q384" s="235"/>
      <c r="R384" s="235"/>
      <c r="S384" s="235"/>
      <c r="T384" s="235"/>
      <c r="U384" s="236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37" t="s">
        <v>127</v>
      </c>
      <c r="AU384" s="237" t="s">
        <v>81</v>
      </c>
      <c r="AV384" s="13" t="s">
        <v>79</v>
      </c>
      <c r="AW384" s="13" t="s">
        <v>33</v>
      </c>
      <c r="AX384" s="13" t="s">
        <v>71</v>
      </c>
      <c r="AY384" s="237" t="s">
        <v>115</v>
      </c>
    </row>
    <row r="385" s="13" customFormat="1">
      <c r="A385" s="13"/>
      <c r="B385" s="228"/>
      <c r="C385" s="229"/>
      <c r="D385" s="221" t="s">
        <v>127</v>
      </c>
      <c r="E385" s="230" t="s">
        <v>19</v>
      </c>
      <c r="F385" s="231" t="s">
        <v>490</v>
      </c>
      <c r="G385" s="229"/>
      <c r="H385" s="230" t="s">
        <v>19</v>
      </c>
      <c r="I385" s="232"/>
      <c r="J385" s="229"/>
      <c r="K385" s="229"/>
      <c r="L385" s="233"/>
      <c r="M385" s="234"/>
      <c r="N385" s="235"/>
      <c r="O385" s="235"/>
      <c r="P385" s="235"/>
      <c r="Q385" s="235"/>
      <c r="R385" s="235"/>
      <c r="S385" s="235"/>
      <c r="T385" s="235"/>
      <c r="U385" s="236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37" t="s">
        <v>127</v>
      </c>
      <c r="AU385" s="237" t="s">
        <v>81</v>
      </c>
      <c r="AV385" s="13" t="s">
        <v>79</v>
      </c>
      <c r="AW385" s="13" t="s">
        <v>33</v>
      </c>
      <c r="AX385" s="13" t="s">
        <v>71</v>
      </c>
      <c r="AY385" s="237" t="s">
        <v>115</v>
      </c>
    </row>
    <row r="386" s="14" customFormat="1">
      <c r="A386" s="14"/>
      <c r="B386" s="238"/>
      <c r="C386" s="239"/>
      <c r="D386" s="221" t="s">
        <v>127</v>
      </c>
      <c r="E386" s="240" t="s">
        <v>19</v>
      </c>
      <c r="F386" s="241" t="s">
        <v>475</v>
      </c>
      <c r="G386" s="239"/>
      <c r="H386" s="242">
        <v>0.109</v>
      </c>
      <c r="I386" s="243"/>
      <c r="J386" s="239"/>
      <c r="K386" s="239"/>
      <c r="L386" s="244"/>
      <c r="M386" s="245"/>
      <c r="N386" s="246"/>
      <c r="O386" s="246"/>
      <c r="P386" s="246"/>
      <c r="Q386" s="246"/>
      <c r="R386" s="246"/>
      <c r="S386" s="246"/>
      <c r="T386" s="246"/>
      <c r="U386" s="247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48" t="s">
        <v>127</v>
      </c>
      <c r="AU386" s="248" t="s">
        <v>81</v>
      </c>
      <c r="AV386" s="14" t="s">
        <v>81</v>
      </c>
      <c r="AW386" s="14" t="s">
        <v>33</v>
      </c>
      <c r="AX386" s="14" t="s">
        <v>71</v>
      </c>
      <c r="AY386" s="248" t="s">
        <v>115</v>
      </c>
    </row>
    <row r="387" s="15" customFormat="1">
      <c r="A387" s="15"/>
      <c r="B387" s="249"/>
      <c r="C387" s="250"/>
      <c r="D387" s="221" t="s">
        <v>127</v>
      </c>
      <c r="E387" s="251" t="s">
        <v>19</v>
      </c>
      <c r="F387" s="252" t="s">
        <v>132</v>
      </c>
      <c r="G387" s="250"/>
      <c r="H387" s="253">
        <v>0.109</v>
      </c>
      <c r="I387" s="254"/>
      <c r="J387" s="250"/>
      <c r="K387" s="250"/>
      <c r="L387" s="255"/>
      <c r="M387" s="256"/>
      <c r="N387" s="257"/>
      <c r="O387" s="257"/>
      <c r="P387" s="257"/>
      <c r="Q387" s="257"/>
      <c r="R387" s="257"/>
      <c r="S387" s="257"/>
      <c r="T387" s="257"/>
      <c r="U387" s="258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T387" s="259" t="s">
        <v>127</v>
      </c>
      <c r="AU387" s="259" t="s">
        <v>81</v>
      </c>
      <c r="AV387" s="15" t="s">
        <v>121</v>
      </c>
      <c r="AW387" s="15" t="s">
        <v>33</v>
      </c>
      <c r="AX387" s="15" t="s">
        <v>79</v>
      </c>
      <c r="AY387" s="259" t="s">
        <v>115</v>
      </c>
    </row>
    <row r="388" s="2" customFormat="1" ht="16.5" customHeight="1">
      <c r="A388" s="40"/>
      <c r="B388" s="41"/>
      <c r="C388" s="207" t="s">
        <v>491</v>
      </c>
      <c r="D388" s="207" t="s">
        <v>117</v>
      </c>
      <c r="E388" s="208" t="s">
        <v>492</v>
      </c>
      <c r="F388" s="209" t="s">
        <v>493</v>
      </c>
      <c r="G388" s="210" t="s">
        <v>494</v>
      </c>
      <c r="H388" s="211">
        <v>32</v>
      </c>
      <c r="I388" s="212"/>
      <c r="J388" s="213">
        <f>ROUND(I388*H388,2)</f>
        <v>0</v>
      </c>
      <c r="K388" s="214"/>
      <c r="L388" s="46"/>
      <c r="M388" s="215" t="s">
        <v>19</v>
      </c>
      <c r="N388" s="216" t="s">
        <v>44</v>
      </c>
      <c r="O388" s="87"/>
      <c r="P388" s="217">
        <f>O388*H388</f>
        <v>0</v>
      </c>
      <c r="Q388" s="217">
        <v>8.0000000000000007E-05</v>
      </c>
      <c r="R388" s="217">
        <f>Q388*H388</f>
        <v>0.0025600000000000002</v>
      </c>
      <c r="S388" s="217">
        <v>0</v>
      </c>
      <c r="T388" s="217">
        <f>S388*H388</f>
        <v>0</v>
      </c>
      <c r="U388" s="218" t="s">
        <v>19</v>
      </c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R388" s="219" t="s">
        <v>121</v>
      </c>
      <c r="AT388" s="219" t="s">
        <v>117</v>
      </c>
      <c r="AU388" s="219" t="s">
        <v>81</v>
      </c>
      <c r="AY388" s="19" t="s">
        <v>115</v>
      </c>
      <c r="BE388" s="220">
        <f>IF(N388="základní",J388,0)</f>
        <v>0</v>
      </c>
      <c r="BF388" s="220">
        <f>IF(N388="snížená",J388,0)</f>
        <v>0</v>
      </c>
      <c r="BG388" s="220">
        <f>IF(N388="zákl. přenesená",J388,0)</f>
        <v>0</v>
      </c>
      <c r="BH388" s="220">
        <f>IF(N388="sníž. přenesená",J388,0)</f>
        <v>0</v>
      </c>
      <c r="BI388" s="220">
        <f>IF(N388="nulová",J388,0)</f>
        <v>0</v>
      </c>
      <c r="BJ388" s="19" t="s">
        <v>121</v>
      </c>
      <c r="BK388" s="220">
        <f>ROUND(I388*H388,2)</f>
        <v>0</v>
      </c>
      <c r="BL388" s="19" t="s">
        <v>121</v>
      </c>
      <c r="BM388" s="219" t="s">
        <v>495</v>
      </c>
    </row>
    <row r="389" s="2" customFormat="1">
      <c r="A389" s="40"/>
      <c r="B389" s="41"/>
      <c r="C389" s="42"/>
      <c r="D389" s="221" t="s">
        <v>123</v>
      </c>
      <c r="E389" s="42"/>
      <c r="F389" s="222" t="s">
        <v>496</v>
      </c>
      <c r="G389" s="42"/>
      <c r="H389" s="42"/>
      <c r="I389" s="223"/>
      <c r="J389" s="42"/>
      <c r="K389" s="42"/>
      <c r="L389" s="46"/>
      <c r="M389" s="224"/>
      <c r="N389" s="225"/>
      <c r="O389" s="87"/>
      <c r="P389" s="87"/>
      <c r="Q389" s="87"/>
      <c r="R389" s="87"/>
      <c r="S389" s="87"/>
      <c r="T389" s="87"/>
      <c r="U389" s="88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T389" s="19" t="s">
        <v>123</v>
      </c>
      <c r="AU389" s="19" t="s">
        <v>81</v>
      </c>
    </row>
    <row r="390" s="2" customFormat="1">
      <c r="A390" s="40"/>
      <c r="B390" s="41"/>
      <c r="C390" s="42"/>
      <c r="D390" s="226" t="s">
        <v>125</v>
      </c>
      <c r="E390" s="42"/>
      <c r="F390" s="227" t="s">
        <v>497</v>
      </c>
      <c r="G390" s="42"/>
      <c r="H390" s="42"/>
      <c r="I390" s="223"/>
      <c r="J390" s="42"/>
      <c r="K390" s="42"/>
      <c r="L390" s="46"/>
      <c r="M390" s="224"/>
      <c r="N390" s="225"/>
      <c r="O390" s="87"/>
      <c r="P390" s="87"/>
      <c r="Q390" s="87"/>
      <c r="R390" s="87"/>
      <c r="S390" s="87"/>
      <c r="T390" s="87"/>
      <c r="U390" s="88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T390" s="19" t="s">
        <v>125</v>
      </c>
      <c r="AU390" s="19" t="s">
        <v>81</v>
      </c>
    </row>
    <row r="391" s="13" customFormat="1">
      <c r="A391" s="13"/>
      <c r="B391" s="228"/>
      <c r="C391" s="229"/>
      <c r="D391" s="221" t="s">
        <v>127</v>
      </c>
      <c r="E391" s="230" t="s">
        <v>19</v>
      </c>
      <c r="F391" s="231" t="s">
        <v>498</v>
      </c>
      <c r="G391" s="229"/>
      <c r="H391" s="230" t="s">
        <v>19</v>
      </c>
      <c r="I391" s="232"/>
      <c r="J391" s="229"/>
      <c r="K391" s="229"/>
      <c r="L391" s="233"/>
      <c r="M391" s="234"/>
      <c r="N391" s="235"/>
      <c r="O391" s="235"/>
      <c r="P391" s="235"/>
      <c r="Q391" s="235"/>
      <c r="R391" s="235"/>
      <c r="S391" s="235"/>
      <c r="T391" s="235"/>
      <c r="U391" s="236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37" t="s">
        <v>127</v>
      </c>
      <c r="AU391" s="237" t="s">
        <v>81</v>
      </c>
      <c r="AV391" s="13" t="s">
        <v>79</v>
      </c>
      <c r="AW391" s="13" t="s">
        <v>33</v>
      </c>
      <c r="AX391" s="13" t="s">
        <v>71</v>
      </c>
      <c r="AY391" s="237" t="s">
        <v>115</v>
      </c>
    </row>
    <row r="392" s="14" customFormat="1">
      <c r="A392" s="14"/>
      <c r="B392" s="238"/>
      <c r="C392" s="239"/>
      <c r="D392" s="221" t="s">
        <v>127</v>
      </c>
      <c r="E392" s="240" t="s">
        <v>19</v>
      </c>
      <c r="F392" s="241" t="s">
        <v>499</v>
      </c>
      <c r="G392" s="239"/>
      <c r="H392" s="242">
        <v>32</v>
      </c>
      <c r="I392" s="243"/>
      <c r="J392" s="239"/>
      <c r="K392" s="239"/>
      <c r="L392" s="244"/>
      <c r="M392" s="245"/>
      <c r="N392" s="246"/>
      <c r="O392" s="246"/>
      <c r="P392" s="246"/>
      <c r="Q392" s="246"/>
      <c r="R392" s="246"/>
      <c r="S392" s="246"/>
      <c r="T392" s="246"/>
      <c r="U392" s="247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48" t="s">
        <v>127</v>
      </c>
      <c r="AU392" s="248" t="s">
        <v>81</v>
      </c>
      <c r="AV392" s="14" t="s">
        <v>81</v>
      </c>
      <c r="AW392" s="14" t="s">
        <v>33</v>
      </c>
      <c r="AX392" s="14" t="s">
        <v>71</v>
      </c>
      <c r="AY392" s="248" t="s">
        <v>115</v>
      </c>
    </row>
    <row r="393" s="15" customFormat="1">
      <c r="A393" s="15"/>
      <c r="B393" s="249"/>
      <c r="C393" s="250"/>
      <c r="D393" s="221" t="s">
        <v>127</v>
      </c>
      <c r="E393" s="251" t="s">
        <v>19</v>
      </c>
      <c r="F393" s="252" t="s">
        <v>132</v>
      </c>
      <c r="G393" s="250"/>
      <c r="H393" s="253">
        <v>32</v>
      </c>
      <c r="I393" s="254"/>
      <c r="J393" s="250"/>
      <c r="K393" s="250"/>
      <c r="L393" s="255"/>
      <c r="M393" s="256"/>
      <c r="N393" s="257"/>
      <c r="O393" s="257"/>
      <c r="P393" s="257"/>
      <c r="Q393" s="257"/>
      <c r="R393" s="257"/>
      <c r="S393" s="257"/>
      <c r="T393" s="257"/>
      <c r="U393" s="258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T393" s="259" t="s">
        <v>127</v>
      </c>
      <c r="AU393" s="259" t="s">
        <v>81</v>
      </c>
      <c r="AV393" s="15" t="s">
        <v>121</v>
      </c>
      <c r="AW393" s="15" t="s">
        <v>33</v>
      </c>
      <c r="AX393" s="15" t="s">
        <v>79</v>
      </c>
      <c r="AY393" s="259" t="s">
        <v>115</v>
      </c>
    </row>
    <row r="394" s="2" customFormat="1" ht="16.5" customHeight="1">
      <c r="A394" s="40"/>
      <c r="B394" s="41"/>
      <c r="C394" s="207" t="s">
        <v>500</v>
      </c>
      <c r="D394" s="207" t="s">
        <v>117</v>
      </c>
      <c r="E394" s="208" t="s">
        <v>501</v>
      </c>
      <c r="F394" s="209" t="s">
        <v>502</v>
      </c>
      <c r="G394" s="210" t="s">
        <v>222</v>
      </c>
      <c r="H394" s="211">
        <v>89.439999999999998</v>
      </c>
      <c r="I394" s="212"/>
      <c r="J394" s="213">
        <f>ROUND(I394*H394,2)</f>
        <v>0</v>
      </c>
      <c r="K394" s="214"/>
      <c r="L394" s="46"/>
      <c r="M394" s="215" t="s">
        <v>19</v>
      </c>
      <c r="N394" s="216" t="s">
        <v>44</v>
      </c>
      <c r="O394" s="87"/>
      <c r="P394" s="217">
        <f>O394*H394</f>
        <v>0</v>
      </c>
      <c r="Q394" s="217">
        <v>6.0000000000000002E-05</v>
      </c>
      <c r="R394" s="217">
        <f>Q394*H394</f>
        <v>0.0053664000000000003</v>
      </c>
      <c r="S394" s="217">
        <v>0</v>
      </c>
      <c r="T394" s="217">
        <f>S394*H394</f>
        <v>0</v>
      </c>
      <c r="U394" s="218" t="s">
        <v>19</v>
      </c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R394" s="219" t="s">
        <v>249</v>
      </c>
      <c r="AT394" s="219" t="s">
        <v>117</v>
      </c>
      <c r="AU394" s="219" t="s">
        <v>81</v>
      </c>
      <c r="AY394" s="19" t="s">
        <v>115</v>
      </c>
      <c r="BE394" s="220">
        <f>IF(N394="základní",J394,0)</f>
        <v>0</v>
      </c>
      <c r="BF394" s="220">
        <f>IF(N394="snížená",J394,0)</f>
        <v>0</v>
      </c>
      <c r="BG394" s="220">
        <f>IF(N394="zákl. přenesená",J394,0)</f>
        <v>0</v>
      </c>
      <c r="BH394" s="220">
        <f>IF(N394="sníž. přenesená",J394,0)</f>
        <v>0</v>
      </c>
      <c r="BI394" s="220">
        <f>IF(N394="nulová",J394,0)</f>
        <v>0</v>
      </c>
      <c r="BJ394" s="19" t="s">
        <v>121</v>
      </c>
      <c r="BK394" s="220">
        <f>ROUND(I394*H394,2)</f>
        <v>0</v>
      </c>
      <c r="BL394" s="19" t="s">
        <v>249</v>
      </c>
      <c r="BM394" s="219" t="s">
        <v>503</v>
      </c>
    </row>
    <row r="395" s="2" customFormat="1">
      <c r="A395" s="40"/>
      <c r="B395" s="41"/>
      <c r="C395" s="42"/>
      <c r="D395" s="221" t="s">
        <v>123</v>
      </c>
      <c r="E395" s="42"/>
      <c r="F395" s="222" t="s">
        <v>504</v>
      </c>
      <c r="G395" s="42"/>
      <c r="H395" s="42"/>
      <c r="I395" s="223"/>
      <c r="J395" s="42"/>
      <c r="K395" s="42"/>
      <c r="L395" s="46"/>
      <c r="M395" s="224"/>
      <c r="N395" s="225"/>
      <c r="O395" s="87"/>
      <c r="P395" s="87"/>
      <c r="Q395" s="87"/>
      <c r="R395" s="87"/>
      <c r="S395" s="87"/>
      <c r="T395" s="87"/>
      <c r="U395" s="88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T395" s="19" t="s">
        <v>123</v>
      </c>
      <c r="AU395" s="19" t="s">
        <v>81</v>
      </c>
    </row>
    <row r="396" s="2" customFormat="1">
      <c r="A396" s="40"/>
      <c r="B396" s="41"/>
      <c r="C396" s="42"/>
      <c r="D396" s="226" t="s">
        <v>125</v>
      </c>
      <c r="E396" s="42"/>
      <c r="F396" s="227" t="s">
        <v>505</v>
      </c>
      <c r="G396" s="42"/>
      <c r="H396" s="42"/>
      <c r="I396" s="223"/>
      <c r="J396" s="42"/>
      <c r="K396" s="42"/>
      <c r="L396" s="46"/>
      <c r="M396" s="224"/>
      <c r="N396" s="225"/>
      <c r="O396" s="87"/>
      <c r="P396" s="87"/>
      <c r="Q396" s="87"/>
      <c r="R396" s="87"/>
      <c r="S396" s="87"/>
      <c r="T396" s="87"/>
      <c r="U396" s="88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T396" s="19" t="s">
        <v>125</v>
      </c>
      <c r="AU396" s="19" t="s">
        <v>81</v>
      </c>
    </row>
    <row r="397" s="13" customFormat="1">
      <c r="A397" s="13"/>
      <c r="B397" s="228"/>
      <c r="C397" s="229"/>
      <c r="D397" s="221" t="s">
        <v>127</v>
      </c>
      <c r="E397" s="230" t="s">
        <v>19</v>
      </c>
      <c r="F397" s="231" t="s">
        <v>506</v>
      </c>
      <c r="G397" s="229"/>
      <c r="H397" s="230" t="s">
        <v>19</v>
      </c>
      <c r="I397" s="232"/>
      <c r="J397" s="229"/>
      <c r="K397" s="229"/>
      <c r="L397" s="233"/>
      <c r="M397" s="234"/>
      <c r="N397" s="235"/>
      <c r="O397" s="235"/>
      <c r="P397" s="235"/>
      <c r="Q397" s="235"/>
      <c r="R397" s="235"/>
      <c r="S397" s="235"/>
      <c r="T397" s="235"/>
      <c r="U397" s="236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37" t="s">
        <v>127</v>
      </c>
      <c r="AU397" s="237" t="s">
        <v>81</v>
      </c>
      <c r="AV397" s="13" t="s">
        <v>79</v>
      </c>
      <c r="AW397" s="13" t="s">
        <v>33</v>
      </c>
      <c r="AX397" s="13" t="s">
        <v>71</v>
      </c>
      <c r="AY397" s="237" t="s">
        <v>115</v>
      </c>
    </row>
    <row r="398" s="14" customFormat="1">
      <c r="A398" s="14"/>
      <c r="B398" s="238"/>
      <c r="C398" s="239"/>
      <c r="D398" s="221" t="s">
        <v>127</v>
      </c>
      <c r="E398" s="240" t="s">
        <v>19</v>
      </c>
      <c r="F398" s="241" t="s">
        <v>483</v>
      </c>
      <c r="G398" s="239"/>
      <c r="H398" s="242">
        <v>89.439999999999998</v>
      </c>
      <c r="I398" s="243"/>
      <c r="J398" s="239"/>
      <c r="K398" s="239"/>
      <c r="L398" s="244"/>
      <c r="M398" s="245"/>
      <c r="N398" s="246"/>
      <c r="O398" s="246"/>
      <c r="P398" s="246"/>
      <c r="Q398" s="246"/>
      <c r="R398" s="246"/>
      <c r="S398" s="246"/>
      <c r="T398" s="246"/>
      <c r="U398" s="247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48" t="s">
        <v>127</v>
      </c>
      <c r="AU398" s="248" t="s">
        <v>81</v>
      </c>
      <c r="AV398" s="14" t="s">
        <v>81</v>
      </c>
      <c r="AW398" s="14" t="s">
        <v>33</v>
      </c>
      <c r="AX398" s="14" t="s">
        <v>71</v>
      </c>
      <c r="AY398" s="248" t="s">
        <v>115</v>
      </c>
    </row>
    <row r="399" s="15" customFormat="1">
      <c r="A399" s="15"/>
      <c r="B399" s="249"/>
      <c r="C399" s="250"/>
      <c r="D399" s="221" t="s">
        <v>127</v>
      </c>
      <c r="E399" s="251" t="s">
        <v>19</v>
      </c>
      <c r="F399" s="252" t="s">
        <v>132</v>
      </c>
      <c r="G399" s="250"/>
      <c r="H399" s="253">
        <v>89.439999999999998</v>
      </c>
      <c r="I399" s="254"/>
      <c r="J399" s="250"/>
      <c r="K399" s="250"/>
      <c r="L399" s="255"/>
      <c r="M399" s="256"/>
      <c r="N399" s="257"/>
      <c r="O399" s="257"/>
      <c r="P399" s="257"/>
      <c r="Q399" s="257"/>
      <c r="R399" s="257"/>
      <c r="S399" s="257"/>
      <c r="T399" s="257"/>
      <c r="U399" s="258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T399" s="259" t="s">
        <v>127</v>
      </c>
      <c r="AU399" s="259" t="s">
        <v>81</v>
      </c>
      <c r="AV399" s="15" t="s">
        <v>121</v>
      </c>
      <c r="AW399" s="15" t="s">
        <v>33</v>
      </c>
      <c r="AX399" s="15" t="s">
        <v>79</v>
      </c>
      <c r="AY399" s="259" t="s">
        <v>115</v>
      </c>
    </row>
    <row r="400" s="2" customFormat="1" ht="16.5" customHeight="1">
      <c r="A400" s="40"/>
      <c r="B400" s="41"/>
      <c r="C400" s="260" t="s">
        <v>507</v>
      </c>
      <c r="D400" s="260" t="s">
        <v>219</v>
      </c>
      <c r="E400" s="261" t="s">
        <v>508</v>
      </c>
      <c r="F400" s="262" t="s">
        <v>509</v>
      </c>
      <c r="G400" s="263" t="s">
        <v>189</v>
      </c>
      <c r="H400" s="264">
        <v>0.099000000000000005</v>
      </c>
      <c r="I400" s="265"/>
      <c r="J400" s="266">
        <f>ROUND(I400*H400,2)</f>
        <v>0</v>
      </c>
      <c r="K400" s="267"/>
      <c r="L400" s="268"/>
      <c r="M400" s="269" t="s">
        <v>19</v>
      </c>
      <c r="N400" s="270" t="s">
        <v>44</v>
      </c>
      <c r="O400" s="87"/>
      <c r="P400" s="217">
        <f>O400*H400</f>
        <v>0</v>
      </c>
      <c r="Q400" s="217">
        <v>1</v>
      </c>
      <c r="R400" s="217">
        <f>Q400*H400</f>
        <v>0.099000000000000005</v>
      </c>
      <c r="S400" s="217">
        <v>0</v>
      </c>
      <c r="T400" s="217">
        <f>S400*H400</f>
        <v>0</v>
      </c>
      <c r="U400" s="218" t="s">
        <v>19</v>
      </c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R400" s="219" t="s">
        <v>186</v>
      </c>
      <c r="AT400" s="219" t="s">
        <v>219</v>
      </c>
      <c r="AU400" s="219" t="s">
        <v>81</v>
      </c>
      <c r="AY400" s="19" t="s">
        <v>115</v>
      </c>
      <c r="BE400" s="220">
        <f>IF(N400="základní",J400,0)</f>
        <v>0</v>
      </c>
      <c r="BF400" s="220">
        <f>IF(N400="snížená",J400,0)</f>
        <v>0</v>
      </c>
      <c r="BG400" s="220">
        <f>IF(N400="zákl. přenesená",J400,0)</f>
        <v>0</v>
      </c>
      <c r="BH400" s="220">
        <f>IF(N400="sníž. přenesená",J400,0)</f>
        <v>0</v>
      </c>
      <c r="BI400" s="220">
        <f>IF(N400="nulová",J400,0)</f>
        <v>0</v>
      </c>
      <c r="BJ400" s="19" t="s">
        <v>121</v>
      </c>
      <c r="BK400" s="220">
        <f>ROUND(I400*H400,2)</f>
        <v>0</v>
      </c>
      <c r="BL400" s="19" t="s">
        <v>121</v>
      </c>
      <c r="BM400" s="219" t="s">
        <v>510</v>
      </c>
    </row>
    <row r="401" s="2" customFormat="1">
      <c r="A401" s="40"/>
      <c r="B401" s="41"/>
      <c r="C401" s="42"/>
      <c r="D401" s="221" t="s">
        <v>123</v>
      </c>
      <c r="E401" s="42"/>
      <c r="F401" s="222" t="s">
        <v>509</v>
      </c>
      <c r="G401" s="42"/>
      <c r="H401" s="42"/>
      <c r="I401" s="223"/>
      <c r="J401" s="42"/>
      <c r="K401" s="42"/>
      <c r="L401" s="46"/>
      <c r="M401" s="224"/>
      <c r="N401" s="225"/>
      <c r="O401" s="87"/>
      <c r="P401" s="87"/>
      <c r="Q401" s="87"/>
      <c r="R401" s="87"/>
      <c r="S401" s="87"/>
      <c r="T401" s="87"/>
      <c r="U401" s="88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T401" s="19" t="s">
        <v>123</v>
      </c>
      <c r="AU401" s="19" t="s">
        <v>81</v>
      </c>
    </row>
    <row r="402" s="13" customFormat="1">
      <c r="A402" s="13"/>
      <c r="B402" s="228"/>
      <c r="C402" s="229"/>
      <c r="D402" s="221" t="s">
        <v>127</v>
      </c>
      <c r="E402" s="230" t="s">
        <v>19</v>
      </c>
      <c r="F402" s="231" t="s">
        <v>511</v>
      </c>
      <c r="G402" s="229"/>
      <c r="H402" s="230" t="s">
        <v>19</v>
      </c>
      <c r="I402" s="232"/>
      <c r="J402" s="229"/>
      <c r="K402" s="229"/>
      <c r="L402" s="233"/>
      <c r="M402" s="234"/>
      <c r="N402" s="235"/>
      <c r="O402" s="235"/>
      <c r="P402" s="235"/>
      <c r="Q402" s="235"/>
      <c r="R402" s="235"/>
      <c r="S402" s="235"/>
      <c r="T402" s="235"/>
      <c r="U402" s="236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37" t="s">
        <v>127</v>
      </c>
      <c r="AU402" s="237" t="s">
        <v>81</v>
      </c>
      <c r="AV402" s="13" t="s">
        <v>79</v>
      </c>
      <c r="AW402" s="13" t="s">
        <v>33</v>
      </c>
      <c r="AX402" s="13" t="s">
        <v>71</v>
      </c>
      <c r="AY402" s="237" t="s">
        <v>115</v>
      </c>
    </row>
    <row r="403" s="14" customFormat="1">
      <c r="A403" s="14"/>
      <c r="B403" s="238"/>
      <c r="C403" s="239"/>
      <c r="D403" s="221" t="s">
        <v>127</v>
      </c>
      <c r="E403" s="240" t="s">
        <v>19</v>
      </c>
      <c r="F403" s="241" t="s">
        <v>512</v>
      </c>
      <c r="G403" s="239"/>
      <c r="H403" s="242">
        <v>0.079000000000000001</v>
      </c>
      <c r="I403" s="243"/>
      <c r="J403" s="239"/>
      <c r="K403" s="239"/>
      <c r="L403" s="244"/>
      <c r="M403" s="245"/>
      <c r="N403" s="246"/>
      <c r="O403" s="246"/>
      <c r="P403" s="246"/>
      <c r="Q403" s="246"/>
      <c r="R403" s="246"/>
      <c r="S403" s="246"/>
      <c r="T403" s="246"/>
      <c r="U403" s="247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48" t="s">
        <v>127</v>
      </c>
      <c r="AU403" s="248" t="s">
        <v>81</v>
      </c>
      <c r="AV403" s="14" t="s">
        <v>81</v>
      </c>
      <c r="AW403" s="14" t="s">
        <v>33</v>
      </c>
      <c r="AX403" s="14" t="s">
        <v>71</v>
      </c>
      <c r="AY403" s="248" t="s">
        <v>115</v>
      </c>
    </row>
    <row r="404" s="13" customFormat="1">
      <c r="A404" s="13"/>
      <c r="B404" s="228"/>
      <c r="C404" s="229"/>
      <c r="D404" s="221" t="s">
        <v>127</v>
      </c>
      <c r="E404" s="230" t="s">
        <v>19</v>
      </c>
      <c r="F404" s="231" t="s">
        <v>513</v>
      </c>
      <c r="G404" s="229"/>
      <c r="H404" s="230" t="s">
        <v>19</v>
      </c>
      <c r="I404" s="232"/>
      <c r="J404" s="229"/>
      <c r="K404" s="229"/>
      <c r="L404" s="233"/>
      <c r="M404" s="234"/>
      <c r="N404" s="235"/>
      <c r="O404" s="235"/>
      <c r="P404" s="235"/>
      <c r="Q404" s="235"/>
      <c r="R404" s="235"/>
      <c r="S404" s="235"/>
      <c r="T404" s="235"/>
      <c r="U404" s="236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37" t="s">
        <v>127</v>
      </c>
      <c r="AU404" s="237" t="s">
        <v>81</v>
      </c>
      <c r="AV404" s="13" t="s">
        <v>79</v>
      </c>
      <c r="AW404" s="13" t="s">
        <v>33</v>
      </c>
      <c r="AX404" s="13" t="s">
        <v>71</v>
      </c>
      <c r="AY404" s="237" t="s">
        <v>115</v>
      </c>
    </row>
    <row r="405" s="14" customFormat="1">
      <c r="A405" s="14"/>
      <c r="B405" s="238"/>
      <c r="C405" s="239"/>
      <c r="D405" s="221" t="s">
        <v>127</v>
      </c>
      <c r="E405" s="240" t="s">
        <v>19</v>
      </c>
      <c r="F405" s="241" t="s">
        <v>514</v>
      </c>
      <c r="G405" s="239"/>
      <c r="H405" s="242">
        <v>0.02</v>
      </c>
      <c r="I405" s="243"/>
      <c r="J405" s="239"/>
      <c r="K405" s="239"/>
      <c r="L405" s="244"/>
      <c r="M405" s="245"/>
      <c r="N405" s="246"/>
      <c r="O405" s="246"/>
      <c r="P405" s="246"/>
      <c r="Q405" s="246"/>
      <c r="R405" s="246"/>
      <c r="S405" s="246"/>
      <c r="T405" s="246"/>
      <c r="U405" s="247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48" t="s">
        <v>127</v>
      </c>
      <c r="AU405" s="248" t="s">
        <v>81</v>
      </c>
      <c r="AV405" s="14" t="s">
        <v>81</v>
      </c>
      <c r="AW405" s="14" t="s">
        <v>33</v>
      </c>
      <c r="AX405" s="14" t="s">
        <v>71</v>
      </c>
      <c r="AY405" s="248" t="s">
        <v>115</v>
      </c>
    </row>
    <row r="406" s="15" customFormat="1">
      <c r="A406" s="15"/>
      <c r="B406" s="249"/>
      <c r="C406" s="250"/>
      <c r="D406" s="221" t="s">
        <v>127</v>
      </c>
      <c r="E406" s="251" t="s">
        <v>19</v>
      </c>
      <c r="F406" s="252" t="s">
        <v>132</v>
      </c>
      <c r="G406" s="250"/>
      <c r="H406" s="253">
        <v>0.099000000000000005</v>
      </c>
      <c r="I406" s="254"/>
      <c r="J406" s="250"/>
      <c r="K406" s="250"/>
      <c r="L406" s="255"/>
      <c r="M406" s="256"/>
      <c r="N406" s="257"/>
      <c r="O406" s="257"/>
      <c r="P406" s="257"/>
      <c r="Q406" s="257"/>
      <c r="R406" s="257"/>
      <c r="S406" s="257"/>
      <c r="T406" s="257"/>
      <c r="U406" s="258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T406" s="259" t="s">
        <v>127</v>
      </c>
      <c r="AU406" s="259" t="s">
        <v>81</v>
      </c>
      <c r="AV406" s="15" t="s">
        <v>121</v>
      </c>
      <c r="AW406" s="15" t="s">
        <v>33</v>
      </c>
      <c r="AX406" s="15" t="s">
        <v>79</v>
      </c>
      <c r="AY406" s="259" t="s">
        <v>115</v>
      </c>
    </row>
    <row r="407" s="2" customFormat="1" ht="16.5" customHeight="1">
      <c r="A407" s="40"/>
      <c r="B407" s="41"/>
      <c r="C407" s="260" t="s">
        <v>515</v>
      </c>
      <c r="D407" s="260" t="s">
        <v>219</v>
      </c>
      <c r="E407" s="261" t="s">
        <v>516</v>
      </c>
      <c r="F407" s="262" t="s">
        <v>517</v>
      </c>
      <c r="G407" s="263" t="s">
        <v>189</v>
      </c>
      <c r="H407" s="264">
        <v>0.01</v>
      </c>
      <c r="I407" s="265"/>
      <c r="J407" s="266">
        <f>ROUND(I407*H407,2)</f>
        <v>0</v>
      </c>
      <c r="K407" s="267"/>
      <c r="L407" s="268"/>
      <c r="M407" s="269" t="s">
        <v>19</v>
      </c>
      <c r="N407" s="270" t="s">
        <v>44</v>
      </c>
      <c r="O407" s="87"/>
      <c r="P407" s="217">
        <f>O407*H407</f>
        <v>0</v>
      </c>
      <c r="Q407" s="217">
        <v>1</v>
      </c>
      <c r="R407" s="217">
        <f>Q407*H407</f>
        <v>0.01</v>
      </c>
      <c r="S407" s="217">
        <v>0</v>
      </c>
      <c r="T407" s="217">
        <f>S407*H407</f>
        <v>0</v>
      </c>
      <c r="U407" s="218" t="s">
        <v>19</v>
      </c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R407" s="219" t="s">
        <v>186</v>
      </c>
      <c r="AT407" s="219" t="s">
        <v>219</v>
      </c>
      <c r="AU407" s="219" t="s">
        <v>81</v>
      </c>
      <c r="AY407" s="19" t="s">
        <v>115</v>
      </c>
      <c r="BE407" s="220">
        <f>IF(N407="základní",J407,0)</f>
        <v>0</v>
      </c>
      <c r="BF407" s="220">
        <f>IF(N407="snížená",J407,0)</f>
        <v>0</v>
      </c>
      <c r="BG407" s="220">
        <f>IF(N407="zákl. přenesená",J407,0)</f>
        <v>0</v>
      </c>
      <c r="BH407" s="220">
        <f>IF(N407="sníž. přenesená",J407,0)</f>
        <v>0</v>
      </c>
      <c r="BI407" s="220">
        <f>IF(N407="nulová",J407,0)</f>
        <v>0</v>
      </c>
      <c r="BJ407" s="19" t="s">
        <v>121</v>
      </c>
      <c r="BK407" s="220">
        <f>ROUND(I407*H407,2)</f>
        <v>0</v>
      </c>
      <c r="BL407" s="19" t="s">
        <v>121</v>
      </c>
      <c r="BM407" s="219" t="s">
        <v>518</v>
      </c>
    </row>
    <row r="408" s="2" customFormat="1">
      <c r="A408" s="40"/>
      <c r="B408" s="41"/>
      <c r="C408" s="42"/>
      <c r="D408" s="221" t="s">
        <v>123</v>
      </c>
      <c r="E408" s="42"/>
      <c r="F408" s="222" t="s">
        <v>517</v>
      </c>
      <c r="G408" s="42"/>
      <c r="H408" s="42"/>
      <c r="I408" s="223"/>
      <c r="J408" s="42"/>
      <c r="K408" s="42"/>
      <c r="L408" s="46"/>
      <c r="M408" s="224"/>
      <c r="N408" s="225"/>
      <c r="O408" s="87"/>
      <c r="P408" s="87"/>
      <c r="Q408" s="87"/>
      <c r="R408" s="87"/>
      <c r="S408" s="87"/>
      <c r="T408" s="87"/>
      <c r="U408" s="88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T408" s="19" t="s">
        <v>123</v>
      </c>
      <c r="AU408" s="19" t="s">
        <v>81</v>
      </c>
    </row>
    <row r="409" s="13" customFormat="1">
      <c r="A409" s="13"/>
      <c r="B409" s="228"/>
      <c r="C409" s="229"/>
      <c r="D409" s="221" t="s">
        <v>127</v>
      </c>
      <c r="E409" s="230" t="s">
        <v>19</v>
      </c>
      <c r="F409" s="231" t="s">
        <v>519</v>
      </c>
      <c r="G409" s="229"/>
      <c r="H409" s="230" t="s">
        <v>19</v>
      </c>
      <c r="I409" s="232"/>
      <c r="J409" s="229"/>
      <c r="K409" s="229"/>
      <c r="L409" s="233"/>
      <c r="M409" s="234"/>
      <c r="N409" s="235"/>
      <c r="O409" s="235"/>
      <c r="P409" s="235"/>
      <c r="Q409" s="235"/>
      <c r="R409" s="235"/>
      <c r="S409" s="235"/>
      <c r="T409" s="235"/>
      <c r="U409" s="236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37" t="s">
        <v>127</v>
      </c>
      <c r="AU409" s="237" t="s">
        <v>81</v>
      </c>
      <c r="AV409" s="13" t="s">
        <v>79</v>
      </c>
      <c r="AW409" s="13" t="s">
        <v>33</v>
      </c>
      <c r="AX409" s="13" t="s">
        <v>71</v>
      </c>
      <c r="AY409" s="237" t="s">
        <v>115</v>
      </c>
    </row>
    <row r="410" s="14" customFormat="1">
      <c r="A410" s="14"/>
      <c r="B410" s="238"/>
      <c r="C410" s="239"/>
      <c r="D410" s="221" t="s">
        <v>127</v>
      </c>
      <c r="E410" s="240" t="s">
        <v>19</v>
      </c>
      <c r="F410" s="241" t="s">
        <v>520</v>
      </c>
      <c r="G410" s="239"/>
      <c r="H410" s="242">
        <v>0.01</v>
      </c>
      <c r="I410" s="243"/>
      <c r="J410" s="239"/>
      <c r="K410" s="239"/>
      <c r="L410" s="244"/>
      <c r="M410" s="245"/>
      <c r="N410" s="246"/>
      <c r="O410" s="246"/>
      <c r="P410" s="246"/>
      <c r="Q410" s="246"/>
      <c r="R410" s="246"/>
      <c r="S410" s="246"/>
      <c r="T410" s="246"/>
      <c r="U410" s="247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48" t="s">
        <v>127</v>
      </c>
      <c r="AU410" s="248" t="s">
        <v>81</v>
      </c>
      <c r="AV410" s="14" t="s">
        <v>81</v>
      </c>
      <c r="AW410" s="14" t="s">
        <v>33</v>
      </c>
      <c r="AX410" s="14" t="s">
        <v>71</v>
      </c>
      <c r="AY410" s="248" t="s">
        <v>115</v>
      </c>
    </row>
    <row r="411" s="15" customFormat="1">
      <c r="A411" s="15"/>
      <c r="B411" s="249"/>
      <c r="C411" s="250"/>
      <c r="D411" s="221" t="s">
        <v>127</v>
      </c>
      <c r="E411" s="251" t="s">
        <v>19</v>
      </c>
      <c r="F411" s="252" t="s">
        <v>132</v>
      </c>
      <c r="G411" s="250"/>
      <c r="H411" s="253">
        <v>0.01</v>
      </c>
      <c r="I411" s="254"/>
      <c r="J411" s="250"/>
      <c r="K411" s="250"/>
      <c r="L411" s="255"/>
      <c r="M411" s="256"/>
      <c r="N411" s="257"/>
      <c r="O411" s="257"/>
      <c r="P411" s="257"/>
      <c r="Q411" s="257"/>
      <c r="R411" s="257"/>
      <c r="S411" s="257"/>
      <c r="T411" s="257"/>
      <c r="U411" s="258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T411" s="259" t="s">
        <v>127</v>
      </c>
      <c r="AU411" s="259" t="s">
        <v>81</v>
      </c>
      <c r="AV411" s="15" t="s">
        <v>121</v>
      </c>
      <c r="AW411" s="15" t="s">
        <v>33</v>
      </c>
      <c r="AX411" s="15" t="s">
        <v>79</v>
      </c>
      <c r="AY411" s="259" t="s">
        <v>115</v>
      </c>
    </row>
    <row r="412" s="2" customFormat="1" ht="16.5" customHeight="1">
      <c r="A412" s="40"/>
      <c r="B412" s="41"/>
      <c r="C412" s="260" t="s">
        <v>521</v>
      </c>
      <c r="D412" s="260" t="s">
        <v>219</v>
      </c>
      <c r="E412" s="261" t="s">
        <v>522</v>
      </c>
      <c r="F412" s="262" t="s">
        <v>523</v>
      </c>
      <c r="G412" s="263" t="s">
        <v>189</v>
      </c>
      <c r="H412" s="264">
        <v>0.074999999999999997</v>
      </c>
      <c r="I412" s="265"/>
      <c r="J412" s="266">
        <f>ROUND(I412*H412,2)</f>
        <v>0</v>
      </c>
      <c r="K412" s="267"/>
      <c r="L412" s="268"/>
      <c r="M412" s="269" t="s">
        <v>19</v>
      </c>
      <c r="N412" s="270" t="s">
        <v>44</v>
      </c>
      <c r="O412" s="87"/>
      <c r="P412" s="217">
        <f>O412*H412</f>
        <v>0</v>
      </c>
      <c r="Q412" s="217">
        <v>1</v>
      </c>
      <c r="R412" s="217">
        <f>Q412*H412</f>
        <v>0.074999999999999997</v>
      </c>
      <c r="S412" s="217">
        <v>0</v>
      </c>
      <c r="T412" s="217">
        <f>S412*H412</f>
        <v>0</v>
      </c>
      <c r="U412" s="218" t="s">
        <v>19</v>
      </c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R412" s="219" t="s">
        <v>186</v>
      </c>
      <c r="AT412" s="219" t="s">
        <v>219</v>
      </c>
      <c r="AU412" s="219" t="s">
        <v>81</v>
      </c>
      <c r="AY412" s="19" t="s">
        <v>115</v>
      </c>
      <c r="BE412" s="220">
        <f>IF(N412="základní",J412,0)</f>
        <v>0</v>
      </c>
      <c r="BF412" s="220">
        <f>IF(N412="snížená",J412,0)</f>
        <v>0</v>
      </c>
      <c r="BG412" s="220">
        <f>IF(N412="zákl. přenesená",J412,0)</f>
        <v>0</v>
      </c>
      <c r="BH412" s="220">
        <f>IF(N412="sníž. přenesená",J412,0)</f>
        <v>0</v>
      </c>
      <c r="BI412" s="220">
        <f>IF(N412="nulová",J412,0)</f>
        <v>0</v>
      </c>
      <c r="BJ412" s="19" t="s">
        <v>121</v>
      </c>
      <c r="BK412" s="220">
        <f>ROUND(I412*H412,2)</f>
        <v>0</v>
      </c>
      <c r="BL412" s="19" t="s">
        <v>121</v>
      </c>
      <c r="BM412" s="219" t="s">
        <v>524</v>
      </c>
    </row>
    <row r="413" s="2" customFormat="1">
      <c r="A413" s="40"/>
      <c r="B413" s="41"/>
      <c r="C413" s="42"/>
      <c r="D413" s="221" t="s">
        <v>123</v>
      </c>
      <c r="E413" s="42"/>
      <c r="F413" s="222" t="s">
        <v>523</v>
      </c>
      <c r="G413" s="42"/>
      <c r="H413" s="42"/>
      <c r="I413" s="223"/>
      <c r="J413" s="42"/>
      <c r="K413" s="42"/>
      <c r="L413" s="46"/>
      <c r="M413" s="224"/>
      <c r="N413" s="225"/>
      <c r="O413" s="87"/>
      <c r="P413" s="87"/>
      <c r="Q413" s="87"/>
      <c r="R413" s="87"/>
      <c r="S413" s="87"/>
      <c r="T413" s="87"/>
      <c r="U413" s="88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T413" s="19" t="s">
        <v>123</v>
      </c>
      <c r="AU413" s="19" t="s">
        <v>81</v>
      </c>
    </row>
    <row r="414" s="13" customFormat="1">
      <c r="A414" s="13"/>
      <c r="B414" s="228"/>
      <c r="C414" s="229"/>
      <c r="D414" s="221" t="s">
        <v>127</v>
      </c>
      <c r="E414" s="230" t="s">
        <v>19</v>
      </c>
      <c r="F414" s="231" t="s">
        <v>525</v>
      </c>
      <c r="G414" s="229"/>
      <c r="H414" s="230" t="s">
        <v>19</v>
      </c>
      <c r="I414" s="232"/>
      <c r="J414" s="229"/>
      <c r="K414" s="229"/>
      <c r="L414" s="233"/>
      <c r="M414" s="234"/>
      <c r="N414" s="235"/>
      <c r="O414" s="235"/>
      <c r="P414" s="235"/>
      <c r="Q414" s="235"/>
      <c r="R414" s="235"/>
      <c r="S414" s="235"/>
      <c r="T414" s="235"/>
      <c r="U414" s="236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37" t="s">
        <v>127</v>
      </c>
      <c r="AU414" s="237" t="s">
        <v>81</v>
      </c>
      <c r="AV414" s="13" t="s">
        <v>79</v>
      </c>
      <c r="AW414" s="13" t="s">
        <v>33</v>
      </c>
      <c r="AX414" s="13" t="s">
        <v>71</v>
      </c>
      <c r="AY414" s="237" t="s">
        <v>115</v>
      </c>
    </row>
    <row r="415" s="14" customFormat="1">
      <c r="A415" s="14"/>
      <c r="B415" s="238"/>
      <c r="C415" s="239"/>
      <c r="D415" s="221" t="s">
        <v>127</v>
      </c>
      <c r="E415" s="240" t="s">
        <v>19</v>
      </c>
      <c r="F415" s="241" t="s">
        <v>526</v>
      </c>
      <c r="G415" s="239"/>
      <c r="H415" s="242">
        <v>0.074999999999999997</v>
      </c>
      <c r="I415" s="243"/>
      <c r="J415" s="239"/>
      <c r="K415" s="239"/>
      <c r="L415" s="244"/>
      <c r="M415" s="245"/>
      <c r="N415" s="246"/>
      <c r="O415" s="246"/>
      <c r="P415" s="246"/>
      <c r="Q415" s="246"/>
      <c r="R415" s="246"/>
      <c r="S415" s="246"/>
      <c r="T415" s="246"/>
      <c r="U415" s="247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48" t="s">
        <v>127</v>
      </c>
      <c r="AU415" s="248" t="s">
        <v>81</v>
      </c>
      <c r="AV415" s="14" t="s">
        <v>81</v>
      </c>
      <c r="AW415" s="14" t="s">
        <v>33</v>
      </c>
      <c r="AX415" s="14" t="s">
        <v>71</v>
      </c>
      <c r="AY415" s="248" t="s">
        <v>115</v>
      </c>
    </row>
    <row r="416" s="15" customFormat="1">
      <c r="A416" s="15"/>
      <c r="B416" s="249"/>
      <c r="C416" s="250"/>
      <c r="D416" s="221" t="s">
        <v>127</v>
      </c>
      <c r="E416" s="251" t="s">
        <v>19</v>
      </c>
      <c r="F416" s="252" t="s">
        <v>132</v>
      </c>
      <c r="G416" s="250"/>
      <c r="H416" s="253">
        <v>0.074999999999999997</v>
      </c>
      <c r="I416" s="254"/>
      <c r="J416" s="250"/>
      <c r="K416" s="250"/>
      <c r="L416" s="255"/>
      <c r="M416" s="256"/>
      <c r="N416" s="257"/>
      <c r="O416" s="257"/>
      <c r="P416" s="257"/>
      <c r="Q416" s="257"/>
      <c r="R416" s="257"/>
      <c r="S416" s="257"/>
      <c r="T416" s="257"/>
      <c r="U416" s="258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T416" s="259" t="s">
        <v>127</v>
      </c>
      <c r="AU416" s="259" t="s">
        <v>81</v>
      </c>
      <c r="AV416" s="15" t="s">
        <v>121</v>
      </c>
      <c r="AW416" s="15" t="s">
        <v>33</v>
      </c>
      <c r="AX416" s="15" t="s">
        <v>79</v>
      </c>
      <c r="AY416" s="259" t="s">
        <v>115</v>
      </c>
    </row>
    <row r="417" s="2" customFormat="1" ht="16.5" customHeight="1">
      <c r="A417" s="40"/>
      <c r="B417" s="41"/>
      <c r="C417" s="260" t="s">
        <v>330</v>
      </c>
      <c r="D417" s="260" t="s">
        <v>219</v>
      </c>
      <c r="E417" s="261" t="s">
        <v>527</v>
      </c>
      <c r="F417" s="262" t="s">
        <v>528</v>
      </c>
      <c r="G417" s="263" t="s">
        <v>189</v>
      </c>
      <c r="H417" s="264">
        <v>0.014</v>
      </c>
      <c r="I417" s="265"/>
      <c r="J417" s="266">
        <f>ROUND(I417*H417,2)</f>
        <v>0</v>
      </c>
      <c r="K417" s="267"/>
      <c r="L417" s="268"/>
      <c r="M417" s="269" t="s">
        <v>19</v>
      </c>
      <c r="N417" s="270" t="s">
        <v>44</v>
      </c>
      <c r="O417" s="87"/>
      <c r="P417" s="217">
        <f>O417*H417</f>
        <v>0</v>
      </c>
      <c r="Q417" s="217">
        <v>1</v>
      </c>
      <c r="R417" s="217">
        <f>Q417*H417</f>
        <v>0.014</v>
      </c>
      <c r="S417" s="217">
        <v>0</v>
      </c>
      <c r="T417" s="217">
        <f>S417*H417</f>
        <v>0</v>
      </c>
      <c r="U417" s="218" t="s">
        <v>19</v>
      </c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R417" s="219" t="s">
        <v>186</v>
      </c>
      <c r="AT417" s="219" t="s">
        <v>219</v>
      </c>
      <c r="AU417" s="219" t="s">
        <v>81</v>
      </c>
      <c r="AY417" s="19" t="s">
        <v>115</v>
      </c>
      <c r="BE417" s="220">
        <f>IF(N417="základní",J417,0)</f>
        <v>0</v>
      </c>
      <c r="BF417" s="220">
        <f>IF(N417="snížená",J417,0)</f>
        <v>0</v>
      </c>
      <c r="BG417" s="220">
        <f>IF(N417="zákl. přenesená",J417,0)</f>
        <v>0</v>
      </c>
      <c r="BH417" s="220">
        <f>IF(N417="sníž. přenesená",J417,0)</f>
        <v>0</v>
      </c>
      <c r="BI417" s="220">
        <f>IF(N417="nulová",J417,0)</f>
        <v>0</v>
      </c>
      <c r="BJ417" s="19" t="s">
        <v>121</v>
      </c>
      <c r="BK417" s="220">
        <f>ROUND(I417*H417,2)</f>
        <v>0</v>
      </c>
      <c r="BL417" s="19" t="s">
        <v>121</v>
      </c>
      <c r="BM417" s="219" t="s">
        <v>529</v>
      </c>
    </row>
    <row r="418" s="2" customFormat="1">
      <c r="A418" s="40"/>
      <c r="B418" s="41"/>
      <c r="C418" s="42"/>
      <c r="D418" s="221" t="s">
        <v>123</v>
      </c>
      <c r="E418" s="42"/>
      <c r="F418" s="222" t="s">
        <v>528</v>
      </c>
      <c r="G418" s="42"/>
      <c r="H418" s="42"/>
      <c r="I418" s="223"/>
      <c r="J418" s="42"/>
      <c r="K418" s="42"/>
      <c r="L418" s="46"/>
      <c r="M418" s="224"/>
      <c r="N418" s="225"/>
      <c r="O418" s="87"/>
      <c r="P418" s="87"/>
      <c r="Q418" s="87"/>
      <c r="R418" s="87"/>
      <c r="S418" s="87"/>
      <c r="T418" s="87"/>
      <c r="U418" s="88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T418" s="19" t="s">
        <v>123</v>
      </c>
      <c r="AU418" s="19" t="s">
        <v>81</v>
      </c>
    </row>
    <row r="419" s="13" customFormat="1">
      <c r="A419" s="13"/>
      <c r="B419" s="228"/>
      <c r="C419" s="229"/>
      <c r="D419" s="221" t="s">
        <v>127</v>
      </c>
      <c r="E419" s="230" t="s">
        <v>19</v>
      </c>
      <c r="F419" s="231" t="s">
        <v>530</v>
      </c>
      <c r="G419" s="229"/>
      <c r="H419" s="230" t="s">
        <v>19</v>
      </c>
      <c r="I419" s="232"/>
      <c r="J419" s="229"/>
      <c r="K419" s="229"/>
      <c r="L419" s="233"/>
      <c r="M419" s="234"/>
      <c r="N419" s="235"/>
      <c r="O419" s="235"/>
      <c r="P419" s="235"/>
      <c r="Q419" s="235"/>
      <c r="R419" s="235"/>
      <c r="S419" s="235"/>
      <c r="T419" s="235"/>
      <c r="U419" s="236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37" t="s">
        <v>127</v>
      </c>
      <c r="AU419" s="237" t="s">
        <v>81</v>
      </c>
      <c r="AV419" s="13" t="s">
        <v>79</v>
      </c>
      <c r="AW419" s="13" t="s">
        <v>33</v>
      </c>
      <c r="AX419" s="13" t="s">
        <v>71</v>
      </c>
      <c r="AY419" s="237" t="s">
        <v>115</v>
      </c>
    </row>
    <row r="420" s="14" customFormat="1">
      <c r="A420" s="14"/>
      <c r="B420" s="238"/>
      <c r="C420" s="239"/>
      <c r="D420" s="221" t="s">
        <v>127</v>
      </c>
      <c r="E420" s="240" t="s">
        <v>19</v>
      </c>
      <c r="F420" s="241" t="s">
        <v>531</v>
      </c>
      <c r="G420" s="239"/>
      <c r="H420" s="242">
        <v>0.014</v>
      </c>
      <c r="I420" s="243"/>
      <c r="J420" s="239"/>
      <c r="K420" s="239"/>
      <c r="L420" s="244"/>
      <c r="M420" s="245"/>
      <c r="N420" s="246"/>
      <c r="O420" s="246"/>
      <c r="P420" s="246"/>
      <c r="Q420" s="246"/>
      <c r="R420" s="246"/>
      <c r="S420" s="246"/>
      <c r="T420" s="246"/>
      <c r="U420" s="247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48" t="s">
        <v>127</v>
      </c>
      <c r="AU420" s="248" t="s">
        <v>81</v>
      </c>
      <c r="AV420" s="14" t="s">
        <v>81</v>
      </c>
      <c r="AW420" s="14" t="s">
        <v>33</v>
      </c>
      <c r="AX420" s="14" t="s">
        <v>71</v>
      </c>
      <c r="AY420" s="248" t="s">
        <v>115</v>
      </c>
    </row>
    <row r="421" s="15" customFormat="1">
      <c r="A421" s="15"/>
      <c r="B421" s="249"/>
      <c r="C421" s="250"/>
      <c r="D421" s="221" t="s">
        <v>127</v>
      </c>
      <c r="E421" s="251" t="s">
        <v>19</v>
      </c>
      <c r="F421" s="252" t="s">
        <v>132</v>
      </c>
      <c r="G421" s="250"/>
      <c r="H421" s="253">
        <v>0.014</v>
      </c>
      <c r="I421" s="254"/>
      <c r="J421" s="250"/>
      <c r="K421" s="250"/>
      <c r="L421" s="255"/>
      <c r="M421" s="256"/>
      <c r="N421" s="257"/>
      <c r="O421" s="257"/>
      <c r="P421" s="257"/>
      <c r="Q421" s="257"/>
      <c r="R421" s="257"/>
      <c r="S421" s="257"/>
      <c r="T421" s="257"/>
      <c r="U421" s="258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T421" s="259" t="s">
        <v>127</v>
      </c>
      <c r="AU421" s="259" t="s">
        <v>81</v>
      </c>
      <c r="AV421" s="15" t="s">
        <v>121</v>
      </c>
      <c r="AW421" s="15" t="s">
        <v>33</v>
      </c>
      <c r="AX421" s="15" t="s">
        <v>79</v>
      </c>
      <c r="AY421" s="259" t="s">
        <v>115</v>
      </c>
    </row>
    <row r="422" s="12" customFormat="1" ht="20.88" customHeight="1">
      <c r="A422" s="12"/>
      <c r="B422" s="191"/>
      <c r="C422" s="192"/>
      <c r="D422" s="193" t="s">
        <v>70</v>
      </c>
      <c r="E422" s="205" t="s">
        <v>532</v>
      </c>
      <c r="F422" s="205" t="s">
        <v>533</v>
      </c>
      <c r="G422" s="192"/>
      <c r="H422" s="192"/>
      <c r="I422" s="195"/>
      <c r="J422" s="206">
        <f>BK422</f>
        <v>0</v>
      </c>
      <c r="K422" s="192"/>
      <c r="L422" s="197"/>
      <c r="M422" s="198"/>
      <c r="N422" s="199"/>
      <c r="O422" s="199"/>
      <c r="P422" s="200">
        <f>SUM(P423:P443)</f>
        <v>0</v>
      </c>
      <c r="Q422" s="199"/>
      <c r="R422" s="200">
        <f>SUM(R423:R443)</f>
        <v>0.028630470399999997</v>
      </c>
      <c r="S422" s="199"/>
      <c r="T422" s="200">
        <f>SUM(T423:T443)</f>
        <v>0</v>
      </c>
      <c r="U422" s="201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R422" s="202" t="s">
        <v>81</v>
      </c>
      <c r="AT422" s="203" t="s">
        <v>70</v>
      </c>
      <c r="AU422" s="203" t="s">
        <v>81</v>
      </c>
      <c r="AY422" s="202" t="s">
        <v>115</v>
      </c>
      <c r="BK422" s="204">
        <f>SUM(BK423:BK443)</f>
        <v>0</v>
      </c>
    </row>
    <row r="423" s="2" customFormat="1" ht="16.5" customHeight="1">
      <c r="A423" s="40"/>
      <c r="B423" s="41"/>
      <c r="C423" s="207" t="s">
        <v>534</v>
      </c>
      <c r="D423" s="207" t="s">
        <v>117</v>
      </c>
      <c r="E423" s="208" t="s">
        <v>535</v>
      </c>
      <c r="F423" s="209" t="s">
        <v>536</v>
      </c>
      <c r="G423" s="210" t="s">
        <v>222</v>
      </c>
      <c r="H423" s="211">
        <v>198.31999999999999</v>
      </c>
      <c r="I423" s="212"/>
      <c r="J423" s="213">
        <f>ROUND(I423*H423,2)</f>
        <v>0</v>
      </c>
      <c r="K423" s="214"/>
      <c r="L423" s="46"/>
      <c r="M423" s="215" t="s">
        <v>19</v>
      </c>
      <c r="N423" s="216" t="s">
        <v>44</v>
      </c>
      <c r="O423" s="87"/>
      <c r="P423" s="217">
        <f>O423*H423</f>
        <v>0</v>
      </c>
      <c r="Q423" s="217">
        <v>0.00013999999999999999</v>
      </c>
      <c r="R423" s="217">
        <f>Q423*H423</f>
        <v>0.027764799999999996</v>
      </c>
      <c r="S423" s="217">
        <v>0</v>
      </c>
      <c r="T423" s="217">
        <f>S423*H423</f>
        <v>0</v>
      </c>
      <c r="U423" s="218" t="s">
        <v>19</v>
      </c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R423" s="219" t="s">
        <v>121</v>
      </c>
      <c r="AT423" s="219" t="s">
        <v>117</v>
      </c>
      <c r="AU423" s="219" t="s">
        <v>141</v>
      </c>
      <c r="AY423" s="19" t="s">
        <v>115</v>
      </c>
      <c r="BE423" s="220">
        <f>IF(N423="základní",J423,0)</f>
        <v>0</v>
      </c>
      <c r="BF423" s="220">
        <f>IF(N423="snížená",J423,0)</f>
        <v>0</v>
      </c>
      <c r="BG423" s="220">
        <f>IF(N423="zákl. přenesená",J423,0)</f>
        <v>0</v>
      </c>
      <c r="BH423" s="220">
        <f>IF(N423="sníž. přenesená",J423,0)</f>
        <v>0</v>
      </c>
      <c r="BI423" s="220">
        <f>IF(N423="nulová",J423,0)</f>
        <v>0</v>
      </c>
      <c r="BJ423" s="19" t="s">
        <v>121</v>
      </c>
      <c r="BK423" s="220">
        <f>ROUND(I423*H423,2)</f>
        <v>0</v>
      </c>
      <c r="BL423" s="19" t="s">
        <v>121</v>
      </c>
      <c r="BM423" s="219" t="s">
        <v>537</v>
      </c>
    </row>
    <row r="424" s="2" customFormat="1">
      <c r="A424" s="40"/>
      <c r="B424" s="41"/>
      <c r="C424" s="42"/>
      <c r="D424" s="221" t="s">
        <v>123</v>
      </c>
      <c r="E424" s="42"/>
      <c r="F424" s="222" t="s">
        <v>538</v>
      </c>
      <c r="G424" s="42"/>
      <c r="H424" s="42"/>
      <c r="I424" s="223"/>
      <c r="J424" s="42"/>
      <c r="K424" s="42"/>
      <c r="L424" s="46"/>
      <c r="M424" s="224"/>
      <c r="N424" s="225"/>
      <c r="O424" s="87"/>
      <c r="P424" s="87"/>
      <c r="Q424" s="87"/>
      <c r="R424" s="87"/>
      <c r="S424" s="87"/>
      <c r="T424" s="87"/>
      <c r="U424" s="88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T424" s="19" t="s">
        <v>123</v>
      </c>
      <c r="AU424" s="19" t="s">
        <v>141</v>
      </c>
    </row>
    <row r="425" s="2" customFormat="1">
      <c r="A425" s="40"/>
      <c r="B425" s="41"/>
      <c r="C425" s="42"/>
      <c r="D425" s="226" t="s">
        <v>125</v>
      </c>
      <c r="E425" s="42"/>
      <c r="F425" s="227" t="s">
        <v>539</v>
      </c>
      <c r="G425" s="42"/>
      <c r="H425" s="42"/>
      <c r="I425" s="223"/>
      <c r="J425" s="42"/>
      <c r="K425" s="42"/>
      <c r="L425" s="46"/>
      <c r="M425" s="224"/>
      <c r="N425" s="225"/>
      <c r="O425" s="87"/>
      <c r="P425" s="87"/>
      <c r="Q425" s="87"/>
      <c r="R425" s="87"/>
      <c r="S425" s="87"/>
      <c r="T425" s="87"/>
      <c r="U425" s="88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T425" s="19" t="s">
        <v>125</v>
      </c>
      <c r="AU425" s="19" t="s">
        <v>141</v>
      </c>
    </row>
    <row r="426" s="13" customFormat="1">
      <c r="A426" s="13"/>
      <c r="B426" s="228"/>
      <c r="C426" s="229"/>
      <c r="D426" s="221" t="s">
        <v>127</v>
      </c>
      <c r="E426" s="230" t="s">
        <v>19</v>
      </c>
      <c r="F426" s="231" t="s">
        <v>540</v>
      </c>
      <c r="G426" s="229"/>
      <c r="H426" s="230" t="s">
        <v>19</v>
      </c>
      <c r="I426" s="232"/>
      <c r="J426" s="229"/>
      <c r="K426" s="229"/>
      <c r="L426" s="233"/>
      <c r="M426" s="234"/>
      <c r="N426" s="235"/>
      <c r="O426" s="235"/>
      <c r="P426" s="235"/>
      <c r="Q426" s="235"/>
      <c r="R426" s="235"/>
      <c r="S426" s="235"/>
      <c r="T426" s="235"/>
      <c r="U426" s="236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37" t="s">
        <v>127</v>
      </c>
      <c r="AU426" s="237" t="s">
        <v>141</v>
      </c>
      <c r="AV426" s="13" t="s">
        <v>79</v>
      </c>
      <c r="AW426" s="13" t="s">
        <v>33</v>
      </c>
      <c r="AX426" s="13" t="s">
        <v>71</v>
      </c>
      <c r="AY426" s="237" t="s">
        <v>115</v>
      </c>
    </row>
    <row r="427" s="13" customFormat="1">
      <c r="A427" s="13"/>
      <c r="B427" s="228"/>
      <c r="C427" s="229"/>
      <c r="D427" s="221" t="s">
        <v>127</v>
      </c>
      <c r="E427" s="230" t="s">
        <v>19</v>
      </c>
      <c r="F427" s="231" t="s">
        <v>541</v>
      </c>
      <c r="G427" s="229"/>
      <c r="H427" s="230" t="s">
        <v>19</v>
      </c>
      <c r="I427" s="232"/>
      <c r="J427" s="229"/>
      <c r="K427" s="229"/>
      <c r="L427" s="233"/>
      <c r="M427" s="234"/>
      <c r="N427" s="235"/>
      <c r="O427" s="235"/>
      <c r="P427" s="235"/>
      <c r="Q427" s="235"/>
      <c r="R427" s="235"/>
      <c r="S427" s="235"/>
      <c r="T427" s="235"/>
      <c r="U427" s="236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37" t="s">
        <v>127</v>
      </c>
      <c r="AU427" s="237" t="s">
        <v>141</v>
      </c>
      <c r="AV427" s="13" t="s">
        <v>79</v>
      </c>
      <c r="AW427" s="13" t="s">
        <v>33</v>
      </c>
      <c r="AX427" s="13" t="s">
        <v>71</v>
      </c>
      <c r="AY427" s="237" t="s">
        <v>115</v>
      </c>
    </row>
    <row r="428" s="14" customFormat="1">
      <c r="A428" s="14"/>
      <c r="B428" s="238"/>
      <c r="C428" s="239"/>
      <c r="D428" s="221" t="s">
        <v>127</v>
      </c>
      <c r="E428" s="240" t="s">
        <v>19</v>
      </c>
      <c r="F428" s="241" t="s">
        <v>542</v>
      </c>
      <c r="G428" s="239"/>
      <c r="H428" s="242">
        <v>198.31999999999999</v>
      </c>
      <c r="I428" s="243"/>
      <c r="J428" s="239"/>
      <c r="K428" s="239"/>
      <c r="L428" s="244"/>
      <c r="M428" s="245"/>
      <c r="N428" s="246"/>
      <c r="O428" s="246"/>
      <c r="P428" s="246"/>
      <c r="Q428" s="246"/>
      <c r="R428" s="246"/>
      <c r="S428" s="246"/>
      <c r="T428" s="246"/>
      <c r="U428" s="247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48" t="s">
        <v>127</v>
      </c>
      <c r="AU428" s="248" t="s">
        <v>141</v>
      </c>
      <c r="AV428" s="14" t="s">
        <v>81</v>
      </c>
      <c r="AW428" s="14" t="s">
        <v>33</v>
      </c>
      <c r="AX428" s="14" t="s">
        <v>71</v>
      </c>
      <c r="AY428" s="248" t="s">
        <v>115</v>
      </c>
    </row>
    <row r="429" s="15" customFormat="1">
      <c r="A429" s="15"/>
      <c r="B429" s="249"/>
      <c r="C429" s="250"/>
      <c r="D429" s="221" t="s">
        <v>127</v>
      </c>
      <c r="E429" s="251" t="s">
        <v>19</v>
      </c>
      <c r="F429" s="252" t="s">
        <v>132</v>
      </c>
      <c r="G429" s="250"/>
      <c r="H429" s="253">
        <v>198.31999999999999</v>
      </c>
      <c r="I429" s="254"/>
      <c r="J429" s="250"/>
      <c r="K429" s="250"/>
      <c r="L429" s="255"/>
      <c r="M429" s="256"/>
      <c r="N429" s="257"/>
      <c r="O429" s="257"/>
      <c r="P429" s="257"/>
      <c r="Q429" s="257"/>
      <c r="R429" s="257"/>
      <c r="S429" s="257"/>
      <c r="T429" s="257"/>
      <c r="U429" s="258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T429" s="259" t="s">
        <v>127</v>
      </c>
      <c r="AU429" s="259" t="s">
        <v>141</v>
      </c>
      <c r="AV429" s="15" t="s">
        <v>121</v>
      </c>
      <c r="AW429" s="15" t="s">
        <v>33</v>
      </c>
      <c r="AX429" s="15" t="s">
        <v>79</v>
      </c>
      <c r="AY429" s="259" t="s">
        <v>115</v>
      </c>
    </row>
    <row r="430" s="2" customFormat="1" ht="16.5" customHeight="1">
      <c r="A430" s="40"/>
      <c r="B430" s="41"/>
      <c r="C430" s="207" t="s">
        <v>543</v>
      </c>
      <c r="D430" s="207" t="s">
        <v>117</v>
      </c>
      <c r="E430" s="208" t="s">
        <v>544</v>
      </c>
      <c r="F430" s="209" t="s">
        <v>545</v>
      </c>
      <c r="G430" s="210" t="s">
        <v>197</v>
      </c>
      <c r="H430" s="211">
        <v>10.08</v>
      </c>
      <c r="I430" s="212"/>
      <c r="J430" s="213">
        <f>ROUND(I430*H430,2)</f>
        <v>0</v>
      </c>
      <c r="K430" s="214"/>
      <c r="L430" s="46"/>
      <c r="M430" s="215" t="s">
        <v>19</v>
      </c>
      <c r="N430" s="216" t="s">
        <v>44</v>
      </c>
      <c r="O430" s="87"/>
      <c r="P430" s="217">
        <f>O430*H430</f>
        <v>0</v>
      </c>
      <c r="Q430" s="217">
        <v>8.5879999999999998E-05</v>
      </c>
      <c r="R430" s="217">
        <f>Q430*H430</f>
        <v>0.00086567039999999994</v>
      </c>
      <c r="S430" s="217">
        <v>0</v>
      </c>
      <c r="T430" s="217">
        <f>S430*H430</f>
        <v>0</v>
      </c>
      <c r="U430" s="218" t="s">
        <v>19</v>
      </c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R430" s="219" t="s">
        <v>249</v>
      </c>
      <c r="AT430" s="219" t="s">
        <v>117</v>
      </c>
      <c r="AU430" s="219" t="s">
        <v>141</v>
      </c>
      <c r="AY430" s="19" t="s">
        <v>115</v>
      </c>
      <c r="BE430" s="220">
        <f>IF(N430="základní",J430,0)</f>
        <v>0</v>
      </c>
      <c r="BF430" s="220">
        <f>IF(N430="snížená",J430,0)</f>
        <v>0</v>
      </c>
      <c r="BG430" s="220">
        <f>IF(N430="zákl. přenesená",J430,0)</f>
        <v>0</v>
      </c>
      <c r="BH430" s="220">
        <f>IF(N430="sníž. přenesená",J430,0)</f>
        <v>0</v>
      </c>
      <c r="BI430" s="220">
        <f>IF(N430="nulová",J430,0)</f>
        <v>0</v>
      </c>
      <c r="BJ430" s="19" t="s">
        <v>121</v>
      </c>
      <c r="BK430" s="220">
        <f>ROUND(I430*H430,2)</f>
        <v>0</v>
      </c>
      <c r="BL430" s="19" t="s">
        <v>249</v>
      </c>
      <c r="BM430" s="219" t="s">
        <v>546</v>
      </c>
    </row>
    <row r="431" s="2" customFormat="1">
      <c r="A431" s="40"/>
      <c r="B431" s="41"/>
      <c r="C431" s="42"/>
      <c r="D431" s="221" t="s">
        <v>123</v>
      </c>
      <c r="E431" s="42"/>
      <c r="F431" s="222" t="s">
        <v>547</v>
      </c>
      <c r="G431" s="42"/>
      <c r="H431" s="42"/>
      <c r="I431" s="223"/>
      <c r="J431" s="42"/>
      <c r="K431" s="42"/>
      <c r="L431" s="46"/>
      <c r="M431" s="224"/>
      <c r="N431" s="225"/>
      <c r="O431" s="87"/>
      <c r="P431" s="87"/>
      <c r="Q431" s="87"/>
      <c r="R431" s="87"/>
      <c r="S431" s="87"/>
      <c r="T431" s="87"/>
      <c r="U431" s="88"/>
      <c r="V431" s="40"/>
      <c r="W431" s="40"/>
      <c r="X431" s="40"/>
      <c r="Y431" s="40"/>
      <c r="Z431" s="40"/>
      <c r="AA431" s="40"/>
      <c r="AB431" s="40"/>
      <c r="AC431" s="40"/>
      <c r="AD431" s="40"/>
      <c r="AE431" s="40"/>
      <c r="AT431" s="19" t="s">
        <v>123</v>
      </c>
      <c r="AU431" s="19" t="s">
        <v>141</v>
      </c>
    </row>
    <row r="432" s="2" customFormat="1">
      <c r="A432" s="40"/>
      <c r="B432" s="41"/>
      <c r="C432" s="42"/>
      <c r="D432" s="226" t="s">
        <v>125</v>
      </c>
      <c r="E432" s="42"/>
      <c r="F432" s="227" t="s">
        <v>548</v>
      </c>
      <c r="G432" s="42"/>
      <c r="H432" s="42"/>
      <c r="I432" s="223"/>
      <c r="J432" s="42"/>
      <c r="K432" s="42"/>
      <c r="L432" s="46"/>
      <c r="M432" s="224"/>
      <c r="N432" s="225"/>
      <c r="O432" s="87"/>
      <c r="P432" s="87"/>
      <c r="Q432" s="87"/>
      <c r="R432" s="87"/>
      <c r="S432" s="87"/>
      <c r="T432" s="87"/>
      <c r="U432" s="88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T432" s="19" t="s">
        <v>125</v>
      </c>
      <c r="AU432" s="19" t="s">
        <v>141</v>
      </c>
    </row>
    <row r="433" s="13" customFormat="1">
      <c r="A433" s="13"/>
      <c r="B433" s="228"/>
      <c r="C433" s="229"/>
      <c r="D433" s="221" t="s">
        <v>127</v>
      </c>
      <c r="E433" s="230" t="s">
        <v>19</v>
      </c>
      <c r="F433" s="231" t="s">
        <v>540</v>
      </c>
      <c r="G433" s="229"/>
      <c r="H433" s="230" t="s">
        <v>19</v>
      </c>
      <c r="I433" s="232"/>
      <c r="J433" s="229"/>
      <c r="K433" s="229"/>
      <c r="L433" s="233"/>
      <c r="M433" s="234"/>
      <c r="N433" s="235"/>
      <c r="O433" s="235"/>
      <c r="P433" s="235"/>
      <c r="Q433" s="235"/>
      <c r="R433" s="235"/>
      <c r="S433" s="235"/>
      <c r="T433" s="235"/>
      <c r="U433" s="236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37" t="s">
        <v>127</v>
      </c>
      <c r="AU433" s="237" t="s">
        <v>141</v>
      </c>
      <c r="AV433" s="13" t="s">
        <v>79</v>
      </c>
      <c r="AW433" s="13" t="s">
        <v>33</v>
      </c>
      <c r="AX433" s="13" t="s">
        <v>71</v>
      </c>
      <c r="AY433" s="237" t="s">
        <v>115</v>
      </c>
    </row>
    <row r="434" s="13" customFormat="1">
      <c r="A434" s="13"/>
      <c r="B434" s="228"/>
      <c r="C434" s="229"/>
      <c r="D434" s="221" t="s">
        <v>127</v>
      </c>
      <c r="E434" s="230" t="s">
        <v>19</v>
      </c>
      <c r="F434" s="231" t="s">
        <v>549</v>
      </c>
      <c r="G434" s="229"/>
      <c r="H434" s="230" t="s">
        <v>19</v>
      </c>
      <c r="I434" s="232"/>
      <c r="J434" s="229"/>
      <c r="K434" s="229"/>
      <c r="L434" s="233"/>
      <c r="M434" s="234"/>
      <c r="N434" s="235"/>
      <c r="O434" s="235"/>
      <c r="P434" s="235"/>
      <c r="Q434" s="235"/>
      <c r="R434" s="235"/>
      <c r="S434" s="235"/>
      <c r="T434" s="235"/>
      <c r="U434" s="236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37" t="s">
        <v>127</v>
      </c>
      <c r="AU434" s="237" t="s">
        <v>141</v>
      </c>
      <c r="AV434" s="13" t="s">
        <v>79</v>
      </c>
      <c r="AW434" s="13" t="s">
        <v>33</v>
      </c>
      <c r="AX434" s="13" t="s">
        <v>71</v>
      </c>
      <c r="AY434" s="237" t="s">
        <v>115</v>
      </c>
    </row>
    <row r="435" s="13" customFormat="1">
      <c r="A435" s="13"/>
      <c r="B435" s="228"/>
      <c r="C435" s="229"/>
      <c r="D435" s="221" t="s">
        <v>127</v>
      </c>
      <c r="E435" s="230" t="s">
        <v>19</v>
      </c>
      <c r="F435" s="231" t="s">
        <v>550</v>
      </c>
      <c r="G435" s="229"/>
      <c r="H435" s="230" t="s">
        <v>19</v>
      </c>
      <c r="I435" s="232"/>
      <c r="J435" s="229"/>
      <c r="K435" s="229"/>
      <c r="L435" s="233"/>
      <c r="M435" s="234"/>
      <c r="N435" s="235"/>
      <c r="O435" s="235"/>
      <c r="P435" s="235"/>
      <c r="Q435" s="235"/>
      <c r="R435" s="235"/>
      <c r="S435" s="235"/>
      <c r="T435" s="235"/>
      <c r="U435" s="236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37" t="s">
        <v>127</v>
      </c>
      <c r="AU435" s="237" t="s">
        <v>141</v>
      </c>
      <c r="AV435" s="13" t="s">
        <v>79</v>
      </c>
      <c r="AW435" s="13" t="s">
        <v>33</v>
      </c>
      <c r="AX435" s="13" t="s">
        <v>71</v>
      </c>
      <c r="AY435" s="237" t="s">
        <v>115</v>
      </c>
    </row>
    <row r="436" s="14" customFormat="1">
      <c r="A436" s="14"/>
      <c r="B436" s="238"/>
      <c r="C436" s="239"/>
      <c r="D436" s="221" t="s">
        <v>127</v>
      </c>
      <c r="E436" s="240" t="s">
        <v>19</v>
      </c>
      <c r="F436" s="241" t="s">
        <v>551</v>
      </c>
      <c r="G436" s="239"/>
      <c r="H436" s="242">
        <v>3.6400000000000001</v>
      </c>
      <c r="I436" s="243"/>
      <c r="J436" s="239"/>
      <c r="K436" s="239"/>
      <c r="L436" s="244"/>
      <c r="M436" s="245"/>
      <c r="N436" s="246"/>
      <c r="O436" s="246"/>
      <c r="P436" s="246"/>
      <c r="Q436" s="246"/>
      <c r="R436" s="246"/>
      <c r="S436" s="246"/>
      <c r="T436" s="246"/>
      <c r="U436" s="247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48" t="s">
        <v>127</v>
      </c>
      <c r="AU436" s="248" t="s">
        <v>141</v>
      </c>
      <c r="AV436" s="14" t="s">
        <v>81</v>
      </c>
      <c r="AW436" s="14" t="s">
        <v>33</v>
      </c>
      <c r="AX436" s="14" t="s">
        <v>71</v>
      </c>
      <c r="AY436" s="248" t="s">
        <v>115</v>
      </c>
    </row>
    <row r="437" s="13" customFormat="1">
      <c r="A437" s="13"/>
      <c r="B437" s="228"/>
      <c r="C437" s="229"/>
      <c r="D437" s="221" t="s">
        <v>127</v>
      </c>
      <c r="E437" s="230" t="s">
        <v>19</v>
      </c>
      <c r="F437" s="231" t="s">
        <v>552</v>
      </c>
      <c r="G437" s="229"/>
      <c r="H437" s="230" t="s">
        <v>19</v>
      </c>
      <c r="I437" s="232"/>
      <c r="J437" s="229"/>
      <c r="K437" s="229"/>
      <c r="L437" s="233"/>
      <c r="M437" s="234"/>
      <c r="N437" s="235"/>
      <c r="O437" s="235"/>
      <c r="P437" s="235"/>
      <c r="Q437" s="235"/>
      <c r="R437" s="235"/>
      <c r="S437" s="235"/>
      <c r="T437" s="235"/>
      <c r="U437" s="236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37" t="s">
        <v>127</v>
      </c>
      <c r="AU437" s="237" t="s">
        <v>141</v>
      </c>
      <c r="AV437" s="13" t="s">
        <v>79</v>
      </c>
      <c r="AW437" s="13" t="s">
        <v>33</v>
      </c>
      <c r="AX437" s="13" t="s">
        <v>71</v>
      </c>
      <c r="AY437" s="237" t="s">
        <v>115</v>
      </c>
    </row>
    <row r="438" s="14" customFormat="1">
      <c r="A438" s="14"/>
      <c r="B438" s="238"/>
      <c r="C438" s="239"/>
      <c r="D438" s="221" t="s">
        <v>127</v>
      </c>
      <c r="E438" s="240" t="s">
        <v>19</v>
      </c>
      <c r="F438" s="241" t="s">
        <v>553</v>
      </c>
      <c r="G438" s="239"/>
      <c r="H438" s="242">
        <v>1.9199999999999999</v>
      </c>
      <c r="I438" s="243"/>
      <c r="J438" s="239"/>
      <c r="K438" s="239"/>
      <c r="L438" s="244"/>
      <c r="M438" s="245"/>
      <c r="N438" s="246"/>
      <c r="O438" s="246"/>
      <c r="P438" s="246"/>
      <c r="Q438" s="246"/>
      <c r="R438" s="246"/>
      <c r="S438" s="246"/>
      <c r="T438" s="246"/>
      <c r="U438" s="247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48" t="s">
        <v>127</v>
      </c>
      <c r="AU438" s="248" t="s">
        <v>141</v>
      </c>
      <c r="AV438" s="14" t="s">
        <v>81</v>
      </c>
      <c r="AW438" s="14" t="s">
        <v>33</v>
      </c>
      <c r="AX438" s="14" t="s">
        <v>71</v>
      </c>
      <c r="AY438" s="248" t="s">
        <v>115</v>
      </c>
    </row>
    <row r="439" s="13" customFormat="1">
      <c r="A439" s="13"/>
      <c r="B439" s="228"/>
      <c r="C439" s="229"/>
      <c r="D439" s="221" t="s">
        <v>127</v>
      </c>
      <c r="E439" s="230" t="s">
        <v>19</v>
      </c>
      <c r="F439" s="231" t="s">
        <v>554</v>
      </c>
      <c r="G439" s="229"/>
      <c r="H439" s="230" t="s">
        <v>19</v>
      </c>
      <c r="I439" s="232"/>
      <c r="J439" s="229"/>
      <c r="K439" s="229"/>
      <c r="L439" s="233"/>
      <c r="M439" s="234"/>
      <c r="N439" s="235"/>
      <c r="O439" s="235"/>
      <c r="P439" s="235"/>
      <c r="Q439" s="235"/>
      <c r="R439" s="235"/>
      <c r="S439" s="235"/>
      <c r="T439" s="235"/>
      <c r="U439" s="236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37" t="s">
        <v>127</v>
      </c>
      <c r="AU439" s="237" t="s">
        <v>141</v>
      </c>
      <c r="AV439" s="13" t="s">
        <v>79</v>
      </c>
      <c r="AW439" s="13" t="s">
        <v>33</v>
      </c>
      <c r="AX439" s="13" t="s">
        <v>71</v>
      </c>
      <c r="AY439" s="237" t="s">
        <v>115</v>
      </c>
    </row>
    <row r="440" s="14" customFormat="1">
      <c r="A440" s="14"/>
      <c r="B440" s="238"/>
      <c r="C440" s="239"/>
      <c r="D440" s="221" t="s">
        <v>127</v>
      </c>
      <c r="E440" s="240" t="s">
        <v>19</v>
      </c>
      <c r="F440" s="241" t="s">
        <v>555</v>
      </c>
      <c r="G440" s="239"/>
      <c r="H440" s="242">
        <v>3.7519999999999998</v>
      </c>
      <c r="I440" s="243"/>
      <c r="J440" s="239"/>
      <c r="K440" s="239"/>
      <c r="L440" s="244"/>
      <c r="M440" s="245"/>
      <c r="N440" s="246"/>
      <c r="O440" s="246"/>
      <c r="P440" s="246"/>
      <c r="Q440" s="246"/>
      <c r="R440" s="246"/>
      <c r="S440" s="246"/>
      <c r="T440" s="246"/>
      <c r="U440" s="247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T440" s="248" t="s">
        <v>127</v>
      </c>
      <c r="AU440" s="248" t="s">
        <v>141</v>
      </c>
      <c r="AV440" s="14" t="s">
        <v>81</v>
      </c>
      <c r="AW440" s="14" t="s">
        <v>33</v>
      </c>
      <c r="AX440" s="14" t="s">
        <v>71</v>
      </c>
      <c r="AY440" s="248" t="s">
        <v>115</v>
      </c>
    </row>
    <row r="441" s="13" customFormat="1">
      <c r="A441" s="13"/>
      <c r="B441" s="228"/>
      <c r="C441" s="229"/>
      <c r="D441" s="221" t="s">
        <v>127</v>
      </c>
      <c r="E441" s="230" t="s">
        <v>19</v>
      </c>
      <c r="F441" s="231" t="s">
        <v>556</v>
      </c>
      <c r="G441" s="229"/>
      <c r="H441" s="230" t="s">
        <v>19</v>
      </c>
      <c r="I441" s="232"/>
      <c r="J441" s="229"/>
      <c r="K441" s="229"/>
      <c r="L441" s="233"/>
      <c r="M441" s="234"/>
      <c r="N441" s="235"/>
      <c r="O441" s="235"/>
      <c r="P441" s="235"/>
      <c r="Q441" s="235"/>
      <c r="R441" s="235"/>
      <c r="S441" s="235"/>
      <c r="T441" s="235"/>
      <c r="U441" s="236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237" t="s">
        <v>127</v>
      </c>
      <c r="AU441" s="237" t="s">
        <v>141</v>
      </c>
      <c r="AV441" s="13" t="s">
        <v>79</v>
      </c>
      <c r="AW441" s="13" t="s">
        <v>33</v>
      </c>
      <c r="AX441" s="13" t="s">
        <v>71</v>
      </c>
      <c r="AY441" s="237" t="s">
        <v>115</v>
      </c>
    </row>
    <row r="442" s="14" customFormat="1">
      <c r="A442" s="14"/>
      <c r="B442" s="238"/>
      <c r="C442" s="239"/>
      <c r="D442" s="221" t="s">
        <v>127</v>
      </c>
      <c r="E442" s="240" t="s">
        <v>19</v>
      </c>
      <c r="F442" s="241" t="s">
        <v>557</v>
      </c>
      <c r="G442" s="239"/>
      <c r="H442" s="242">
        <v>0.76800000000000002</v>
      </c>
      <c r="I442" s="243"/>
      <c r="J442" s="239"/>
      <c r="K442" s="239"/>
      <c r="L442" s="244"/>
      <c r="M442" s="245"/>
      <c r="N442" s="246"/>
      <c r="O442" s="246"/>
      <c r="P442" s="246"/>
      <c r="Q442" s="246"/>
      <c r="R442" s="246"/>
      <c r="S442" s="246"/>
      <c r="T442" s="246"/>
      <c r="U442" s="247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T442" s="248" t="s">
        <v>127</v>
      </c>
      <c r="AU442" s="248" t="s">
        <v>141</v>
      </c>
      <c r="AV442" s="14" t="s">
        <v>81</v>
      </c>
      <c r="AW442" s="14" t="s">
        <v>33</v>
      </c>
      <c r="AX442" s="14" t="s">
        <v>71</v>
      </c>
      <c r="AY442" s="248" t="s">
        <v>115</v>
      </c>
    </row>
    <row r="443" s="15" customFormat="1">
      <c r="A443" s="15"/>
      <c r="B443" s="249"/>
      <c r="C443" s="250"/>
      <c r="D443" s="221" t="s">
        <v>127</v>
      </c>
      <c r="E443" s="251" t="s">
        <v>19</v>
      </c>
      <c r="F443" s="252" t="s">
        <v>132</v>
      </c>
      <c r="G443" s="250"/>
      <c r="H443" s="253">
        <v>10.08</v>
      </c>
      <c r="I443" s="254"/>
      <c r="J443" s="250"/>
      <c r="K443" s="250"/>
      <c r="L443" s="255"/>
      <c r="M443" s="274"/>
      <c r="N443" s="275"/>
      <c r="O443" s="275"/>
      <c r="P443" s="275"/>
      <c r="Q443" s="275"/>
      <c r="R443" s="275"/>
      <c r="S443" s="275"/>
      <c r="T443" s="275"/>
      <c r="U443" s="276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T443" s="259" t="s">
        <v>127</v>
      </c>
      <c r="AU443" s="259" t="s">
        <v>141</v>
      </c>
      <c r="AV443" s="15" t="s">
        <v>121</v>
      </c>
      <c r="AW443" s="15" t="s">
        <v>33</v>
      </c>
      <c r="AX443" s="15" t="s">
        <v>79</v>
      </c>
      <c r="AY443" s="259" t="s">
        <v>115</v>
      </c>
    </row>
    <row r="444" s="2" customFormat="1" ht="6.96" customHeight="1">
      <c r="A444" s="40"/>
      <c r="B444" s="62"/>
      <c r="C444" s="63"/>
      <c r="D444" s="63"/>
      <c r="E444" s="63"/>
      <c r="F444" s="63"/>
      <c r="G444" s="63"/>
      <c r="H444" s="63"/>
      <c r="I444" s="63"/>
      <c r="J444" s="63"/>
      <c r="K444" s="63"/>
      <c r="L444" s="46"/>
      <c r="M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</row>
  </sheetData>
  <sheetProtection sheet="1" autoFilter="0" formatColumns="0" formatRows="0" objects="1" scenarios="1" spinCount="100000" saltValue="7djfu6wPzWYWKwxkyxgB0Hk22p+iivZipXdZ2WGqiMihhlHOGtchJskLkIIhyUfHnTN72eSs6JaM77ERGfMytQ==" hashValue="C6KlL77HNjCIXa9+qTicytEvDwHzZQidzSz7CnuFXat48nLvwLsLdWfGzNHTMbzSU7J92d+weLxLu6wjpHLQIA==" algorithmName="SHA-512" password="CC35"/>
  <autoFilter ref="C86:K443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hyperlinks>
    <hyperlink ref="F118" r:id="rId1" display="https://podminky.urs.cz/item/CS_URS_2024_02/115101202"/>
    <hyperlink ref="F155" r:id="rId2" display="https://podminky.urs.cz/item/CS_URS_2023_01/985131111"/>
    <hyperlink ref="F185" r:id="rId3" display="https://podminky.urs.cz/item/CS_URS_2024_02/321212345"/>
    <hyperlink ref="F196" r:id="rId4" display="https://podminky.urs.cz/item/CS_URS_2024_02/985142211"/>
    <hyperlink ref="F219" r:id="rId5" display="https://podminky.urs.cz/item/CS_URS_2024_02/985142911"/>
    <hyperlink ref="F228" r:id="rId6" display="https://podminky.urs.cz/item/CS_URS_2023_01/985232111"/>
    <hyperlink ref="F253" r:id="rId7" display="https://podminky.urs.cz/item/CS_URS_2024_02/985232191"/>
    <hyperlink ref="F262" r:id="rId8" display="https://podminky.urs.cz/item/CS_URS_2023_01/985233111"/>
    <hyperlink ref="F286" r:id="rId9" display="https://podminky.urs.cz/item/CS_URS_2024_02/985233911"/>
    <hyperlink ref="F295" r:id="rId10" display="https://podminky.urs.cz/item/CS_URS_2024_02/114203103"/>
    <hyperlink ref="F307" r:id="rId11" display="https://podminky.urs.cz/item/CS_URS_2024_02/451317112"/>
    <hyperlink ref="F318" r:id="rId12" display="https://podminky.urs.cz/item/CS_URS_2024_02/465513427"/>
    <hyperlink ref="F330" r:id="rId13" display="https://podminky.urs.cz/item/CS_URS_2024_02/181951114"/>
    <hyperlink ref="F352" r:id="rId14" display="https://podminky.urs.cz/item/CS_URS_2024_02/997013861"/>
    <hyperlink ref="F360" r:id="rId15" display="https://podminky.urs.cz/item/CS_URS_2023_01/998323011"/>
    <hyperlink ref="F370" r:id="rId16" display="https://podminky.urs.cz/item/CS_URS_2024_02/964076211"/>
    <hyperlink ref="F377" r:id="rId17" display="https://podminky.urs.cz/item/CS_URS_2022_02/767996702"/>
    <hyperlink ref="F383" r:id="rId18" display="https://podminky.urs.cz/item/CS_URS_2024_02/317941121"/>
    <hyperlink ref="F390" r:id="rId19" display="https://podminky.urs.cz/item/CS_URS_2023_01/953961215"/>
    <hyperlink ref="F396" r:id="rId20" display="https://podminky.urs.cz/item/CS_URS_2024_02/767995113"/>
    <hyperlink ref="F425" r:id="rId21" display="https://podminky.urs.cz/item/CS_URS_2023_01/628613611"/>
    <hyperlink ref="F432" r:id="rId22" display="https://podminky.urs.cz/item/CS_URS_2023_01/783347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3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87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81</v>
      </c>
    </row>
    <row r="4" s="1" customFormat="1" ht="24.96" customHeight="1">
      <c r="B4" s="22"/>
      <c r="D4" s="133" t="s">
        <v>88</v>
      </c>
      <c r="L4" s="22"/>
      <c r="M4" s="134" t="s">
        <v>10</v>
      </c>
      <c r="AT4" s="19" t="s">
        <v>33</v>
      </c>
    </row>
    <row r="5" s="1" customFormat="1" ht="6.96" customHeight="1">
      <c r="B5" s="22"/>
      <c r="L5" s="22"/>
    </row>
    <row r="6" s="1" customFormat="1" ht="12" customHeight="1">
      <c r="B6" s="22"/>
      <c r="D6" s="135" t="s">
        <v>16</v>
      </c>
      <c r="L6" s="22"/>
    </row>
    <row r="7" s="1" customFormat="1" ht="16.5" customHeight="1">
      <c r="B7" s="22"/>
      <c r="E7" s="136" t="str">
        <f>'Rekapitulace stavby'!K6</f>
        <v>Zlatý potok, Třemošnice, oprava štěrkových přepážek, ř.km 3,500, 3,740</v>
      </c>
      <c r="F7" s="135"/>
      <c r="G7" s="135"/>
      <c r="H7" s="135"/>
      <c r="L7" s="22"/>
    </row>
    <row r="8" s="2" customFormat="1" ht="12" customHeight="1">
      <c r="A8" s="40"/>
      <c r="B8" s="46"/>
      <c r="C8" s="40"/>
      <c r="D8" s="135" t="s">
        <v>89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558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19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21</v>
      </c>
      <c r="E12" s="40"/>
      <c r="F12" s="139" t="s">
        <v>22</v>
      </c>
      <c r="G12" s="40"/>
      <c r="H12" s="40"/>
      <c r="I12" s="135" t="s">
        <v>23</v>
      </c>
      <c r="J12" s="140" t="str">
        <f>'Rekapitulace stavby'!AN8</f>
        <v>31.10.2024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25</v>
      </c>
      <c r="E14" s="40"/>
      <c r="F14" s="40"/>
      <c r="G14" s="40"/>
      <c r="H14" s="40"/>
      <c r="I14" s="135" t="s">
        <v>26</v>
      </c>
      <c r="J14" s="139" t="s">
        <v>19</v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27</v>
      </c>
      <c r="F15" s="40"/>
      <c r="G15" s="40"/>
      <c r="H15" s="40"/>
      <c r="I15" s="135" t="s">
        <v>28</v>
      </c>
      <c r="J15" s="139" t="s">
        <v>19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29</v>
      </c>
      <c r="E17" s="40"/>
      <c r="F17" s="40"/>
      <c r="G17" s="40"/>
      <c r="H17" s="40"/>
      <c r="I17" s="135" t="s">
        <v>26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28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31</v>
      </c>
      <c r="E20" s="40"/>
      <c r="F20" s="40"/>
      <c r="G20" s="40"/>
      <c r="H20" s="40"/>
      <c r="I20" s="135" t="s">
        <v>26</v>
      </c>
      <c r="J20" s="139" t="s">
        <v>19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32</v>
      </c>
      <c r="F21" s="40"/>
      <c r="G21" s="40"/>
      <c r="H21" s="40"/>
      <c r="I21" s="135" t="s">
        <v>28</v>
      </c>
      <c r="J21" s="139" t="s">
        <v>19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34</v>
      </c>
      <c r="E23" s="40"/>
      <c r="F23" s="40"/>
      <c r="G23" s="40"/>
      <c r="H23" s="40"/>
      <c r="I23" s="135" t="s">
        <v>26</v>
      </c>
      <c r="J23" s="139" t="s">
        <v>19</v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">
        <v>32</v>
      </c>
      <c r="F24" s="40"/>
      <c r="G24" s="40"/>
      <c r="H24" s="40"/>
      <c r="I24" s="135" t="s">
        <v>28</v>
      </c>
      <c r="J24" s="139" t="s">
        <v>19</v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35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37</v>
      </c>
      <c r="E30" s="40"/>
      <c r="F30" s="40"/>
      <c r="G30" s="40"/>
      <c r="H30" s="40"/>
      <c r="I30" s="40"/>
      <c r="J30" s="147">
        <f>ROUND(J84,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39</v>
      </c>
      <c r="G32" s="40"/>
      <c r="H32" s="40"/>
      <c r="I32" s="148" t="s">
        <v>38</v>
      </c>
      <c r="J32" s="148" t="s">
        <v>40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hidden="1" s="2" customFormat="1" ht="14.4" customHeight="1">
      <c r="A33" s="40"/>
      <c r="B33" s="46"/>
      <c r="C33" s="40"/>
      <c r="D33" s="149" t="s">
        <v>41</v>
      </c>
      <c r="E33" s="135" t="s">
        <v>42</v>
      </c>
      <c r="F33" s="150">
        <f>ROUND((SUM(BE84:BE187)),  2)</f>
        <v>0</v>
      </c>
      <c r="G33" s="40"/>
      <c r="H33" s="40"/>
      <c r="I33" s="151">
        <v>0.20999999999999999</v>
      </c>
      <c r="J33" s="150">
        <f>ROUND(((SUM(BE84:BE187))*I33),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hidden="1" s="2" customFormat="1" ht="14.4" customHeight="1">
      <c r="A34" s="40"/>
      <c r="B34" s="46"/>
      <c r="C34" s="40"/>
      <c r="D34" s="40"/>
      <c r="E34" s="135" t="s">
        <v>43</v>
      </c>
      <c r="F34" s="150">
        <f>ROUND((SUM(BF84:BF187)),  2)</f>
        <v>0</v>
      </c>
      <c r="G34" s="40"/>
      <c r="H34" s="40"/>
      <c r="I34" s="151">
        <v>0.12</v>
      </c>
      <c r="J34" s="150">
        <f>ROUND(((SUM(BF84:BF187))*I34),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35" t="s">
        <v>41</v>
      </c>
      <c r="E35" s="135" t="s">
        <v>44</v>
      </c>
      <c r="F35" s="150">
        <f>ROUND((SUM(BG84:BG187)),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35" t="s">
        <v>45</v>
      </c>
      <c r="F36" s="150">
        <f>ROUND((SUM(BH84:BH187)),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46</v>
      </c>
      <c r="F37" s="150">
        <f>ROUND((SUM(BI84:BI187)),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47</v>
      </c>
      <c r="E39" s="154"/>
      <c r="F39" s="154"/>
      <c r="G39" s="155" t="s">
        <v>48</v>
      </c>
      <c r="H39" s="156" t="s">
        <v>49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91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>Zlatý potok, Třemošnice, oprava štěrkových přepážek, ř.km 3,500, 3,740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89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2" t="str">
        <f>E9</f>
        <v>VON - Vedlejší a ostatní náklady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5" t="str">
        <f>IF(J12="","",J12)</f>
        <v>31.10.2024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25</v>
      </c>
      <c r="D54" s="42"/>
      <c r="E54" s="42"/>
      <c r="F54" s="29" t="str">
        <f>E15</f>
        <v>Pla, s.p. - Závod Pardubice</v>
      </c>
      <c r="G54" s="42"/>
      <c r="H54" s="42"/>
      <c r="I54" s="34" t="s">
        <v>31</v>
      </c>
      <c r="J54" s="38" t="str">
        <f>E21</f>
        <v>Pla, s.p. - Ing. P. Kunc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5.6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Pla, s.p. - Ing. P. Kunc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92</v>
      </c>
      <c r="D57" s="165"/>
      <c r="E57" s="165"/>
      <c r="F57" s="165"/>
      <c r="G57" s="165"/>
      <c r="H57" s="165"/>
      <c r="I57" s="165"/>
      <c r="J57" s="166" t="s">
        <v>93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69</v>
      </c>
      <c r="D59" s="42"/>
      <c r="E59" s="42"/>
      <c r="F59" s="42"/>
      <c r="G59" s="42"/>
      <c r="H59" s="42"/>
      <c r="I59" s="42"/>
      <c r="J59" s="105">
        <f>J84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94</v>
      </c>
    </row>
    <row r="60" s="9" customFormat="1" ht="24.96" customHeight="1">
      <c r="A60" s="9"/>
      <c r="B60" s="168"/>
      <c r="C60" s="169"/>
      <c r="D60" s="170" t="s">
        <v>559</v>
      </c>
      <c r="E60" s="171"/>
      <c r="F60" s="171"/>
      <c r="G60" s="171"/>
      <c r="H60" s="171"/>
      <c r="I60" s="171"/>
      <c r="J60" s="172">
        <f>J85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560</v>
      </c>
      <c r="E61" s="177"/>
      <c r="F61" s="177"/>
      <c r="G61" s="177"/>
      <c r="H61" s="177"/>
      <c r="I61" s="177"/>
      <c r="J61" s="178">
        <f>J86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561</v>
      </c>
      <c r="E62" s="177"/>
      <c r="F62" s="177"/>
      <c r="G62" s="177"/>
      <c r="H62" s="177"/>
      <c r="I62" s="177"/>
      <c r="J62" s="178">
        <f>J112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562</v>
      </c>
      <c r="E63" s="177"/>
      <c r="F63" s="177"/>
      <c r="G63" s="177"/>
      <c r="H63" s="177"/>
      <c r="I63" s="177"/>
      <c r="J63" s="178">
        <f>J131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563</v>
      </c>
      <c r="E64" s="177"/>
      <c r="F64" s="177"/>
      <c r="G64" s="177"/>
      <c r="H64" s="177"/>
      <c r="I64" s="177"/>
      <c r="J64" s="178">
        <f>J155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137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137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64"/>
      <c r="C70" s="65"/>
      <c r="D70" s="65"/>
      <c r="E70" s="65"/>
      <c r="F70" s="65"/>
      <c r="G70" s="65"/>
      <c r="H70" s="65"/>
      <c r="I70" s="65"/>
      <c r="J70" s="65"/>
      <c r="K70" s="65"/>
      <c r="L70" s="137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5" t="s">
        <v>99</v>
      </c>
      <c r="D71" s="42"/>
      <c r="E71" s="42"/>
      <c r="F71" s="42"/>
      <c r="G71" s="42"/>
      <c r="H71" s="42"/>
      <c r="I71" s="42"/>
      <c r="J71" s="42"/>
      <c r="K71" s="42"/>
      <c r="L71" s="137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16</v>
      </c>
      <c r="D73" s="42"/>
      <c r="E73" s="42"/>
      <c r="F73" s="42"/>
      <c r="G73" s="42"/>
      <c r="H73" s="42"/>
      <c r="I73" s="42"/>
      <c r="J73" s="42"/>
      <c r="K73" s="42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163" t="str">
        <f>E7</f>
        <v>Zlatý potok, Třemošnice, oprava štěrkových přepážek, ř.km 3,500, 3,740</v>
      </c>
      <c r="F74" s="34"/>
      <c r="G74" s="34"/>
      <c r="H74" s="34"/>
      <c r="I74" s="42"/>
      <c r="J74" s="42"/>
      <c r="K74" s="42"/>
      <c r="L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89</v>
      </c>
      <c r="D75" s="42"/>
      <c r="E75" s="42"/>
      <c r="F75" s="42"/>
      <c r="G75" s="42"/>
      <c r="H75" s="42"/>
      <c r="I75" s="42"/>
      <c r="J75" s="42"/>
      <c r="K75" s="42"/>
      <c r="L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72" t="str">
        <f>E9</f>
        <v>VON - Vedlejší a ostatní náklady</v>
      </c>
      <c r="F76" s="42"/>
      <c r="G76" s="42"/>
      <c r="H76" s="42"/>
      <c r="I76" s="42"/>
      <c r="J76" s="42"/>
      <c r="K76" s="42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21</v>
      </c>
      <c r="D78" s="42"/>
      <c r="E78" s="42"/>
      <c r="F78" s="29" t="str">
        <f>F12</f>
        <v xml:space="preserve"> </v>
      </c>
      <c r="G78" s="42"/>
      <c r="H78" s="42"/>
      <c r="I78" s="34" t="s">
        <v>23</v>
      </c>
      <c r="J78" s="75" t="str">
        <f>IF(J12="","",J12)</f>
        <v>31.10.2024</v>
      </c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25.65" customHeight="1">
      <c r="A80" s="40"/>
      <c r="B80" s="41"/>
      <c r="C80" s="34" t="s">
        <v>25</v>
      </c>
      <c r="D80" s="42"/>
      <c r="E80" s="42"/>
      <c r="F80" s="29" t="str">
        <f>E15</f>
        <v>Pla, s.p. - Závod Pardubice</v>
      </c>
      <c r="G80" s="42"/>
      <c r="H80" s="42"/>
      <c r="I80" s="34" t="s">
        <v>31</v>
      </c>
      <c r="J80" s="38" t="str">
        <f>E21</f>
        <v>Pla, s.p. - Ing. P. Kunc</v>
      </c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25.65" customHeight="1">
      <c r="A81" s="40"/>
      <c r="B81" s="41"/>
      <c r="C81" s="34" t="s">
        <v>29</v>
      </c>
      <c r="D81" s="42"/>
      <c r="E81" s="42"/>
      <c r="F81" s="29" t="str">
        <f>IF(E18="","",E18)</f>
        <v>Vyplň údaj</v>
      </c>
      <c r="G81" s="42"/>
      <c r="H81" s="42"/>
      <c r="I81" s="34" t="s">
        <v>34</v>
      </c>
      <c r="J81" s="38" t="str">
        <f>E24</f>
        <v>Pla, s.p. - Ing. P. Kunc</v>
      </c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1" customFormat="1" ht="29.28" customHeight="1">
      <c r="A83" s="180"/>
      <c r="B83" s="181"/>
      <c r="C83" s="182" t="s">
        <v>100</v>
      </c>
      <c r="D83" s="183" t="s">
        <v>56</v>
      </c>
      <c r="E83" s="183" t="s">
        <v>52</v>
      </c>
      <c r="F83" s="183" t="s">
        <v>53</v>
      </c>
      <c r="G83" s="183" t="s">
        <v>101</v>
      </c>
      <c r="H83" s="183" t="s">
        <v>102</v>
      </c>
      <c r="I83" s="183" t="s">
        <v>103</v>
      </c>
      <c r="J83" s="184" t="s">
        <v>93</v>
      </c>
      <c r="K83" s="185" t="s">
        <v>104</v>
      </c>
      <c r="L83" s="186"/>
      <c r="M83" s="95" t="s">
        <v>19</v>
      </c>
      <c r="N83" s="96" t="s">
        <v>41</v>
      </c>
      <c r="O83" s="96" t="s">
        <v>105</v>
      </c>
      <c r="P83" s="96" t="s">
        <v>106</v>
      </c>
      <c r="Q83" s="96" t="s">
        <v>107</v>
      </c>
      <c r="R83" s="96" t="s">
        <v>108</v>
      </c>
      <c r="S83" s="96" t="s">
        <v>109</v>
      </c>
      <c r="T83" s="96" t="s">
        <v>110</v>
      </c>
      <c r="U83" s="97" t="s">
        <v>111</v>
      </c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</row>
    <row r="84" s="2" customFormat="1" ht="22.8" customHeight="1">
      <c r="A84" s="40"/>
      <c r="B84" s="41"/>
      <c r="C84" s="102" t="s">
        <v>112</v>
      </c>
      <c r="D84" s="42"/>
      <c r="E84" s="42"/>
      <c r="F84" s="42"/>
      <c r="G84" s="42"/>
      <c r="H84" s="42"/>
      <c r="I84" s="42"/>
      <c r="J84" s="187">
        <f>BK84</f>
        <v>0</v>
      </c>
      <c r="K84" s="42"/>
      <c r="L84" s="46"/>
      <c r="M84" s="98"/>
      <c r="N84" s="188"/>
      <c r="O84" s="99"/>
      <c r="P84" s="189">
        <f>P85</f>
        <v>0</v>
      </c>
      <c r="Q84" s="99"/>
      <c r="R84" s="189">
        <f>R85</f>
        <v>0</v>
      </c>
      <c r="S84" s="99"/>
      <c r="T84" s="189">
        <f>T85</f>
        <v>0</v>
      </c>
      <c r="U84" s="10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9" t="s">
        <v>70</v>
      </c>
      <c r="AU84" s="19" t="s">
        <v>94</v>
      </c>
      <c r="BK84" s="190">
        <f>BK85</f>
        <v>0</v>
      </c>
    </row>
    <row r="85" s="12" customFormat="1" ht="25.92" customHeight="1">
      <c r="A85" s="12"/>
      <c r="B85" s="191"/>
      <c r="C85" s="192"/>
      <c r="D85" s="193" t="s">
        <v>70</v>
      </c>
      <c r="E85" s="194" t="s">
        <v>564</v>
      </c>
      <c r="F85" s="194" t="s">
        <v>565</v>
      </c>
      <c r="G85" s="192"/>
      <c r="H85" s="192"/>
      <c r="I85" s="195"/>
      <c r="J85" s="196">
        <f>BK85</f>
        <v>0</v>
      </c>
      <c r="K85" s="192"/>
      <c r="L85" s="197"/>
      <c r="M85" s="198"/>
      <c r="N85" s="199"/>
      <c r="O85" s="199"/>
      <c r="P85" s="200">
        <f>P86+P112+P131+P155</f>
        <v>0</v>
      </c>
      <c r="Q85" s="199"/>
      <c r="R85" s="200">
        <f>R86+R112+R131+R155</f>
        <v>0</v>
      </c>
      <c r="S85" s="199"/>
      <c r="T85" s="200">
        <f>T86+T112+T131+T155</f>
        <v>0</v>
      </c>
      <c r="U85" s="201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2" t="s">
        <v>79</v>
      </c>
      <c r="AT85" s="203" t="s">
        <v>70</v>
      </c>
      <c r="AU85" s="203" t="s">
        <v>71</v>
      </c>
      <c r="AY85" s="202" t="s">
        <v>115</v>
      </c>
      <c r="BK85" s="204">
        <f>BK86+BK112+BK131+BK155</f>
        <v>0</v>
      </c>
    </row>
    <row r="86" s="12" customFormat="1" ht="22.8" customHeight="1">
      <c r="A86" s="12"/>
      <c r="B86" s="191"/>
      <c r="C86" s="192"/>
      <c r="D86" s="193" t="s">
        <v>70</v>
      </c>
      <c r="E86" s="205" t="s">
        <v>566</v>
      </c>
      <c r="F86" s="205" t="s">
        <v>567</v>
      </c>
      <c r="G86" s="192"/>
      <c r="H86" s="192"/>
      <c r="I86" s="195"/>
      <c r="J86" s="206">
        <f>BK86</f>
        <v>0</v>
      </c>
      <c r="K86" s="192"/>
      <c r="L86" s="197"/>
      <c r="M86" s="198"/>
      <c r="N86" s="199"/>
      <c r="O86" s="199"/>
      <c r="P86" s="200">
        <f>SUM(P87:P111)</f>
        <v>0</v>
      </c>
      <c r="Q86" s="199"/>
      <c r="R86" s="200">
        <f>SUM(R87:R111)</f>
        <v>0</v>
      </c>
      <c r="S86" s="199"/>
      <c r="T86" s="200">
        <f>SUM(T87:T111)</f>
        <v>0</v>
      </c>
      <c r="U86" s="201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2" t="s">
        <v>79</v>
      </c>
      <c r="AT86" s="203" t="s">
        <v>70</v>
      </c>
      <c r="AU86" s="203" t="s">
        <v>79</v>
      </c>
      <c r="AY86" s="202" t="s">
        <v>115</v>
      </c>
      <c r="BK86" s="204">
        <f>SUM(BK87:BK111)</f>
        <v>0</v>
      </c>
    </row>
    <row r="87" s="2" customFormat="1" ht="16.5" customHeight="1">
      <c r="A87" s="40"/>
      <c r="B87" s="41"/>
      <c r="C87" s="207" t="s">
        <v>79</v>
      </c>
      <c r="D87" s="207" t="s">
        <v>117</v>
      </c>
      <c r="E87" s="208" t="s">
        <v>568</v>
      </c>
      <c r="F87" s="209" t="s">
        <v>569</v>
      </c>
      <c r="G87" s="210" t="s">
        <v>272</v>
      </c>
      <c r="H87" s="211">
        <v>1</v>
      </c>
      <c r="I87" s="212"/>
      <c r="J87" s="213">
        <f>ROUND(I87*H87,2)</f>
        <v>0</v>
      </c>
      <c r="K87" s="214"/>
      <c r="L87" s="46"/>
      <c r="M87" s="215" t="s">
        <v>19</v>
      </c>
      <c r="N87" s="216" t="s">
        <v>44</v>
      </c>
      <c r="O87" s="87"/>
      <c r="P87" s="217">
        <f>O87*H87</f>
        <v>0</v>
      </c>
      <c r="Q87" s="217">
        <v>0</v>
      </c>
      <c r="R87" s="217">
        <f>Q87*H87</f>
        <v>0</v>
      </c>
      <c r="S87" s="217">
        <v>0</v>
      </c>
      <c r="T87" s="217">
        <f>S87*H87</f>
        <v>0</v>
      </c>
      <c r="U87" s="218" t="s">
        <v>19</v>
      </c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9" t="s">
        <v>121</v>
      </c>
      <c r="AT87" s="219" t="s">
        <v>117</v>
      </c>
      <c r="AU87" s="219" t="s">
        <v>81</v>
      </c>
      <c r="AY87" s="19" t="s">
        <v>115</v>
      </c>
      <c r="BE87" s="220">
        <f>IF(N87="základní",J87,0)</f>
        <v>0</v>
      </c>
      <c r="BF87" s="220">
        <f>IF(N87="snížená",J87,0)</f>
        <v>0</v>
      </c>
      <c r="BG87" s="220">
        <f>IF(N87="zákl. přenesená",J87,0)</f>
        <v>0</v>
      </c>
      <c r="BH87" s="220">
        <f>IF(N87="sníž. přenesená",J87,0)</f>
        <v>0</v>
      </c>
      <c r="BI87" s="220">
        <f>IF(N87="nulová",J87,0)</f>
        <v>0</v>
      </c>
      <c r="BJ87" s="19" t="s">
        <v>121</v>
      </c>
      <c r="BK87" s="220">
        <f>ROUND(I87*H87,2)</f>
        <v>0</v>
      </c>
      <c r="BL87" s="19" t="s">
        <v>121</v>
      </c>
      <c r="BM87" s="219" t="s">
        <v>570</v>
      </c>
    </row>
    <row r="88" s="2" customFormat="1">
      <c r="A88" s="40"/>
      <c r="B88" s="41"/>
      <c r="C88" s="42"/>
      <c r="D88" s="221" t="s">
        <v>123</v>
      </c>
      <c r="E88" s="42"/>
      <c r="F88" s="222" t="s">
        <v>569</v>
      </c>
      <c r="G88" s="42"/>
      <c r="H88" s="42"/>
      <c r="I88" s="223"/>
      <c r="J88" s="42"/>
      <c r="K88" s="42"/>
      <c r="L88" s="46"/>
      <c r="M88" s="224"/>
      <c r="N88" s="225"/>
      <c r="O88" s="87"/>
      <c r="P88" s="87"/>
      <c r="Q88" s="87"/>
      <c r="R88" s="87"/>
      <c r="S88" s="87"/>
      <c r="T88" s="87"/>
      <c r="U88" s="88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123</v>
      </c>
      <c r="AU88" s="19" t="s">
        <v>81</v>
      </c>
    </row>
    <row r="89" s="13" customFormat="1">
      <c r="A89" s="13"/>
      <c r="B89" s="228"/>
      <c r="C89" s="229"/>
      <c r="D89" s="221" t="s">
        <v>127</v>
      </c>
      <c r="E89" s="230" t="s">
        <v>19</v>
      </c>
      <c r="F89" s="231" t="s">
        <v>571</v>
      </c>
      <c r="G89" s="229"/>
      <c r="H89" s="230" t="s">
        <v>19</v>
      </c>
      <c r="I89" s="232"/>
      <c r="J89" s="229"/>
      <c r="K89" s="229"/>
      <c r="L89" s="233"/>
      <c r="M89" s="234"/>
      <c r="N89" s="235"/>
      <c r="O89" s="235"/>
      <c r="P89" s="235"/>
      <c r="Q89" s="235"/>
      <c r="R89" s="235"/>
      <c r="S89" s="235"/>
      <c r="T89" s="235"/>
      <c r="U89" s="236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T89" s="237" t="s">
        <v>127</v>
      </c>
      <c r="AU89" s="237" t="s">
        <v>81</v>
      </c>
      <c r="AV89" s="13" t="s">
        <v>79</v>
      </c>
      <c r="AW89" s="13" t="s">
        <v>33</v>
      </c>
      <c r="AX89" s="13" t="s">
        <v>71</v>
      </c>
      <c r="AY89" s="237" t="s">
        <v>115</v>
      </c>
    </row>
    <row r="90" s="13" customFormat="1">
      <c r="A90" s="13"/>
      <c r="B90" s="228"/>
      <c r="C90" s="229"/>
      <c r="D90" s="221" t="s">
        <v>127</v>
      </c>
      <c r="E90" s="230" t="s">
        <v>19</v>
      </c>
      <c r="F90" s="231" t="s">
        <v>572</v>
      </c>
      <c r="G90" s="229"/>
      <c r="H90" s="230" t="s">
        <v>19</v>
      </c>
      <c r="I90" s="232"/>
      <c r="J90" s="229"/>
      <c r="K90" s="229"/>
      <c r="L90" s="233"/>
      <c r="M90" s="234"/>
      <c r="N90" s="235"/>
      <c r="O90" s="235"/>
      <c r="P90" s="235"/>
      <c r="Q90" s="235"/>
      <c r="R90" s="235"/>
      <c r="S90" s="235"/>
      <c r="T90" s="235"/>
      <c r="U90" s="236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7" t="s">
        <v>127</v>
      </c>
      <c r="AU90" s="237" t="s">
        <v>81</v>
      </c>
      <c r="AV90" s="13" t="s">
        <v>79</v>
      </c>
      <c r="AW90" s="13" t="s">
        <v>33</v>
      </c>
      <c r="AX90" s="13" t="s">
        <v>71</v>
      </c>
      <c r="AY90" s="237" t="s">
        <v>115</v>
      </c>
    </row>
    <row r="91" s="13" customFormat="1">
      <c r="A91" s="13"/>
      <c r="B91" s="228"/>
      <c r="C91" s="229"/>
      <c r="D91" s="221" t="s">
        <v>127</v>
      </c>
      <c r="E91" s="230" t="s">
        <v>19</v>
      </c>
      <c r="F91" s="231" t="s">
        <v>573</v>
      </c>
      <c r="G91" s="229"/>
      <c r="H91" s="230" t="s">
        <v>19</v>
      </c>
      <c r="I91" s="232"/>
      <c r="J91" s="229"/>
      <c r="K91" s="229"/>
      <c r="L91" s="233"/>
      <c r="M91" s="234"/>
      <c r="N91" s="235"/>
      <c r="O91" s="235"/>
      <c r="P91" s="235"/>
      <c r="Q91" s="235"/>
      <c r="R91" s="235"/>
      <c r="S91" s="235"/>
      <c r="T91" s="235"/>
      <c r="U91" s="236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7" t="s">
        <v>127</v>
      </c>
      <c r="AU91" s="237" t="s">
        <v>81</v>
      </c>
      <c r="AV91" s="13" t="s">
        <v>79</v>
      </c>
      <c r="AW91" s="13" t="s">
        <v>33</v>
      </c>
      <c r="AX91" s="13" t="s">
        <v>71</v>
      </c>
      <c r="AY91" s="237" t="s">
        <v>115</v>
      </c>
    </row>
    <row r="92" s="13" customFormat="1">
      <c r="A92" s="13"/>
      <c r="B92" s="228"/>
      <c r="C92" s="229"/>
      <c r="D92" s="221" t="s">
        <v>127</v>
      </c>
      <c r="E92" s="230" t="s">
        <v>19</v>
      </c>
      <c r="F92" s="231" t="s">
        <v>574</v>
      </c>
      <c r="G92" s="229"/>
      <c r="H92" s="230" t="s">
        <v>19</v>
      </c>
      <c r="I92" s="232"/>
      <c r="J92" s="229"/>
      <c r="K92" s="229"/>
      <c r="L92" s="233"/>
      <c r="M92" s="234"/>
      <c r="N92" s="235"/>
      <c r="O92" s="235"/>
      <c r="P92" s="235"/>
      <c r="Q92" s="235"/>
      <c r="R92" s="235"/>
      <c r="S92" s="235"/>
      <c r="T92" s="235"/>
      <c r="U92" s="236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7" t="s">
        <v>127</v>
      </c>
      <c r="AU92" s="237" t="s">
        <v>81</v>
      </c>
      <c r="AV92" s="13" t="s">
        <v>79</v>
      </c>
      <c r="AW92" s="13" t="s">
        <v>33</v>
      </c>
      <c r="AX92" s="13" t="s">
        <v>71</v>
      </c>
      <c r="AY92" s="237" t="s">
        <v>115</v>
      </c>
    </row>
    <row r="93" s="13" customFormat="1">
      <c r="A93" s="13"/>
      <c r="B93" s="228"/>
      <c r="C93" s="229"/>
      <c r="D93" s="221" t="s">
        <v>127</v>
      </c>
      <c r="E93" s="230" t="s">
        <v>19</v>
      </c>
      <c r="F93" s="231" t="s">
        <v>575</v>
      </c>
      <c r="G93" s="229"/>
      <c r="H93" s="230" t="s">
        <v>19</v>
      </c>
      <c r="I93" s="232"/>
      <c r="J93" s="229"/>
      <c r="K93" s="229"/>
      <c r="L93" s="233"/>
      <c r="M93" s="234"/>
      <c r="N93" s="235"/>
      <c r="O93" s="235"/>
      <c r="P93" s="235"/>
      <c r="Q93" s="235"/>
      <c r="R93" s="235"/>
      <c r="S93" s="235"/>
      <c r="T93" s="235"/>
      <c r="U93" s="236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7" t="s">
        <v>127</v>
      </c>
      <c r="AU93" s="237" t="s">
        <v>81</v>
      </c>
      <c r="AV93" s="13" t="s">
        <v>79</v>
      </c>
      <c r="AW93" s="13" t="s">
        <v>33</v>
      </c>
      <c r="AX93" s="13" t="s">
        <v>71</v>
      </c>
      <c r="AY93" s="237" t="s">
        <v>115</v>
      </c>
    </row>
    <row r="94" s="13" customFormat="1">
      <c r="A94" s="13"/>
      <c r="B94" s="228"/>
      <c r="C94" s="229"/>
      <c r="D94" s="221" t="s">
        <v>127</v>
      </c>
      <c r="E94" s="230" t="s">
        <v>19</v>
      </c>
      <c r="F94" s="231" t="s">
        <v>576</v>
      </c>
      <c r="G94" s="229"/>
      <c r="H94" s="230" t="s">
        <v>19</v>
      </c>
      <c r="I94" s="232"/>
      <c r="J94" s="229"/>
      <c r="K94" s="229"/>
      <c r="L94" s="233"/>
      <c r="M94" s="234"/>
      <c r="N94" s="235"/>
      <c r="O94" s="235"/>
      <c r="P94" s="235"/>
      <c r="Q94" s="235"/>
      <c r="R94" s="235"/>
      <c r="S94" s="235"/>
      <c r="T94" s="235"/>
      <c r="U94" s="236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7" t="s">
        <v>127</v>
      </c>
      <c r="AU94" s="237" t="s">
        <v>81</v>
      </c>
      <c r="AV94" s="13" t="s">
        <v>79</v>
      </c>
      <c r="AW94" s="13" t="s">
        <v>33</v>
      </c>
      <c r="AX94" s="13" t="s">
        <v>71</v>
      </c>
      <c r="AY94" s="237" t="s">
        <v>115</v>
      </c>
    </row>
    <row r="95" s="13" customFormat="1">
      <c r="A95" s="13"/>
      <c r="B95" s="228"/>
      <c r="C95" s="229"/>
      <c r="D95" s="221" t="s">
        <v>127</v>
      </c>
      <c r="E95" s="230" t="s">
        <v>19</v>
      </c>
      <c r="F95" s="231" t="s">
        <v>577</v>
      </c>
      <c r="G95" s="229"/>
      <c r="H95" s="230" t="s">
        <v>19</v>
      </c>
      <c r="I95" s="232"/>
      <c r="J95" s="229"/>
      <c r="K95" s="229"/>
      <c r="L95" s="233"/>
      <c r="M95" s="234"/>
      <c r="N95" s="235"/>
      <c r="O95" s="235"/>
      <c r="P95" s="235"/>
      <c r="Q95" s="235"/>
      <c r="R95" s="235"/>
      <c r="S95" s="235"/>
      <c r="T95" s="235"/>
      <c r="U95" s="236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7" t="s">
        <v>127</v>
      </c>
      <c r="AU95" s="237" t="s">
        <v>81</v>
      </c>
      <c r="AV95" s="13" t="s">
        <v>79</v>
      </c>
      <c r="AW95" s="13" t="s">
        <v>33</v>
      </c>
      <c r="AX95" s="13" t="s">
        <v>71</v>
      </c>
      <c r="AY95" s="237" t="s">
        <v>115</v>
      </c>
    </row>
    <row r="96" s="13" customFormat="1">
      <c r="A96" s="13"/>
      <c r="B96" s="228"/>
      <c r="C96" s="229"/>
      <c r="D96" s="221" t="s">
        <v>127</v>
      </c>
      <c r="E96" s="230" t="s">
        <v>19</v>
      </c>
      <c r="F96" s="231" t="s">
        <v>578</v>
      </c>
      <c r="G96" s="229"/>
      <c r="H96" s="230" t="s">
        <v>19</v>
      </c>
      <c r="I96" s="232"/>
      <c r="J96" s="229"/>
      <c r="K96" s="229"/>
      <c r="L96" s="233"/>
      <c r="M96" s="234"/>
      <c r="N96" s="235"/>
      <c r="O96" s="235"/>
      <c r="P96" s="235"/>
      <c r="Q96" s="235"/>
      <c r="R96" s="235"/>
      <c r="S96" s="235"/>
      <c r="T96" s="235"/>
      <c r="U96" s="236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7" t="s">
        <v>127</v>
      </c>
      <c r="AU96" s="237" t="s">
        <v>81</v>
      </c>
      <c r="AV96" s="13" t="s">
        <v>79</v>
      </c>
      <c r="AW96" s="13" t="s">
        <v>33</v>
      </c>
      <c r="AX96" s="13" t="s">
        <v>71</v>
      </c>
      <c r="AY96" s="237" t="s">
        <v>115</v>
      </c>
    </row>
    <row r="97" s="13" customFormat="1">
      <c r="A97" s="13"/>
      <c r="B97" s="228"/>
      <c r="C97" s="229"/>
      <c r="D97" s="221" t="s">
        <v>127</v>
      </c>
      <c r="E97" s="230" t="s">
        <v>19</v>
      </c>
      <c r="F97" s="231" t="s">
        <v>579</v>
      </c>
      <c r="G97" s="229"/>
      <c r="H97" s="230" t="s">
        <v>19</v>
      </c>
      <c r="I97" s="232"/>
      <c r="J97" s="229"/>
      <c r="K97" s="229"/>
      <c r="L97" s="233"/>
      <c r="M97" s="234"/>
      <c r="N97" s="235"/>
      <c r="O97" s="235"/>
      <c r="P97" s="235"/>
      <c r="Q97" s="235"/>
      <c r="R97" s="235"/>
      <c r="S97" s="235"/>
      <c r="T97" s="235"/>
      <c r="U97" s="236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7" t="s">
        <v>127</v>
      </c>
      <c r="AU97" s="237" t="s">
        <v>81</v>
      </c>
      <c r="AV97" s="13" t="s">
        <v>79</v>
      </c>
      <c r="AW97" s="13" t="s">
        <v>33</v>
      </c>
      <c r="AX97" s="13" t="s">
        <v>71</v>
      </c>
      <c r="AY97" s="237" t="s">
        <v>115</v>
      </c>
    </row>
    <row r="98" s="13" customFormat="1">
      <c r="A98" s="13"/>
      <c r="B98" s="228"/>
      <c r="C98" s="229"/>
      <c r="D98" s="221" t="s">
        <v>127</v>
      </c>
      <c r="E98" s="230" t="s">
        <v>19</v>
      </c>
      <c r="F98" s="231" t="s">
        <v>580</v>
      </c>
      <c r="G98" s="229"/>
      <c r="H98" s="230" t="s">
        <v>19</v>
      </c>
      <c r="I98" s="232"/>
      <c r="J98" s="229"/>
      <c r="K98" s="229"/>
      <c r="L98" s="233"/>
      <c r="M98" s="234"/>
      <c r="N98" s="235"/>
      <c r="O98" s="235"/>
      <c r="P98" s="235"/>
      <c r="Q98" s="235"/>
      <c r="R98" s="235"/>
      <c r="S98" s="235"/>
      <c r="T98" s="235"/>
      <c r="U98" s="236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7" t="s">
        <v>127</v>
      </c>
      <c r="AU98" s="237" t="s">
        <v>81</v>
      </c>
      <c r="AV98" s="13" t="s">
        <v>79</v>
      </c>
      <c r="AW98" s="13" t="s">
        <v>33</v>
      </c>
      <c r="AX98" s="13" t="s">
        <v>71</v>
      </c>
      <c r="AY98" s="237" t="s">
        <v>115</v>
      </c>
    </row>
    <row r="99" s="13" customFormat="1">
      <c r="A99" s="13"/>
      <c r="B99" s="228"/>
      <c r="C99" s="229"/>
      <c r="D99" s="221" t="s">
        <v>127</v>
      </c>
      <c r="E99" s="230" t="s">
        <v>19</v>
      </c>
      <c r="F99" s="231" t="s">
        <v>581</v>
      </c>
      <c r="G99" s="229"/>
      <c r="H99" s="230" t="s">
        <v>19</v>
      </c>
      <c r="I99" s="232"/>
      <c r="J99" s="229"/>
      <c r="K99" s="229"/>
      <c r="L99" s="233"/>
      <c r="M99" s="234"/>
      <c r="N99" s="235"/>
      <c r="O99" s="235"/>
      <c r="P99" s="235"/>
      <c r="Q99" s="235"/>
      <c r="R99" s="235"/>
      <c r="S99" s="235"/>
      <c r="T99" s="235"/>
      <c r="U99" s="236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7" t="s">
        <v>127</v>
      </c>
      <c r="AU99" s="237" t="s">
        <v>81</v>
      </c>
      <c r="AV99" s="13" t="s">
        <v>79</v>
      </c>
      <c r="AW99" s="13" t="s">
        <v>33</v>
      </c>
      <c r="AX99" s="13" t="s">
        <v>71</v>
      </c>
      <c r="AY99" s="237" t="s">
        <v>115</v>
      </c>
    </row>
    <row r="100" s="13" customFormat="1">
      <c r="A100" s="13"/>
      <c r="B100" s="228"/>
      <c r="C100" s="229"/>
      <c r="D100" s="221" t="s">
        <v>127</v>
      </c>
      <c r="E100" s="230" t="s">
        <v>19</v>
      </c>
      <c r="F100" s="231" t="s">
        <v>582</v>
      </c>
      <c r="G100" s="229"/>
      <c r="H100" s="230" t="s">
        <v>19</v>
      </c>
      <c r="I100" s="232"/>
      <c r="J100" s="229"/>
      <c r="K100" s="229"/>
      <c r="L100" s="233"/>
      <c r="M100" s="234"/>
      <c r="N100" s="235"/>
      <c r="O100" s="235"/>
      <c r="P100" s="235"/>
      <c r="Q100" s="235"/>
      <c r="R100" s="235"/>
      <c r="S100" s="235"/>
      <c r="T100" s="235"/>
      <c r="U100" s="236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7" t="s">
        <v>127</v>
      </c>
      <c r="AU100" s="237" t="s">
        <v>81</v>
      </c>
      <c r="AV100" s="13" t="s">
        <v>79</v>
      </c>
      <c r="AW100" s="13" t="s">
        <v>33</v>
      </c>
      <c r="AX100" s="13" t="s">
        <v>71</v>
      </c>
      <c r="AY100" s="237" t="s">
        <v>115</v>
      </c>
    </row>
    <row r="101" s="13" customFormat="1">
      <c r="A101" s="13"/>
      <c r="B101" s="228"/>
      <c r="C101" s="229"/>
      <c r="D101" s="221" t="s">
        <v>127</v>
      </c>
      <c r="E101" s="230" t="s">
        <v>19</v>
      </c>
      <c r="F101" s="231" t="s">
        <v>583</v>
      </c>
      <c r="G101" s="229"/>
      <c r="H101" s="230" t="s">
        <v>19</v>
      </c>
      <c r="I101" s="232"/>
      <c r="J101" s="229"/>
      <c r="K101" s="229"/>
      <c r="L101" s="233"/>
      <c r="M101" s="234"/>
      <c r="N101" s="235"/>
      <c r="O101" s="235"/>
      <c r="P101" s="235"/>
      <c r="Q101" s="235"/>
      <c r="R101" s="235"/>
      <c r="S101" s="235"/>
      <c r="T101" s="235"/>
      <c r="U101" s="236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7" t="s">
        <v>127</v>
      </c>
      <c r="AU101" s="237" t="s">
        <v>81</v>
      </c>
      <c r="AV101" s="13" t="s">
        <v>79</v>
      </c>
      <c r="AW101" s="13" t="s">
        <v>33</v>
      </c>
      <c r="AX101" s="13" t="s">
        <v>71</v>
      </c>
      <c r="AY101" s="237" t="s">
        <v>115</v>
      </c>
    </row>
    <row r="102" s="14" customFormat="1">
      <c r="A102" s="14"/>
      <c r="B102" s="238"/>
      <c r="C102" s="239"/>
      <c r="D102" s="221" t="s">
        <v>127</v>
      </c>
      <c r="E102" s="240" t="s">
        <v>19</v>
      </c>
      <c r="F102" s="241" t="s">
        <v>79</v>
      </c>
      <c r="G102" s="239"/>
      <c r="H102" s="242">
        <v>1</v>
      </c>
      <c r="I102" s="243"/>
      <c r="J102" s="239"/>
      <c r="K102" s="239"/>
      <c r="L102" s="244"/>
      <c r="M102" s="245"/>
      <c r="N102" s="246"/>
      <c r="O102" s="246"/>
      <c r="P102" s="246"/>
      <c r="Q102" s="246"/>
      <c r="R102" s="246"/>
      <c r="S102" s="246"/>
      <c r="T102" s="246"/>
      <c r="U102" s="247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8" t="s">
        <v>127</v>
      </c>
      <c r="AU102" s="248" t="s">
        <v>81</v>
      </c>
      <c r="AV102" s="14" t="s">
        <v>81</v>
      </c>
      <c r="AW102" s="14" t="s">
        <v>33</v>
      </c>
      <c r="AX102" s="14" t="s">
        <v>71</v>
      </c>
      <c r="AY102" s="248" t="s">
        <v>115</v>
      </c>
    </row>
    <row r="103" s="15" customFormat="1">
      <c r="A103" s="15"/>
      <c r="B103" s="249"/>
      <c r="C103" s="250"/>
      <c r="D103" s="221" t="s">
        <v>127</v>
      </c>
      <c r="E103" s="251" t="s">
        <v>19</v>
      </c>
      <c r="F103" s="252" t="s">
        <v>132</v>
      </c>
      <c r="G103" s="250"/>
      <c r="H103" s="253">
        <v>1</v>
      </c>
      <c r="I103" s="254"/>
      <c r="J103" s="250"/>
      <c r="K103" s="250"/>
      <c r="L103" s="255"/>
      <c r="M103" s="256"/>
      <c r="N103" s="257"/>
      <c r="O103" s="257"/>
      <c r="P103" s="257"/>
      <c r="Q103" s="257"/>
      <c r="R103" s="257"/>
      <c r="S103" s="257"/>
      <c r="T103" s="257"/>
      <c r="U103" s="258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T103" s="259" t="s">
        <v>127</v>
      </c>
      <c r="AU103" s="259" t="s">
        <v>81</v>
      </c>
      <c r="AV103" s="15" t="s">
        <v>121</v>
      </c>
      <c r="AW103" s="15" t="s">
        <v>33</v>
      </c>
      <c r="AX103" s="15" t="s">
        <v>79</v>
      </c>
      <c r="AY103" s="259" t="s">
        <v>115</v>
      </c>
    </row>
    <row r="104" s="2" customFormat="1" ht="16.5" customHeight="1">
      <c r="A104" s="40"/>
      <c r="B104" s="41"/>
      <c r="C104" s="207" t="s">
        <v>81</v>
      </c>
      <c r="D104" s="207" t="s">
        <v>117</v>
      </c>
      <c r="E104" s="208" t="s">
        <v>584</v>
      </c>
      <c r="F104" s="209" t="s">
        <v>585</v>
      </c>
      <c r="G104" s="210" t="s">
        <v>272</v>
      </c>
      <c r="H104" s="211">
        <v>1</v>
      </c>
      <c r="I104" s="212"/>
      <c r="J104" s="213">
        <f>ROUND(I104*H104,2)</f>
        <v>0</v>
      </c>
      <c r="K104" s="214"/>
      <c r="L104" s="46"/>
      <c r="M104" s="215" t="s">
        <v>19</v>
      </c>
      <c r="N104" s="216" t="s">
        <v>44</v>
      </c>
      <c r="O104" s="87"/>
      <c r="P104" s="217">
        <f>O104*H104</f>
        <v>0</v>
      </c>
      <c r="Q104" s="217">
        <v>0</v>
      </c>
      <c r="R104" s="217">
        <f>Q104*H104</f>
        <v>0</v>
      </c>
      <c r="S104" s="217">
        <v>0</v>
      </c>
      <c r="T104" s="217">
        <f>S104*H104</f>
        <v>0</v>
      </c>
      <c r="U104" s="218" t="s">
        <v>19</v>
      </c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9" t="s">
        <v>121</v>
      </c>
      <c r="AT104" s="219" t="s">
        <v>117</v>
      </c>
      <c r="AU104" s="219" t="s">
        <v>81</v>
      </c>
      <c r="AY104" s="19" t="s">
        <v>115</v>
      </c>
      <c r="BE104" s="220">
        <f>IF(N104="základní",J104,0)</f>
        <v>0</v>
      </c>
      <c r="BF104" s="220">
        <f>IF(N104="snížená",J104,0)</f>
        <v>0</v>
      </c>
      <c r="BG104" s="220">
        <f>IF(N104="zákl. přenesená",J104,0)</f>
        <v>0</v>
      </c>
      <c r="BH104" s="220">
        <f>IF(N104="sníž. přenesená",J104,0)</f>
        <v>0</v>
      </c>
      <c r="BI104" s="220">
        <f>IF(N104="nulová",J104,0)</f>
        <v>0</v>
      </c>
      <c r="BJ104" s="19" t="s">
        <v>121</v>
      </c>
      <c r="BK104" s="220">
        <f>ROUND(I104*H104,2)</f>
        <v>0</v>
      </c>
      <c r="BL104" s="19" t="s">
        <v>121</v>
      </c>
      <c r="BM104" s="219" t="s">
        <v>586</v>
      </c>
    </row>
    <row r="105" s="2" customFormat="1">
      <c r="A105" s="40"/>
      <c r="B105" s="41"/>
      <c r="C105" s="42"/>
      <c r="D105" s="221" t="s">
        <v>123</v>
      </c>
      <c r="E105" s="42"/>
      <c r="F105" s="222" t="s">
        <v>585</v>
      </c>
      <c r="G105" s="42"/>
      <c r="H105" s="42"/>
      <c r="I105" s="223"/>
      <c r="J105" s="42"/>
      <c r="K105" s="42"/>
      <c r="L105" s="46"/>
      <c r="M105" s="224"/>
      <c r="N105" s="225"/>
      <c r="O105" s="87"/>
      <c r="P105" s="87"/>
      <c r="Q105" s="87"/>
      <c r="R105" s="87"/>
      <c r="S105" s="87"/>
      <c r="T105" s="87"/>
      <c r="U105" s="88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123</v>
      </c>
      <c r="AU105" s="19" t="s">
        <v>81</v>
      </c>
    </row>
    <row r="106" s="13" customFormat="1">
      <c r="A106" s="13"/>
      <c r="B106" s="228"/>
      <c r="C106" s="229"/>
      <c r="D106" s="221" t="s">
        <v>127</v>
      </c>
      <c r="E106" s="230" t="s">
        <v>19</v>
      </c>
      <c r="F106" s="231" t="s">
        <v>587</v>
      </c>
      <c r="G106" s="229"/>
      <c r="H106" s="230" t="s">
        <v>19</v>
      </c>
      <c r="I106" s="232"/>
      <c r="J106" s="229"/>
      <c r="K106" s="229"/>
      <c r="L106" s="233"/>
      <c r="M106" s="234"/>
      <c r="N106" s="235"/>
      <c r="O106" s="235"/>
      <c r="P106" s="235"/>
      <c r="Q106" s="235"/>
      <c r="R106" s="235"/>
      <c r="S106" s="235"/>
      <c r="T106" s="235"/>
      <c r="U106" s="236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7" t="s">
        <v>127</v>
      </c>
      <c r="AU106" s="237" t="s">
        <v>81</v>
      </c>
      <c r="AV106" s="13" t="s">
        <v>79</v>
      </c>
      <c r="AW106" s="13" t="s">
        <v>33</v>
      </c>
      <c r="AX106" s="13" t="s">
        <v>71</v>
      </c>
      <c r="AY106" s="237" t="s">
        <v>115</v>
      </c>
    </row>
    <row r="107" s="13" customFormat="1">
      <c r="A107" s="13"/>
      <c r="B107" s="228"/>
      <c r="C107" s="229"/>
      <c r="D107" s="221" t="s">
        <v>127</v>
      </c>
      <c r="E107" s="230" t="s">
        <v>19</v>
      </c>
      <c r="F107" s="231" t="s">
        <v>588</v>
      </c>
      <c r="G107" s="229"/>
      <c r="H107" s="230" t="s">
        <v>19</v>
      </c>
      <c r="I107" s="232"/>
      <c r="J107" s="229"/>
      <c r="K107" s="229"/>
      <c r="L107" s="233"/>
      <c r="M107" s="234"/>
      <c r="N107" s="235"/>
      <c r="O107" s="235"/>
      <c r="P107" s="235"/>
      <c r="Q107" s="235"/>
      <c r="R107" s="235"/>
      <c r="S107" s="235"/>
      <c r="T107" s="235"/>
      <c r="U107" s="236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7" t="s">
        <v>127</v>
      </c>
      <c r="AU107" s="237" t="s">
        <v>81</v>
      </c>
      <c r="AV107" s="13" t="s">
        <v>79</v>
      </c>
      <c r="AW107" s="13" t="s">
        <v>33</v>
      </c>
      <c r="AX107" s="13" t="s">
        <v>71</v>
      </c>
      <c r="AY107" s="237" t="s">
        <v>115</v>
      </c>
    </row>
    <row r="108" s="13" customFormat="1">
      <c r="A108" s="13"/>
      <c r="B108" s="228"/>
      <c r="C108" s="229"/>
      <c r="D108" s="221" t="s">
        <v>127</v>
      </c>
      <c r="E108" s="230" t="s">
        <v>19</v>
      </c>
      <c r="F108" s="231" t="s">
        <v>589</v>
      </c>
      <c r="G108" s="229"/>
      <c r="H108" s="230" t="s">
        <v>19</v>
      </c>
      <c r="I108" s="232"/>
      <c r="J108" s="229"/>
      <c r="K108" s="229"/>
      <c r="L108" s="233"/>
      <c r="M108" s="234"/>
      <c r="N108" s="235"/>
      <c r="O108" s="235"/>
      <c r="P108" s="235"/>
      <c r="Q108" s="235"/>
      <c r="R108" s="235"/>
      <c r="S108" s="235"/>
      <c r="T108" s="235"/>
      <c r="U108" s="236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7" t="s">
        <v>127</v>
      </c>
      <c r="AU108" s="237" t="s">
        <v>81</v>
      </c>
      <c r="AV108" s="13" t="s">
        <v>79</v>
      </c>
      <c r="AW108" s="13" t="s">
        <v>33</v>
      </c>
      <c r="AX108" s="13" t="s">
        <v>71</v>
      </c>
      <c r="AY108" s="237" t="s">
        <v>115</v>
      </c>
    </row>
    <row r="109" s="13" customFormat="1">
      <c r="A109" s="13"/>
      <c r="B109" s="228"/>
      <c r="C109" s="229"/>
      <c r="D109" s="221" t="s">
        <v>127</v>
      </c>
      <c r="E109" s="230" t="s">
        <v>19</v>
      </c>
      <c r="F109" s="231" t="s">
        <v>590</v>
      </c>
      <c r="G109" s="229"/>
      <c r="H109" s="230" t="s">
        <v>19</v>
      </c>
      <c r="I109" s="232"/>
      <c r="J109" s="229"/>
      <c r="K109" s="229"/>
      <c r="L109" s="233"/>
      <c r="M109" s="234"/>
      <c r="N109" s="235"/>
      <c r="O109" s="235"/>
      <c r="P109" s="235"/>
      <c r="Q109" s="235"/>
      <c r="R109" s="235"/>
      <c r="S109" s="235"/>
      <c r="T109" s="235"/>
      <c r="U109" s="236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7" t="s">
        <v>127</v>
      </c>
      <c r="AU109" s="237" t="s">
        <v>81</v>
      </c>
      <c r="AV109" s="13" t="s">
        <v>79</v>
      </c>
      <c r="AW109" s="13" t="s">
        <v>33</v>
      </c>
      <c r="AX109" s="13" t="s">
        <v>71</v>
      </c>
      <c r="AY109" s="237" t="s">
        <v>115</v>
      </c>
    </row>
    <row r="110" s="14" customFormat="1">
      <c r="A110" s="14"/>
      <c r="B110" s="238"/>
      <c r="C110" s="239"/>
      <c r="D110" s="221" t="s">
        <v>127</v>
      </c>
      <c r="E110" s="240" t="s">
        <v>19</v>
      </c>
      <c r="F110" s="241" t="s">
        <v>79</v>
      </c>
      <c r="G110" s="239"/>
      <c r="H110" s="242">
        <v>1</v>
      </c>
      <c r="I110" s="243"/>
      <c r="J110" s="239"/>
      <c r="K110" s="239"/>
      <c r="L110" s="244"/>
      <c r="M110" s="245"/>
      <c r="N110" s="246"/>
      <c r="O110" s="246"/>
      <c r="P110" s="246"/>
      <c r="Q110" s="246"/>
      <c r="R110" s="246"/>
      <c r="S110" s="246"/>
      <c r="T110" s="246"/>
      <c r="U110" s="247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8" t="s">
        <v>127</v>
      </c>
      <c r="AU110" s="248" t="s">
        <v>81</v>
      </c>
      <c r="AV110" s="14" t="s">
        <v>81</v>
      </c>
      <c r="AW110" s="14" t="s">
        <v>33</v>
      </c>
      <c r="AX110" s="14" t="s">
        <v>71</v>
      </c>
      <c r="AY110" s="248" t="s">
        <v>115</v>
      </c>
    </row>
    <row r="111" s="15" customFormat="1">
      <c r="A111" s="15"/>
      <c r="B111" s="249"/>
      <c r="C111" s="250"/>
      <c r="D111" s="221" t="s">
        <v>127</v>
      </c>
      <c r="E111" s="251" t="s">
        <v>19</v>
      </c>
      <c r="F111" s="252" t="s">
        <v>132</v>
      </c>
      <c r="G111" s="250"/>
      <c r="H111" s="253">
        <v>1</v>
      </c>
      <c r="I111" s="254"/>
      <c r="J111" s="250"/>
      <c r="K111" s="250"/>
      <c r="L111" s="255"/>
      <c r="M111" s="256"/>
      <c r="N111" s="257"/>
      <c r="O111" s="257"/>
      <c r="P111" s="257"/>
      <c r="Q111" s="257"/>
      <c r="R111" s="257"/>
      <c r="S111" s="257"/>
      <c r="T111" s="257"/>
      <c r="U111" s="258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T111" s="259" t="s">
        <v>127</v>
      </c>
      <c r="AU111" s="259" t="s">
        <v>81</v>
      </c>
      <c r="AV111" s="15" t="s">
        <v>121</v>
      </c>
      <c r="AW111" s="15" t="s">
        <v>33</v>
      </c>
      <c r="AX111" s="15" t="s">
        <v>79</v>
      </c>
      <c r="AY111" s="259" t="s">
        <v>115</v>
      </c>
    </row>
    <row r="112" s="12" customFormat="1" ht="22.8" customHeight="1">
      <c r="A112" s="12"/>
      <c r="B112" s="191"/>
      <c r="C112" s="192"/>
      <c r="D112" s="193" t="s">
        <v>70</v>
      </c>
      <c r="E112" s="205" t="s">
        <v>591</v>
      </c>
      <c r="F112" s="205" t="s">
        <v>592</v>
      </c>
      <c r="G112" s="192"/>
      <c r="H112" s="192"/>
      <c r="I112" s="195"/>
      <c r="J112" s="206">
        <f>BK112</f>
        <v>0</v>
      </c>
      <c r="K112" s="192"/>
      <c r="L112" s="197"/>
      <c r="M112" s="198"/>
      <c r="N112" s="199"/>
      <c r="O112" s="199"/>
      <c r="P112" s="200">
        <f>SUM(P113:P130)</f>
        <v>0</v>
      </c>
      <c r="Q112" s="199"/>
      <c r="R112" s="200">
        <f>SUM(R113:R130)</f>
        <v>0</v>
      </c>
      <c r="S112" s="199"/>
      <c r="T112" s="200">
        <f>SUM(T113:T130)</f>
        <v>0</v>
      </c>
      <c r="U112" s="201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202" t="s">
        <v>79</v>
      </c>
      <c r="AT112" s="203" t="s">
        <v>70</v>
      </c>
      <c r="AU112" s="203" t="s">
        <v>79</v>
      </c>
      <c r="AY112" s="202" t="s">
        <v>115</v>
      </c>
      <c r="BK112" s="204">
        <f>SUM(BK113:BK130)</f>
        <v>0</v>
      </c>
    </row>
    <row r="113" s="2" customFormat="1" ht="24.15" customHeight="1">
      <c r="A113" s="40"/>
      <c r="B113" s="41"/>
      <c r="C113" s="207" t="s">
        <v>141</v>
      </c>
      <c r="D113" s="207" t="s">
        <v>117</v>
      </c>
      <c r="E113" s="208" t="s">
        <v>593</v>
      </c>
      <c r="F113" s="209" t="s">
        <v>594</v>
      </c>
      <c r="G113" s="210" t="s">
        <v>494</v>
      </c>
      <c r="H113" s="211">
        <v>1</v>
      </c>
      <c r="I113" s="212"/>
      <c r="J113" s="213">
        <f>ROUND(I113*H113,2)</f>
        <v>0</v>
      </c>
      <c r="K113" s="214"/>
      <c r="L113" s="46"/>
      <c r="M113" s="215" t="s">
        <v>19</v>
      </c>
      <c r="N113" s="216" t="s">
        <v>44</v>
      </c>
      <c r="O113" s="87"/>
      <c r="P113" s="217">
        <f>O113*H113</f>
        <v>0</v>
      </c>
      <c r="Q113" s="217">
        <v>0</v>
      </c>
      <c r="R113" s="217">
        <f>Q113*H113</f>
        <v>0</v>
      </c>
      <c r="S113" s="217">
        <v>0</v>
      </c>
      <c r="T113" s="217">
        <f>S113*H113</f>
        <v>0</v>
      </c>
      <c r="U113" s="218" t="s">
        <v>19</v>
      </c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9" t="s">
        <v>121</v>
      </c>
      <c r="AT113" s="219" t="s">
        <v>117</v>
      </c>
      <c r="AU113" s="219" t="s">
        <v>81</v>
      </c>
      <c r="AY113" s="19" t="s">
        <v>115</v>
      </c>
      <c r="BE113" s="220">
        <f>IF(N113="základní",J113,0)</f>
        <v>0</v>
      </c>
      <c r="BF113" s="220">
        <f>IF(N113="snížená",J113,0)</f>
        <v>0</v>
      </c>
      <c r="BG113" s="220">
        <f>IF(N113="zákl. přenesená",J113,0)</f>
        <v>0</v>
      </c>
      <c r="BH113" s="220">
        <f>IF(N113="sníž. přenesená",J113,0)</f>
        <v>0</v>
      </c>
      <c r="BI113" s="220">
        <f>IF(N113="nulová",J113,0)</f>
        <v>0</v>
      </c>
      <c r="BJ113" s="19" t="s">
        <v>121</v>
      </c>
      <c r="BK113" s="220">
        <f>ROUND(I113*H113,2)</f>
        <v>0</v>
      </c>
      <c r="BL113" s="19" t="s">
        <v>121</v>
      </c>
      <c r="BM113" s="219" t="s">
        <v>595</v>
      </c>
    </row>
    <row r="114" s="2" customFormat="1">
      <c r="A114" s="40"/>
      <c r="B114" s="41"/>
      <c r="C114" s="42"/>
      <c r="D114" s="221" t="s">
        <v>123</v>
      </c>
      <c r="E114" s="42"/>
      <c r="F114" s="222" t="s">
        <v>594</v>
      </c>
      <c r="G114" s="42"/>
      <c r="H114" s="42"/>
      <c r="I114" s="223"/>
      <c r="J114" s="42"/>
      <c r="K114" s="42"/>
      <c r="L114" s="46"/>
      <c r="M114" s="224"/>
      <c r="N114" s="225"/>
      <c r="O114" s="87"/>
      <c r="P114" s="87"/>
      <c r="Q114" s="87"/>
      <c r="R114" s="87"/>
      <c r="S114" s="87"/>
      <c r="T114" s="87"/>
      <c r="U114" s="88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123</v>
      </c>
      <c r="AU114" s="19" t="s">
        <v>81</v>
      </c>
    </row>
    <row r="115" s="2" customFormat="1" ht="24.15" customHeight="1">
      <c r="A115" s="40"/>
      <c r="B115" s="41"/>
      <c r="C115" s="207" t="s">
        <v>121</v>
      </c>
      <c r="D115" s="207" t="s">
        <v>117</v>
      </c>
      <c r="E115" s="208" t="s">
        <v>596</v>
      </c>
      <c r="F115" s="209" t="s">
        <v>597</v>
      </c>
      <c r="G115" s="210" t="s">
        <v>494</v>
      </c>
      <c r="H115" s="211">
        <v>1</v>
      </c>
      <c r="I115" s="212"/>
      <c r="J115" s="213">
        <f>ROUND(I115*H115,2)</f>
        <v>0</v>
      </c>
      <c r="K115" s="214"/>
      <c r="L115" s="46"/>
      <c r="M115" s="215" t="s">
        <v>19</v>
      </c>
      <c r="N115" s="216" t="s">
        <v>44</v>
      </c>
      <c r="O115" s="87"/>
      <c r="P115" s="217">
        <f>O115*H115</f>
        <v>0</v>
      </c>
      <c r="Q115" s="217">
        <v>0</v>
      </c>
      <c r="R115" s="217">
        <f>Q115*H115</f>
        <v>0</v>
      </c>
      <c r="S115" s="217">
        <v>0</v>
      </c>
      <c r="T115" s="217">
        <f>S115*H115</f>
        <v>0</v>
      </c>
      <c r="U115" s="218" t="s">
        <v>19</v>
      </c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9" t="s">
        <v>121</v>
      </c>
      <c r="AT115" s="219" t="s">
        <v>117</v>
      </c>
      <c r="AU115" s="219" t="s">
        <v>81</v>
      </c>
      <c r="AY115" s="19" t="s">
        <v>115</v>
      </c>
      <c r="BE115" s="220">
        <f>IF(N115="základní",J115,0)</f>
        <v>0</v>
      </c>
      <c r="BF115" s="220">
        <f>IF(N115="snížená",J115,0)</f>
        <v>0</v>
      </c>
      <c r="BG115" s="220">
        <f>IF(N115="zákl. přenesená",J115,0)</f>
        <v>0</v>
      </c>
      <c r="BH115" s="220">
        <f>IF(N115="sníž. přenesená",J115,0)</f>
        <v>0</v>
      </c>
      <c r="BI115" s="220">
        <f>IF(N115="nulová",J115,0)</f>
        <v>0</v>
      </c>
      <c r="BJ115" s="19" t="s">
        <v>121</v>
      </c>
      <c r="BK115" s="220">
        <f>ROUND(I115*H115,2)</f>
        <v>0</v>
      </c>
      <c r="BL115" s="19" t="s">
        <v>121</v>
      </c>
      <c r="BM115" s="219" t="s">
        <v>598</v>
      </c>
    </row>
    <row r="116" s="2" customFormat="1">
      <c r="A116" s="40"/>
      <c r="B116" s="41"/>
      <c r="C116" s="42"/>
      <c r="D116" s="221" t="s">
        <v>123</v>
      </c>
      <c r="E116" s="42"/>
      <c r="F116" s="222" t="s">
        <v>597</v>
      </c>
      <c r="G116" s="42"/>
      <c r="H116" s="42"/>
      <c r="I116" s="223"/>
      <c r="J116" s="42"/>
      <c r="K116" s="42"/>
      <c r="L116" s="46"/>
      <c r="M116" s="224"/>
      <c r="N116" s="225"/>
      <c r="O116" s="87"/>
      <c r="P116" s="87"/>
      <c r="Q116" s="87"/>
      <c r="R116" s="87"/>
      <c r="S116" s="87"/>
      <c r="T116" s="87"/>
      <c r="U116" s="88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123</v>
      </c>
      <c r="AU116" s="19" t="s">
        <v>81</v>
      </c>
    </row>
    <row r="117" s="13" customFormat="1">
      <c r="A117" s="13"/>
      <c r="B117" s="228"/>
      <c r="C117" s="229"/>
      <c r="D117" s="221" t="s">
        <v>127</v>
      </c>
      <c r="E117" s="230" t="s">
        <v>19</v>
      </c>
      <c r="F117" s="231" t="s">
        <v>599</v>
      </c>
      <c r="G117" s="229"/>
      <c r="H117" s="230" t="s">
        <v>19</v>
      </c>
      <c r="I117" s="232"/>
      <c r="J117" s="229"/>
      <c r="K117" s="229"/>
      <c r="L117" s="233"/>
      <c r="M117" s="234"/>
      <c r="N117" s="235"/>
      <c r="O117" s="235"/>
      <c r="P117" s="235"/>
      <c r="Q117" s="235"/>
      <c r="R117" s="235"/>
      <c r="S117" s="235"/>
      <c r="T117" s="235"/>
      <c r="U117" s="236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7" t="s">
        <v>127</v>
      </c>
      <c r="AU117" s="237" t="s">
        <v>81</v>
      </c>
      <c r="AV117" s="13" t="s">
        <v>79</v>
      </c>
      <c r="AW117" s="13" t="s">
        <v>33</v>
      </c>
      <c r="AX117" s="13" t="s">
        <v>71</v>
      </c>
      <c r="AY117" s="237" t="s">
        <v>115</v>
      </c>
    </row>
    <row r="118" s="13" customFormat="1">
      <c r="A118" s="13"/>
      <c r="B118" s="228"/>
      <c r="C118" s="229"/>
      <c r="D118" s="221" t="s">
        <v>127</v>
      </c>
      <c r="E118" s="230" t="s">
        <v>19</v>
      </c>
      <c r="F118" s="231" t="s">
        <v>600</v>
      </c>
      <c r="G118" s="229"/>
      <c r="H118" s="230" t="s">
        <v>19</v>
      </c>
      <c r="I118" s="232"/>
      <c r="J118" s="229"/>
      <c r="K118" s="229"/>
      <c r="L118" s="233"/>
      <c r="M118" s="234"/>
      <c r="N118" s="235"/>
      <c r="O118" s="235"/>
      <c r="P118" s="235"/>
      <c r="Q118" s="235"/>
      <c r="R118" s="235"/>
      <c r="S118" s="235"/>
      <c r="T118" s="235"/>
      <c r="U118" s="236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7" t="s">
        <v>127</v>
      </c>
      <c r="AU118" s="237" t="s">
        <v>81</v>
      </c>
      <c r="AV118" s="13" t="s">
        <v>79</v>
      </c>
      <c r="AW118" s="13" t="s">
        <v>33</v>
      </c>
      <c r="AX118" s="13" t="s">
        <v>71</v>
      </c>
      <c r="AY118" s="237" t="s">
        <v>115</v>
      </c>
    </row>
    <row r="119" s="13" customFormat="1">
      <c r="A119" s="13"/>
      <c r="B119" s="228"/>
      <c r="C119" s="229"/>
      <c r="D119" s="221" t="s">
        <v>127</v>
      </c>
      <c r="E119" s="230" t="s">
        <v>19</v>
      </c>
      <c r="F119" s="231" t="s">
        <v>601</v>
      </c>
      <c r="G119" s="229"/>
      <c r="H119" s="230" t="s">
        <v>19</v>
      </c>
      <c r="I119" s="232"/>
      <c r="J119" s="229"/>
      <c r="K119" s="229"/>
      <c r="L119" s="233"/>
      <c r="M119" s="234"/>
      <c r="N119" s="235"/>
      <c r="O119" s="235"/>
      <c r="P119" s="235"/>
      <c r="Q119" s="235"/>
      <c r="R119" s="235"/>
      <c r="S119" s="235"/>
      <c r="T119" s="235"/>
      <c r="U119" s="236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7" t="s">
        <v>127</v>
      </c>
      <c r="AU119" s="237" t="s">
        <v>81</v>
      </c>
      <c r="AV119" s="13" t="s">
        <v>79</v>
      </c>
      <c r="AW119" s="13" t="s">
        <v>33</v>
      </c>
      <c r="AX119" s="13" t="s">
        <v>71</v>
      </c>
      <c r="AY119" s="237" t="s">
        <v>115</v>
      </c>
    </row>
    <row r="120" s="14" customFormat="1">
      <c r="A120" s="14"/>
      <c r="B120" s="238"/>
      <c r="C120" s="239"/>
      <c r="D120" s="221" t="s">
        <v>127</v>
      </c>
      <c r="E120" s="240" t="s">
        <v>19</v>
      </c>
      <c r="F120" s="241" t="s">
        <v>79</v>
      </c>
      <c r="G120" s="239"/>
      <c r="H120" s="242">
        <v>1</v>
      </c>
      <c r="I120" s="243"/>
      <c r="J120" s="239"/>
      <c r="K120" s="239"/>
      <c r="L120" s="244"/>
      <c r="M120" s="245"/>
      <c r="N120" s="246"/>
      <c r="O120" s="246"/>
      <c r="P120" s="246"/>
      <c r="Q120" s="246"/>
      <c r="R120" s="246"/>
      <c r="S120" s="246"/>
      <c r="T120" s="246"/>
      <c r="U120" s="247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8" t="s">
        <v>127</v>
      </c>
      <c r="AU120" s="248" t="s">
        <v>81</v>
      </c>
      <c r="AV120" s="14" t="s">
        <v>81</v>
      </c>
      <c r="AW120" s="14" t="s">
        <v>33</v>
      </c>
      <c r="AX120" s="14" t="s">
        <v>79</v>
      </c>
      <c r="AY120" s="248" t="s">
        <v>115</v>
      </c>
    </row>
    <row r="121" s="2" customFormat="1" ht="16.5" customHeight="1">
      <c r="A121" s="40"/>
      <c r="B121" s="41"/>
      <c r="C121" s="207" t="s">
        <v>162</v>
      </c>
      <c r="D121" s="207" t="s">
        <v>117</v>
      </c>
      <c r="E121" s="208" t="s">
        <v>462</v>
      </c>
      <c r="F121" s="209" t="s">
        <v>463</v>
      </c>
      <c r="G121" s="210" t="s">
        <v>272</v>
      </c>
      <c r="H121" s="211">
        <v>1</v>
      </c>
      <c r="I121" s="212"/>
      <c r="J121" s="213">
        <f>ROUND(I121*H121,2)</f>
        <v>0</v>
      </c>
      <c r="K121" s="214"/>
      <c r="L121" s="46"/>
      <c r="M121" s="215" t="s">
        <v>19</v>
      </c>
      <c r="N121" s="216" t="s">
        <v>44</v>
      </c>
      <c r="O121" s="87"/>
      <c r="P121" s="217">
        <f>O121*H121</f>
        <v>0</v>
      </c>
      <c r="Q121" s="217">
        <v>0</v>
      </c>
      <c r="R121" s="217">
        <f>Q121*H121</f>
        <v>0</v>
      </c>
      <c r="S121" s="217">
        <v>0</v>
      </c>
      <c r="T121" s="217">
        <f>S121*H121</f>
        <v>0</v>
      </c>
      <c r="U121" s="218" t="s">
        <v>19</v>
      </c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9" t="s">
        <v>121</v>
      </c>
      <c r="AT121" s="219" t="s">
        <v>117</v>
      </c>
      <c r="AU121" s="219" t="s">
        <v>81</v>
      </c>
      <c r="AY121" s="19" t="s">
        <v>115</v>
      </c>
      <c r="BE121" s="220">
        <f>IF(N121="základní",J121,0)</f>
        <v>0</v>
      </c>
      <c r="BF121" s="220">
        <f>IF(N121="snížená",J121,0)</f>
        <v>0</v>
      </c>
      <c r="BG121" s="220">
        <f>IF(N121="zákl. přenesená",J121,0)</f>
        <v>0</v>
      </c>
      <c r="BH121" s="220">
        <f>IF(N121="sníž. přenesená",J121,0)</f>
        <v>0</v>
      </c>
      <c r="BI121" s="220">
        <f>IF(N121="nulová",J121,0)</f>
        <v>0</v>
      </c>
      <c r="BJ121" s="19" t="s">
        <v>121</v>
      </c>
      <c r="BK121" s="220">
        <f>ROUND(I121*H121,2)</f>
        <v>0</v>
      </c>
      <c r="BL121" s="19" t="s">
        <v>121</v>
      </c>
      <c r="BM121" s="219" t="s">
        <v>602</v>
      </c>
    </row>
    <row r="122" s="2" customFormat="1">
      <c r="A122" s="40"/>
      <c r="B122" s="41"/>
      <c r="C122" s="42"/>
      <c r="D122" s="221" t="s">
        <v>123</v>
      </c>
      <c r="E122" s="42"/>
      <c r="F122" s="222" t="s">
        <v>463</v>
      </c>
      <c r="G122" s="42"/>
      <c r="H122" s="42"/>
      <c r="I122" s="223"/>
      <c r="J122" s="42"/>
      <c r="K122" s="42"/>
      <c r="L122" s="46"/>
      <c r="M122" s="224"/>
      <c r="N122" s="225"/>
      <c r="O122" s="87"/>
      <c r="P122" s="87"/>
      <c r="Q122" s="87"/>
      <c r="R122" s="87"/>
      <c r="S122" s="87"/>
      <c r="T122" s="87"/>
      <c r="U122" s="88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123</v>
      </c>
      <c r="AU122" s="19" t="s">
        <v>81</v>
      </c>
    </row>
    <row r="123" s="13" customFormat="1">
      <c r="A123" s="13"/>
      <c r="B123" s="228"/>
      <c r="C123" s="229"/>
      <c r="D123" s="221" t="s">
        <v>127</v>
      </c>
      <c r="E123" s="230" t="s">
        <v>19</v>
      </c>
      <c r="F123" s="231" t="s">
        <v>603</v>
      </c>
      <c r="G123" s="229"/>
      <c r="H123" s="230" t="s">
        <v>19</v>
      </c>
      <c r="I123" s="232"/>
      <c r="J123" s="229"/>
      <c r="K123" s="229"/>
      <c r="L123" s="233"/>
      <c r="M123" s="234"/>
      <c r="N123" s="235"/>
      <c r="O123" s="235"/>
      <c r="P123" s="235"/>
      <c r="Q123" s="235"/>
      <c r="R123" s="235"/>
      <c r="S123" s="235"/>
      <c r="T123" s="235"/>
      <c r="U123" s="236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7" t="s">
        <v>127</v>
      </c>
      <c r="AU123" s="237" t="s">
        <v>81</v>
      </c>
      <c r="AV123" s="13" t="s">
        <v>79</v>
      </c>
      <c r="AW123" s="13" t="s">
        <v>33</v>
      </c>
      <c r="AX123" s="13" t="s">
        <v>71</v>
      </c>
      <c r="AY123" s="237" t="s">
        <v>115</v>
      </c>
    </row>
    <row r="124" s="13" customFormat="1">
      <c r="A124" s="13"/>
      <c r="B124" s="228"/>
      <c r="C124" s="229"/>
      <c r="D124" s="221" t="s">
        <v>127</v>
      </c>
      <c r="E124" s="230" t="s">
        <v>19</v>
      </c>
      <c r="F124" s="231" t="s">
        <v>604</v>
      </c>
      <c r="G124" s="229"/>
      <c r="H124" s="230" t="s">
        <v>19</v>
      </c>
      <c r="I124" s="232"/>
      <c r="J124" s="229"/>
      <c r="K124" s="229"/>
      <c r="L124" s="233"/>
      <c r="M124" s="234"/>
      <c r="N124" s="235"/>
      <c r="O124" s="235"/>
      <c r="P124" s="235"/>
      <c r="Q124" s="235"/>
      <c r="R124" s="235"/>
      <c r="S124" s="235"/>
      <c r="T124" s="235"/>
      <c r="U124" s="236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7" t="s">
        <v>127</v>
      </c>
      <c r="AU124" s="237" t="s">
        <v>81</v>
      </c>
      <c r="AV124" s="13" t="s">
        <v>79</v>
      </c>
      <c r="AW124" s="13" t="s">
        <v>33</v>
      </c>
      <c r="AX124" s="13" t="s">
        <v>71</v>
      </c>
      <c r="AY124" s="237" t="s">
        <v>115</v>
      </c>
    </row>
    <row r="125" s="13" customFormat="1">
      <c r="A125" s="13"/>
      <c r="B125" s="228"/>
      <c r="C125" s="229"/>
      <c r="D125" s="221" t="s">
        <v>127</v>
      </c>
      <c r="E125" s="230" t="s">
        <v>19</v>
      </c>
      <c r="F125" s="231" t="s">
        <v>605</v>
      </c>
      <c r="G125" s="229"/>
      <c r="H125" s="230" t="s">
        <v>19</v>
      </c>
      <c r="I125" s="232"/>
      <c r="J125" s="229"/>
      <c r="K125" s="229"/>
      <c r="L125" s="233"/>
      <c r="M125" s="234"/>
      <c r="N125" s="235"/>
      <c r="O125" s="235"/>
      <c r="P125" s="235"/>
      <c r="Q125" s="235"/>
      <c r="R125" s="235"/>
      <c r="S125" s="235"/>
      <c r="T125" s="235"/>
      <c r="U125" s="236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7" t="s">
        <v>127</v>
      </c>
      <c r="AU125" s="237" t="s">
        <v>81</v>
      </c>
      <c r="AV125" s="13" t="s">
        <v>79</v>
      </c>
      <c r="AW125" s="13" t="s">
        <v>33</v>
      </c>
      <c r="AX125" s="13" t="s">
        <v>71</v>
      </c>
      <c r="AY125" s="237" t="s">
        <v>115</v>
      </c>
    </row>
    <row r="126" s="13" customFormat="1">
      <c r="A126" s="13"/>
      <c r="B126" s="228"/>
      <c r="C126" s="229"/>
      <c r="D126" s="221" t="s">
        <v>127</v>
      </c>
      <c r="E126" s="230" t="s">
        <v>19</v>
      </c>
      <c r="F126" s="231" t="s">
        <v>606</v>
      </c>
      <c r="G126" s="229"/>
      <c r="H126" s="230" t="s">
        <v>19</v>
      </c>
      <c r="I126" s="232"/>
      <c r="J126" s="229"/>
      <c r="K126" s="229"/>
      <c r="L126" s="233"/>
      <c r="M126" s="234"/>
      <c r="N126" s="235"/>
      <c r="O126" s="235"/>
      <c r="P126" s="235"/>
      <c r="Q126" s="235"/>
      <c r="R126" s="235"/>
      <c r="S126" s="235"/>
      <c r="T126" s="235"/>
      <c r="U126" s="236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7" t="s">
        <v>127</v>
      </c>
      <c r="AU126" s="237" t="s">
        <v>81</v>
      </c>
      <c r="AV126" s="13" t="s">
        <v>79</v>
      </c>
      <c r="AW126" s="13" t="s">
        <v>33</v>
      </c>
      <c r="AX126" s="13" t="s">
        <v>71</v>
      </c>
      <c r="AY126" s="237" t="s">
        <v>115</v>
      </c>
    </row>
    <row r="127" s="13" customFormat="1">
      <c r="A127" s="13"/>
      <c r="B127" s="228"/>
      <c r="C127" s="229"/>
      <c r="D127" s="221" t="s">
        <v>127</v>
      </c>
      <c r="E127" s="230" t="s">
        <v>19</v>
      </c>
      <c r="F127" s="231" t="s">
        <v>607</v>
      </c>
      <c r="G127" s="229"/>
      <c r="H127" s="230" t="s">
        <v>19</v>
      </c>
      <c r="I127" s="232"/>
      <c r="J127" s="229"/>
      <c r="K127" s="229"/>
      <c r="L127" s="233"/>
      <c r="M127" s="234"/>
      <c r="N127" s="235"/>
      <c r="O127" s="235"/>
      <c r="P127" s="235"/>
      <c r="Q127" s="235"/>
      <c r="R127" s="235"/>
      <c r="S127" s="235"/>
      <c r="T127" s="235"/>
      <c r="U127" s="236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7" t="s">
        <v>127</v>
      </c>
      <c r="AU127" s="237" t="s">
        <v>81</v>
      </c>
      <c r="AV127" s="13" t="s">
        <v>79</v>
      </c>
      <c r="AW127" s="13" t="s">
        <v>33</v>
      </c>
      <c r="AX127" s="13" t="s">
        <v>71</v>
      </c>
      <c r="AY127" s="237" t="s">
        <v>115</v>
      </c>
    </row>
    <row r="128" s="13" customFormat="1">
      <c r="A128" s="13"/>
      <c r="B128" s="228"/>
      <c r="C128" s="229"/>
      <c r="D128" s="221" t="s">
        <v>127</v>
      </c>
      <c r="E128" s="230" t="s">
        <v>19</v>
      </c>
      <c r="F128" s="231" t="s">
        <v>608</v>
      </c>
      <c r="G128" s="229"/>
      <c r="H128" s="230" t="s">
        <v>19</v>
      </c>
      <c r="I128" s="232"/>
      <c r="J128" s="229"/>
      <c r="K128" s="229"/>
      <c r="L128" s="233"/>
      <c r="M128" s="234"/>
      <c r="N128" s="235"/>
      <c r="O128" s="235"/>
      <c r="P128" s="235"/>
      <c r="Q128" s="235"/>
      <c r="R128" s="235"/>
      <c r="S128" s="235"/>
      <c r="T128" s="235"/>
      <c r="U128" s="236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7" t="s">
        <v>127</v>
      </c>
      <c r="AU128" s="237" t="s">
        <v>81</v>
      </c>
      <c r="AV128" s="13" t="s">
        <v>79</v>
      </c>
      <c r="AW128" s="13" t="s">
        <v>33</v>
      </c>
      <c r="AX128" s="13" t="s">
        <v>71</v>
      </c>
      <c r="AY128" s="237" t="s">
        <v>115</v>
      </c>
    </row>
    <row r="129" s="13" customFormat="1">
      <c r="A129" s="13"/>
      <c r="B129" s="228"/>
      <c r="C129" s="229"/>
      <c r="D129" s="221" t="s">
        <v>127</v>
      </c>
      <c r="E129" s="230" t="s">
        <v>19</v>
      </c>
      <c r="F129" s="231" t="s">
        <v>609</v>
      </c>
      <c r="G129" s="229"/>
      <c r="H129" s="230" t="s">
        <v>19</v>
      </c>
      <c r="I129" s="232"/>
      <c r="J129" s="229"/>
      <c r="K129" s="229"/>
      <c r="L129" s="233"/>
      <c r="M129" s="234"/>
      <c r="N129" s="235"/>
      <c r="O129" s="235"/>
      <c r="P129" s="235"/>
      <c r="Q129" s="235"/>
      <c r="R129" s="235"/>
      <c r="S129" s="235"/>
      <c r="T129" s="235"/>
      <c r="U129" s="236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7" t="s">
        <v>127</v>
      </c>
      <c r="AU129" s="237" t="s">
        <v>81</v>
      </c>
      <c r="AV129" s="13" t="s">
        <v>79</v>
      </c>
      <c r="AW129" s="13" t="s">
        <v>33</v>
      </c>
      <c r="AX129" s="13" t="s">
        <v>71</v>
      </c>
      <c r="AY129" s="237" t="s">
        <v>115</v>
      </c>
    </row>
    <row r="130" s="14" customFormat="1">
      <c r="A130" s="14"/>
      <c r="B130" s="238"/>
      <c r="C130" s="239"/>
      <c r="D130" s="221" t="s">
        <v>127</v>
      </c>
      <c r="E130" s="240" t="s">
        <v>19</v>
      </c>
      <c r="F130" s="241" t="s">
        <v>79</v>
      </c>
      <c r="G130" s="239"/>
      <c r="H130" s="242">
        <v>1</v>
      </c>
      <c r="I130" s="243"/>
      <c r="J130" s="239"/>
      <c r="K130" s="239"/>
      <c r="L130" s="244"/>
      <c r="M130" s="245"/>
      <c r="N130" s="246"/>
      <c r="O130" s="246"/>
      <c r="P130" s="246"/>
      <c r="Q130" s="246"/>
      <c r="R130" s="246"/>
      <c r="S130" s="246"/>
      <c r="T130" s="246"/>
      <c r="U130" s="247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8" t="s">
        <v>127</v>
      </c>
      <c r="AU130" s="248" t="s">
        <v>81</v>
      </c>
      <c r="AV130" s="14" t="s">
        <v>81</v>
      </c>
      <c r="AW130" s="14" t="s">
        <v>33</v>
      </c>
      <c r="AX130" s="14" t="s">
        <v>79</v>
      </c>
      <c r="AY130" s="248" t="s">
        <v>115</v>
      </c>
    </row>
    <row r="131" s="12" customFormat="1" ht="22.8" customHeight="1">
      <c r="A131" s="12"/>
      <c r="B131" s="191"/>
      <c r="C131" s="192"/>
      <c r="D131" s="193" t="s">
        <v>70</v>
      </c>
      <c r="E131" s="205" t="s">
        <v>610</v>
      </c>
      <c r="F131" s="205" t="s">
        <v>611</v>
      </c>
      <c r="G131" s="192"/>
      <c r="H131" s="192"/>
      <c r="I131" s="195"/>
      <c r="J131" s="206">
        <f>BK131</f>
        <v>0</v>
      </c>
      <c r="K131" s="192"/>
      <c r="L131" s="197"/>
      <c r="M131" s="198"/>
      <c r="N131" s="199"/>
      <c r="O131" s="199"/>
      <c r="P131" s="200">
        <f>SUM(P132:P154)</f>
        <v>0</v>
      </c>
      <c r="Q131" s="199"/>
      <c r="R131" s="200">
        <f>SUM(R132:R154)</f>
        <v>0</v>
      </c>
      <c r="S131" s="199"/>
      <c r="T131" s="200">
        <f>SUM(T132:T154)</f>
        <v>0</v>
      </c>
      <c r="U131" s="201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02" t="s">
        <v>79</v>
      </c>
      <c r="AT131" s="203" t="s">
        <v>70</v>
      </c>
      <c r="AU131" s="203" t="s">
        <v>79</v>
      </c>
      <c r="AY131" s="202" t="s">
        <v>115</v>
      </c>
      <c r="BK131" s="204">
        <f>SUM(BK132:BK154)</f>
        <v>0</v>
      </c>
    </row>
    <row r="132" s="2" customFormat="1" ht="16.5" customHeight="1">
      <c r="A132" s="40"/>
      <c r="B132" s="41"/>
      <c r="C132" s="207" t="s">
        <v>171</v>
      </c>
      <c r="D132" s="207" t="s">
        <v>117</v>
      </c>
      <c r="E132" s="208" t="s">
        <v>612</v>
      </c>
      <c r="F132" s="209" t="s">
        <v>613</v>
      </c>
      <c r="G132" s="210" t="s">
        <v>494</v>
      </c>
      <c r="H132" s="211">
        <v>1</v>
      </c>
      <c r="I132" s="212"/>
      <c r="J132" s="213">
        <f>ROUND(I132*H132,2)</f>
        <v>0</v>
      </c>
      <c r="K132" s="214"/>
      <c r="L132" s="46"/>
      <c r="M132" s="215" t="s">
        <v>19</v>
      </c>
      <c r="N132" s="216" t="s">
        <v>44</v>
      </c>
      <c r="O132" s="87"/>
      <c r="P132" s="217">
        <f>O132*H132</f>
        <v>0</v>
      </c>
      <c r="Q132" s="217">
        <v>0</v>
      </c>
      <c r="R132" s="217">
        <f>Q132*H132</f>
        <v>0</v>
      </c>
      <c r="S132" s="217">
        <v>0</v>
      </c>
      <c r="T132" s="217">
        <f>S132*H132</f>
        <v>0</v>
      </c>
      <c r="U132" s="218" t="s">
        <v>19</v>
      </c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9" t="s">
        <v>121</v>
      </c>
      <c r="AT132" s="219" t="s">
        <v>117</v>
      </c>
      <c r="AU132" s="219" t="s">
        <v>81</v>
      </c>
      <c r="AY132" s="19" t="s">
        <v>115</v>
      </c>
      <c r="BE132" s="220">
        <f>IF(N132="základní",J132,0)</f>
        <v>0</v>
      </c>
      <c r="BF132" s="220">
        <f>IF(N132="snížená",J132,0)</f>
        <v>0</v>
      </c>
      <c r="BG132" s="220">
        <f>IF(N132="zákl. přenesená",J132,0)</f>
        <v>0</v>
      </c>
      <c r="BH132" s="220">
        <f>IF(N132="sníž. přenesená",J132,0)</f>
        <v>0</v>
      </c>
      <c r="BI132" s="220">
        <f>IF(N132="nulová",J132,0)</f>
        <v>0</v>
      </c>
      <c r="BJ132" s="19" t="s">
        <v>121</v>
      </c>
      <c r="BK132" s="220">
        <f>ROUND(I132*H132,2)</f>
        <v>0</v>
      </c>
      <c r="BL132" s="19" t="s">
        <v>121</v>
      </c>
      <c r="BM132" s="219" t="s">
        <v>614</v>
      </c>
    </row>
    <row r="133" s="2" customFormat="1">
      <c r="A133" s="40"/>
      <c r="B133" s="41"/>
      <c r="C133" s="42"/>
      <c r="D133" s="221" t="s">
        <v>123</v>
      </c>
      <c r="E133" s="42"/>
      <c r="F133" s="222" t="s">
        <v>613</v>
      </c>
      <c r="G133" s="42"/>
      <c r="H133" s="42"/>
      <c r="I133" s="223"/>
      <c r="J133" s="42"/>
      <c r="K133" s="42"/>
      <c r="L133" s="46"/>
      <c r="M133" s="224"/>
      <c r="N133" s="225"/>
      <c r="O133" s="87"/>
      <c r="P133" s="87"/>
      <c r="Q133" s="87"/>
      <c r="R133" s="87"/>
      <c r="S133" s="87"/>
      <c r="T133" s="87"/>
      <c r="U133" s="88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123</v>
      </c>
      <c r="AU133" s="19" t="s">
        <v>81</v>
      </c>
    </row>
    <row r="134" s="13" customFormat="1">
      <c r="A134" s="13"/>
      <c r="B134" s="228"/>
      <c r="C134" s="229"/>
      <c r="D134" s="221" t="s">
        <v>127</v>
      </c>
      <c r="E134" s="230" t="s">
        <v>19</v>
      </c>
      <c r="F134" s="231" t="s">
        <v>615</v>
      </c>
      <c r="G134" s="229"/>
      <c r="H134" s="230" t="s">
        <v>19</v>
      </c>
      <c r="I134" s="232"/>
      <c r="J134" s="229"/>
      <c r="K134" s="229"/>
      <c r="L134" s="233"/>
      <c r="M134" s="234"/>
      <c r="N134" s="235"/>
      <c r="O134" s="235"/>
      <c r="P134" s="235"/>
      <c r="Q134" s="235"/>
      <c r="R134" s="235"/>
      <c r="S134" s="235"/>
      <c r="T134" s="235"/>
      <c r="U134" s="236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7" t="s">
        <v>127</v>
      </c>
      <c r="AU134" s="237" t="s">
        <v>81</v>
      </c>
      <c r="AV134" s="13" t="s">
        <v>79</v>
      </c>
      <c r="AW134" s="13" t="s">
        <v>33</v>
      </c>
      <c r="AX134" s="13" t="s">
        <v>71</v>
      </c>
      <c r="AY134" s="237" t="s">
        <v>115</v>
      </c>
    </row>
    <row r="135" s="13" customFormat="1">
      <c r="A135" s="13"/>
      <c r="B135" s="228"/>
      <c r="C135" s="229"/>
      <c r="D135" s="221" t="s">
        <v>127</v>
      </c>
      <c r="E135" s="230" t="s">
        <v>19</v>
      </c>
      <c r="F135" s="231" t="s">
        <v>616</v>
      </c>
      <c r="G135" s="229"/>
      <c r="H135" s="230" t="s">
        <v>19</v>
      </c>
      <c r="I135" s="232"/>
      <c r="J135" s="229"/>
      <c r="K135" s="229"/>
      <c r="L135" s="233"/>
      <c r="M135" s="234"/>
      <c r="N135" s="235"/>
      <c r="O135" s="235"/>
      <c r="P135" s="235"/>
      <c r="Q135" s="235"/>
      <c r="R135" s="235"/>
      <c r="S135" s="235"/>
      <c r="T135" s="235"/>
      <c r="U135" s="236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7" t="s">
        <v>127</v>
      </c>
      <c r="AU135" s="237" t="s">
        <v>81</v>
      </c>
      <c r="AV135" s="13" t="s">
        <v>79</v>
      </c>
      <c r="AW135" s="13" t="s">
        <v>33</v>
      </c>
      <c r="AX135" s="13" t="s">
        <v>71</v>
      </c>
      <c r="AY135" s="237" t="s">
        <v>115</v>
      </c>
    </row>
    <row r="136" s="13" customFormat="1">
      <c r="A136" s="13"/>
      <c r="B136" s="228"/>
      <c r="C136" s="229"/>
      <c r="D136" s="221" t="s">
        <v>127</v>
      </c>
      <c r="E136" s="230" t="s">
        <v>19</v>
      </c>
      <c r="F136" s="231" t="s">
        <v>617</v>
      </c>
      <c r="G136" s="229"/>
      <c r="H136" s="230" t="s">
        <v>19</v>
      </c>
      <c r="I136" s="232"/>
      <c r="J136" s="229"/>
      <c r="K136" s="229"/>
      <c r="L136" s="233"/>
      <c r="M136" s="234"/>
      <c r="N136" s="235"/>
      <c r="O136" s="235"/>
      <c r="P136" s="235"/>
      <c r="Q136" s="235"/>
      <c r="R136" s="235"/>
      <c r="S136" s="235"/>
      <c r="T136" s="235"/>
      <c r="U136" s="236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7" t="s">
        <v>127</v>
      </c>
      <c r="AU136" s="237" t="s">
        <v>81</v>
      </c>
      <c r="AV136" s="13" t="s">
        <v>79</v>
      </c>
      <c r="AW136" s="13" t="s">
        <v>33</v>
      </c>
      <c r="AX136" s="13" t="s">
        <v>71</v>
      </c>
      <c r="AY136" s="237" t="s">
        <v>115</v>
      </c>
    </row>
    <row r="137" s="13" customFormat="1">
      <c r="A137" s="13"/>
      <c r="B137" s="228"/>
      <c r="C137" s="229"/>
      <c r="D137" s="221" t="s">
        <v>127</v>
      </c>
      <c r="E137" s="230" t="s">
        <v>19</v>
      </c>
      <c r="F137" s="231" t="s">
        <v>618</v>
      </c>
      <c r="G137" s="229"/>
      <c r="H137" s="230" t="s">
        <v>19</v>
      </c>
      <c r="I137" s="232"/>
      <c r="J137" s="229"/>
      <c r="K137" s="229"/>
      <c r="L137" s="233"/>
      <c r="M137" s="234"/>
      <c r="N137" s="235"/>
      <c r="O137" s="235"/>
      <c r="P137" s="235"/>
      <c r="Q137" s="235"/>
      <c r="R137" s="235"/>
      <c r="S137" s="235"/>
      <c r="T137" s="235"/>
      <c r="U137" s="236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7" t="s">
        <v>127</v>
      </c>
      <c r="AU137" s="237" t="s">
        <v>81</v>
      </c>
      <c r="AV137" s="13" t="s">
        <v>79</v>
      </c>
      <c r="AW137" s="13" t="s">
        <v>33</v>
      </c>
      <c r="AX137" s="13" t="s">
        <v>71</v>
      </c>
      <c r="AY137" s="237" t="s">
        <v>115</v>
      </c>
    </row>
    <row r="138" s="14" customFormat="1">
      <c r="A138" s="14"/>
      <c r="B138" s="238"/>
      <c r="C138" s="239"/>
      <c r="D138" s="221" t="s">
        <v>127</v>
      </c>
      <c r="E138" s="240" t="s">
        <v>19</v>
      </c>
      <c r="F138" s="241" t="s">
        <v>79</v>
      </c>
      <c r="G138" s="239"/>
      <c r="H138" s="242">
        <v>1</v>
      </c>
      <c r="I138" s="243"/>
      <c r="J138" s="239"/>
      <c r="K138" s="239"/>
      <c r="L138" s="244"/>
      <c r="M138" s="245"/>
      <c r="N138" s="246"/>
      <c r="O138" s="246"/>
      <c r="P138" s="246"/>
      <c r="Q138" s="246"/>
      <c r="R138" s="246"/>
      <c r="S138" s="246"/>
      <c r="T138" s="246"/>
      <c r="U138" s="247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8" t="s">
        <v>127</v>
      </c>
      <c r="AU138" s="248" t="s">
        <v>81</v>
      </c>
      <c r="AV138" s="14" t="s">
        <v>81</v>
      </c>
      <c r="AW138" s="14" t="s">
        <v>33</v>
      </c>
      <c r="AX138" s="14" t="s">
        <v>79</v>
      </c>
      <c r="AY138" s="248" t="s">
        <v>115</v>
      </c>
    </row>
    <row r="139" s="2" customFormat="1" ht="16.5" customHeight="1">
      <c r="A139" s="40"/>
      <c r="B139" s="41"/>
      <c r="C139" s="207" t="s">
        <v>249</v>
      </c>
      <c r="D139" s="207" t="s">
        <v>117</v>
      </c>
      <c r="E139" s="208" t="s">
        <v>619</v>
      </c>
      <c r="F139" s="209" t="s">
        <v>620</v>
      </c>
      <c r="G139" s="210" t="s">
        <v>272</v>
      </c>
      <c r="H139" s="211">
        <v>3</v>
      </c>
      <c r="I139" s="212"/>
      <c r="J139" s="213">
        <f>ROUND(I139*H139,2)</f>
        <v>0</v>
      </c>
      <c r="K139" s="214"/>
      <c r="L139" s="46"/>
      <c r="M139" s="215" t="s">
        <v>19</v>
      </c>
      <c r="N139" s="216" t="s">
        <v>44</v>
      </c>
      <c r="O139" s="87"/>
      <c r="P139" s="217">
        <f>O139*H139</f>
        <v>0</v>
      </c>
      <c r="Q139" s="217">
        <v>0</v>
      </c>
      <c r="R139" s="217">
        <f>Q139*H139</f>
        <v>0</v>
      </c>
      <c r="S139" s="217">
        <v>0</v>
      </c>
      <c r="T139" s="217">
        <f>S139*H139</f>
        <v>0</v>
      </c>
      <c r="U139" s="218" t="s">
        <v>19</v>
      </c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9" t="s">
        <v>121</v>
      </c>
      <c r="AT139" s="219" t="s">
        <v>117</v>
      </c>
      <c r="AU139" s="219" t="s">
        <v>81</v>
      </c>
      <c r="AY139" s="19" t="s">
        <v>115</v>
      </c>
      <c r="BE139" s="220">
        <f>IF(N139="základní",J139,0)</f>
        <v>0</v>
      </c>
      <c r="BF139" s="220">
        <f>IF(N139="snížená",J139,0)</f>
        <v>0</v>
      </c>
      <c r="BG139" s="220">
        <f>IF(N139="zákl. přenesená",J139,0)</f>
        <v>0</v>
      </c>
      <c r="BH139" s="220">
        <f>IF(N139="sníž. přenesená",J139,0)</f>
        <v>0</v>
      </c>
      <c r="BI139" s="220">
        <f>IF(N139="nulová",J139,0)</f>
        <v>0</v>
      </c>
      <c r="BJ139" s="19" t="s">
        <v>121</v>
      </c>
      <c r="BK139" s="220">
        <f>ROUND(I139*H139,2)</f>
        <v>0</v>
      </c>
      <c r="BL139" s="19" t="s">
        <v>121</v>
      </c>
      <c r="BM139" s="219" t="s">
        <v>621</v>
      </c>
    </row>
    <row r="140" s="2" customFormat="1">
      <c r="A140" s="40"/>
      <c r="B140" s="41"/>
      <c r="C140" s="42"/>
      <c r="D140" s="221" t="s">
        <v>123</v>
      </c>
      <c r="E140" s="42"/>
      <c r="F140" s="222" t="s">
        <v>620</v>
      </c>
      <c r="G140" s="42"/>
      <c r="H140" s="42"/>
      <c r="I140" s="223"/>
      <c r="J140" s="42"/>
      <c r="K140" s="42"/>
      <c r="L140" s="46"/>
      <c r="M140" s="224"/>
      <c r="N140" s="225"/>
      <c r="O140" s="87"/>
      <c r="P140" s="87"/>
      <c r="Q140" s="87"/>
      <c r="R140" s="87"/>
      <c r="S140" s="87"/>
      <c r="T140" s="87"/>
      <c r="U140" s="88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123</v>
      </c>
      <c r="AU140" s="19" t="s">
        <v>81</v>
      </c>
    </row>
    <row r="141" s="13" customFormat="1">
      <c r="A141" s="13"/>
      <c r="B141" s="228"/>
      <c r="C141" s="229"/>
      <c r="D141" s="221" t="s">
        <v>127</v>
      </c>
      <c r="E141" s="230" t="s">
        <v>19</v>
      </c>
      <c r="F141" s="231" t="s">
        <v>622</v>
      </c>
      <c r="G141" s="229"/>
      <c r="H141" s="230" t="s">
        <v>19</v>
      </c>
      <c r="I141" s="232"/>
      <c r="J141" s="229"/>
      <c r="K141" s="229"/>
      <c r="L141" s="233"/>
      <c r="M141" s="234"/>
      <c r="N141" s="235"/>
      <c r="O141" s="235"/>
      <c r="P141" s="235"/>
      <c r="Q141" s="235"/>
      <c r="R141" s="235"/>
      <c r="S141" s="235"/>
      <c r="T141" s="235"/>
      <c r="U141" s="236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7" t="s">
        <v>127</v>
      </c>
      <c r="AU141" s="237" t="s">
        <v>81</v>
      </c>
      <c r="AV141" s="13" t="s">
        <v>79</v>
      </c>
      <c r="AW141" s="13" t="s">
        <v>33</v>
      </c>
      <c r="AX141" s="13" t="s">
        <v>71</v>
      </c>
      <c r="AY141" s="237" t="s">
        <v>115</v>
      </c>
    </row>
    <row r="142" s="13" customFormat="1">
      <c r="A142" s="13"/>
      <c r="B142" s="228"/>
      <c r="C142" s="229"/>
      <c r="D142" s="221" t="s">
        <v>127</v>
      </c>
      <c r="E142" s="230" t="s">
        <v>19</v>
      </c>
      <c r="F142" s="231" t="s">
        <v>623</v>
      </c>
      <c r="G142" s="229"/>
      <c r="H142" s="230" t="s">
        <v>19</v>
      </c>
      <c r="I142" s="232"/>
      <c r="J142" s="229"/>
      <c r="K142" s="229"/>
      <c r="L142" s="233"/>
      <c r="M142" s="234"/>
      <c r="N142" s="235"/>
      <c r="O142" s="235"/>
      <c r="P142" s="235"/>
      <c r="Q142" s="235"/>
      <c r="R142" s="235"/>
      <c r="S142" s="235"/>
      <c r="T142" s="235"/>
      <c r="U142" s="236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7" t="s">
        <v>127</v>
      </c>
      <c r="AU142" s="237" t="s">
        <v>81</v>
      </c>
      <c r="AV142" s="13" t="s">
        <v>79</v>
      </c>
      <c r="AW142" s="13" t="s">
        <v>33</v>
      </c>
      <c r="AX142" s="13" t="s">
        <v>71</v>
      </c>
      <c r="AY142" s="237" t="s">
        <v>115</v>
      </c>
    </row>
    <row r="143" s="13" customFormat="1">
      <c r="A143" s="13"/>
      <c r="B143" s="228"/>
      <c r="C143" s="229"/>
      <c r="D143" s="221" t="s">
        <v>127</v>
      </c>
      <c r="E143" s="230" t="s">
        <v>19</v>
      </c>
      <c r="F143" s="231" t="s">
        <v>624</v>
      </c>
      <c r="G143" s="229"/>
      <c r="H143" s="230" t="s">
        <v>19</v>
      </c>
      <c r="I143" s="232"/>
      <c r="J143" s="229"/>
      <c r="K143" s="229"/>
      <c r="L143" s="233"/>
      <c r="M143" s="234"/>
      <c r="N143" s="235"/>
      <c r="O143" s="235"/>
      <c r="P143" s="235"/>
      <c r="Q143" s="235"/>
      <c r="R143" s="235"/>
      <c r="S143" s="235"/>
      <c r="T143" s="235"/>
      <c r="U143" s="236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7" t="s">
        <v>127</v>
      </c>
      <c r="AU143" s="237" t="s">
        <v>81</v>
      </c>
      <c r="AV143" s="13" t="s">
        <v>79</v>
      </c>
      <c r="AW143" s="13" t="s">
        <v>33</v>
      </c>
      <c r="AX143" s="13" t="s">
        <v>71</v>
      </c>
      <c r="AY143" s="237" t="s">
        <v>115</v>
      </c>
    </row>
    <row r="144" s="13" customFormat="1">
      <c r="A144" s="13"/>
      <c r="B144" s="228"/>
      <c r="C144" s="229"/>
      <c r="D144" s="221" t="s">
        <v>127</v>
      </c>
      <c r="E144" s="230" t="s">
        <v>19</v>
      </c>
      <c r="F144" s="231" t="s">
        <v>625</v>
      </c>
      <c r="G144" s="229"/>
      <c r="H144" s="230" t="s">
        <v>19</v>
      </c>
      <c r="I144" s="232"/>
      <c r="J144" s="229"/>
      <c r="K144" s="229"/>
      <c r="L144" s="233"/>
      <c r="M144" s="234"/>
      <c r="N144" s="235"/>
      <c r="O144" s="235"/>
      <c r="P144" s="235"/>
      <c r="Q144" s="235"/>
      <c r="R144" s="235"/>
      <c r="S144" s="235"/>
      <c r="T144" s="235"/>
      <c r="U144" s="236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7" t="s">
        <v>127</v>
      </c>
      <c r="AU144" s="237" t="s">
        <v>81</v>
      </c>
      <c r="AV144" s="13" t="s">
        <v>79</v>
      </c>
      <c r="AW144" s="13" t="s">
        <v>33</v>
      </c>
      <c r="AX144" s="13" t="s">
        <v>71</v>
      </c>
      <c r="AY144" s="237" t="s">
        <v>115</v>
      </c>
    </row>
    <row r="145" s="13" customFormat="1">
      <c r="A145" s="13"/>
      <c r="B145" s="228"/>
      <c r="C145" s="229"/>
      <c r="D145" s="221" t="s">
        <v>127</v>
      </c>
      <c r="E145" s="230" t="s">
        <v>19</v>
      </c>
      <c r="F145" s="231" t="s">
        <v>626</v>
      </c>
      <c r="G145" s="229"/>
      <c r="H145" s="230" t="s">
        <v>19</v>
      </c>
      <c r="I145" s="232"/>
      <c r="J145" s="229"/>
      <c r="K145" s="229"/>
      <c r="L145" s="233"/>
      <c r="M145" s="234"/>
      <c r="N145" s="235"/>
      <c r="O145" s="235"/>
      <c r="P145" s="235"/>
      <c r="Q145" s="235"/>
      <c r="R145" s="235"/>
      <c r="S145" s="235"/>
      <c r="T145" s="235"/>
      <c r="U145" s="236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7" t="s">
        <v>127</v>
      </c>
      <c r="AU145" s="237" t="s">
        <v>81</v>
      </c>
      <c r="AV145" s="13" t="s">
        <v>79</v>
      </c>
      <c r="AW145" s="13" t="s">
        <v>33</v>
      </c>
      <c r="AX145" s="13" t="s">
        <v>71</v>
      </c>
      <c r="AY145" s="237" t="s">
        <v>115</v>
      </c>
    </row>
    <row r="146" s="13" customFormat="1">
      <c r="A146" s="13"/>
      <c r="B146" s="228"/>
      <c r="C146" s="229"/>
      <c r="D146" s="221" t="s">
        <v>127</v>
      </c>
      <c r="E146" s="230" t="s">
        <v>19</v>
      </c>
      <c r="F146" s="231" t="s">
        <v>627</v>
      </c>
      <c r="G146" s="229"/>
      <c r="H146" s="230" t="s">
        <v>19</v>
      </c>
      <c r="I146" s="232"/>
      <c r="J146" s="229"/>
      <c r="K146" s="229"/>
      <c r="L146" s="233"/>
      <c r="M146" s="234"/>
      <c r="N146" s="235"/>
      <c r="O146" s="235"/>
      <c r="P146" s="235"/>
      <c r="Q146" s="235"/>
      <c r="R146" s="235"/>
      <c r="S146" s="235"/>
      <c r="T146" s="235"/>
      <c r="U146" s="236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7" t="s">
        <v>127</v>
      </c>
      <c r="AU146" s="237" t="s">
        <v>81</v>
      </c>
      <c r="AV146" s="13" t="s">
        <v>79</v>
      </c>
      <c r="AW146" s="13" t="s">
        <v>33</v>
      </c>
      <c r="AX146" s="13" t="s">
        <v>71</v>
      </c>
      <c r="AY146" s="237" t="s">
        <v>115</v>
      </c>
    </row>
    <row r="147" s="13" customFormat="1">
      <c r="A147" s="13"/>
      <c r="B147" s="228"/>
      <c r="C147" s="229"/>
      <c r="D147" s="221" t="s">
        <v>127</v>
      </c>
      <c r="E147" s="230" t="s">
        <v>19</v>
      </c>
      <c r="F147" s="231" t="s">
        <v>628</v>
      </c>
      <c r="G147" s="229"/>
      <c r="H147" s="230" t="s">
        <v>19</v>
      </c>
      <c r="I147" s="232"/>
      <c r="J147" s="229"/>
      <c r="K147" s="229"/>
      <c r="L147" s="233"/>
      <c r="M147" s="234"/>
      <c r="N147" s="235"/>
      <c r="O147" s="235"/>
      <c r="P147" s="235"/>
      <c r="Q147" s="235"/>
      <c r="R147" s="235"/>
      <c r="S147" s="235"/>
      <c r="T147" s="235"/>
      <c r="U147" s="236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7" t="s">
        <v>127</v>
      </c>
      <c r="AU147" s="237" t="s">
        <v>81</v>
      </c>
      <c r="AV147" s="13" t="s">
        <v>79</v>
      </c>
      <c r="AW147" s="13" t="s">
        <v>33</v>
      </c>
      <c r="AX147" s="13" t="s">
        <v>71</v>
      </c>
      <c r="AY147" s="237" t="s">
        <v>115</v>
      </c>
    </row>
    <row r="148" s="13" customFormat="1">
      <c r="A148" s="13"/>
      <c r="B148" s="228"/>
      <c r="C148" s="229"/>
      <c r="D148" s="221" t="s">
        <v>127</v>
      </c>
      <c r="E148" s="230" t="s">
        <v>19</v>
      </c>
      <c r="F148" s="231" t="s">
        <v>629</v>
      </c>
      <c r="G148" s="229"/>
      <c r="H148" s="230" t="s">
        <v>19</v>
      </c>
      <c r="I148" s="232"/>
      <c r="J148" s="229"/>
      <c r="K148" s="229"/>
      <c r="L148" s="233"/>
      <c r="M148" s="234"/>
      <c r="N148" s="235"/>
      <c r="O148" s="235"/>
      <c r="P148" s="235"/>
      <c r="Q148" s="235"/>
      <c r="R148" s="235"/>
      <c r="S148" s="235"/>
      <c r="T148" s="235"/>
      <c r="U148" s="236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7" t="s">
        <v>127</v>
      </c>
      <c r="AU148" s="237" t="s">
        <v>81</v>
      </c>
      <c r="AV148" s="13" t="s">
        <v>79</v>
      </c>
      <c r="AW148" s="13" t="s">
        <v>33</v>
      </c>
      <c r="AX148" s="13" t="s">
        <v>71</v>
      </c>
      <c r="AY148" s="237" t="s">
        <v>115</v>
      </c>
    </row>
    <row r="149" s="14" customFormat="1">
      <c r="A149" s="14"/>
      <c r="B149" s="238"/>
      <c r="C149" s="239"/>
      <c r="D149" s="221" t="s">
        <v>127</v>
      </c>
      <c r="E149" s="240" t="s">
        <v>19</v>
      </c>
      <c r="F149" s="241" t="s">
        <v>141</v>
      </c>
      <c r="G149" s="239"/>
      <c r="H149" s="242">
        <v>3</v>
      </c>
      <c r="I149" s="243"/>
      <c r="J149" s="239"/>
      <c r="K149" s="239"/>
      <c r="L149" s="244"/>
      <c r="M149" s="245"/>
      <c r="N149" s="246"/>
      <c r="O149" s="246"/>
      <c r="P149" s="246"/>
      <c r="Q149" s="246"/>
      <c r="R149" s="246"/>
      <c r="S149" s="246"/>
      <c r="T149" s="246"/>
      <c r="U149" s="247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8" t="s">
        <v>127</v>
      </c>
      <c r="AU149" s="248" t="s">
        <v>81</v>
      </c>
      <c r="AV149" s="14" t="s">
        <v>81</v>
      </c>
      <c r="AW149" s="14" t="s">
        <v>33</v>
      </c>
      <c r="AX149" s="14" t="s">
        <v>71</v>
      </c>
      <c r="AY149" s="248" t="s">
        <v>115</v>
      </c>
    </row>
    <row r="150" s="15" customFormat="1">
      <c r="A150" s="15"/>
      <c r="B150" s="249"/>
      <c r="C150" s="250"/>
      <c r="D150" s="221" t="s">
        <v>127</v>
      </c>
      <c r="E150" s="251" t="s">
        <v>19</v>
      </c>
      <c r="F150" s="252" t="s">
        <v>132</v>
      </c>
      <c r="G150" s="250"/>
      <c r="H150" s="253">
        <v>3</v>
      </c>
      <c r="I150" s="254"/>
      <c r="J150" s="250"/>
      <c r="K150" s="250"/>
      <c r="L150" s="255"/>
      <c r="M150" s="256"/>
      <c r="N150" s="257"/>
      <c r="O150" s="257"/>
      <c r="P150" s="257"/>
      <c r="Q150" s="257"/>
      <c r="R150" s="257"/>
      <c r="S150" s="257"/>
      <c r="T150" s="257"/>
      <c r="U150" s="258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59" t="s">
        <v>127</v>
      </c>
      <c r="AU150" s="259" t="s">
        <v>81</v>
      </c>
      <c r="AV150" s="15" t="s">
        <v>121</v>
      </c>
      <c r="AW150" s="15" t="s">
        <v>33</v>
      </c>
      <c r="AX150" s="15" t="s">
        <v>79</v>
      </c>
      <c r="AY150" s="259" t="s">
        <v>115</v>
      </c>
    </row>
    <row r="151" s="2" customFormat="1" ht="16.5" customHeight="1">
      <c r="A151" s="40"/>
      <c r="B151" s="41"/>
      <c r="C151" s="207" t="s">
        <v>186</v>
      </c>
      <c r="D151" s="207" t="s">
        <v>117</v>
      </c>
      <c r="E151" s="208" t="s">
        <v>630</v>
      </c>
      <c r="F151" s="209" t="s">
        <v>631</v>
      </c>
      <c r="G151" s="210" t="s">
        <v>272</v>
      </c>
      <c r="H151" s="211">
        <v>1</v>
      </c>
      <c r="I151" s="212"/>
      <c r="J151" s="213">
        <f>ROUND(I151*H151,2)</f>
        <v>0</v>
      </c>
      <c r="K151" s="214"/>
      <c r="L151" s="46"/>
      <c r="M151" s="215" t="s">
        <v>19</v>
      </c>
      <c r="N151" s="216" t="s">
        <v>44</v>
      </c>
      <c r="O151" s="87"/>
      <c r="P151" s="217">
        <f>O151*H151</f>
        <v>0</v>
      </c>
      <c r="Q151" s="217">
        <v>0</v>
      </c>
      <c r="R151" s="217">
        <f>Q151*H151</f>
        <v>0</v>
      </c>
      <c r="S151" s="217">
        <v>0</v>
      </c>
      <c r="T151" s="217">
        <f>S151*H151</f>
        <v>0</v>
      </c>
      <c r="U151" s="218" t="s">
        <v>19</v>
      </c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9" t="s">
        <v>121</v>
      </c>
      <c r="AT151" s="219" t="s">
        <v>117</v>
      </c>
      <c r="AU151" s="219" t="s">
        <v>81</v>
      </c>
      <c r="AY151" s="19" t="s">
        <v>115</v>
      </c>
      <c r="BE151" s="220">
        <f>IF(N151="základní",J151,0)</f>
        <v>0</v>
      </c>
      <c r="BF151" s="220">
        <f>IF(N151="snížená",J151,0)</f>
        <v>0</v>
      </c>
      <c r="BG151" s="220">
        <f>IF(N151="zákl. přenesená",J151,0)</f>
        <v>0</v>
      </c>
      <c r="BH151" s="220">
        <f>IF(N151="sníž. přenesená",J151,0)</f>
        <v>0</v>
      </c>
      <c r="BI151" s="220">
        <f>IF(N151="nulová",J151,0)</f>
        <v>0</v>
      </c>
      <c r="BJ151" s="19" t="s">
        <v>121</v>
      </c>
      <c r="BK151" s="220">
        <f>ROUND(I151*H151,2)</f>
        <v>0</v>
      </c>
      <c r="BL151" s="19" t="s">
        <v>121</v>
      </c>
      <c r="BM151" s="219" t="s">
        <v>632</v>
      </c>
    </row>
    <row r="152" s="2" customFormat="1">
      <c r="A152" s="40"/>
      <c r="B152" s="41"/>
      <c r="C152" s="42"/>
      <c r="D152" s="221" t="s">
        <v>123</v>
      </c>
      <c r="E152" s="42"/>
      <c r="F152" s="222" t="s">
        <v>631</v>
      </c>
      <c r="G152" s="42"/>
      <c r="H152" s="42"/>
      <c r="I152" s="223"/>
      <c r="J152" s="42"/>
      <c r="K152" s="42"/>
      <c r="L152" s="46"/>
      <c r="M152" s="224"/>
      <c r="N152" s="225"/>
      <c r="O152" s="87"/>
      <c r="P152" s="87"/>
      <c r="Q152" s="87"/>
      <c r="R152" s="87"/>
      <c r="S152" s="87"/>
      <c r="T152" s="87"/>
      <c r="U152" s="88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123</v>
      </c>
      <c r="AU152" s="19" t="s">
        <v>81</v>
      </c>
    </row>
    <row r="153" s="13" customFormat="1">
      <c r="A153" s="13"/>
      <c r="B153" s="228"/>
      <c r="C153" s="229"/>
      <c r="D153" s="221" t="s">
        <v>127</v>
      </c>
      <c r="E153" s="230" t="s">
        <v>19</v>
      </c>
      <c r="F153" s="231" t="s">
        <v>633</v>
      </c>
      <c r="G153" s="229"/>
      <c r="H153" s="230" t="s">
        <v>19</v>
      </c>
      <c r="I153" s="232"/>
      <c r="J153" s="229"/>
      <c r="K153" s="229"/>
      <c r="L153" s="233"/>
      <c r="M153" s="234"/>
      <c r="N153" s="235"/>
      <c r="O153" s="235"/>
      <c r="P153" s="235"/>
      <c r="Q153" s="235"/>
      <c r="R153" s="235"/>
      <c r="S153" s="235"/>
      <c r="T153" s="235"/>
      <c r="U153" s="236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7" t="s">
        <v>127</v>
      </c>
      <c r="AU153" s="237" t="s">
        <v>81</v>
      </c>
      <c r="AV153" s="13" t="s">
        <v>79</v>
      </c>
      <c r="AW153" s="13" t="s">
        <v>33</v>
      </c>
      <c r="AX153" s="13" t="s">
        <v>71</v>
      </c>
      <c r="AY153" s="237" t="s">
        <v>115</v>
      </c>
    </row>
    <row r="154" s="14" customFormat="1">
      <c r="A154" s="14"/>
      <c r="B154" s="238"/>
      <c r="C154" s="239"/>
      <c r="D154" s="221" t="s">
        <v>127</v>
      </c>
      <c r="E154" s="240" t="s">
        <v>19</v>
      </c>
      <c r="F154" s="241" t="s">
        <v>79</v>
      </c>
      <c r="G154" s="239"/>
      <c r="H154" s="242">
        <v>1</v>
      </c>
      <c r="I154" s="243"/>
      <c r="J154" s="239"/>
      <c r="K154" s="239"/>
      <c r="L154" s="244"/>
      <c r="M154" s="245"/>
      <c r="N154" s="246"/>
      <c r="O154" s="246"/>
      <c r="P154" s="246"/>
      <c r="Q154" s="246"/>
      <c r="R154" s="246"/>
      <c r="S154" s="246"/>
      <c r="T154" s="246"/>
      <c r="U154" s="247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8" t="s">
        <v>127</v>
      </c>
      <c r="AU154" s="248" t="s">
        <v>81</v>
      </c>
      <c r="AV154" s="14" t="s">
        <v>81</v>
      </c>
      <c r="AW154" s="14" t="s">
        <v>33</v>
      </c>
      <c r="AX154" s="14" t="s">
        <v>79</v>
      </c>
      <c r="AY154" s="248" t="s">
        <v>115</v>
      </c>
    </row>
    <row r="155" s="12" customFormat="1" ht="22.8" customHeight="1">
      <c r="A155" s="12"/>
      <c r="B155" s="191"/>
      <c r="C155" s="192"/>
      <c r="D155" s="193" t="s">
        <v>70</v>
      </c>
      <c r="E155" s="205" t="s">
        <v>634</v>
      </c>
      <c r="F155" s="205" t="s">
        <v>635</v>
      </c>
      <c r="G155" s="192"/>
      <c r="H155" s="192"/>
      <c r="I155" s="195"/>
      <c r="J155" s="206">
        <f>BK155</f>
        <v>0</v>
      </c>
      <c r="K155" s="192"/>
      <c r="L155" s="197"/>
      <c r="M155" s="198"/>
      <c r="N155" s="199"/>
      <c r="O155" s="199"/>
      <c r="P155" s="200">
        <f>SUM(P156:P187)</f>
        <v>0</v>
      </c>
      <c r="Q155" s="199"/>
      <c r="R155" s="200">
        <f>SUM(R156:R187)</f>
        <v>0</v>
      </c>
      <c r="S155" s="199"/>
      <c r="T155" s="200">
        <f>SUM(T156:T187)</f>
        <v>0</v>
      </c>
      <c r="U155" s="201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02" t="s">
        <v>79</v>
      </c>
      <c r="AT155" s="203" t="s">
        <v>70</v>
      </c>
      <c r="AU155" s="203" t="s">
        <v>79</v>
      </c>
      <c r="AY155" s="202" t="s">
        <v>115</v>
      </c>
      <c r="BK155" s="204">
        <f>SUM(BK156:BK187)</f>
        <v>0</v>
      </c>
    </row>
    <row r="156" s="2" customFormat="1" ht="24.15" customHeight="1">
      <c r="A156" s="40"/>
      <c r="B156" s="41"/>
      <c r="C156" s="207" t="s">
        <v>159</v>
      </c>
      <c r="D156" s="207" t="s">
        <v>117</v>
      </c>
      <c r="E156" s="208" t="s">
        <v>636</v>
      </c>
      <c r="F156" s="209" t="s">
        <v>637</v>
      </c>
      <c r="G156" s="210" t="s">
        <v>272</v>
      </c>
      <c r="H156" s="211">
        <v>1</v>
      </c>
      <c r="I156" s="212"/>
      <c r="J156" s="213">
        <f>ROUND(I156*H156,2)</f>
        <v>0</v>
      </c>
      <c r="K156" s="214"/>
      <c r="L156" s="46"/>
      <c r="M156" s="215" t="s">
        <v>19</v>
      </c>
      <c r="N156" s="216" t="s">
        <v>44</v>
      </c>
      <c r="O156" s="87"/>
      <c r="P156" s="217">
        <f>O156*H156</f>
        <v>0</v>
      </c>
      <c r="Q156" s="217">
        <v>0</v>
      </c>
      <c r="R156" s="217">
        <f>Q156*H156</f>
        <v>0</v>
      </c>
      <c r="S156" s="217">
        <v>0</v>
      </c>
      <c r="T156" s="217">
        <f>S156*H156</f>
        <v>0</v>
      </c>
      <c r="U156" s="218" t="s">
        <v>19</v>
      </c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9" t="s">
        <v>121</v>
      </c>
      <c r="AT156" s="219" t="s">
        <v>117</v>
      </c>
      <c r="AU156" s="219" t="s">
        <v>81</v>
      </c>
      <c r="AY156" s="19" t="s">
        <v>115</v>
      </c>
      <c r="BE156" s="220">
        <f>IF(N156="základní",J156,0)</f>
        <v>0</v>
      </c>
      <c r="BF156" s="220">
        <f>IF(N156="snížená",J156,0)</f>
        <v>0</v>
      </c>
      <c r="BG156" s="220">
        <f>IF(N156="zákl. přenesená",J156,0)</f>
        <v>0</v>
      </c>
      <c r="BH156" s="220">
        <f>IF(N156="sníž. přenesená",J156,0)</f>
        <v>0</v>
      </c>
      <c r="BI156" s="220">
        <f>IF(N156="nulová",J156,0)</f>
        <v>0</v>
      </c>
      <c r="BJ156" s="19" t="s">
        <v>121</v>
      </c>
      <c r="BK156" s="220">
        <f>ROUND(I156*H156,2)</f>
        <v>0</v>
      </c>
      <c r="BL156" s="19" t="s">
        <v>121</v>
      </c>
      <c r="BM156" s="219" t="s">
        <v>638</v>
      </c>
    </row>
    <row r="157" s="2" customFormat="1">
      <c r="A157" s="40"/>
      <c r="B157" s="41"/>
      <c r="C157" s="42"/>
      <c r="D157" s="221" t="s">
        <v>123</v>
      </c>
      <c r="E157" s="42"/>
      <c r="F157" s="222" t="s">
        <v>637</v>
      </c>
      <c r="G157" s="42"/>
      <c r="H157" s="42"/>
      <c r="I157" s="223"/>
      <c r="J157" s="42"/>
      <c r="K157" s="42"/>
      <c r="L157" s="46"/>
      <c r="M157" s="224"/>
      <c r="N157" s="225"/>
      <c r="O157" s="87"/>
      <c r="P157" s="87"/>
      <c r="Q157" s="87"/>
      <c r="R157" s="87"/>
      <c r="S157" s="87"/>
      <c r="T157" s="87"/>
      <c r="U157" s="88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123</v>
      </c>
      <c r="AU157" s="19" t="s">
        <v>81</v>
      </c>
    </row>
    <row r="158" s="13" customFormat="1">
      <c r="A158" s="13"/>
      <c r="B158" s="228"/>
      <c r="C158" s="229"/>
      <c r="D158" s="221" t="s">
        <v>127</v>
      </c>
      <c r="E158" s="230" t="s">
        <v>19</v>
      </c>
      <c r="F158" s="231" t="s">
        <v>639</v>
      </c>
      <c r="G158" s="229"/>
      <c r="H158" s="230" t="s">
        <v>19</v>
      </c>
      <c r="I158" s="232"/>
      <c r="J158" s="229"/>
      <c r="K158" s="229"/>
      <c r="L158" s="233"/>
      <c r="M158" s="234"/>
      <c r="N158" s="235"/>
      <c r="O158" s="235"/>
      <c r="P158" s="235"/>
      <c r="Q158" s="235"/>
      <c r="R158" s="235"/>
      <c r="S158" s="235"/>
      <c r="T158" s="235"/>
      <c r="U158" s="236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7" t="s">
        <v>127</v>
      </c>
      <c r="AU158" s="237" t="s">
        <v>81</v>
      </c>
      <c r="AV158" s="13" t="s">
        <v>79</v>
      </c>
      <c r="AW158" s="13" t="s">
        <v>33</v>
      </c>
      <c r="AX158" s="13" t="s">
        <v>71</v>
      </c>
      <c r="AY158" s="237" t="s">
        <v>115</v>
      </c>
    </row>
    <row r="159" s="14" customFormat="1">
      <c r="A159" s="14"/>
      <c r="B159" s="238"/>
      <c r="C159" s="239"/>
      <c r="D159" s="221" t="s">
        <v>127</v>
      </c>
      <c r="E159" s="240" t="s">
        <v>19</v>
      </c>
      <c r="F159" s="241" t="s">
        <v>79</v>
      </c>
      <c r="G159" s="239"/>
      <c r="H159" s="242">
        <v>1</v>
      </c>
      <c r="I159" s="243"/>
      <c r="J159" s="239"/>
      <c r="K159" s="239"/>
      <c r="L159" s="244"/>
      <c r="M159" s="245"/>
      <c r="N159" s="246"/>
      <c r="O159" s="246"/>
      <c r="P159" s="246"/>
      <c r="Q159" s="246"/>
      <c r="R159" s="246"/>
      <c r="S159" s="246"/>
      <c r="T159" s="246"/>
      <c r="U159" s="247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8" t="s">
        <v>127</v>
      </c>
      <c r="AU159" s="248" t="s">
        <v>81</v>
      </c>
      <c r="AV159" s="14" t="s">
        <v>81</v>
      </c>
      <c r="AW159" s="14" t="s">
        <v>33</v>
      </c>
      <c r="AX159" s="14" t="s">
        <v>79</v>
      </c>
      <c r="AY159" s="248" t="s">
        <v>115</v>
      </c>
    </row>
    <row r="160" s="2" customFormat="1" ht="24.15" customHeight="1">
      <c r="A160" s="40"/>
      <c r="B160" s="41"/>
      <c r="C160" s="207" t="s">
        <v>203</v>
      </c>
      <c r="D160" s="207" t="s">
        <v>117</v>
      </c>
      <c r="E160" s="208" t="s">
        <v>640</v>
      </c>
      <c r="F160" s="209" t="s">
        <v>641</v>
      </c>
      <c r="G160" s="210" t="s">
        <v>272</v>
      </c>
      <c r="H160" s="211">
        <v>1</v>
      </c>
      <c r="I160" s="212"/>
      <c r="J160" s="213">
        <f>ROUND(I160*H160,2)</f>
        <v>0</v>
      </c>
      <c r="K160" s="214"/>
      <c r="L160" s="46"/>
      <c r="M160" s="215" t="s">
        <v>19</v>
      </c>
      <c r="N160" s="216" t="s">
        <v>44</v>
      </c>
      <c r="O160" s="87"/>
      <c r="P160" s="217">
        <f>O160*H160</f>
        <v>0</v>
      </c>
      <c r="Q160" s="217">
        <v>0</v>
      </c>
      <c r="R160" s="217">
        <f>Q160*H160</f>
        <v>0</v>
      </c>
      <c r="S160" s="217">
        <v>0</v>
      </c>
      <c r="T160" s="217">
        <f>S160*H160</f>
        <v>0</v>
      </c>
      <c r="U160" s="218" t="s">
        <v>19</v>
      </c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9" t="s">
        <v>121</v>
      </c>
      <c r="AT160" s="219" t="s">
        <v>117</v>
      </c>
      <c r="AU160" s="219" t="s">
        <v>81</v>
      </c>
      <c r="AY160" s="19" t="s">
        <v>115</v>
      </c>
      <c r="BE160" s="220">
        <f>IF(N160="základní",J160,0)</f>
        <v>0</v>
      </c>
      <c r="BF160" s="220">
        <f>IF(N160="snížená",J160,0)</f>
        <v>0</v>
      </c>
      <c r="BG160" s="220">
        <f>IF(N160="zákl. přenesená",J160,0)</f>
        <v>0</v>
      </c>
      <c r="BH160" s="220">
        <f>IF(N160="sníž. přenesená",J160,0)</f>
        <v>0</v>
      </c>
      <c r="BI160" s="220">
        <f>IF(N160="nulová",J160,0)</f>
        <v>0</v>
      </c>
      <c r="BJ160" s="19" t="s">
        <v>121</v>
      </c>
      <c r="BK160" s="220">
        <f>ROUND(I160*H160,2)</f>
        <v>0</v>
      </c>
      <c r="BL160" s="19" t="s">
        <v>121</v>
      </c>
      <c r="BM160" s="219" t="s">
        <v>642</v>
      </c>
    </row>
    <row r="161" s="2" customFormat="1">
      <c r="A161" s="40"/>
      <c r="B161" s="41"/>
      <c r="C161" s="42"/>
      <c r="D161" s="221" t="s">
        <v>123</v>
      </c>
      <c r="E161" s="42"/>
      <c r="F161" s="222" t="s">
        <v>641</v>
      </c>
      <c r="G161" s="42"/>
      <c r="H161" s="42"/>
      <c r="I161" s="223"/>
      <c r="J161" s="42"/>
      <c r="K161" s="42"/>
      <c r="L161" s="46"/>
      <c r="M161" s="224"/>
      <c r="N161" s="225"/>
      <c r="O161" s="87"/>
      <c r="P161" s="87"/>
      <c r="Q161" s="87"/>
      <c r="R161" s="87"/>
      <c r="S161" s="87"/>
      <c r="T161" s="87"/>
      <c r="U161" s="88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123</v>
      </c>
      <c r="AU161" s="19" t="s">
        <v>81</v>
      </c>
    </row>
    <row r="162" s="2" customFormat="1" ht="21.75" customHeight="1">
      <c r="A162" s="40"/>
      <c r="B162" s="41"/>
      <c r="C162" s="207" t="s">
        <v>169</v>
      </c>
      <c r="D162" s="207" t="s">
        <v>117</v>
      </c>
      <c r="E162" s="208" t="s">
        <v>643</v>
      </c>
      <c r="F162" s="209" t="s">
        <v>644</v>
      </c>
      <c r="G162" s="210" t="s">
        <v>272</v>
      </c>
      <c r="H162" s="211">
        <v>1</v>
      </c>
      <c r="I162" s="212"/>
      <c r="J162" s="213">
        <f>ROUND(I162*H162,2)</f>
        <v>0</v>
      </c>
      <c r="K162" s="214"/>
      <c r="L162" s="46"/>
      <c r="M162" s="215" t="s">
        <v>19</v>
      </c>
      <c r="N162" s="216" t="s">
        <v>44</v>
      </c>
      <c r="O162" s="87"/>
      <c r="P162" s="217">
        <f>O162*H162</f>
        <v>0</v>
      </c>
      <c r="Q162" s="217">
        <v>0</v>
      </c>
      <c r="R162" s="217">
        <f>Q162*H162</f>
        <v>0</v>
      </c>
      <c r="S162" s="217">
        <v>0</v>
      </c>
      <c r="T162" s="217">
        <f>S162*H162</f>
        <v>0</v>
      </c>
      <c r="U162" s="218" t="s">
        <v>19</v>
      </c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9" t="s">
        <v>121</v>
      </c>
      <c r="AT162" s="219" t="s">
        <v>117</v>
      </c>
      <c r="AU162" s="219" t="s">
        <v>81</v>
      </c>
      <c r="AY162" s="19" t="s">
        <v>115</v>
      </c>
      <c r="BE162" s="220">
        <f>IF(N162="základní",J162,0)</f>
        <v>0</v>
      </c>
      <c r="BF162" s="220">
        <f>IF(N162="snížená",J162,0)</f>
        <v>0</v>
      </c>
      <c r="BG162" s="220">
        <f>IF(N162="zákl. přenesená",J162,0)</f>
        <v>0</v>
      </c>
      <c r="BH162" s="220">
        <f>IF(N162="sníž. přenesená",J162,0)</f>
        <v>0</v>
      </c>
      <c r="BI162" s="220">
        <f>IF(N162="nulová",J162,0)</f>
        <v>0</v>
      </c>
      <c r="BJ162" s="19" t="s">
        <v>121</v>
      </c>
      <c r="BK162" s="220">
        <f>ROUND(I162*H162,2)</f>
        <v>0</v>
      </c>
      <c r="BL162" s="19" t="s">
        <v>121</v>
      </c>
      <c r="BM162" s="219" t="s">
        <v>645</v>
      </c>
    </row>
    <row r="163" s="2" customFormat="1">
      <c r="A163" s="40"/>
      <c r="B163" s="41"/>
      <c r="C163" s="42"/>
      <c r="D163" s="221" t="s">
        <v>123</v>
      </c>
      <c r="E163" s="42"/>
      <c r="F163" s="222" t="s">
        <v>644</v>
      </c>
      <c r="G163" s="42"/>
      <c r="H163" s="42"/>
      <c r="I163" s="223"/>
      <c r="J163" s="42"/>
      <c r="K163" s="42"/>
      <c r="L163" s="46"/>
      <c r="M163" s="224"/>
      <c r="N163" s="225"/>
      <c r="O163" s="87"/>
      <c r="P163" s="87"/>
      <c r="Q163" s="87"/>
      <c r="R163" s="87"/>
      <c r="S163" s="87"/>
      <c r="T163" s="87"/>
      <c r="U163" s="88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123</v>
      </c>
      <c r="AU163" s="19" t="s">
        <v>81</v>
      </c>
    </row>
    <row r="164" s="13" customFormat="1">
      <c r="A164" s="13"/>
      <c r="B164" s="228"/>
      <c r="C164" s="229"/>
      <c r="D164" s="221" t="s">
        <v>127</v>
      </c>
      <c r="E164" s="230" t="s">
        <v>19</v>
      </c>
      <c r="F164" s="231" t="s">
        <v>646</v>
      </c>
      <c r="G164" s="229"/>
      <c r="H164" s="230" t="s">
        <v>19</v>
      </c>
      <c r="I164" s="232"/>
      <c r="J164" s="229"/>
      <c r="K164" s="229"/>
      <c r="L164" s="233"/>
      <c r="M164" s="234"/>
      <c r="N164" s="235"/>
      <c r="O164" s="235"/>
      <c r="P164" s="235"/>
      <c r="Q164" s="235"/>
      <c r="R164" s="235"/>
      <c r="S164" s="235"/>
      <c r="T164" s="235"/>
      <c r="U164" s="236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7" t="s">
        <v>127</v>
      </c>
      <c r="AU164" s="237" t="s">
        <v>81</v>
      </c>
      <c r="AV164" s="13" t="s">
        <v>79</v>
      </c>
      <c r="AW164" s="13" t="s">
        <v>33</v>
      </c>
      <c r="AX164" s="13" t="s">
        <v>71</v>
      </c>
      <c r="AY164" s="237" t="s">
        <v>115</v>
      </c>
    </row>
    <row r="165" s="14" customFormat="1">
      <c r="A165" s="14"/>
      <c r="B165" s="238"/>
      <c r="C165" s="239"/>
      <c r="D165" s="221" t="s">
        <v>127</v>
      </c>
      <c r="E165" s="240" t="s">
        <v>19</v>
      </c>
      <c r="F165" s="241" t="s">
        <v>79</v>
      </c>
      <c r="G165" s="239"/>
      <c r="H165" s="242">
        <v>1</v>
      </c>
      <c r="I165" s="243"/>
      <c r="J165" s="239"/>
      <c r="K165" s="239"/>
      <c r="L165" s="244"/>
      <c r="M165" s="245"/>
      <c r="N165" s="246"/>
      <c r="O165" s="246"/>
      <c r="P165" s="246"/>
      <c r="Q165" s="246"/>
      <c r="R165" s="246"/>
      <c r="S165" s="246"/>
      <c r="T165" s="246"/>
      <c r="U165" s="247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8" t="s">
        <v>127</v>
      </c>
      <c r="AU165" s="248" t="s">
        <v>81</v>
      </c>
      <c r="AV165" s="14" t="s">
        <v>81</v>
      </c>
      <c r="AW165" s="14" t="s">
        <v>33</v>
      </c>
      <c r="AX165" s="14" t="s">
        <v>79</v>
      </c>
      <c r="AY165" s="248" t="s">
        <v>115</v>
      </c>
    </row>
    <row r="166" s="2" customFormat="1" ht="16.5" customHeight="1">
      <c r="A166" s="40"/>
      <c r="B166" s="41"/>
      <c r="C166" s="207" t="s">
        <v>8</v>
      </c>
      <c r="D166" s="207" t="s">
        <v>117</v>
      </c>
      <c r="E166" s="208" t="s">
        <v>647</v>
      </c>
      <c r="F166" s="209" t="s">
        <v>648</v>
      </c>
      <c r="G166" s="210" t="s">
        <v>272</v>
      </c>
      <c r="H166" s="211">
        <v>1</v>
      </c>
      <c r="I166" s="212"/>
      <c r="J166" s="213">
        <f>ROUND(I166*H166,2)</f>
        <v>0</v>
      </c>
      <c r="K166" s="214"/>
      <c r="L166" s="46"/>
      <c r="M166" s="215" t="s">
        <v>19</v>
      </c>
      <c r="N166" s="216" t="s">
        <v>44</v>
      </c>
      <c r="O166" s="87"/>
      <c r="P166" s="217">
        <f>O166*H166</f>
        <v>0</v>
      </c>
      <c r="Q166" s="217">
        <v>0</v>
      </c>
      <c r="R166" s="217">
        <f>Q166*H166</f>
        <v>0</v>
      </c>
      <c r="S166" s="217">
        <v>0</v>
      </c>
      <c r="T166" s="217">
        <f>S166*H166</f>
        <v>0</v>
      </c>
      <c r="U166" s="218" t="s">
        <v>19</v>
      </c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9" t="s">
        <v>121</v>
      </c>
      <c r="AT166" s="219" t="s">
        <v>117</v>
      </c>
      <c r="AU166" s="219" t="s">
        <v>81</v>
      </c>
      <c r="AY166" s="19" t="s">
        <v>115</v>
      </c>
      <c r="BE166" s="220">
        <f>IF(N166="základní",J166,0)</f>
        <v>0</v>
      </c>
      <c r="BF166" s="220">
        <f>IF(N166="snížená",J166,0)</f>
        <v>0</v>
      </c>
      <c r="BG166" s="220">
        <f>IF(N166="zákl. přenesená",J166,0)</f>
        <v>0</v>
      </c>
      <c r="BH166" s="220">
        <f>IF(N166="sníž. přenesená",J166,0)</f>
        <v>0</v>
      </c>
      <c r="BI166" s="220">
        <f>IF(N166="nulová",J166,0)</f>
        <v>0</v>
      </c>
      <c r="BJ166" s="19" t="s">
        <v>121</v>
      </c>
      <c r="BK166" s="220">
        <f>ROUND(I166*H166,2)</f>
        <v>0</v>
      </c>
      <c r="BL166" s="19" t="s">
        <v>121</v>
      </c>
      <c r="BM166" s="219" t="s">
        <v>649</v>
      </c>
    </row>
    <row r="167" s="2" customFormat="1">
      <c r="A167" s="40"/>
      <c r="B167" s="41"/>
      <c r="C167" s="42"/>
      <c r="D167" s="221" t="s">
        <v>123</v>
      </c>
      <c r="E167" s="42"/>
      <c r="F167" s="222" t="s">
        <v>648</v>
      </c>
      <c r="G167" s="42"/>
      <c r="H167" s="42"/>
      <c r="I167" s="223"/>
      <c r="J167" s="42"/>
      <c r="K167" s="42"/>
      <c r="L167" s="46"/>
      <c r="M167" s="224"/>
      <c r="N167" s="225"/>
      <c r="O167" s="87"/>
      <c r="P167" s="87"/>
      <c r="Q167" s="87"/>
      <c r="R167" s="87"/>
      <c r="S167" s="87"/>
      <c r="T167" s="87"/>
      <c r="U167" s="88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123</v>
      </c>
      <c r="AU167" s="19" t="s">
        <v>81</v>
      </c>
    </row>
    <row r="168" s="13" customFormat="1">
      <c r="A168" s="13"/>
      <c r="B168" s="228"/>
      <c r="C168" s="229"/>
      <c r="D168" s="221" t="s">
        <v>127</v>
      </c>
      <c r="E168" s="230" t="s">
        <v>19</v>
      </c>
      <c r="F168" s="231" t="s">
        <v>646</v>
      </c>
      <c r="G168" s="229"/>
      <c r="H168" s="230" t="s">
        <v>19</v>
      </c>
      <c r="I168" s="232"/>
      <c r="J168" s="229"/>
      <c r="K168" s="229"/>
      <c r="L168" s="233"/>
      <c r="M168" s="234"/>
      <c r="N168" s="235"/>
      <c r="O168" s="235"/>
      <c r="P168" s="235"/>
      <c r="Q168" s="235"/>
      <c r="R168" s="235"/>
      <c r="S168" s="235"/>
      <c r="T168" s="235"/>
      <c r="U168" s="236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7" t="s">
        <v>127</v>
      </c>
      <c r="AU168" s="237" t="s">
        <v>81</v>
      </c>
      <c r="AV168" s="13" t="s">
        <v>79</v>
      </c>
      <c r="AW168" s="13" t="s">
        <v>33</v>
      </c>
      <c r="AX168" s="13" t="s">
        <v>71</v>
      </c>
      <c r="AY168" s="237" t="s">
        <v>115</v>
      </c>
    </row>
    <row r="169" s="14" customFormat="1">
      <c r="A169" s="14"/>
      <c r="B169" s="238"/>
      <c r="C169" s="239"/>
      <c r="D169" s="221" t="s">
        <v>127</v>
      </c>
      <c r="E169" s="240" t="s">
        <v>19</v>
      </c>
      <c r="F169" s="241" t="s">
        <v>79</v>
      </c>
      <c r="G169" s="239"/>
      <c r="H169" s="242">
        <v>1</v>
      </c>
      <c r="I169" s="243"/>
      <c r="J169" s="239"/>
      <c r="K169" s="239"/>
      <c r="L169" s="244"/>
      <c r="M169" s="245"/>
      <c r="N169" s="246"/>
      <c r="O169" s="246"/>
      <c r="P169" s="246"/>
      <c r="Q169" s="246"/>
      <c r="R169" s="246"/>
      <c r="S169" s="246"/>
      <c r="T169" s="246"/>
      <c r="U169" s="247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8" t="s">
        <v>127</v>
      </c>
      <c r="AU169" s="248" t="s">
        <v>81</v>
      </c>
      <c r="AV169" s="14" t="s">
        <v>81</v>
      </c>
      <c r="AW169" s="14" t="s">
        <v>33</v>
      </c>
      <c r="AX169" s="14" t="s">
        <v>79</v>
      </c>
      <c r="AY169" s="248" t="s">
        <v>115</v>
      </c>
    </row>
    <row r="170" s="2" customFormat="1" ht="24.15" customHeight="1">
      <c r="A170" s="40"/>
      <c r="B170" s="41"/>
      <c r="C170" s="207" t="s">
        <v>226</v>
      </c>
      <c r="D170" s="207" t="s">
        <v>117</v>
      </c>
      <c r="E170" s="208" t="s">
        <v>650</v>
      </c>
      <c r="F170" s="209" t="s">
        <v>651</v>
      </c>
      <c r="G170" s="210" t="s">
        <v>272</v>
      </c>
      <c r="H170" s="211">
        <v>1</v>
      </c>
      <c r="I170" s="212"/>
      <c r="J170" s="213">
        <f>ROUND(I170*H170,2)</f>
        <v>0</v>
      </c>
      <c r="K170" s="214"/>
      <c r="L170" s="46"/>
      <c r="M170" s="215" t="s">
        <v>19</v>
      </c>
      <c r="N170" s="216" t="s">
        <v>44</v>
      </c>
      <c r="O170" s="87"/>
      <c r="P170" s="217">
        <f>O170*H170</f>
        <v>0</v>
      </c>
      <c r="Q170" s="217">
        <v>0</v>
      </c>
      <c r="R170" s="217">
        <f>Q170*H170</f>
        <v>0</v>
      </c>
      <c r="S170" s="217">
        <v>0</v>
      </c>
      <c r="T170" s="217">
        <f>S170*H170</f>
        <v>0</v>
      </c>
      <c r="U170" s="218" t="s">
        <v>19</v>
      </c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9" t="s">
        <v>121</v>
      </c>
      <c r="AT170" s="219" t="s">
        <v>117</v>
      </c>
      <c r="AU170" s="219" t="s">
        <v>81</v>
      </c>
      <c r="AY170" s="19" t="s">
        <v>115</v>
      </c>
      <c r="BE170" s="220">
        <f>IF(N170="základní",J170,0)</f>
        <v>0</v>
      </c>
      <c r="BF170" s="220">
        <f>IF(N170="snížená",J170,0)</f>
        <v>0</v>
      </c>
      <c r="BG170" s="220">
        <f>IF(N170="zákl. přenesená",J170,0)</f>
        <v>0</v>
      </c>
      <c r="BH170" s="220">
        <f>IF(N170="sníž. přenesená",J170,0)</f>
        <v>0</v>
      </c>
      <c r="BI170" s="220">
        <f>IF(N170="nulová",J170,0)</f>
        <v>0</v>
      </c>
      <c r="BJ170" s="19" t="s">
        <v>121</v>
      </c>
      <c r="BK170" s="220">
        <f>ROUND(I170*H170,2)</f>
        <v>0</v>
      </c>
      <c r="BL170" s="19" t="s">
        <v>121</v>
      </c>
      <c r="BM170" s="219" t="s">
        <v>652</v>
      </c>
    </row>
    <row r="171" s="2" customFormat="1">
      <c r="A171" s="40"/>
      <c r="B171" s="41"/>
      <c r="C171" s="42"/>
      <c r="D171" s="221" t="s">
        <v>123</v>
      </c>
      <c r="E171" s="42"/>
      <c r="F171" s="222" t="s">
        <v>651</v>
      </c>
      <c r="G171" s="42"/>
      <c r="H171" s="42"/>
      <c r="I171" s="223"/>
      <c r="J171" s="42"/>
      <c r="K171" s="42"/>
      <c r="L171" s="46"/>
      <c r="M171" s="224"/>
      <c r="N171" s="225"/>
      <c r="O171" s="87"/>
      <c r="P171" s="87"/>
      <c r="Q171" s="87"/>
      <c r="R171" s="87"/>
      <c r="S171" s="87"/>
      <c r="T171" s="87"/>
      <c r="U171" s="88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123</v>
      </c>
      <c r="AU171" s="19" t="s">
        <v>81</v>
      </c>
    </row>
    <row r="172" s="13" customFormat="1">
      <c r="A172" s="13"/>
      <c r="B172" s="228"/>
      <c r="C172" s="229"/>
      <c r="D172" s="221" t="s">
        <v>127</v>
      </c>
      <c r="E172" s="230" t="s">
        <v>19</v>
      </c>
      <c r="F172" s="231" t="s">
        <v>653</v>
      </c>
      <c r="G172" s="229"/>
      <c r="H172" s="230" t="s">
        <v>19</v>
      </c>
      <c r="I172" s="232"/>
      <c r="J172" s="229"/>
      <c r="K172" s="229"/>
      <c r="L172" s="233"/>
      <c r="M172" s="234"/>
      <c r="N172" s="235"/>
      <c r="O172" s="235"/>
      <c r="P172" s="235"/>
      <c r="Q172" s="235"/>
      <c r="R172" s="235"/>
      <c r="S172" s="235"/>
      <c r="T172" s="235"/>
      <c r="U172" s="236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7" t="s">
        <v>127</v>
      </c>
      <c r="AU172" s="237" t="s">
        <v>81</v>
      </c>
      <c r="AV172" s="13" t="s">
        <v>79</v>
      </c>
      <c r="AW172" s="13" t="s">
        <v>33</v>
      </c>
      <c r="AX172" s="13" t="s">
        <v>71</v>
      </c>
      <c r="AY172" s="237" t="s">
        <v>115</v>
      </c>
    </row>
    <row r="173" s="13" customFormat="1">
      <c r="A173" s="13"/>
      <c r="B173" s="228"/>
      <c r="C173" s="229"/>
      <c r="D173" s="221" t="s">
        <v>127</v>
      </c>
      <c r="E173" s="230" t="s">
        <v>19</v>
      </c>
      <c r="F173" s="231" t="s">
        <v>654</v>
      </c>
      <c r="G173" s="229"/>
      <c r="H173" s="230" t="s">
        <v>19</v>
      </c>
      <c r="I173" s="232"/>
      <c r="J173" s="229"/>
      <c r="K173" s="229"/>
      <c r="L173" s="233"/>
      <c r="M173" s="234"/>
      <c r="N173" s="235"/>
      <c r="O173" s="235"/>
      <c r="P173" s="235"/>
      <c r="Q173" s="235"/>
      <c r="R173" s="235"/>
      <c r="S173" s="235"/>
      <c r="T173" s="235"/>
      <c r="U173" s="236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7" t="s">
        <v>127</v>
      </c>
      <c r="AU173" s="237" t="s">
        <v>81</v>
      </c>
      <c r="AV173" s="13" t="s">
        <v>79</v>
      </c>
      <c r="AW173" s="13" t="s">
        <v>33</v>
      </c>
      <c r="AX173" s="13" t="s">
        <v>71</v>
      </c>
      <c r="AY173" s="237" t="s">
        <v>115</v>
      </c>
    </row>
    <row r="174" s="13" customFormat="1">
      <c r="A174" s="13"/>
      <c r="B174" s="228"/>
      <c r="C174" s="229"/>
      <c r="D174" s="221" t="s">
        <v>127</v>
      </c>
      <c r="E174" s="230" t="s">
        <v>19</v>
      </c>
      <c r="F174" s="231" t="s">
        <v>655</v>
      </c>
      <c r="G174" s="229"/>
      <c r="H174" s="230" t="s">
        <v>19</v>
      </c>
      <c r="I174" s="232"/>
      <c r="J174" s="229"/>
      <c r="K174" s="229"/>
      <c r="L174" s="233"/>
      <c r="M174" s="234"/>
      <c r="N174" s="235"/>
      <c r="O174" s="235"/>
      <c r="P174" s="235"/>
      <c r="Q174" s="235"/>
      <c r="R174" s="235"/>
      <c r="S174" s="235"/>
      <c r="T174" s="235"/>
      <c r="U174" s="236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7" t="s">
        <v>127</v>
      </c>
      <c r="AU174" s="237" t="s">
        <v>81</v>
      </c>
      <c r="AV174" s="13" t="s">
        <v>79</v>
      </c>
      <c r="AW174" s="13" t="s">
        <v>33</v>
      </c>
      <c r="AX174" s="13" t="s">
        <v>71</v>
      </c>
      <c r="AY174" s="237" t="s">
        <v>115</v>
      </c>
    </row>
    <row r="175" s="13" customFormat="1">
      <c r="A175" s="13"/>
      <c r="B175" s="228"/>
      <c r="C175" s="229"/>
      <c r="D175" s="221" t="s">
        <v>127</v>
      </c>
      <c r="E175" s="230" t="s">
        <v>19</v>
      </c>
      <c r="F175" s="231" t="s">
        <v>656</v>
      </c>
      <c r="G175" s="229"/>
      <c r="H175" s="230" t="s">
        <v>19</v>
      </c>
      <c r="I175" s="232"/>
      <c r="J175" s="229"/>
      <c r="K175" s="229"/>
      <c r="L175" s="233"/>
      <c r="M175" s="234"/>
      <c r="N175" s="235"/>
      <c r="O175" s="235"/>
      <c r="P175" s="235"/>
      <c r="Q175" s="235"/>
      <c r="R175" s="235"/>
      <c r="S175" s="235"/>
      <c r="T175" s="235"/>
      <c r="U175" s="236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7" t="s">
        <v>127</v>
      </c>
      <c r="AU175" s="237" t="s">
        <v>81</v>
      </c>
      <c r="AV175" s="13" t="s">
        <v>79</v>
      </c>
      <c r="AW175" s="13" t="s">
        <v>33</v>
      </c>
      <c r="AX175" s="13" t="s">
        <v>71</v>
      </c>
      <c r="AY175" s="237" t="s">
        <v>115</v>
      </c>
    </row>
    <row r="176" s="13" customFormat="1">
      <c r="A176" s="13"/>
      <c r="B176" s="228"/>
      <c r="C176" s="229"/>
      <c r="D176" s="221" t="s">
        <v>127</v>
      </c>
      <c r="E176" s="230" t="s">
        <v>19</v>
      </c>
      <c r="F176" s="231" t="s">
        <v>657</v>
      </c>
      <c r="G176" s="229"/>
      <c r="H176" s="230" t="s">
        <v>19</v>
      </c>
      <c r="I176" s="232"/>
      <c r="J176" s="229"/>
      <c r="K176" s="229"/>
      <c r="L176" s="233"/>
      <c r="M176" s="234"/>
      <c r="N176" s="235"/>
      <c r="O176" s="235"/>
      <c r="P176" s="235"/>
      <c r="Q176" s="235"/>
      <c r="R176" s="235"/>
      <c r="S176" s="235"/>
      <c r="T176" s="235"/>
      <c r="U176" s="236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7" t="s">
        <v>127</v>
      </c>
      <c r="AU176" s="237" t="s">
        <v>81</v>
      </c>
      <c r="AV176" s="13" t="s">
        <v>79</v>
      </c>
      <c r="AW176" s="13" t="s">
        <v>33</v>
      </c>
      <c r="AX176" s="13" t="s">
        <v>71</v>
      </c>
      <c r="AY176" s="237" t="s">
        <v>115</v>
      </c>
    </row>
    <row r="177" s="13" customFormat="1">
      <c r="A177" s="13"/>
      <c r="B177" s="228"/>
      <c r="C177" s="229"/>
      <c r="D177" s="221" t="s">
        <v>127</v>
      </c>
      <c r="E177" s="230" t="s">
        <v>19</v>
      </c>
      <c r="F177" s="231" t="s">
        <v>658</v>
      </c>
      <c r="G177" s="229"/>
      <c r="H177" s="230" t="s">
        <v>19</v>
      </c>
      <c r="I177" s="232"/>
      <c r="J177" s="229"/>
      <c r="K177" s="229"/>
      <c r="L177" s="233"/>
      <c r="M177" s="234"/>
      <c r="N177" s="235"/>
      <c r="O177" s="235"/>
      <c r="P177" s="235"/>
      <c r="Q177" s="235"/>
      <c r="R177" s="235"/>
      <c r="S177" s="235"/>
      <c r="T177" s="235"/>
      <c r="U177" s="236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7" t="s">
        <v>127</v>
      </c>
      <c r="AU177" s="237" t="s">
        <v>81</v>
      </c>
      <c r="AV177" s="13" t="s">
        <v>79</v>
      </c>
      <c r="AW177" s="13" t="s">
        <v>33</v>
      </c>
      <c r="AX177" s="13" t="s">
        <v>71</v>
      </c>
      <c r="AY177" s="237" t="s">
        <v>115</v>
      </c>
    </row>
    <row r="178" s="14" customFormat="1">
      <c r="A178" s="14"/>
      <c r="B178" s="238"/>
      <c r="C178" s="239"/>
      <c r="D178" s="221" t="s">
        <v>127</v>
      </c>
      <c r="E178" s="240" t="s">
        <v>19</v>
      </c>
      <c r="F178" s="241" t="s">
        <v>79</v>
      </c>
      <c r="G178" s="239"/>
      <c r="H178" s="242">
        <v>1</v>
      </c>
      <c r="I178" s="243"/>
      <c r="J178" s="239"/>
      <c r="K178" s="239"/>
      <c r="L178" s="244"/>
      <c r="M178" s="245"/>
      <c r="N178" s="246"/>
      <c r="O178" s="246"/>
      <c r="P178" s="246"/>
      <c r="Q178" s="246"/>
      <c r="R178" s="246"/>
      <c r="S178" s="246"/>
      <c r="T178" s="246"/>
      <c r="U178" s="247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48" t="s">
        <v>127</v>
      </c>
      <c r="AU178" s="248" t="s">
        <v>81</v>
      </c>
      <c r="AV178" s="14" t="s">
        <v>81</v>
      </c>
      <c r="AW178" s="14" t="s">
        <v>33</v>
      </c>
      <c r="AX178" s="14" t="s">
        <v>79</v>
      </c>
      <c r="AY178" s="248" t="s">
        <v>115</v>
      </c>
    </row>
    <row r="179" s="2" customFormat="1" ht="16.5" customHeight="1">
      <c r="A179" s="40"/>
      <c r="B179" s="41"/>
      <c r="C179" s="207" t="s">
        <v>236</v>
      </c>
      <c r="D179" s="207" t="s">
        <v>117</v>
      </c>
      <c r="E179" s="208" t="s">
        <v>659</v>
      </c>
      <c r="F179" s="209" t="s">
        <v>660</v>
      </c>
      <c r="G179" s="210" t="s">
        <v>272</v>
      </c>
      <c r="H179" s="211">
        <v>1</v>
      </c>
      <c r="I179" s="212"/>
      <c r="J179" s="213">
        <f>ROUND(I179*H179,2)</f>
        <v>0</v>
      </c>
      <c r="K179" s="214"/>
      <c r="L179" s="46"/>
      <c r="M179" s="215" t="s">
        <v>19</v>
      </c>
      <c r="N179" s="216" t="s">
        <v>44</v>
      </c>
      <c r="O179" s="87"/>
      <c r="P179" s="217">
        <f>O179*H179</f>
        <v>0</v>
      </c>
      <c r="Q179" s="217">
        <v>0</v>
      </c>
      <c r="R179" s="217">
        <f>Q179*H179</f>
        <v>0</v>
      </c>
      <c r="S179" s="217">
        <v>0</v>
      </c>
      <c r="T179" s="217">
        <f>S179*H179</f>
        <v>0</v>
      </c>
      <c r="U179" s="218" t="s">
        <v>19</v>
      </c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9" t="s">
        <v>121</v>
      </c>
      <c r="AT179" s="219" t="s">
        <v>117</v>
      </c>
      <c r="AU179" s="219" t="s">
        <v>81</v>
      </c>
      <c r="AY179" s="19" t="s">
        <v>115</v>
      </c>
      <c r="BE179" s="220">
        <f>IF(N179="základní",J179,0)</f>
        <v>0</v>
      </c>
      <c r="BF179" s="220">
        <f>IF(N179="snížená",J179,0)</f>
        <v>0</v>
      </c>
      <c r="BG179" s="220">
        <f>IF(N179="zákl. přenesená",J179,0)</f>
        <v>0</v>
      </c>
      <c r="BH179" s="220">
        <f>IF(N179="sníž. přenesená",J179,0)</f>
        <v>0</v>
      </c>
      <c r="BI179" s="220">
        <f>IF(N179="nulová",J179,0)</f>
        <v>0</v>
      </c>
      <c r="BJ179" s="19" t="s">
        <v>121</v>
      </c>
      <c r="BK179" s="220">
        <f>ROUND(I179*H179,2)</f>
        <v>0</v>
      </c>
      <c r="BL179" s="19" t="s">
        <v>121</v>
      </c>
      <c r="BM179" s="219" t="s">
        <v>661</v>
      </c>
    </row>
    <row r="180" s="2" customFormat="1">
      <c r="A180" s="40"/>
      <c r="B180" s="41"/>
      <c r="C180" s="42"/>
      <c r="D180" s="221" t="s">
        <v>123</v>
      </c>
      <c r="E180" s="42"/>
      <c r="F180" s="222" t="s">
        <v>660</v>
      </c>
      <c r="G180" s="42"/>
      <c r="H180" s="42"/>
      <c r="I180" s="223"/>
      <c r="J180" s="42"/>
      <c r="K180" s="42"/>
      <c r="L180" s="46"/>
      <c r="M180" s="224"/>
      <c r="N180" s="225"/>
      <c r="O180" s="87"/>
      <c r="P180" s="87"/>
      <c r="Q180" s="87"/>
      <c r="R180" s="87"/>
      <c r="S180" s="87"/>
      <c r="T180" s="87"/>
      <c r="U180" s="88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123</v>
      </c>
      <c r="AU180" s="19" t="s">
        <v>81</v>
      </c>
    </row>
    <row r="181" s="13" customFormat="1">
      <c r="A181" s="13"/>
      <c r="B181" s="228"/>
      <c r="C181" s="229"/>
      <c r="D181" s="221" t="s">
        <v>127</v>
      </c>
      <c r="E181" s="230" t="s">
        <v>19</v>
      </c>
      <c r="F181" s="231" t="s">
        <v>662</v>
      </c>
      <c r="G181" s="229"/>
      <c r="H181" s="230" t="s">
        <v>19</v>
      </c>
      <c r="I181" s="232"/>
      <c r="J181" s="229"/>
      <c r="K181" s="229"/>
      <c r="L181" s="233"/>
      <c r="M181" s="234"/>
      <c r="N181" s="235"/>
      <c r="O181" s="235"/>
      <c r="P181" s="235"/>
      <c r="Q181" s="235"/>
      <c r="R181" s="235"/>
      <c r="S181" s="235"/>
      <c r="T181" s="235"/>
      <c r="U181" s="236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7" t="s">
        <v>127</v>
      </c>
      <c r="AU181" s="237" t="s">
        <v>81</v>
      </c>
      <c r="AV181" s="13" t="s">
        <v>79</v>
      </c>
      <c r="AW181" s="13" t="s">
        <v>33</v>
      </c>
      <c r="AX181" s="13" t="s">
        <v>71</v>
      </c>
      <c r="AY181" s="237" t="s">
        <v>115</v>
      </c>
    </row>
    <row r="182" s="14" customFormat="1">
      <c r="A182" s="14"/>
      <c r="B182" s="238"/>
      <c r="C182" s="239"/>
      <c r="D182" s="221" t="s">
        <v>127</v>
      </c>
      <c r="E182" s="240" t="s">
        <v>19</v>
      </c>
      <c r="F182" s="241" t="s">
        <v>79</v>
      </c>
      <c r="G182" s="239"/>
      <c r="H182" s="242">
        <v>1</v>
      </c>
      <c r="I182" s="243"/>
      <c r="J182" s="239"/>
      <c r="K182" s="239"/>
      <c r="L182" s="244"/>
      <c r="M182" s="245"/>
      <c r="N182" s="246"/>
      <c r="O182" s="246"/>
      <c r="P182" s="246"/>
      <c r="Q182" s="246"/>
      <c r="R182" s="246"/>
      <c r="S182" s="246"/>
      <c r="T182" s="246"/>
      <c r="U182" s="247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8" t="s">
        <v>127</v>
      </c>
      <c r="AU182" s="248" t="s">
        <v>81</v>
      </c>
      <c r="AV182" s="14" t="s">
        <v>81</v>
      </c>
      <c r="AW182" s="14" t="s">
        <v>33</v>
      </c>
      <c r="AX182" s="14" t="s">
        <v>79</v>
      </c>
      <c r="AY182" s="248" t="s">
        <v>115</v>
      </c>
    </row>
    <row r="183" s="2" customFormat="1" ht="16.5" customHeight="1">
      <c r="A183" s="40"/>
      <c r="B183" s="41"/>
      <c r="C183" s="207" t="s">
        <v>243</v>
      </c>
      <c r="D183" s="207" t="s">
        <v>117</v>
      </c>
      <c r="E183" s="208" t="s">
        <v>663</v>
      </c>
      <c r="F183" s="209" t="s">
        <v>664</v>
      </c>
      <c r="G183" s="210" t="s">
        <v>272</v>
      </c>
      <c r="H183" s="211">
        <v>1</v>
      </c>
      <c r="I183" s="212"/>
      <c r="J183" s="213">
        <f>ROUND(I183*H183,2)</f>
        <v>0</v>
      </c>
      <c r="K183" s="214"/>
      <c r="L183" s="46"/>
      <c r="M183" s="215" t="s">
        <v>19</v>
      </c>
      <c r="N183" s="216" t="s">
        <v>44</v>
      </c>
      <c r="O183" s="87"/>
      <c r="P183" s="217">
        <f>O183*H183</f>
        <v>0</v>
      </c>
      <c r="Q183" s="217">
        <v>0</v>
      </c>
      <c r="R183" s="217">
        <f>Q183*H183</f>
        <v>0</v>
      </c>
      <c r="S183" s="217">
        <v>0</v>
      </c>
      <c r="T183" s="217">
        <f>S183*H183</f>
        <v>0</v>
      </c>
      <c r="U183" s="218" t="s">
        <v>19</v>
      </c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9" t="s">
        <v>121</v>
      </c>
      <c r="AT183" s="219" t="s">
        <v>117</v>
      </c>
      <c r="AU183" s="219" t="s">
        <v>81</v>
      </c>
      <c r="AY183" s="19" t="s">
        <v>115</v>
      </c>
      <c r="BE183" s="220">
        <f>IF(N183="základní",J183,0)</f>
        <v>0</v>
      </c>
      <c r="BF183" s="220">
        <f>IF(N183="snížená",J183,0)</f>
        <v>0</v>
      </c>
      <c r="BG183" s="220">
        <f>IF(N183="zákl. přenesená",J183,0)</f>
        <v>0</v>
      </c>
      <c r="BH183" s="220">
        <f>IF(N183="sníž. přenesená",J183,0)</f>
        <v>0</v>
      </c>
      <c r="BI183" s="220">
        <f>IF(N183="nulová",J183,0)</f>
        <v>0</v>
      </c>
      <c r="BJ183" s="19" t="s">
        <v>121</v>
      </c>
      <c r="BK183" s="220">
        <f>ROUND(I183*H183,2)</f>
        <v>0</v>
      </c>
      <c r="BL183" s="19" t="s">
        <v>121</v>
      </c>
      <c r="BM183" s="219" t="s">
        <v>665</v>
      </c>
    </row>
    <row r="184" s="2" customFormat="1">
      <c r="A184" s="40"/>
      <c r="B184" s="41"/>
      <c r="C184" s="42"/>
      <c r="D184" s="221" t="s">
        <v>123</v>
      </c>
      <c r="E184" s="42"/>
      <c r="F184" s="222" t="s">
        <v>664</v>
      </c>
      <c r="G184" s="42"/>
      <c r="H184" s="42"/>
      <c r="I184" s="223"/>
      <c r="J184" s="42"/>
      <c r="K184" s="42"/>
      <c r="L184" s="46"/>
      <c r="M184" s="224"/>
      <c r="N184" s="225"/>
      <c r="O184" s="87"/>
      <c r="P184" s="87"/>
      <c r="Q184" s="87"/>
      <c r="R184" s="87"/>
      <c r="S184" s="87"/>
      <c r="T184" s="87"/>
      <c r="U184" s="88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123</v>
      </c>
      <c r="AU184" s="19" t="s">
        <v>81</v>
      </c>
    </row>
    <row r="185" s="13" customFormat="1">
      <c r="A185" s="13"/>
      <c r="B185" s="228"/>
      <c r="C185" s="229"/>
      <c r="D185" s="221" t="s">
        <v>127</v>
      </c>
      <c r="E185" s="230" t="s">
        <v>19</v>
      </c>
      <c r="F185" s="231" t="s">
        <v>666</v>
      </c>
      <c r="G185" s="229"/>
      <c r="H185" s="230" t="s">
        <v>19</v>
      </c>
      <c r="I185" s="232"/>
      <c r="J185" s="229"/>
      <c r="K185" s="229"/>
      <c r="L185" s="233"/>
      <c r="M185" s="234"/>
      <c r="N185" s="235"/>
      <c r="O185" s="235"/>
      <c r="P185" s="235"/>
      <c r="Q185" s="235"/>
      <c r="R185" s="235"/>
      <c r="S185" s="235"/>
      <c r="T185" s="235"/>
      <c r="U185" s="236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7" t="s">
        <v>127</v>
      </c>
      <c r="AU185" s="237" t="s">
        <v>81</v>
      </c>
      <c r="AV185" s="13" t="s">
        <v>79</v>
      </c>
      <c r="AW185" s="13" t="s">
        <v>33</v>
      </c>
      <c r="AX185" s="13" t="s">
        <v>71</v>
      </c>
      <c r="AY185" s="237" t="s">
        <v>115</v>
      </c>
    </row>
    <row r="186" s="14" customFormat="1">
      <c r="A186" s="14"/>
      <c r="B186" s="238"/>
      <c r="C186" s="239"/>
      <c r="D186" s="221" t="s">
        <v>127</v>
      </c>
      <c r="E186" s="240" t="s">
        <v>19</v>
      </c>
      <c r="F186" s="241" t="s">
        <v>79</v>
      </c>
      <c r="G186" s="239"/>
      <c r="H186" s="242">
        <v>1</v>
      </c>
      <c r="I186" s="243"/>
      <c r="J186" s="239"/>
      <c r="K186" s="239"/>
      <c r="L186" s="244"/>
      <c r="M186" s="245"/>
      <c r="N186" s="246"/>
      <c r="O186" s="246"/>
      <c r="P186" s="246"/>
      <c r="Q186" s="246"/>
      <c r="R186" s="246"/>
      <c r="S186" s="246"/>
      <c r="T186" s="246"/>
      <c r="U186" s="247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8" t="s">
        <v>127</v>
      </c>
      <c r="AU186" s="248" t="s">
        <v>81</v>
      </c>
      <c r="AV186" s="14" t="s">
        <v>81</v>
      </c>
      <c r="AW186" s="14" t="s">
        <v>33</v>
      </c>
      <c r="AX186" s="14" t="s">
        <v>71</v>
      </c>
      <c r="AY186" s="248" t="s">
        <v>115</v>
      </c>
    </row>
    <row r="187" s="15" customFormat="1">
      <c r="A187" s="15"/>
      <c r="B187" s="249"/>
      <c r="C187" s="250"/>
      <c r="D187" s="221" t="s">
        <v>127</v>
      </c>
      <c r="E187" s="251" t="s">
        <v>19</v>
      </c>
      <c r="F187" s="252" t="s">
        <v>132</v>
      </c>
      <c r="G187" s="250"/>
      <c r="H187" s="253">
        <v>1</v>
      </c>
      <c r="I187" s="254"/>
      <c r="J187" s="250"/>
      <c r="K187" s="250"/>
      <c r="L187" s="255"/>
      <c r="M187" s="274"/>
      <c r="N187" s="275"/>
      <c r="O187" s="275"/>
      <c r="P187" s="275"/>
      <c r="Q187" s="275"/>
      <c r="R187" s="275"/>
      <c r="S187" s="275"/>
      <c r="T187" s="275"/>
      <c r="U187" s="276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59" t="s">
        <v>127</v>
      </c>
      <c r="AU187" s="259" t="s">
        <v>81</v>
      </c>
      <c r="AV187" s="15" t="s">
        <v>121</v>
      </c>
      <c r="AW187" s="15" t="s">
        <v>33</v>
      </c>
      <c r="AX187" s="15" t="s">
        <v>79</v>
      </c>
      <c r="AY187" s="259" t="s">
        <v>115</v>
      </c>
    </row>
    <row r="188" s="2" customFormat="1" ht="6.96" customHeight="1">
      <c r="A188" s="40"/>
      <c r="B188" s="62"/>
      <c r="C188" s="63"/>
      <c r="D188" s="63"/>
      <c r="E188" s="63"/>
      <c r="F188" s="63"/>
      <c r="G188" s="63"/>
      <c r="H188" s="63"/>
      <c r="I188" s="63"/>
      <c r="J188" s="63"/>
      <c r="K188" s="63"/>
      <c r="L188" s="46"/>
      <c r="M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</row>
  </sheetData>
  <sheetProtection sheet="1" autoFilter="0" formatColumns="0" formatRows="0" objects="1" scenarios="1" spinCount="100000" saltValue="a4VlS5Tx7VD4hkShaTdQc18LZZltzPYwk+VPU5qHtvvi2vkd7q9oVUcgnKIdNOBDAwImXdPlwXJjUwVeXB2O1A==" hashValue="GIrvRiVuY9bx4AXXNCk+HZIDVll+Z6uUGWk0X7qCmhlcvyp1wRrujUJPDs2VOrnFpPOC7zSAbFoYGAXWmbtmfw==" algorithmName="SHA-512" password="CC35"/>
  <autoFilter ref="C83:K187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77" customWidth="1"/>
    <col min="2" max="2" width="1.667969" style="277" customWidth="1"/>
    <col min="3" max="4" width="5" style="277" customWidth="1"/>
    <col min="5" max="5" width="11.66016" style="277" customWidth="1"/>
    <col min="6" max="6" width="9.160156" style="277" customWidth="1"/>
    <col min="7" max="7" width="5" style="277" customWidth="1"/>
    <col min="8" max="8" width="77.83203" style="277" customWidth="1"/>
    <col min="9" max="10" width="20" style="277" customWidth="1"/>
    <col min="11" max="11" width="1.667969" style="277" customWidth="1"/>
  </cols>
  <sheetData>
    <row r="1" s="1" customFormat="1" ht="37.5" customHeight="1"/>
    <row r="2" s="1" customFormat="1" ht="7.5" customHeight="1">
      <c r="B2" s="278"/>
      <c r="C2" s="279"/>
      <c r="D2" s="279"/>
      <c r="E2" s="279"/>
      <c r="F2" s="279"/>
      <c r="G2" s="279"/>
      <c r="H2" s="279"/>
      <c r="I2" s="279"/>
      <c r="J2" s="279"/>
      <c r="K2" s="280"/>
    </row>
    <row r="3" s="16" customFormat="1" ht="45" customHeight="1">
      <c r="B3" s="281"/>
      <c r="C3" s="282" t="s">
        <v>667</v>
      </c>
      <c r="D3" s="282"/>
      <c r="E3" s="282"/>
      <c r="F3" s="282"/>
      <c r="G3" s="282"/>
      <c r="H3" s="282"/>
      <c r="I3" s="282"/>
      <c r="J3" s="282"/>
      <c r="K3" s="283"/>
    </row>
    <row r="4" s="1" customFormat="1" ht="25.5" customHeight="1">
      <c r="B4" s="284"/>
      <c r="C4" s="285" t="s">
        <v>668</v>
      </c>
      <c r="D4" s="285"/>
      <c r="E4" s="285"/>
      <c r="F4" s="285"/>
      <c r="G4" s="285"/>
      <c r="H4" s="285"/>
      <c r="I4" s="285"/>
      <c r="J4" s="285"/>
      <c r="K4" s="286"/>
    </row>
    <row r="5" s="1" customFormat="1" ht="5.25" customHeight="1">
      <c r="B5" s="284"/>
      <c r="C5" s="287"/>
      <c r="D5" s="287"/>
      <c r="E5" s="287"/>
      <c r="F5" s="287"/>
      <c r="G5" s="287"/>
      <c r="H5" s="287"/>
      <c r="I5" s="287"/>
      <c r="J5" s="287"/>
      <c r="K5" s="286"/>
    </row>
    <row r="6" s="1" customFormat="1" ht="15" customHeight="1">
      <c r="B6" s="284"/>
      <c r="C6" s="288" t="s">
        <v>669</v>
      </c>
      <c r="D6" s="288"/>
      <c r="E6" s="288"/>
      <c r="F6" s="288"/>
      <c r="G6" s="288"/>
      <c r="H6" s="288"/>
      <c r="I6" s="288"/>
      <c r="J6" s="288"/>
      <c r="K6" s="286"/>
    </row>
    <row r="7" s="1" customFormat="1" ht="15" customHeight="1">
      <c r="B7" s="289"/>
      <c r="C7" s="288" t="s">
        <v>670</v>
      </c>
      <c r="D7" s="288"/>
      <c r="E7" s="288"/>
      <c r="F7" s="288"/>
      <c r="G7" s="288"/>
      <c r="H7" s="288"/>
      <c r="I7" s="288"/>
      <c r="J7" s="288"/>
      <c r="K7" s="286"/>
    </row>
    <row r="8" s="1" customFormat="1" ht="12.75" customHeight="1">
      <c r="B8" s="289"/>
      <c r="C8" s="288"/>
      <c r="D8" s="288"/>
      <c r="E8" s="288"/>
      <c r="F8" s="288"/>
      <c r="G8" s="288"/>
      <c r="H8" s="288"/>
      <c r="I8" s="288"/>
      <c r="J8" s="288"/>
      <c r="K8" s="286"/>
    </row>
    <row r="9" s="1" customFormat="1" ht="15" customHeight="1">
      <c r="B9" s="289"/>
      <c r="C9" s="288" t="s">
        <v>671</v>
      </c>
      <c r="D9" s="288"/>
      <c r="E9" s="288"/>
      <c r="F9" s="288"/>
      <c r="G9" s="288"/>
      <c r="H9" s="288"/>
      <c r="I9" s="288"/>
      <c r="J9" s="288"/>
      <c r="K9" s="286"/>
    </row>
    <row r="10" s="1" customFormat="1" ht="15" customHeight="1">
      <c r="B10" s="289"/>
      <c r="C10" s="288"/>
      <c r="D10" s="288" t="s">
        <v>672</v>
      </c>
      <c r="E10" s="288"/>
      <c r="F10" s="288"/>
      <c r="G10" s="288"/>
      <c r="H10" s="288"/>
      <c r="I10" s="288"/>
      <c r="J10" s="288"/>
      <c r="K10" s="286"/>
    </row>
    <row r="11" s="1" customFormat="1" ht="15" customHeight="1">
      <c r="B11" s="289"/>
      <c r="C11" s="290"/>
      <c r="D11" s="288" t="s">
        <v>673</v>
      </c>
      <c r="E11" s="288"/>
      <c r="F11" s="288"/>
      <c r="G11" s="288"/>
      <c r="H11" s="288"/>
      <c r="I11" s="288"/>
      <c r="J11" s="288"/>
      <c r="K11" s="286"/>
    </row>
    <row r="12" s="1" customFormat="1" ht="15" customHeight="1">
      <c r="B12" s="289"/>
      <c r="C12" s="290"/>
      <c r="D12" s="288"/>
      <c r="E12" s="288"/>
      <c r="F12" s="288"/>
      <c r="G12" s="288"/>
      <c r="H12" s="288"/>
      <c r="I12" s="288"/>
      <c r="J12" s="288"/>
      <c r="K12" s="286"/>
    </row>
    <row r="13" s="1" customFormat="1" ht="15" customHeight="1">
      <c r="B13" s="289"/>
      <c r="C13" s="290"/>
      <c r="D13" s="291" t="s">
        <v>674</v>
      </c>
      <c r="E13" s="288"/>
      <c r="F13" s="288"/>
      <c r="G13" s="288"/>
      <c r="H13" s="288"/>
      <c r="I13" s="288"/>
      <c r="J13" s="288"/>
      <c r="K13" s="286"/>
    </row>
    <row r="14" s="1" customFormat="1" ht="12.75" customHeight="1">
      <c r="B14" s="289"/>
      <c r="C14" s="290"/>
      <c r="D14" s="290"/>
      <c r="E14" s="290"/>
      <c r="F14" s="290"/>
      <c r="G14" s="290"/>
      <c r="H14" s="290"/>
      <c r="I14" s="290"/>
      <c r="J14" s="290"/>
      <c r="K14" s="286"/>
    </row>
    <row r="15" s="1" customFormat="1" ht="15" customHeight="1">
      <c r="B15" s="289"/>
      <c r="C15" s="290"/>
      <c r="D15" s="288" t="s">
        <v>675</v>
      </c>
      <c r="E15" s="288"/>
      <c r="F15" s="288"/>
      <c r="G15" s="288"/>
      <c r="H15" s="288"/>
      <c r="I15" s="288"/>
      <c r="J15" s="288"/>
      <c r="K15" s="286"/>
    </row>
    <row r="16" s="1" customFormat="1" ht="15" customHeight="1">
      <c r="B16" s="289"/>
      <c r="C16" s="290"/>
      <c r="D16" s="288" t="s">
        <v>676</v>
      </c>
      <c r="E16" s="288"/>
      <c r="F16" s="288"/>
      <c r="G16" s="288"/>
      <c r="H16" s="288"/>
      <c r="I16" s="288"/>
      <c r="J16" s="288"/>
      <c r="K16" s="286"/>
    </row>
    <row r="17" s="1" customFormat="1" ht="15" customHeight="1">
      <c r="B17" s="289"/>
      <c r="C17" s="290"/>
      <c r="D17" s="288" t="s">
        <v>677</v>
      </c>
      <c r="E17" s="288"/>
      <c r="F17" s="288"/>
      <c r="G17" s="288"/>
      <c r="H17" s="288"/>
      <c r="I17" s="288"/>
      <c r="J17" s="288"/>
      <c r="K17" s="286"/>
    </row>
    <row r="18" s="1" customFormat="1" ht="15" customHeight="1">
      <c r="B18" s="289"/>
      <c r="C18" s="290"/>
      <c r="D18" s="290"/>
      <c r="E18" s="292" t="s">
        <v>78</v>
      </c>
      <c r="F18" s="288" t="s">
        <v>678</v>
      </c>
      <c r="G18" s="288"/>
      <c r="H18" s="288"/>
      <c r="I18" s="288"/>
      <c r="J18" s="288"/>
      <c r="K18" s="286"/>
    </row>
    <row r="19" s="1" customFormat="1" ht="15" customHeight="1">
      <c r="B19" s="289"/>
      <c r="C19" s="290"/>
      <c r="D19" s="290"/>
      <c r="E19" s="292" t="s">
        <v>679</v>
      </c>
      <c r="F19" s="288" t="s">
        <v>680</v>
      </c>
      <c r="G19" s="288"/>
      <c r="H19" s="288"/>
      <c r="I19" s="288"/>
      <c r="J19" s="288"/>
      <c r="K19" s="286"/>
    </row>
    <row r="20" s="1" customFormat="1" ht="15" customHeight="1">
      <c r="B20" s="289"/>
      <c r="C20" s="290"/>
      <c r="D20" s="290"/>
      <c r="E20" s="292" t="s">
        <v>681</v>
      </c>
      <c r="F20" s="288" t="s">
        <v>682</v>
      </c>
      <c r="G20" s="288"/>
      <c r="H20" s="288"/>
      <c r="I20" s="288"/>
      <c r="J20" s="288"/>
      <c r="K20" s="286"/>
    </row>
    <row r="21" s="1" customFormat="1" ht="15" customHeight="1">
      <c r="B21" s="289"/>
      <c r="C21" s="290"/>
      <c r="D21" s="290"/>
      <c r="E21" s="292" t="s">
        <v>85</v>
      </c>
      <c r="F21" s="288" t="s">
        <v>86</v>
      </c>
      <c r="G21" s="288"/>
      <c r="H21" s="288"/>
      <c r="I21" s="288"/>
      <c r="J21" s="288"/>
      <c r="K21" s="286"/>
    </row>
    <row r="22" s="1" customFormat="1" ht="15" customHeight="1">
      <c r="B22" s="289"/>
      <c r="C22" s="290"/>
      <c r="D22" s="290"/>
      <c r="E22" s="292" t="s">
        <v>564</v>
      </c>
      <c r="F22" s="288" t="s">
        <v>683</v>
      </c>
      <c r="G22" s="288"/>
      <c r="H22" s="288"/>
      <c r="I22" s="288"/>
      <c r="J22" s="288"/>
      <c r="K22" s="286"/>
    </row>
    <row r="23" s="1" customFormat="1" ht="15" customHeight="1">
      <c r="B23" s="289"/>
      <c r="C23" s="290"/>
      <c r="D23" s="290"/>
      <c r="E23" s="292" t="s">
        <v>684</v>
      </c>
      <c r="F23" s="288" t="s">
        <v>685</v>
      </c>
      <c r="G23" s="288"/>
      <c r="H23" s="288"/>
      <c r="I23" s="288"/>
      <c r="J23" s="288"/>
      <c r="K23" s="286"/>
    </row>
    <row r="24" s="1" customFormat="1" ht="12.75" customHeight="1">
      <c r="B24" s="289"/>
      <c r="C24" s="290"/>
      <c r="D24" s="290"/>
      <c r="E24" s="290"/>
      <c r="F24" s="290"/>
      <c r="G24" s="290"/>
      <c r="H24" s="290"/>
      <c r="I24" s="290"/>
      <c r="J24" s="290"/>
      <c r="K24" s="286"/>
    </row>
    <row r="25" s="1" customFormat="1" ht="15" customHeight="1">
      <c r="B25" s="289"/>
      <c r="C25" s="288" t="s">
        <v>686</v>
      </c>
      <c r="D25" s="288"/>
      <c r="E25" s="288"/>
      <c r="F25" s="288"/>
      <c r="G25" s="288"/>
      <c r="H25" s="288"/>
      <c r="I25" s="288"/>
      <c r="J25" s="288"/>
      <c r="K25" s="286"/>
    </row>
    <row r="26" s="1" customFormat="1" ht="15" customHeight="1">
      <c r="B26" s="289"/>
      <c r="C26" s="288" t="s">
        <v>687</v>
      </c>
      <c r="D26" s="288"/>
      <c r="E26" s="288"/>
      <c r="F26" s="288"/>
      <c r="G26" s="288"/>
      <c r="H26" s="288"/>
      <c r="I26" s="288"/>
      <c r="J26" s="288"/>
      <c r="K26" s="286"/>
    </row>
    <row r="27" s="1" customFormat="1" ht="15" customHeight="1">
      <c r="B27" s="289"/>
      <c r="C27" s="288"/>
      <c r="D27" s="288" t="s">
        <v>688</v>
      </c>
      <c r="E27" s="288"/>
      <c r="F27" s="288"/>
      <c r="G27" s="288"/>
      <c r="H27" s="288"/>
      <c r="I27" s="288"/>
      <c r="J27" s="288"/>
      <c r="K27" s="286"/>
    </row>
    <row r="28" s="1" customFormat="1" ht="15" customHeight="1">
      <c r="B28" s="289"/>
      <c r="C28" s="290"/>
      <c r="D28" s="288" t="s">
        <v>689</v>
      </c>
      <c r="E28" s="288"/>
      <c r="F28" s="288"/>
      <c r="G28" s="288"/>
      <c r="H28" s="288"/>
      <c r="I28" s="288"/>
      <c r="J28" s="288"/>
      <c r="K28" s="286"/>
    </row>
    <row r="29" s="1" customFormat="1" ht="12.75" customHeight="1">
      <c r="B29" s="289"/>
      <c r="C29" s="290"/>
      <c r="D29" s="290"/>
      <c r="E29" s="290"/>
      <c r="F29" s="290"/>
      <c r="G29" s="290"/>
      <c r="H29" s="290"/>
      <c r="I29" s="290"/>
      <c r="J29" s="290"/>
      <c r="K29" s="286"/>
    </row>
    <row r="30" s="1" customFormat="1" ht="15" customHeight="1">
      <c r="B30" s="289"/>
      <c r="C30" s="290"/>
      <c r="D30" s="288" t="s">
        <v>690</v>
      </c>
      <c r="E30" s="288"/>
      <c r="F30" s="288"/>
      <c r="G30" s="288"/>
      <c r="H30" s="288"/>
      <c r="I30" s="288"/>
      <c r="J30" s="288"/>
      <c r="K30" s="286"/>
    </row>
    <row r="31" s="1" customFormat="1" ht="15" customHeight="1">
      <c r="B31" s="289"/>
      <c r="C31" s="290"/>
      <c r="D31" s="288" t="s">
        <v>691</v>
      </c>
      <c r="E31" s="288"/>
      <c r="F31" s="288"/>
      <c r="G31" s="288"/>
      <c r="H31" s="288"/>
      <c r="I31" s="288"/>
      <c r="J31" s="288"/>
      <c r="K31" s="286"/>
    </row>
    <row r="32" s="1" customFormat="1" ht="12.75" customHeight="1">
      <c r="B32" s="289"/>
      <c r="C32" s="290"/>
      <c r="D32" s="290"/>
      <c r="E32" s="290"/>
      <c r="F32" s="290"/>
      <c r="G32" s="290"/>
      <c r="H32" s="290"/>
      <c r="I32" s="290"/>
      <c r="J32" s="290"/>
      <c r="K32" s="286"/>
    </row>
    <row r="33" s="1" customFormat="1" ht="15" customHeight="1">
      <c r="B33" s="289"/>
      <c r="C33" s="290"/>
      <c r="D33" s="288" t="s">
        <v>692</v>
      </c>
      <c r="E33" s="288"/>
      <c r="F33" s="288"/>
      <c r="G33" s="288"/>
      <c r="H33" s="288"/>
      <c r="I33" s="288"/>
      <c r="J33" s="288"/>
      <c r="K33" s="286"/>
    </row>
    <row r="34" s="1" customFormat="1" ht="15" customHeight="1">
      <c r="B34" s="289"/>
      <c r="C34" s="290"/>
      <c r="D34" s="288" t="s">
        <v>693</v>
      </c>
      <c r="E34" s="288"/>
      <c r="F34" s="288"/>
      <c r="G34" s="288"/>
      <c r="H34" s="288"/>
      <c r="I34" s="288"/>
      <c r="J34" s="288"/>
      <c r="K34" s="286"/>
    </row>
    <row r="35" s="1" customFormat="1" ht="15" customHeight="1">
      <c r="B35" s="289"/>
      <c r="C35" s="290"/>
      <c r="D35" s="288" t="s">
        <v>694</v>
      </c>
      <c r="E35" s="288"/>
      <c r="F35" s="288"/>
      <c r="G35" s="288"/>
      <c r="H35" s="288"/>
      <c r="I35" s="288"/>
      <c r="J35" s="288"/>
      <c r="K35" s="286"/>
    </row>
    <row r="36" s="1" customFormat="1" ht="15" customHeight="1">
      <c r="B36" s="289"/>
      <c r="C36" s="290"/>
      <c r="D36" s="288"/>
      <c r="E36" s="291" t="s">
        <v>100</v>
      </c>
      <c r="F36" s="288"/>
      <c r="G36" s="288" t="s">
        <v>695</v>
      </c>
      <c r="H36" s="288"/>
      <c r="I36" s="288"/>
      <c r="J36" s="288"/>
      <c r="K36" s="286"/>
    </row>
    <row r="37" s="1" customFormat="1" ht="30.75" customHeight="1">
      <c r="B37" s="289"/>
      <c r="C37" s="290"/>
      <c r="D37" s="288"/>
      <c r="E37" s="291" t="s">
        <v>696</v>
      </c>
      <c r="F37" s="288"/>
      <c r="G37" s="288" t="s">
        <v>697</v>
      </c>
      <c r="H37" s="288"/>
      <c r="I37" s="288"/>
      <c r="J37" s="288"/>
      <c r="K37" s="286"/>
    </row>
    <row r="38" s="1" customFormat="1" ht="15" customHeight="1">
      <c r="B38" s="289"/>
      <c r="C38" s="290"/>
      <c r="D38" s="288"/>
      <c r="E38" s="291" t="s">
        <v>52</v>
      </c>
      <c r="F38" s="288"/>
      <c r="G38" s="288" t="s">
        <v>698</v>
      </c>
      <c r="H38" s="288"/>
      <c r="I38" s="288"/>
      <c r="J38" s="288"/>
      <c r="K38" s="286"/>
    </row>
    <row r="39" s="1" customFormat="1" ht="15" customHeight="1">
      <c r="B39" s="289"/>
      <c r="C39" s="290"/>
      <c r="D39" s="288"/>
      <c r="E39" s="291" t="s">
        <v>53</v>
      </c>
      <c r="F39" s="288"/>
      <c r="G39" s="288" t="s">
        <v>699</v>
      </c>
      <c r="H39" s="288"/>
      <c r="I39" s="288"/>
      <c r="J39" s="288"/>
      <c r="K39" s="286"/>
    </row>
    <row r="40" s="1" customFormat="1" ht="15" customHeight="1">
      <c r="B40" s="289"/>
      <c r="C40" s="290"/>
      <c r="D40" s="288"/>
      <c r="E40" s="291" t="s">
        <v>101</v>
      </c>
      <c r="F40" s="288"/>
      <c r="G40" s="288" t="s">
        <v>700</v>
      </c>
      <c r="H40" s="288"/>
      <c r="I40" s="288"/>
      <c r="J40" s="288"/>
      <c r="K40" s="286"/>
    </row>
    <row r="41" s="1" customFormat="1" ht="15" customHeight="1">
      <c r="B41" s="289"/>
      <c r="C41" s="290"/>
      <c r="D41" s="288"/>
      <c r="E41" s="291" t="s">
        <v>102</v>
      </c>
      <c r="F41" s="288"/>
      <c r="G41" s="288" t="s">
        <v>701</v>
      </c>
      <c r="H41" s="288"/>
      <c r="I41" s="288"/>
      <c r="J41" s="288"/>
      <c r="K41" s="286"/>
    </row>
    <row r="42" s="1" customFormat="1" ht="15" customHeight="1">
      <c r="B42" s="289"/>
      <c r="C42" s="290"/>
      <c r="D42" s="288"/>
      <c r="E42" s="291" t="s">
        <v>702</v>
      </c>
      <c r="F42" s="288"/>
      <c r="G42" s="288" t="s">
        <v>703</v>
      </c>
      <c r="H42" s="288"/>
      <c r="I42" s="288"/>
      <c r="J42" s="288"/>
      <c r="K42" s="286"/>
    </row>
    <row r="43" s="1" customFormat="1" ht="15" customHeight="1">
      <c r="B43" s="289"/>
      <c r="C43" s="290"/>
      <c r="D43" s="288"/>
      <c r="E43" s="291"/>
      <c r="F43" s="288"/>
      <c r="G43" s="288" t="s">
        <v>704</v>
      </c>
      <c r="H43" s="288"/>
      <c r="I43" s="288"/>
      <c r="J43" s="288"/>
      <c r="K43" s="286"/>
    </row>
    <row r="44" s="1" customFormat="1" ht="15" customHeight="1">
      <c r="B44" s="289"/>
      <c r="C44" s="290"/>
      <c r="D44" s="288"/>
      <c r="E44" s="291" t="s">
        <v>705</v>
      </c>
      <c r="F44" s="288"/>
      <c r="G44" s="288" t="s">
        <v>706</v>
      </c>
      <c r="H44" s="288"/>
      <c r="I44" s="288"/>
      <c r="J44" s="288"/>
      <c r="K44" s="286"/>
    </row>
    <row r="45" s="1" customFormat="1" ht="15" customHeight="1">
      <c r="B45" s="289"/>
      <c r="C45" s="290"/>
      <c r="D45" s="288"/>
      <c r="E45" s="291" t="s">
        <v>104</v>
      </c>
      <c r="F45" s="288"/>
      <c r="G45" s="288" t="s">
        <v>707</v>
      </c>
      <c r="H45" s="288"/>
      <c r="I45" s="288"/>
      <c r="J45" s="288"/>
      <c r="K45" s="286"/>
    </row>
    <row r="46" s="1" customFormat="1" ht="12.75" customHeight="1">
      <c r="B46" s="289"/>
      <c r="C46" s="290"/>
      <c r="D46" s="288"/>
      <c r="E46" s="288"/>
      <c r="F46" s="288"/>
      <c r="G46" s="288"/>
      <c r="H46" s="288"/>
      <c r="I46" s="288"/>
      <c r="J46" s="288"/>
      <c r="K46" s="286"/>
    </row>
    <row r="47" s="1" customFormat="1" ht="15" customHeight="1">
      <c r="B47" s="289"/>
      <c r="C47" s="290"/>
      <c r="D47" s="288" t="s">
        <v>708</v>
      </c>
      <c r="E47" s="288"/>
      <c r="F47" s="288"/>
      <c r="G47" s="288"/>
      <c r="H47" s="288"/>
      <c r="I47" s="288"/>
      <c r="J47" s="288"/>
      <c r="K47" s="286"/>
    </row>
    <row r="48" s="1" customFormat="1" ht="15" customHeight="1">
      <c r="B48" s="289"/>
      <c r="C48" s="290"/>
      <c r="D48" s="290"/>
      <c r="E48" s="288" t="s">
        <v>709</v>
      </c>
      <c r="F48" s="288"/>
      <c r="G48" s="288"/>
      <c r="H48" s="288"/>
      <c r="I48" s="288"/>
      <c r="J48" s="288"/>
      <c r="K48" s="286"/>
    </row>
    <row r="49" s="1" customFormat="1" ht="15" customHeight="1">
      <c r="B49" s="289"/>
      <c r="C49" s="290"/>
      <c r="D49" s="290"/>
      <c r="E49" s="288" t="s">
        <v>710</v>
      </c>
      <c r="F49" s="288"/>
      <c r="G49" s="288"/>
      <c r="H49" s="288"/>
      <c r="I49" s="288"/>
      <c r="J49" s="288"/>
      <c r="K49" s="286"/>
    </row>
    <row r="50" s="1" customFormat="1" ht="15" customHeight="1">
      <c r="B50" s="289"/>
      <c r="C50" s="290"/>
      <c r="D50" s="290"/>
      <c r="E50" s="288" t="s">
        <v>711</v>
      </c>
      <c r="F50" s="288"/>
      <c r="G50" s="288"/>
      <c r="H50" s="288"/>
      <c r="I50" s="288"/>
      <c r="J50" s="288"/>
      <c r="K50" s="286"/>
    </row>
    <row r="51" s="1" customFormat="1" ht="15" customHeight="1">
      <c r="B51" s="289"/>
      <c r="C51" s="290"/>
      <c r="D51" s="288" t="s">
        <v>712</v>
      </c>
      <c r="E51" s="288"/>
      <c r="F51" s="288"/>
      <c r="G51" s="288"/>
      <c r="H51" s="288"/>
      <c r="I51" s="288"/>
      <c r="J51" s="288"/>
      <c r="K51" s="286"/>
    </row>
    <row r="52" s="1" customFormat="1" ht="25.5" customHeight="1">
      <c r="B52" s="284"/>
      <c r="C52" s="285" t="s">
        <v>713</v>
      </c>
      <c r="D52" s="285"/>
      <c r="E52" s="285"/>
      <c r="F52" s="285"/>
      <c r="G52" s="285"/>
      <c r="H52" s="285"/>
      <c r="I52" s="285"/>
      <c r="J52" s="285"/>
      <c r="K52" s="286"/>
    </row>
    <row r="53" s="1" customFormat="1" ht="5.25" customHeight="1">
      <c r="B53" s="284"/>
      <c r="C53" s="287"/>
      <c r="D53" s="287"/>
      <c r="E53" s="287"/>
      <c r="F53" s="287"/>
      <c r="G53" s="287"/>
      <c r="H53" s="287"/>
      <c r="I53" s="287"/>
      <c r="J53" s="287"/>
      <c r="K53" s="286"/>
    </row>
    <row r="54" s="1" customFormat="1" ht="15" customHeight="1">
      <c r="B54" s="284"/>
      <c r="C54" s="288" t="s">
        <v>714</v>
      </c>
      <c r="D54" s="288"/>
      <c r="E54" s="288"/>
      <c r="F54" s="288"/>
      <c r="G54" s="288"/>
      <c r="H54" s="288"/>
      <c r="I54" s="288"/>
      <c r="J54" s="288"/>
      <c r="K54" s="286"/>
    </row>
    <row r="55" s="1" customFormat="1" ht="15" customHeight="1">
      <c r="B55" s="284"/>
      <c r="C55" s="288" t="s">
        <v>715</v>
      </c>
      <c r="D55" s="288"/>
      <c r="E55" s="288"/>
      <c r="F55" s="288"/>
      <c r="G55" s="288"/>
      <c r="H55" s="288"/>
      <c r="I55" s="288"/>
      <c r="J55" s="288"/>
      <c r="K55" s="286"/>
    </row>
    <row r="56" s="1" customFormat="1" ht="12.75" customHeight="1">
      <c r="B56" s="284"/>
      <c r="C56" s="288"/>
      <c r="D56" s="288"/>
      <c r="E56" s="288"/>
      <c r="F56" s="288"/>
      <c r="G56" s="288"/>
      <c r="H56" s="288"/>
      <c r="I56" s="288"/>
      <c r="J56" s="288"/>
      <c r="K56" s="286"/>
    </row>
    <row r="57" s="1" customFormat="1" ht="15" customHeight="1">
      <c r="B57" s="284"/>
      <c r="C57" s="288" t="s">
        <v>716</v>
      </c>
      <c r="D57" s="288"/>
      <c r="E57" s="288"/>
      <c r="F57" s="288"/>
      <c r="G57" s="288"/>
      <c r="H57" s="288"/>
      <c r="I57" s="288"/>
      <c r="J57" s="288"/>
      <c r="K57" s="286"/>
    </row>
    <row r="58" s="1" customFormat="1" ht="15" customHeight="1">
      <c r="B58" s="284"/>
      <c r="C58" s="290"/>
      <c r="D58" s="288" t="s">
        <v>717</v>
      </c>
      <c r="E58" s="288"/>
      <c r="F58" s="288"/>
      <c r="G58" s="288"/>
      <c r="H58" s="288"/>
      <c r="I58" s="288"/>
      <c r="J58" s="288"/>
      <c r="K58" s="286"/>
    </row>
    <row r="59" s="1" customFormat="1" ht="15" customHeight="1">
      <c r="B59" s="284"/>
      <c r="C59" s="290"/>
      <c r="D59" s="288" t="s">
        <v>718</v>
      </c>
      <c r="E59" s="288"/>
      <c r="F59" s="288"/>
      <c r="G59" s="288"/>
      <c r="H59" s="288"/>
      <c r="I59" s="288"/>
      <c r="J59" s="288"/>
      <c r="K59" s="286"/>
    </row>
    <row r="60" s="1" customFormat="1" ht="15" customHeight="1">
      <c r="B60" s="284"/>
      <c r="C60" s="290"/>
      <c r="D60" s="288" t="s">
        <v>719</v>
      </c>
      <c r="E60" s="288"/>
      <c r="F60" s="288"/>
      <c r="G60" s="288"/>
      <c r="H60" s="288"/>
      <c r="I60" s="288"/>
      <c r="J60" s="288"/>
      <c r="K60" s="286"/>
    </row>
    <row r="61" s="1" customFormat="1" ht="15" customHeight="1">
      <c r="B61" s="284"/>
      <c r="C61" s="290"/>
      <c r="D61" s="288" t="s">
        <v>720</v>
      </c>
      <c r="E61" s="288"/>
      <c r="F61" s="288"/>
      <c r="G61" s="288"/>
      <c r="H61" s="288"/>
      <c r="I61" s="288"/>
      <c r="J61" s="288"/>
      <c r="K61" s="286"/>
    </row>
    <row r="62" s="1" customFormat="1" ht="15" customHeight="1">
      <c r="B62" s="284"/>
      <c r="C62" s="290"/>
      <c r="D62" s="293" t="s">
        <v>721</v>
      </c>
      <c r="E62" s="293"/>
      <c r="F62" s="293"/>
      <c r="G62" s="293"/>
      <c r="H62" s="293"/>
      <c r="I62" s="293"/>
      <c r="J62" s="293"/>
      <c r="K62" s="286"/>
    </row>
    <row r="63" s="1" customFormat="1" ht="15" customHeight="1">
      <c r="B63" s="284"/>
      <c r="C63" s="290"/>
      <c r="D63" s="288" t="s">
        <v>722</v>
      </c>
      <c r="E63" s="288"/>
      <c r="F63" s="288"/>
      <c r="G63" s="288"/>
      <c r="H63" s="288"/>
      <c r="I63" s="288"/>
      <c r="J63" s="288"/>
      <c r="K63" s="286"/>
    </row>
    <row r="64" s="1" customFormat="1" ht="12.75" customHeight="1">
      <c r="B64" s="284"/>
      <c r="C64" s="290"/>
      <c r="D64" s="290"/>
      <c r="E64" s="294"/>
      <c r="F64" s="290"/>
      <c r="G64" s="290"/>
      <c r="H64" s="290"/>
      <c r="I64" s="290"/>
      <c r="J64" s="290"/>
      <c r="K64" s="286"/>
    </row>
    <row r="65" s="1" customFormat="1" ht="15" customHeight="1">
      <c r="B65" s="284"/>
      <c r="C65" s="290"/>
      <c r="D65" s="288" t="s">
        <v>723</v>
      </c>
      <c r="E65" s="288"/>
      <c r="F65" s="288"/>
      <c r="G65" s="288"/>
      <c r="H65" s="288"/>
      <c r="I65" s="288"/>
      <c r="J65" s="288"/>
      <c r="K65" s="286"/>
    </row>
    <row r="66" s="1" customFormat="1" ht="15" customHeight="1">
      <c r="B66" s="284"/>
      <c r="C66" s="290"/>
      <c r="D66" s="293" t="s">
        <v>724</v>
      </c>
      <c r="E66" s="293"/>
      <c r="F66" s="293"/>
      <c r="G66" s="293"/>
      <c r="H66" s="293"/>
      <c r="I66" s="293"/>
      <c r="J66" s="293"/>
      <c r="K66" s="286"/>
    </row>
    <row r="67" s="1" customFormat="1" ht="15" customHeight="1">
      <c r="B67" s="284"/>
      <c r="C67" s="290"/>
      <c r="D67" s="288" t="s">
        <v>725</v>
      </c>
      <c r="E67" s="288"/>
      <c r="F67" s="288"/>
      <c r="G67" s="288"/>
      <c r="H67" s="288"/>
      <c r="I67" s="288"/>
      <c r="J67" s="288"/>
      <c r="K67" s="286"/>
    </row>
    <row r="68" s="1" customFormat="1" ht="15" customHeight="1">
      <c r="B68" s="284"/>
      <c r="C68" s="290"/>
      <c r="D68" s="288" t="s">
        <v>726</v>
      </c>
      <c r="E68" s="288"/>
      <c r="F68" s="288"/>
      <c r="G68" s="288"/>
      <c r="H68" s="288"/>
      <c r="I68" s="288"/>
      <c r="J68" s="288"/>
      <c r="K68" s="286"/>
    </row>
    <row r="69" s="1" customFormat="1" ht="15" customHeight="1">
      <c r="B69" s="284"/>
      <c r="C69" s="290"/>
      <c r="D69" s="288" t="s">
        <v>727</v>
      </c>
      <c r="E69" s="288"/>
      <c r="F69" s="288"/>
      <c r="G69" s="288"/>
      <c r="H69" s="288"/>
      <c r="I69" s="288"/>
      <c r="J69" s="288"/>
      <c r="K69" s="286"/>
    </row>
    <row r="70" s="1" customFormat="1" ht="15" customHeight="1">
      <c r="B70" s="284"/>
      <c r="C70" s="290"/>
      <c r="D70" s="288" t="s">
        <v>728</v>
      </c>
      <c r="E70" s="288"/>
      <c r="F70" s="288"/>
      <c r="G70" s="288"/>
      <c r="H70" s="288"/>
      <c r="I70" s="288"/>
      <c r="J70" s="288"/>
      <c r="K70" s="286"/>
    </row>
    <row r="71" s="1" customFormat="1" ht="12.75" customHeight="1">
      <c r="B71" s="295"/>
      <c r="C71" s="296"/>
      <c r="D71" s="296"/>
      <c r="E71" s="296"/>
      <c r="F71" s="296"/>
      <c r="G71" s="296"/>
      <c r="H71" s="296"/>
      <c r="I71" s="296"/>
      <c r="J71" s="296"/>
      <c r="K71" s="297"/>
    </row>
    <row r="72" s="1" customFormat="1" ht="18.75" customHeight="1">
      <c r="B72" s="298"/>
      <c r="C72" s="298"/>
      <c r="D72" s="298"/>
      <c r="E72" s="298"/>
      <c r="F72" s="298"/>
      <c r="G72" s="298"/>
      <c r="H72" s="298"/>
      <c r="I72" s="298"/>
      <c r="J72" s="298"/>
      <c r="K72" s="299"/>
    </row>
    <row r="73" s="1" customFormat="1" ht="18.75" customHeight="1">
      <c r="B73" s="299"/>
      <c r="C73" s="299"/>
      <c r="D73" s="299"/>
      <c r="E73" s="299"/>
      <c r="F73" s="299"/>
      <c r="G73" s="299"/>
      <c r="H73" s="299"/>
      <c r="I73" s="299"/>
      <c r="J73" s="299"/>
      <c r="K73" s="299"/>
    </row>
    <row r="74" s="1" customFormat="1" ht="7.5" customHeight="1">
      <c r="B74" s="300"/>
      <c r="C74" s="301"/>
      <c r="D74" s="301"/>
      <c r="E74" s="301"/>
      <c r="F74" s="301"/>
      <c r="G74" s="301"/>
      <c r="H74" s="301"/>
      <c r="I74" s="301"/>
      <c r="J74" s="301"/>
      <c r="K74" s="302"/>
    </row>
    <row r="75" s="1" customFormat="1" ht="45" customHeight="1">
      <c r="B75" s="303"/>
      <c r="C75" s="304" t="s">
        <v>729</v>
      </c>
      <c r="D75" s="304"/>
      <c r="E75" s="304"/>
      <c r="F75" s="304"/>
      <c r="G75" s="304"/>
      <c r="H75" s="304"/>
      <c r="I75" s="304"/>
      <c r="J75" s="304"/>
      <c r="K75" s="305"/>
    </row>
    <row r="76" s="1" customFormat="1" ht="17.25" customHeight="1">
      <c r="B76" s="303"/>
      <c r="C76" s="306" t="s">
        <v>730</v>
      </c>
      <c r="D76" s="306"/>
      <c r="E76" s="306"/>
      <c r="F76" s="306" t="s">
        <v>731</v>
      </c>
      <c r="G76" s="307"/>
      <c r="H76" s="306" t="s">
        <v>53</v>
      </c>
      <c r="I76" s="306" t="s">
        <v>56</v>
      </c>
      <c r="J76" s="306" t="s">
        <v>732</v>
      </c>
      <c r="K76" s="305"/>
    </row>
    <row r="77" s="1" customFormat="1" ht="17.25" customHeight="1">
      <c r="B77" s="303"/>
      <c r="C77" s="308" t="s">
        <v>733</v>
      </c>
      <c r="D77" s="308"/>
      <c r="E77" s="308"/>
      <c r="F77" s="309" t="s">
        <v>734</v>
      </c>
      <c r="G77" s="310"/>
      <c r="H77" s="308"/>
      <c r="I77" s="308"/>
      <c r="J77" s="308" t="s">
        <v>735</v>
      </c>
      <c r="K77" s="305"/>
    </row>
    <row r="78" s="1" customFormat="1" ht="5.25" customHeight="1">
      <c r="B78" s="303"/>
      <c r="C78" s="311"/>
      <c r="D78" s="311"/>
      <c r="E78" s="311"/>
      <c r="F78" s="311"/>
      <c r="G78" s="312"/>
      <c r="H78" s="311"/>
      <c r="I78" s="311"/>
      <c r="J78" s="311"/>
      <c r="K78" s="305"/>
    </row>
    <row r="79" s="1" customFormat="1" ht="15" customHeight="1">
      <c r="B79" s="303"/>
      <c r="C79" s="291" t="s">
        <v>52</v>
      </c>
      <c r="D79" s="313"/>
      <c r="E79" s="313"/>
      <c r="F79" s="314" t="s">
        <v>736</v>
      </c>
      <c r="G79" s="315"/>
      <c r="H79" s="291" t="s">
        <v>737</v>
      </c>
      <c r="I79" s="291" t="s">
        <v>738</v>
      </c>
      <c r="J79" s="291">
        <v>20</v>
      </c>
      <c r="K79" s="305"/>
    </row>
    <row r="80" s="1" customFormat="1" ht="15" customHeight="1">
      <c r="B80" s="303"/>
      <c r="C80" s="291" t="s">
        <v>739</v>
      </c>
      <c r="D80" s="291"/>
      <c r="E80" s="291"/>
      <c r="F80" s="314" t="s">
        <v>736</v>
      </c>
      <c r="G80" s="315"/>
      <c r="H80" s="291" t="s">
        <v>740</v>
      </c>
      <c r="I80" s="291" t="s">
        <v>738</v>
      </c>
      <c r="J80" s="291">
        <v>120</v>
      </c>
      <c r="K80" s="305"/>
    </row>
    <row r="81" s="1" customFormat="1" ht="15" customHeight="1">
      <c r="B81" s="316"/>
      <c r="C81" s="291" t="s">
        <v>741</v>
      </c>
      <c r="D81" s="291"/>
      <c r="E81" s="291"/>
      <c r="F81" s="314" t="s">
        <v>742</v>
      </c>
      <c r="G81" s="315"/>
      <c r="H81" s="291" t="s">
        <v>743</v>
      </c>
      <c r="I81" s="291" t="s">
        <v>738</v>
      </c>
      <c r="J81" s="291">
        <v>50</v>
      </c>
      <c r="K81" s="305"/>
    </row>
    <row r="82" s="1" customFormat="1" ht="15" customHeight="1">
      <c r="B82" s="316"/>
      <c r="C82" s="291" t="s">
        <v>744</v>
      </c>
      <c r="D82" s="291"/>
      <c r="E82" s="291"/>
      <c r="F82" s="314" t="s">
        <v>736</v>
      </c>
      <c r="G82" s="315"/>
      <c r="H82" s="291" t="s">
        <v>745</v>
      </c>
      <c r="I82" s="291" t="s">
        <v>746</v>
      </c>
      <c r="J82" s="291"/>
      <c r="K82" s="305"/>
    </row>
    <row r="83" s="1" customFormat="1" ht="15" customHeight="1">
      <c r="B83" s="316"/>
      <c r="C83" s="317" t="s">
        <v>747</v>
      </c>
      <c r="D83" s="317"/>
      <c r="E83" s="317"/>
      <c r="F83" s="318" t="s">
        <v>742</v>
      </c>
      <c r="G83" s="317"/>
      <c r="H83" s="317" t="s">
        <v>748</v>
      </c>
      <c r="I83" s="317" t="s">
        <v>738</v>
      </c>
      <c r="J83" s="317">
        <v>15</v>
      </c>
      <c r="K83" s="305"/>
    </row>
    <row r="84" s="1" customFormat="1" ht="15" customHeight="1">
      <c r="B84" s="316"/>
      <c r="C84" s="317" t="s">
        <v>749</v>
      </c>
      <c r="D84" s="317"/>
      <c r="E84" s="317"/>
      <c r="F84" s="318" t="s">
        <v>742</v>
      </c>
      <c r="G84" s="317"/>
      <c r="H84" s="317" t="s">
        <v>750</v>
      </c>
      <c r="I84" s="317" t="s">
        <v>738</v>
      </c>
      <c r="J84" s="317">
        <v>15</v>
      </c>
      <c r="K84" s="305"/>
    </row>
    <row r="85" s="1" customFormat="1" ht="15" customHeight="1">
      <c r="B85" s="316"/>
      <c r="C85" s="317" t="s">
        <v>751</v>
      </c>
      <c r="D85" s="317"/>
      <c r="E85" s="317"/>
      <c r="F85" s="318" t="s">
        <v>742</v>
      </c>
      <c r="G85" s="317"/>
      <c r="H85" s="317" t="s">
        <v>752</v>
      </c>
      <c r="I85" s="317" t="s">
        <v>738</v>
      </c>
      <c r="J85" s="317">
        <v>20</v>
      </c>
      <c r="K85" s="305"/>
    </row>
    <row r="86" s="1" customFormat="1" ht="15" customHeight="1">
      <c r="B86" s="316"/>
      <c r="C86" s="317" t="s">
        <v>753</v>
      </c>
      <c r="D86" s="317"/>
      <c r="E86" s="317"/>
      <c r="F86" s="318" t="s">
        <v>742</v>
      </c>
      <c r="G86" s="317"/>
      <c r="H86" s="317" t="s">
        <v>754</v>
      </c>
      <c r="I86" s="317" t="s">
        <v>738</v>
      </c>
      <c r="J86" s="317">
        <v>20</v>
      </c>
      <c r="K86" s="305"/>
    </row>
    <row r="87" s="1" customFormat="1" ht="15" customHeight="1">
      <c r="B87" s="316"/>
      <c r="C87" s="291" t="s">
        <v>755</v>
      </c>
      <c r="D87" s="291"/>
      <c r="E87" s="291"/>
      <c r="F87" s="314" t="s">
        <v>742</v>
      </c>
      <c r="G87" s="315"/>
      <c r="H87" s="291" t="s">
        <v>756</v>
      </c>
      <c r="I87" s="291" t="s">
        <v>738</v>
      </c>
      <c r="J87" s="291">
        <v>50</v>
      </c>
      <c r="K87" s="305"/>
    </row>
    <row r="88" s="1" customFormat="1" ht="15" customHeight="1">
      <c r="B88" s="316"/>
      <c r="C88" s="291" t="s">
        <v>757</v>
      </c>
      <c r="D88" s="291"/>
      <c r="E88" s="291"/>
      <c r="F88" s="314" t="s">
        <v>742</v>
      </c>
      <c r="G88" s="315"/>
      <c r="H88" s="291" t="s">
        <v>758</v>
      </c>
      <c r="I88" s="291" t="s">
        <v>738</v>
      </c>
      <c r="J88" s="291">
        <v>20</v>
      </c>
      <c r="K88" s="305"/>
    </row>
    <row r="89" s="1" customFormat="1" ht="15" customHeight="1">
      <c r="B89" s="316"/>
      <c r="C89" s="291" t="s">
        <v>759</v>
      </c>
      <c r="D89" s="291"/>
      <c r="E89" s="291"/>
      <c r="F89" s="314" t="s">
        <v>742</v>
      </c>
      <c r="G89" s="315"/>
      <c r="H89" s="291" t="s">
        <v>760</v>
      </c>
      <c r="I89" s="291" t="s">
        <v>738</v>
      </c>
      <c r="J89" s="291">
        <v>20</v>
      </c>
      <c r="K89" s="305"/>
    </row>
    <row r="90" s="1" customFormat="1" ht="15" customHeight="1">
      <c r="B90" s="316"/>
      <c r="C90" s="291" t="s">
        <v>761</v>
      </c>
      <c r="D90" s="291"/>
      <c r="E90" s="291"/>
      <c r="F90" s="314" t="s">
        <v>742</v>
      </c>
      <c r="G90" s="315"/>
      <c r="H90" s="291" t="s">
        <v>762</v>
      </c>
      <c r="I90" s="291" t="s">
        <v>738</v>
      </c>
      <c r="J90" s="291">
        <v>50</v>
      </c>
      <c r="K90" s="305"/>
    </row>
    <row r="91" s="1" customFormat="1" ht="15" customHeight="1">
      <c r="B91" s="316"/>
      <c r="C91" s="291" t="s">
        <v>763</v>
      </c>
      <c r="D91" s="291"/>
      <c r="E91" s="291"/>
      <c r="F91" s="314" t="s">
        <v>742</v>
      </c>
      <c r="G91" s="315"/>
      <c r="H91" s="291" t="s">
        <v>763</v>
      </c>
      <c r="I91" s="291" t="s">
        <v>738</v>
      </c>
      <c r="J91" s="291">
        <v>50</v>
      </c>
      <c r="K91" s="305"/>
    </row>
    <row r="92" s="1" customFormat="1" ht="15" customHeight="1">
      <c r="B92" s="316"/>
      <c r="C92" s="291" t="s">
        <v>764</v>
      </c>
      <c r="D92" s="291"/>
      <c r="E92" s="291"/>
      <c r="F92" s="314" t="s">
        <v>742</v>
      </c>
      <c r="G92" s="315"/>
      <c r="H92" s="291" t="s">
        <v>765</v>
      </c>
      <c r="I92" s="291" t="s">
        <v>738</v>
      </c>
      <c r="J92" s="291">
        <v>255</v>
      </c>
      <c r="K92" s="305"/>
    </row>
    <row r="93" s="1" customFormat="1" ht="15" customHeight="1">
      <c r="B93" s="316"/>
      <c r="C93" s="291" t="s">
        <v>766</v>
      </c>
      <c r="D93" s="291"/>
      <c r="E93" s="291"/>
      <c r="F93" s="314" t="s">
        <v>736</v>
      </c>
      <c r="G93" s="315"/>
      <c r="H93" s="291" t="s">
        <v>767</v>
      </c>
      <c r="I93" s="291" t="s">
        <v>768</v>
      </c>
      <c r="J93" s="291"/>
      <c r="K93" s="305"/>
    </row>
    <row r="94" s="1" customFormat="1" ht="15" customHeight="1">
      <c r="B94" s="316"/>
      <c r="C94" s="291" t="s">
        <v>769</v>
      </c>
      <c r="D94" s="291"/>
      <c r="E94" s="291"/>
      <c r="F94" s="314" t="s">
        <v>736</v>
      </c>
      <c r="G94" s="315"/>
      <c r="H94" s="291" t="s">
        <v>770</v>
      </c>
      <c r="I94" s="291" t="s">
        <v>771</v>
      </c>
      <c r="J94" s="291"/>
      <c r="K94" s="305"/>
    </row>
    <row r="95" s="1" customFormat="1" ht="15" customHeight="1">
      <c r="B95" s="316"/>
      <c r="C95" s="291" t="s">
        <v>772</v>
      </c>
      <c r="D95" s="291"/>
      <c r="E95" s="291"/>
      <c r="F95" s="314" t="s">
        <v>736</v>
      </c>
      <c r="G95" s="315"/>
      <c r="H95" s="291" t="s">
        <v>772</v>
      </c>
      <c r="I95" s="291" t="s">
        <v>771</v>
      </c>
      <c r="J95" s="291"/>
      <c r="K95" s="305"/>
    </row>
    <row r="96" s="1" customFormat="1" ht="15" customHeight="1">
      <c r="B96" s="316"/>
      <c r="C96" s="291" t="s">
        <v>37</v>
      </c>
      <c r="D96" s="291"/>
      <c r="E96" s="291"/>
      <c r="F96" s="314" t="s">
        <v>736</v>
      </c>
      <c r="G96" s="315"/>
      <c r="H96" s="291" t="s">
        <v>773</v>
      </c>
      <c r="I96" s="291" t="s">
        <v>771</v>
      </c>
      <c r="J96" s="291"/>
      <c r="K96" s="305"/>
    </row>
    <row r="97" s="1" customFormat="1" ht="15" customHeight="1">
      <c r="B97" s="316"/>
      <c r="C97" s="291" t="s">
        <v>47</v>
      </c>
      <c r="D97" s="291"/>
      <c r="E97" s="291"/>
      <c r="F97" s="314" t="s">
        <v>736</v>
      </c>
      <c r="G97" s="315"/>
      <c r="H97" s="291" t="s">
        <v>774</v>
      </c>
      <c r="I97" s="291" t="s">
        <v>771</v>
      </c>
      <c r="J97" s="291"/>
      <c r="K97" s="305"/>
    </row>
    <row r="98" s="1" customFormat="1" ht="15" customHeight="1">
      <c r="B98" s="319"/>
      <c r="C98" s="320"/>
      <c r="D98" s="320"/>
      <c r="E98" s="320"/>
      <c r="F98" s="320"/>
      <c r="G98" s="320"/>
      <c r="H98" s="320"/>
      <c r="I98" s="320"/>
      <c r="J98" s="320"/>
      <c r="K98" s="321"/>
    </row>
    <row r="99" s="1" customFormat="1" ht="18.75" customHeight="1">
      <c r="B99" s="322"/>
      <c r="C99" s="323"/>
      <c r="D99" s="323"/>
      <c r="E99" s="323"/>
      <c r="F99" s="323"/>
      <c r="G99" s="323"/>
      <c r="H99" s="323"/>
      <c r="I99" s="323"/>
      <c r="J99" s="323"/>
      <c r="K99" s="322"/>
    </row>
    <row r="100" s="1" customFormat="1" ht="18.75" customHeight="1">
      <c r="B100" s="299"/>
      <c r="C100" s="299"/>
      <c r="D100" s="299"/>
      <c r="E100" s="299"/>
      <c r="F100" s="299"/>
      <c r="G100" s="299"/>
      <c r="H100" s="299"/>
      <c r="I100" s="299"/>
      <c r="J100" s="299"/>
      <c r="K100" s="299"/>
    </row>
    <row r="101" s="1" customFormat="1" ht="7.5" customHeight="1">
      <c r="B101" s="300"/>
      <c r="C101" s="301"/>
      <c r="D101" s="301"/>
      <c r="E101" s="301"/>
      <c r="F101" s="301"/>
      <c r="G101" s="301"/>
      <c r="H101" s="301"/>
      <c r="I101" s="301"/>
      <c r="J101" s="301"/>
      <c r="K101" s="302"/>
    </row>
    <row r="102" s="1" customFormat="1" ht="45" customHeight="1">
      <c r="B102" s="303"/>
      <c r="C102" s="304" t="s">
        <v>775</v>
      </c>
      <c r="D102" s="304"/>
      <c r="E102" s="304"/>
      <c r="F102" s="304"/>
      <c r="G102" s="304"/>
      <c r="H102" s="304"/>
      <c r="I102" s="304"/>
      <c r="J102" s="304"/>
      <c r="K102" s="305"/>
    </row>
    <row r="103" s="1" customFormat="1" ht="17.25" customHeight="1">
      <c r="B103" s="303"/>
      <c r="C103" s="306" t="s">
        <v>730</v>
      </c>
      <c r="D103" s="306"/>
      <c r="E103" s="306"/>
      <c r="F103" s="306" t="s">
        <v>731</v>
      </c>
      <c r="G103" s="307"/>
      <c r="H103" s="306" t="s">
        <v>53</v>
      </c>
      <c r="I103" s="306" t="s">
        <v>56</v>
      </c>
      <c r="J103" s="306" t="s">
        <v>732</v>
      </c>
      <c r="K103" s="305"/>
    </row>
    <row r="104" s="1" customFormat="1" ht="17.25" customHeight="1">
      <c r="B104" s="303"/>
      <c r="C104" s="308" t="s">
        <v>733</v>
      </c>
      <c r="D104" s="308"/>
      <c r="E104" s="308"/>
      <c r="F104" s="309" t="s">
        <v>734</v>
      </c>
      <c r="G104" s="310"/>
      <c r="H104" s="308"/>
      <c r="I104" s="308"/>
      <c r="J104" s="308" t="s">
        <v>735</v>
      </c>
      <c r="K104" s="305"/>
    </row>
    <row r="105" s="1" customFormat="1" ht="5.25" customHeight="1">
      <c r="B105" s="303"/>
      <c r="C105" s="306"/>
      <c r="D105" s="306"/>
      <c r="E105" s="306"/>
      <c r="F105" s="306"/>
      <c r="G105" s="324"/>
      <c r="H105" s="306"/>
      <c r="I105" s="306"/>
      <c r="J105" s="306"/>
      <c r="K105" s="305"/>
    </row>
    <row r="106" s="1" customFormat="1" ht="15" customHeight="1">
      <c r="B106" s="303"/>
      <c r="C106" s="291" t="s">
        <v>52</v>
      </c>
      <c r="D106" s="313"/>
      <c r="E106" s="313"/>
      <c r="F106" s="314" t="s">
        <v>736</v>
      </c>
      <c r="G106" s="291"/>
      <c r="H106" s="291" t="s">
        <v>776</v>
      </c>
      <c r="I106" s="291" t="s">
        <v>738</v>
      </c>
      <c r="J106" s="291">
        <v>20</v>
      </c>
      <c r="K106" s="305"/>
    </row>
    <row r="107" s="1" customFormat="1" ht="15" customHeight="1">
      <c r="B107" s="303"/>
      <c r="C107" s="291" t="s">
        <v>739</v>
      </c>
      <c r="D107" s="291"/>
      <c r="E107" s="291"/>
      <c r="F107" s="314" t="s">
        <v>736</v>
      </c>
      <c r="G107" s="291"/>
      <c r="H107" s="291" t="s">
        <v>776</v>
      </c>
      <c r="I107" s="291" t="s">
        <v>738</v>
      </c>
      <c r="J107" s="291">
        <v>120</v>
      </c>
      <c r="K107" s="305"/>
    </row>
    <row r="108" s="1" customFormat="1" ht="15" customHeight="1">
      <c r="B108" s="316"/>
      <c r="C108" s="291" t="s">
        <v>741</v>
      </c>
      <c r="D108" s="291"/>
      <c r="E108" s="291"/>
      <c r="F108" s="314" t="s">
        <v>742</v>
      </c>
      <c r="G108" s="291"/>
      <c r="H108" s="291" t="s">
        <v>776</v>
      </c>
      <c r="I108" s="291" t="s">
        <v>738</v>
      </c>
      <c r="J108" s="291">
        <v>50</v>
      </c>
      <c r="K108" s="305"/>
    </row>
    <row r="109" s="1" customFormat="1" ht="15" customHeight="1">
      <c r="B109" s="316"/>
      <c r="C109" s="291" t="s">
        <v>744</v>
      </c>
      <c r="D109" s="291"/>
      <c r="E109" s="291"/>
      <c r="F109" s="314" t="s">
        <v>736</v>
      </c>
      <c r="G109" s="291"/>
      <c r="H109" s="291" t="s">
        <v>776</v>
      </c>
      <c r="I109" s="291" t="s">
        <v>746</v>
      </c>
      <c r="J109" s="291"/>
      <c r="K109" s="305"/>
    </row>
    <row r="110" s="1" customFormat="1" ht="15" customHeight="1">
      <c r="B110" s="316"/>
      <c r="C110" s="291" t="s">
        <v>755</v>
      </c>
      <c r="D110" s="291"/>
      <c r="E110" s="291"/>
      <c r="F110" s="314" t="s">
        <v>742</v>
      </c>
      <c r="G110" s="291"/>
      <c r="H110" s="291" t="s">
        <v>776</v>
      </c>
      <c r="I110" s="291" t="s">
        <v>738</v>
      </c>
      <c r="J110" s="291">
        <v>50</v>
      </c>
      <c r="K110" s="305"/>
    </row>
    <row r="111" s="1" customFormat="1" ht="15" customHeight="1">
      <c r="B111" s="316"/>
      <c r="C111" s="291" t="s">
        <v>763</v>
      </c>
      <c r="D111" s="291"/>
      <c r="E111" s="291"/>
      <c r="F111" s="314" t="s">
        <v>742</v>
      </c>
      <c r="G111" s="291"/>
      <c r="H111" s="291" t="s">
        <v>776</v>
      </c>
      <c r="I111" s="291" t="s">
        <v>738</v>
      </c>
      <c r="J111" s="291">
        <v>50</v>
      </c>
      <c r="K111" s="305"/>
    </row>
    <row r="112" s="1" customFormat="1" ht="15" customHeight="1">
      <c r="B112" s="316"/>
      <c r="C112" s="291" t="s">
        <v>761</v>
      </c>
      <c r="D112" s="291"/>
      <c r="E112" s="291"/>
      <c r="F112" s="314" t="s">
        <v>742</v>
      </c>
      <c r="G112" s="291"/>
      <c r="H112" s="291" t="s">
        <v>776</v>
      </c>
      <c r="I112" s="291" t="s">
        <v>738</v>
      </c>
      <c r="J112" s="291">
        <v>50</v>
      </c>
      <c r="K112" s="305"/>
    </row>
    <row r="113" s="1" customFormat="1" ht="15" customHeight="1">
      <c r="B113" s="316"/>
      <c r="C113" s="291" t="s">
        <v>52</v>
      </c>
      <c r="D113" s="291"/>
      <c r="E113" s="291"/>
      <c r="F113" s="314" t="s">
        <v>736</v>
      </c>
      <c r="G113" s="291"/>
      <c r="H113" s="291" t="s">
        <v>777</v>
      </c>
      <c r="I113" s="291" t="s">
        <v>738</v>
      </c>
      <c r="J113" s="291">
        <v>20</v>
      </c>
      <c r="K113" s="305"/>
    </row>
    <row r="114" s="1" customFormat="1" ht="15" customHeight="1">
      <c r="B114" s="316"/>
      <c r="C114" s="291" t="s">
        <v>778</v>
      </c>
      <c r="D114" s="291"/>
      <c r="E114" s="291"/>
      <c r="F114" s="314" t="s">
        <v>736</v>
      </c>
      <c r="G114" s="291"/>
      <c r="H114" s="291" t="s">
        <v>779</v>
      </c>
      <c r="I114" s="291" t="s">
        <v>738</v>
      </c>
      <c r="J114" s="291">
        <v>120</v>
      </c>
      <c r="K114" s="305"/>
    </row>
    <row r="115" s="1" customFormat="1" ht="15" customHeight="1">
      <c r="B115" s="316"/>
      <c r="C115" s="291" t="s">
        <v>37</v>
      </c>
      <c r="D115" s="291"/>
      <c r="E115" s="291"/>
      <c r="F115" s="314" t="s">
        <v>736</v>
      </c>
      <c r="G115" s="291"/>
      <c r="H115" s="291" t="s">
        <v>780</v>
      </c>
      <c r="I115" s="291" t="s">
        <v>771</v>
      </c>
      <c r="J115" s="291"/>
      <c r="K115" s="305"/>
    </row>
    <row r="116" s="1" customFormat="1" ht="15" customHeight="1">
      <c r="B116" s="316"/>
      <c r="C116" s="291" t="s">
        <v>47</v>
      </c>
      <c r="D116" s="291"/>
      <c r="E116" s="291"/>
      <c r="F116" s="314" t="s">
        <v>736</v>
      </c>
      <c r="G116" s="291"/>
      <c r="H116" s="291" t="s">
        <v>781</v>
      </c>
      <c r="I116" s="291" t="s">
        <v>771</v>
      </c>
      <c r="J116" s="291"/>
      <c r="K116" s="305"/>
    </row>
    <row r="117" s="1" customFormat="1" ht="15" customHeight="1">
      <c r="B117" s="316"/>
      <c r="C117" s="291" t="s">
        <v>56</v>
      </c>
      <c r="D117" s="291"/>
      <c r="E117" s="291"/>
      <c r="F117" s="314" t="s">
        <v>736</v>
      </c>
      <c r="G117" s="291"/>
      <c r="H117" s="291" t="s">
        <v>782</v>
      </c>
      <c r="I117" s="291" t="s">
        <v>783</v>
      </c>
      <c r="J117" s="291"/>
      <c r="K117" s="305"/>
    </row>
    <row r="118" s="1" customFormat="1" ht="15" customHeight="1">
      <c r="B118" s="319"/>
      <c r="C118" s="325"/>
      <c r="D118" s="325"/>
      <c r="E118" s="325"/>
      <c r="F118" s="325"/>
      <c r="G118" s="325"/>
      <c r="H118" s="325"/>
      <c r="I118" s="325"/>
      <c r="J118" s="325"/>
      <c r="K118" s="321"/>
    </row>
    <row r="119" s="1" customFormat="1" ht="18.75" customHeight="1">
      <c r="B119" s="326"/>
      <c r="C119" s="327"/>
      <c r="D119" s="327"/>
      <c r="E119" s="327"/>
      <c r="F119" s="328"/>
      <c r="G119" s="327"/>
      <c r="H119" s="327"/>
      <c r="I119" s="327"/>
      <c r="J119" s="327"/>
      <c r="K119" s="326"/>
    </row>
    <row r="120" s="1" customFormat="1" ht="18.75" customHeight="1">
      <c r="B120" s="299"/>
      <c r="C120" s="299"/>
      <c r="D120" s="299"/>
      <c r="E120" s="299"/>
      <c r="F120" s="299"/>
      <c r="G120" s="299"/>
      <c r="H120" s="299"/>
      <c r="I120" s="299"/>
      <c r="J120" s="299"/>
      <c r="K120" s="299"/>
    </row>
    <row r="121" s="1" customFormat="1" ht="7.5" customHeight="1">
      <c r="B121" s="329"/>
      <c r="C121" s="330"/>
      <c r="D121" s="330"/>
      <c r="E121" s="330"/>
      <c r="F121" s="330"/>
      <c r="G121" s="330"/>
      <c r="H121" s="330"/>
      <c r="I121" s="330"/>
      <c r="J121" s="330"/>
      <c r="K121" s="331"/>
    </row>
    <row r="122" s="1" customFormat="1" ht="45" customHeight="1">
      <c r="B122" s="332"/>
      <c r="C122" s="282" t="s">
        <v>784</v>
      </c>
      <c r="D122" s="282"/>
      <c r="E122" s="282"/>
      <c r="F122" s="282"/>
      <c r="G122" s="282"/>
      <c r="H122" s="282"/>
      <c r="I122" s="282"/>
      <c r="J122" s="282"/>
      <c r="K122" s="333"/>
    </row>
    <row r="123" s="1" customFormat="1" ht="17.25" customHeight="1">
      <c r="B123" s="334"/>
      <c r="C123" s="306" t="s">
        <v>730</v>
      </c>
      <c r="D123" s="306"/>
      <c r="E123" s="306"/>
      <c r="F123" s="306" t="s">
        <v>731</v>
      </c>
      <c r="G123" s="307"/>
      <c r="H123" s="306" t="s">
        <v>53</v>
      </c>
      <c r="I123" s="306" t="s">
        <v>56</v>
      </c>
      <c r="J123" s="306" t="s">
        <v>732</v>
      </c>
      <c r="K123" s="335"/>
    </row>
    <row r="124" s="1" customFormat="1" ht="17.25" customHeight="1">
      <c r="B124" s="334"/>
      <c r="C124" s="308" t="s">
        <v>733</v>
      </c>
      <c r="D124" s="308"/>
      <c r="E124" s="308"/>
      <c r="F124" s="309" t="s">
        <v>734</v>
      </c>
      <c r="G124" s="310"/>
      <c r="H124" s="308"/>
      <c r="I124" s="308"/>
      <c r="J124" s="308" t="s">
        <v>735</v>
      </c>
      <c r="K124" s="335"/>
    </row>
    <row r="125" s="1" customFormat="1" ht="5.25" customHeight="1">
      <c r="B125" s="336"/>
      <c r="C125" s="311"/>
      <c r="D125" s="311"/>
      <c r="E125" s="311"/>
      <c r="F125" s="311"/>
      <c r="G125" s="337"/>
      <c r="H125" s="311"/>
      <c r="I125" s="311"/>
      <c r="J125" s="311"/>
      <c r="K125" s="338"/>
    </row>
    <row r="126" s="1" customFormat="1" ht="15" customHeight="1">
      <c r="B126" s="336"/>
      <c r="C126" s="291" t="s">
        <v>739</v>
      </c>
      <c r="D126" s="313"/>
      <c r="E126" s="313"/>
      <c r="F126" s="314" t="s">
        <v>736</v>
      </c>
      <c r="G126" s="291"/>
      <c r="H126" s="291" t="s">
        <v>776</v>
      </c>
      <c r="I126" s="291" t="s">
        <v>738</v>
      </c>
      <c r="J126" s="291">
        <v>120</v>
      </c>
      <c r="K126" s="339"/>
    </row>
    <row r="127" s="1" customFormat="1" ht="15" customHeight="1">
      <c r="B127" s="336"/>
      <c r="C127" s="291" t="s">
        <v>785</v>
      </c>
      <c r="D127" s="291"/>
      <c r="E127" s="291"/>
      <c r="F127" s="314" t="s">
        <v>736</v>
      </c>
      <c r="G127" s="291"/>
      <c r="H127" s="291" t="s">
        <v>786</v>
      </c>
      <c r="I127" s="291" t="s">
        <v>738</v>
      </c>
      <c r="J127" s="291" t="s">
        <v>787</v>
      </c>
      <c r="K127" s="339"/>
    </row>
    <row r="128" s="1" customFormat="1" ht="15" customHeight="1">
      <c r="B128" s="336"/>
      <c r="C128" s="291" t="s">
        <v>684</v>
      </c>
      <c r="D128" s="291"/>
      <c r="E128" s="291"/>
      <c r="F128" s="314" t="s">
        <v>736</v>
      </c>
      <c r="G128" s="291"/>
      <c r="H128" s="291" t="s">
        <v>788</v>
      </c>
      <c r="I128" s="291" t="s">
        <v>738</v>
      </c>
      <c r="J128" s="291" t="s">
        <v>787</v>
      </c>
      <c r="K128" s="339"/>
    </row>
    <row r="129" s="1" customFormat="1" ht="15" customHeight="1">
      <c r="B129" s="336"/>
      <c r="C129" s="291" t="s">
        <v>747</v>
      </c>
      <c r="D129" s="291"/>
      <c r="E129" s="291"/>
      <c r="F129" s="314" t="s">
        <v>742</v>
      </c>
      <c r="G129" s="291"/>
      <c r="H129" s="291" t="s">
        <v>748</v>
      </c>
      <c r="I129" s="291" t="s">
        <v>738</v>
      </c>
      <c r="J129" s="291">
        <v>15</v>
      </c>
      <c r="K129" s="339"/>
    </row>
    <row r="130" s="1" customFormat="1" ht="15" customHeight="1">
      <c r="B130" s="336"/>
      <c r="C130" s="317" t="s">
        <v>749</v>
      </c>
      <c r="D130" s="317"/>
      <c r="E130" s="317"/>
      <c r="F130" s="318" t="s">
        <v>742</v>
      </c>
      <c r="G130" s="317"/>
      <c r="H130" s="317" t="s">
        <v>750</v>
      </c>
      <c r="I130" s="317" t="s">
        <v>738</v>
      </c>
      <c r="J130" s="317">
        <v>15</v>
      </c>
      <c r="K130" s="339"/>
    </row>
    <row r="131" s="1" customFormat="1" ht="15" customHeight="1">
      <c r="B131" s="336"/>
      <c r="C131" s="317" t="s">
        <v>751</v>
      </c>
      <c r="D131" s="317"/>
      <c r="E131" s="317"/>
      <c r="F131" s="318" t="s">
        <v>742</v>
      </c>
      <c r="G131" s="317"/>
      <c r="H131" s="317" t="s">
        <v>752</v>
      </c>
      <c r="I131" s="317" t="s">
        <v>738</v>
      </c>
      <c r="J131" s="317">
        <v>20</v>
      </c>
      <c r="K131" s="339"/>
    </row>
    <row r="132" s="1" customFormat="1" ht="15" customHeight="1">
      <c r="B132" s="336"/>
      <c r="C132" s="317" t="s">
        <v>753</v>
      </c>
      <c r="D132" s="317"/>
      <c r="E132" s="317"/>
      <c r="F132" s="318" t="s">
        <v>742</v>
      </c>
      <c r="G132" s="317"/>
      <c r="H132" s="317" t="s">
        <v>754</v>
      </c>
      <c r="I132" s="317" t="s">
        <v>738</v>
      </c>
      <c r="J132" s="317">
        <v>20</v>
      </c>
      <c r="K132" s="339"/>
    </row>
    <row r="133" s="1" customFormat="1" ht="15" customHeight="1">
      <c r="B133" s="336"/>
      <c r="C133" s="291" t="s">
        <v>741</v>
      </c>
      <c r="D133" s="291"/>
      <c r="E133" s="291"/>
      <c r="F133" s="314" t="s">
        <v>742</v>
      </c>
      <c r="G133" s="291"/>
      <c r="H133" s="291" t="s">
        <v>776</v>
      </c>
      <c r="I133" s="291" t="s">
        <v>738</v>
      </c>
      <c r="J133" s="291">
        <v>50</v>
      </c>
      <c r="K133" s="339"/>
    </row>
    <row r="134" s="1" customFormat="1" ht="15" customHeight="1">
      <c r="B134" s="336"/>
      <c r="C134" s="291" t="s">
        <v>755</v>
      </c>
      <c r="D134" s="291"/>
      <c r="E134" s="291"/>
      <c r="F134" s="314" t="s">
        <v>742</v>
      </c>
      <c r="G134" s="291"/>
      <c r="H134" s="291" t="s">
        <v>776</v>
      </c>
      <c r="I134" s="291" t="s">
        <v>738</v>
      </c>
      <c r="J134" s="291">
        <v>50</v>
      </c>
      <c r="K134" s="339"/>
    </row>
    <row r="135" s="1" customFormat="1" ht="15" customHeight="1">
      <c r="B135" s="336"/>
      <c r="C135" s="291" t="s">
        <v>761</v>
      </c>
      <c r="D135" s="291"/>
      <c r="E135" s="291"/>
      <c r="F135" s="314" t="s">
        <v>742</v>
      </c>
      <c r="G135" s="291"/>
      <c r="H135" s="291" t="s">
        <v>776</v>
      </c>
      <c r="I135" s="291" t="s">
        <v>738</v>
      </c>
      <c r="J135" s="291">
        <v>50</v>
      </c>
      <c r="K135" s="339"/>
    </row>
    <row r="136" s="1" customFormat="1" ht="15" customHeight="1">
      <c r="B136" s="336"/>
      <c r="C136" s="291" t="s">
        <v>763</v>
      </c>
      <c r="D136" s="291"/>
      <c r="E136" s="291"/>
      <c r="F136" s="314" t="s">
        <v>742</v>
      </c>
      <c r="G136" s="291"/>
      <c r="H136" s="291" t="s">
        <v>776</v>
      </c>
      <c r="I136" s="291" t="s">
        <v>738</v>
      </c>
      <c r="J136" s="291">
        <v>50</v>
      </c>
      <c r="K136" s="339"/>
    </row>
    <row r="137" s="1" customFormat="1" ht="15" customHeight="1">
      <c r="B137" s="336"/>
      <c r="C137" s="291" t="s">
        <v>764</v>
      </c>
      <c r="D137" s="291"/>
      <c r="E137" s="291"/>
      <c r="F137" s="314" t="s">
        <v>742</v>
      </c>
      <c r="G137" s="291"/>
      <c r="H137" s="291" t="s">
        <v>789</v>
      </c>
      <c r="I137" s="291" t="s">
        <v>738</v>
      </c>
      <c r="J137" s="291">
        <v>255</v>
      </c>
      <c r="K137" s="339"/>
    </row>
    <row r="138" s="1" customFormat="1" ht="15" customHeight="1">
      <c r="B138" s="336"/>
      <c r="C138" s="291" t="s">
        <v>766</v>
      </c>
      <c r="D138" s="291"/>
      <c r="E138" s="291"/>
      <c r="F138" s="314" t="s">
        <v>736</v>
      </c>
      <c r="G138" s="291"/>
      <c r="H138" s="291" t="s">
        <v>790</v>
      </c>
      <c r="I138" s="291" t="s">
        <v>768</v>
      </c>
      <c r="J138" s="291"/>
      <c r="K138" s="339"/>
    </row>
    <row r="139" s="1" customFormat="1" ht="15" customHeight="1">
      <c r="B139" s="336"/>
      <c r="C139" s="291" t="s">
        <v>769</v>
      </c>
      <c r="D139" s="291"/>
      <c r="E139" s="291"/>
      <c r="F139" s="314" t="s">
        <v>736</v>
      </c>
      <c r="G139" s="291"/>
      <c r="H139" s="291" t="s">
        <v>791</v>
      </c>
      <c r="I139" s="291" t="s">
        <v>771</v>
      </c>
      <c r="J139" s="291"/>
      <c r="K139" s="339"/>
    </row>
    <row r="140" s="1" customFormat="1" ht="15" customHeight="1">
      <c r="B140" s="336"/>
      <c r="C140" s="291" t="s">
        <v>772</v>
      </c>
      <c r="D140" s="291"/>
      <c r="E140" s="291"/>
      <c r="F140" s="314" t="s">
        <v>736</v>
      </c>
      <c r="G140" s="291"/>
      <c r="H140" s="291" t="s">
        <v>772</v>
      </c>
      <c r="I140" s="291" t="s">
        <v>771</v>
      </c>
      <c r="J140" s="291"/>
      <c r="K140" s="339"/>
    </row>
    <row r="141" s="1" customFormat="1" ht="15" customHeight="1">
      <c r="B141" s="336"/>
      <c r="C141" s="291" t="s">
        <v>37</v>
      </c>
      <c r="D141" s="291"/>
      <c r="E141" s="291"/>
      <c r="F141" s="314" t="s">
        <v>736</v>
      </c>
      <c r="G141" s="291"/>
      <c r="H141" s="291" t="s">
        <v>792</v>
      </c>
      <c r="I141" s="291" t="s">
        <v>771</v>
      </c>
      <c r="J141" s="291"/>
      <c r="K141" s="339"/>
    </row>
    <row r="142" s="1" customFormat="1" ht="15" customHeight="1">
      <c r="B142" s="336"/>
      <c r="C142" s="291" t="s">
        <v>793</v>
      </c>
      <c r="D142" s="291"/>
      <c r="E142" s="291"/>
      <c r="F142" s="314" t="s">
        <v>736</v>
      </c>
      <c r="G142" s="291"/>
      <c r="H142" s="291" t="s">
        <v>794</v>
      </c>
      <c r="I142" s="291" t="s">
        <v>771</v>
      </c>
      <c r="J142" s="291"/>
      <c r="K142" s="339"/>
    </row>
    <row r="143" s="1" customFormat="1" ht="15" customHeight="1">
      <c r="B143" s="340"/>
      <c r="C143" s="341"/>
      <c r="D143" s="341"/>
      <c r="E143" s="341"/>
      <c r="F143" s="341"/>
      <c r="G143" s="341"/>
      <c r="H143" s="341"/>
      <c r="I143" s="341"/>
      <c r="J143" s="341"/>
      <c r="K143" s="342"/>
    </row>
    <row r="144" s="1" customFormat="1" ht="18.75" customHeight="1">
      <c r="B144" s="327"/>
      <c r="C144" s="327"/>
      <c r="D144" s="327"/>
      <c r="E144" s="327"/>
      <c r="F144" s="328"/>
      <c r="G144" s="327"/>
      <c r="H144" s="327"/>
      <c r="I144" s="327"/>
      <c r="J144" s="327"/>
      <c r="K144" s="327"/>
    </row>
    <row r="145" s="1" customFormat="1" ht="18.75" customHeight="1">
      <c r="B145" s="299"/>
      <c r="C145" s="299"/>
      <c r="D145" s="299"/>
      <c r="E145" s="299"/>
      <c r="F145" s="299"/>
      <c r="G145" s="299"/>
      <c r="H145" s="299"/>
      <c r="I145" s="299"/>
      <c r="J145" s="299"/>
      <c r="K145" s="299"/>
    </row>
    <row r="146" s="1" customFormat="1" ht="7.5" customHeight="1">
      <c r="B146" s="300"/>
      <c r="C146" s="301"/>
      <c r="D146" s="301"/>
      <c r="E146" s="301"/>
      <c r="F146" s="301"/>
      <c r="G146" s="301"/>
      <c r="H146" s="301"/>
      <c r="I146" s="301"/>
      <c r="J146" s="301"/>
      <c r="K146" s="302"/>
    </row>
    <row r="147" s="1" customFormat="1" ht="45" customHeight="1">
      <c r="B147" s="303"/>
      <c r="C147" s="304" t="s">
        <v>795</v>
      </c>
      <c r="D147" s="304"/>
      <c r="E147" s="304"/>
      <c r="F147" s="304"/>
      <c r="G147" s="304"/>
      <c r="H147" s="304"/>
      <c r="I147" s="304"/>
      <c r="J147" s="304"/>
      <c r="K147" s="305"/>
    </row>
    <row r="148" s="1" customFormat="1" ht="17.25" customHeight="1">
      <c r="B148" s="303"/>
      <c r="C148" s="306" t="s">
        <v>730</v>
      </c>
      <c r="D148" s="306"/>
      <c r="E148" s="306"/>
      <c r="F148" s="306" t="s">
        <v>731</v>
      </c>
      <c r="G148" s="307"/>
      <c r="H148" s="306" t="s">
        <v>53</v>
      </c>
      <c r="I148" s="306" t="s">
        <v>56</v>
      </c>
      <c r="J148" s="306" t="s">
        <v>732</v>
      </c>
      <c r="K148" s="305"/>
    </row>
    <row r="149" s="1" customFormat="1" ht="17.25" customHeight="1">
      <c r="B149" s="303"/>
      <c r="C149" s="308" t="s">
        <v>733</v>
      </c>
      <c r="D149" s="308"/>
      <c r="E149" s="308"/>
      <c r="F149" s="309" t="s">
        <v>734</v>
      </c>
      <c r="G149" s="310"/>
      <c r="H149" s="308"/>
      <c r="I149" s="308"/>
      <c r="J149" s="308" t="s">
        <v>735</v>
      </c>
      <c r="K149" s="305"/>
    </row>
    <row r="150" s="1" customFormat="1" ht="5.25" customHeight="1">
      <c r="B150" s="316"/>
      <c r="C150" s="311"/>
      <c r="D150" s="311"/>
      <c r="E150" s="311"/>
      <c r="F150" s="311"/>
      <c r="G150" s="312"/>
      <c r="H150" s="311"/>
      <c r="I150" s="311"/>
      <c r="J150" s="311"/>
      <c r="K150" s="339"/>
    </row>
    <row r="151" s="1" customFormat="1" ht="15" customHeight="1">
      <c r="B151" s="316"/>
      <c r="C151" s="343" t="s">
        <v>739</v>
      </c>
      <c r="D151" s="291"/>
      <c r="E151" s="291"/>
      <c r="F151" s="344" t="s">
        <v>736</v>
      </c>
      <c r="G151" s="291"/>
      <c r="H151" s="343" t="s">
        <v>776</v>
      </c>
      <c r="I151" s="343" t="s">
        <v>738</v>
      </c>
      <c r="J151" s="343">
        <v>120</v>
      </c>
      <c r="K151" s="339"/>
    </row>
    <row r="152" s="1" customFormat="1" ht="15" customHeight="1">
      <c r="B152" s="316"/>
      <c r="C152" s="343" t="s">
        <v>785</v>
      </c>
      <c r="D152" s="291"/>
      <c r="E152" s="291"/>
      <c r="F152" s="344" t="s">
        <v>736</v>
      </c>
      <c r="G152" s="291"/>
      <c r="H152" s="343" t="s">
        <v>796</v>
      </c>
      <c r="I152" s="343" t="s">
        <v>738</v>
      </c>
      <c r="J152" s="343" t="s">
        <v>787</v>
      </c>
      <c r="K152" s="339"/>
    </row>
    <row r="153" s="1" customFormat="1" ht="15" customHeight="1">
      <c r="B153" s="316"/>
      <c r="C153" s="343" t="s">
        <v>684</v>
      </c>
      <c r="D153" s="291"/>
      <c r="E153" s="291"/>
      <c r="F153" s="344" t="s">
        <v>736</v>
      </c>
      <c r="G153" s="291"/>
      <c r="H153" s="343" t="s">
        <v>797</v>
      </c>
      <c r="I153" s="343" t="s">
        <v>738</v>
      </c>
      <c r="J153" s="343" t="s">
        <v>787</v>
      </c>
      <c r="K153" s="339"/>
    </row>
    <row r="154" s="1" customFormat="1" ht="15" customHeight="1">
      <c r="B154" s="316"/>
      <c r="C154" s="343" t="s">
        <v>741</v>
      </c>
      <c r="D154" s="291"/>
      <c r="E154" s="291"/>
      <c r="F154" s="344" t="s">
        <v>742</v>
      </c>
      <c r="G154" s="291"/>
      <c r="H154" s="343" t="s">
        <v>776</v>
      </c>
      <c r="I154" s="343" t="s">
        <v>738</v>
      </c>
      <c r="J154" s="343">
        <v>50</v>
      </c>
      <c r="K154" s="339"/>
    </row>
    <row r="155" s="1" customFormat="1" ht="15" customHeight="1">
      <c r="B155" s="316"/>
      <c r="C155" s="343" t="s">
        <v>744</v>
      </c>
      <c r="D155" s="291"/>
      <c r="E155" s="291"/>
      <c r="F155" s="344" t="s">
        <v>736</v>
      </c>
      <c r="G155" s="291"/>
      <c r="H155" s="343" t="s">
        <v>776</v>
      </c>
      <c r="I155" s="343" t="s">
        <v>746</v>
      </c>
      <c r="J155" s="343"/>
      <c r="K155" s="339"/>
    </row>
    <row r="156" s="1" customFormat="1" ht="15" customHeight="1">
      <c r="B156" s="316"/>
      <c r="C156" s="343" t="s">
        <v>755</v>
      </c>
      <c r="D156" s="291"/>
      <c r="E156" s="291"/>
      <c r="F156" s="344" t="s">
        <v>742</v>
      </c>
      <c r="G156" s="291"/>
      <c r="H156" s="343" t="s">
        <v>776</v>
      </c>
      <c r="I156" s="343" t="s">
        <v>738</v>
      </c>
      <c r="J156" s="343">
        <v>50</v>
      </c>
      <c r="K156" s="339"/>
    </row>
    <row r="157" s="1" customFormat="1" ht="15" customHeight="1">
      <c r="B157" s="316"/>
      <c r="C157" s="343" t="s">
        <v>763</v>
      </c>
      <c r="D157" s="291"/>
      <c r="E157" s="291"/>
      <c r="F157" s="344" t="s">
        <v>742</v>
      </c>
      <c r="G157" s="291"/>
      <c r="H157" s="343" t="s">
        <v>776</v>
      </c>
      <c r="I157" s="343" t="s">
        <v>738</v>
      </c>
      <c r="J157" s="343">
        <v>50</v>
      </c>
      <c r="K157" s="339"/>
    </row>
    <row r="158" s="1" customFormat="1" ht="15" customHeight="1">
      <c r="B158" s="316"/>
      <c r="C158" s="343" t="s">
        <v>761</v>
      </c>
      <c r="D158" s="291"/>
      <c r="E158" s="291"/>
      <c r="F158" s="344" t="s">
        <v>742</v>
      </c>
      <c r="G158" s="291"/>
      <c r="H158" s="343" t="s">
        <v>776</v>
      </c>
      <c r="I158" s="343" t="s">
        <v>738</v>
      </c>
      <c r="J158" s="343">
        <v>50</v>
      </c>
      <c r="K158" s="339"/>
    </row>
    <row r="159" s="1" customFormat="1" ht="15" customHeight="1">
      <c r="B159" s="316"/>
      <c r="C159" s="343" t="s">
        <v>92</v>
      </c>
      <c r="D159" s="291"/>
      <c r="E159" s="291"/>
      <c r="F159" s="344" t="s">
        <v>736</v>
      </c>
      <c r="G159" s="291"/>
      <c r="H159" s="343" t="s">
        <v>798</v>
      </c>
      <c r="I159" s="343" t="s">
        <v>738</v>
      </c>
      <c r="J159" s="343" t="s">
        <v>799</v>
      </c>
      <c r="K159" s="339"/>
    </row>
    <row r="160" s="1" customFormat="1" ht="15" customHeight="1">
      <c r="B160" s="316"/>
      <c r="C160" s="343" t="s">
        <v>800</v>
      </c>
      <c r="D160" s="291"/>
      <c r="E160" s="291"/>
      <c r="F160" s="344" t="s">
        <v>736</v>
      </c>
      <c r="G160" s="291"/>
      <c r="H160" s="343" t="s">
        <v>801</v>
      </c>
      <c r="I160" s="343" t="s">
        <v>771</v>
      </c>
      <c r="J160" s="343"/>
      <c r="K160" s="339"/>
    </row>
    <row r="161" s="1" customFormat="1" ht="15" customHeight="1">
      <c r="B161" s="345"/>
      <c r="C161" s="325"/>
      <c r="D161" s="325"/>
      <c r="E161" s="325"/>
      <c r="F161" s="325"/>
      <c r="G161" s="325"/>
      <c r="H161" s="325"/>
      <c r="I161" s="325"/>
      <c r="J161" s="325"/>
      <c r="K161" s="346"/>
    </row>
    <row r="162" s="1" customFormat="1" ht="18.75" customHeight="1">
      <c r="B162" s="327"/>
      <c r="C162" s="337"/>
      <c r="D162" s="337"/>
      <c r="E162" s="337"/>
      <c r="F162" s="347"/>
      <c r="G162" s="337"/>
      <c r="H162" s="337"/>
      <c r="I162" s="337"/>
      <c r="J162" s="337"/>
      <c r="K162" s="327"/>
    </row>
    <row r="163" s="1" customFormat="1" ht="18.75" customHeight="1">
      <c r="B163" s="299"/>
      <c r="C163" s="299"/>
      <c r="D163" s="299"/>
      <c r="E163" s="299"/>
      <c r="F163" s="299"/>
      <c r="G163" s="299"/>
      <c r="H163" s="299"/>
      <c r="I163" s="299"/>
      <c r="J163" s="299"/>
      <c r="K163" s="299"/>
    </row>
    <row r="164" s="1" customFormat="1" ht="7.5" customHeight="1">
      <c r="B164" s="278"/>
      <c r="C164" s="279"/>
      <c r="D164" s="279"/>
      <c r="E164" s="279"/>
      <c r="F164" s="279"/>
      <c r="G164" s="279"/>
      <c r="H164" s="279"/>
      <c r="I164" s="279"/>
      <c r="J164" s="279"/>
      <c r="K164" s="280"/>
    </row>
    <row r="165" s="1" customFormat="1" ht="45" customHeight="1">
      <c r="B165" s="281"/>
      <c r="C165" s="282" t="s">
        <v>802</v>
      </c>
      <c r="D165" s="282"/>
      <c r="E165" s="282"/>
      <c r="F165" s="282"/>
      <c r="G165" s="282"/>
      <c r="H165" s="282"/>
      <c r="I165" s="282"/>
      <c r="J165" s="282"/>
      <c r="K165" s="283"/>
    </row>
    <row r="166" s="1" customFormat="1" ht="17.25" customHeight="1">
      <c r="B166" s="281"/>
      <c r="C166" s="306" t="s">
        <v>730</v>
      </c>
      <c r="D166" s="306"/>
      <c r="E166" s="306"/>
      <c r="F166" s="306" t="s">
        <v>731</v>
      </c>
      <c r="G166" s="348"/>
      <c r="H166" s="349" t="s">
        <v>53</v>
      </c>
      <c r="I166" s="349" t="s">
        <v>56</v>
      </c>
      <c r="J166" s="306" t="s">
        <v>732</v>
      </c>
      <c r="K166" s="283"/>
    </row>
    <row r="167" s="1" customFormat="1" ht="17.25" customHeight="1">
      <c r="B167" s="284"/>
      <c r="C167" s="308" t="s">
        <v>733</v>
      </c>
      <c r="D167" s="308"/>
      <c r="E167" s="308"/>
      <c r="F167" s="309" t="s">
        <v>734</v>
      </c>
      <c r="G167" s="350"/>
      <c r="H167" s="351"/>
      <c r="I167" s="351"/>
      <c r="J167" s="308" t="s">
        <v>735</v>
      </c>
      <c r="K167" s="286"/>
    </row>
    <row r="168" s="1" customFormat="1" ht="5.25" customHeight="1">
      <c r="B168" s="316"/>
      <c r="C168" s="311"/>
      <c r="D168" s="311"/>
      <c r="E168" s="311"/>
      <c r="F168" s="311"/>
      <c r="G168" s="312"/>
      <c r="H168" s="311"/>
      <c r="I168" s="311"/>
      <c r="J168" s="311"/>
      <c r="K168" s="339"/>
    </row>
    <row r="169" s="1" customFormat="1" ht="15" customHeight="1">
      <c r="B169" s="316"/>
      <c r="C169" s="291" t="s">
        <v>739</v>
      </c>
      <c r="D169" s="291"/>
      <c r="E169" s="291"/>
      <c r="F169" s="314" t="s">
        <v>736</v>
      </c>
      <c r="G169" s="291"/>
      <c r="H169" s="291" t="s">
        <v>776</v>
      </c>
      <c r="I169" s="291" t="s">
        <v>738</v>
      </c>
      <c r="J169" s="291">
        <v>120</v>
      </c>
      <c r="K169" s="339"/>
    </row>
    <row r="170" s="1" customFormat="1" ht="15" customHeight="1">
      <c r="B170" s="316"/>
      <c r="C170" s="291" t="s">
        <v>785</v>
      </c>
      <c r="D170" s="291"/>
      <c r="E170" s="291"/>
      <c r="F170" s="314" t="s">
        <v>736</v>
      </c>
      <c r="G170" s="291"/>
      <c r="H170" s="291" t="s">
        <v>786</v>
      </c>
      <c r="I170" s="291" t="s">
        <v>738</v>
      </c>
      <c r="J170" s="291" t="s">
        <v>787</v>
      </c>
      <c r="K170" s="339"/>
    </row>
    <row r="171" s="1" customFormat="1" ht="15" customHeight="1">
      <c r="B171" s="316"/>
      <c r="C171" s="291" t="s">
        <v>684</v>
      </c>
      <c r="D171" s="291"/>
      <c r="E171" s="291"/>
      <c r="F171" s="314" t="s">
        <v>736</v>
      </c>
      <c r="G171" s="291"/>
      <c r="H171" s="291" t="s">
        <v>803</v>
      </c>
      <c r="I171" s="291" t="s">
        <v>738</v>
      </c>
      <c r="J171" s="291" t="s">
        <v>787</v>
      </c>
      <c r="K171" s="339"/>
    </row>
    <row r="172" s="1" customFormat="1" ht="15" customHeight="1">
      <c r="B172" s="316"/>
      <c r="C172" s="291" t="s">
        <v>741</v>
      </c>
      <c r="D172" s="291"/>
      <c r="E172" s="291"/>
      <c r="F172" s="314" t="s">
        <v>742</v>
      </c>
      <c r="G172" s="291"/>
      <c r="H172" s="291" t="s">
        <v>803</v>
      </c>
      <c r="I172" s="291" t="s">
        <v>738</v>
      </c>
      <c r="J172" s="291">
        <v>50</v>
      </c>
      <c r="K172" s="339"/>
    </row>
    <row r="173" s="1" customFormat="1" ht="15" customHeight="1">
      <c r="B173" s="316"/>
      <c r="C173" s="291" t="s">
        <v>744</v>
      </c>
      <c r="D173" s="291"/>
      <c r="E173" s="291"/>
      <c r="F173" s="314" t="s">
        <v>736</v>
      </c>
      <c r="G173" s="291"/>
      <c r="H173" s="291" t="s">
        <v>803</v>
      </c>
      <c r="I173" s="291" t="s">
        <v>746</v>
      </c>
      <c r="J173" s="291"/>
      <c r="K173" s="339"/>
    </row>
    <row r="174" s="1" customFormat="1" ht="15" customHeight="1">
      <c r="B174" s="316"/>
      <c r="C174" s="291" t="s">
        <v>755</v>
      </c>
      <c r="D174" s="291"/>
      <c r="E174" s="291"/>
      <c r="F174" s="314" t="s">
        <v>742</v>
      </c>
      <c r="G174" s="291"/>
      <c r="H174" s="291" t="s">
        <v>803</v>
      </c>
      <c r="I174" s="291" t="s">
        <v>738</v>
      </c>
      <c r="J174" s="291">
        <v>50</v>
      </c>
      <c r="K174" s="339"/>
    </row>
    <row r="175" s="1" customFormat="1" ht="15" customHeight="1">
      <c r="B175" s="316"/>
      <c r="C175" s="291" t="s">
        <v>763</v>
      </c>
      <c r="D175" s="291"/>
      <c r="E175" s="291"/>
      <c r="F175" s="314" t="s">
        <v>742</v>
      </c>
      <c r="G175" s="291"/>
      <c r="H175" s="291" t="s">
        <v>803</v>
      </c>
      <c r="I175" s="291" t="s">
        <v>738</v>
      </c>
      <c r="J175" s="291">
        <v>50</v>
      </c>
      <c r="K175" s="339"/>
    </row>
    <row r="176" s="1" customFormat="1" ht="15" customHeight="1">
      <c r="B176" s="316"/>
      <c r="C176" s="291" t="s">
        <v>761</v>
      </c>
      <c r="D176" s="291"/>
      <c r="E176" s="291"/>
      <c r="F176" s="314" t="s">
        <v>742</v>
      </c>
      <c r="G176" s="291"/>
      <c r="H176" s="291" t="s">
        <v>803</v>
      </c>
      <c r="I176" s="291" t="s">
        <v>738</v>
      </c>
      <c r="J176" s="291">
        <v>50</v>
      </c>
      <c r="K176" s="339"/>
    </row>
    <row r="177" s="1" customFormat="1" ht="15" customHeight="1">
      <c r="B177" s="316"/>
      <c r="C177" s="291" t="s">
        <v>100</v>
      </c>
      <c r="D177" s="291"/>
      <c r="E177" s="291"/>
      <c r="F177" s="314" t="s">
        <v>736</v>
      </c>
      <c r="G177" s="291"/>
      <c r="H177" s="291" t="s">
        <v>804</v>
      </c>
      <c r="I177" s="291" t="s">
        <v>805</v>
      </c>
      <c r="J177" s="291"/>
      <c r="K177" s="339"/>
    </row>
    <row r="178" s="1" customFormat="1" ht="15" customHeight="1">
      <c r="B178" s="316"/>
      <c r="C178" s="291" t="s">
        <v>56</v>
      </c>
      <c r="D178" s="291"/>
      <c r="E178" s="291"/>
      <c r="F178" s="314" t="s">
        <v>736</v>
      </c>
      <c r="G178" s="291"/>
      <c r="H178" s="291" t="s">
        <v>806</v>
      </c>
      <c r="I178" s="291" t="s">
        <v>807</v>
      </c>
      <c r="J178" s="291">
        <v>1</v>
      </c>
      <c r="K178" s="339"/>
    </row>
    <row r="179" s="1" customFormat="1" ht="15" customHeight="1">
      <c r="B179" s="316"/>
      <c r="C179" s="291" t="s">
        <v>52</v>
      </c>
      <c r="D179" s="291"/>
      <c r="E179" s="291"/>
      <c r="F179" s="314" t="s">
        <v>736</v>
      </c>
      <c r="G179" s="291"/>
      <c r="H179" s="291" t="s">
        <v>808</v>
      </c>
      <c r="I179" s="291" t="s">
        <v>738</v>
      </c>
      <c r="J179" s="291">
        <v>20</v>
      </c>
      <c r="K179" s="339"/>
    </row>
    <row r="180" s="1" customFormat="1" ht="15" customHeight="1">
      <c r="B180" s="316"/>
      <c r="C180" s="291" t="s">
        <v>53</v>
      </c>
      <c r="D180" s="291"/>
      <c r="E180" s="291"/>
      <c r="F180" s="314" t="s">
        <v>736</v>
      </c>
      <c r="G180" s="291"/>
      <c r="H180" s="291" t="s">
        <v>809</v>
      </c>
      <c r="I180" s="291" t="s">
        <v>738</v>
      </c>
      <c r="J180" s="291">
        <v>255</v>
      </c>
      <c r="K180" s="339"/>
    </row>
    <row r="181" s="1" customFormat="1" ht="15" customHeight="1">
      <c r="B181" s="316"/>
      <c r="C181" s="291" t="s">
        <v>101</v>
      </c>
      <c r="D181" s="291"/>
      <c r="E181" s="291"/>
      <c r="F181" s="314" t="s">
        <v>736</v>
      </c>
      <c r="G181" s="291"/>
      <c r="H181" s="291" t="s">
        <v>700</v>
      </c>
      <c r="I181" s="291" t="s">
        <v>738</v>
      </c>
      <c r="J181" s="291">
        <v>10</v>
      </c>
      <c r="K181" s="339"/>
    </row>
    <row r="182" s="1" customFormat="1" ht="15" customHeight="1">
      <c r="B182" s="316"/>
      <c r="C182" s="291" t="s">
        <v>102</v>
      </c>
      <c r="D182" s="291"/>
      <c r="E182" s="291"/>
      <c r="F182" s="314" t="s">
        <v>736</v>
      </c>
      <c r="G182" s="291"/>
      <c r="H182" s="291" t="s">
        <v>810</v>
      </c>
      <c r="I182" s="291" t="s">
        <v>771</v>
      </c>
      <c r="J182" s="291"/>
      <c r="K182" s="339"/>
    </row>
    <row r="183" s="1" customFormat="1" ht="15" customHeight="1">
      <c r="B183" s="316"/>
      <c r="C183" s="291" t="s">
        <v>811</v>
      </c>
      <c r="D183" s="291"/>
      <c r="E183" s="291"/>
      <c r="F183" s="314" t="s">
        <v>736</v>
      </c>
      <c r="G183" s="291"/>
      <c r="H183" s="291" t="s">
        <v>812</v>
      </c>
      <c r="I183" s="291" t="s">
        <v>771</v>
      </c>
      <c r="J183" s="291"/>
      <c r="K183" s="339"/>
    </row>
    <row r="184" s="1" customFormat="1" ht="15" customHeight="1">
      <c r="B184" s="316"/>
      <c r="C184" s="291" t="s">
        <v>800</v>
      </c>
      <c r="D184" s="291"/>
      <c r="E184" s="291"/>
      <c r="F184" s="314" t="s">
        <v>736</v>
      </c>
      <c r="G184" s="291"/>
      <c r="H184" s="291" t="s">
        <v>813</v>
      </c>
      <c r="I184" s="291" t="s">
        <v>771</v>
      </c>
      <c r="J184" s="291"/>
      <c r="K184" s="339"/>
    </row>
    <row r="185" s="1" customFormat="1" ht="15" customHeight="1">
      <c r="B185" s="316"/>
      <c r="C185" s="291" t="s">
        <v>104</v>
      </c>
      <c r="D185" s="291"/>
      <c r="E185" s="291"/>
      <c r="F185" s="314" t="s">
        <v>742</v>
      </c>
      <c r="G185" s="291"/>
      <c r="H185" s="291" t="s">
        <v>814</v>
      </c>
      <c r="I185" s="291" t="s">
        <v>738</v>
      </c>
      <c r="J185" s="291">
        <v>50</v>
      </c>
      <c r="K185" s="339"/>
    </row>
    <row r="186" s="1" customFormat="1" ht="15" customHeight="1">
      <c r="B186" s="316"/>
      <c r="C186" s="291" t="s">
        <v>815</v>
      </c>
      <c r="D186" s="291"/>
      <c r="E186" s="291"/>
      <c r="F186" s="314" t="s">
        <v>742</v>
      </c>
      <c r="G186" s="291"/>
      <c r="H186" s="291" t="s">
        <v>816</v>
      </c>
      <c r="I186" s="291" t="s">
        <v>817</v>
      </c>
      <c r="J186" s="291"/>
      <c r="K186" s="339"/>
    </row>
    <row r="187" s="1" customFormat="1" ht="15" customHeight="1">
      <c r="B187" s="316"/>
      <c r="C187" s="291" t="s">
        <v>818</v>
      </c>
      <c r="D187" s="291"/>
      <c r="E187" s="291"/>
      <c r="F187" s="314" t="s">
        <v>742</v>
      </c>
      <c r="G187" s="291"/>
      <c r="H187" s="291" t="s">
        <v>819</v>
      </c>
      <c r="I187" s="291" t="s">
        <v>817</v>
      </c>
      <c r="J187" s="291"/>
      <c r="K187" s="339"/>
    </row>
    <row r="188" s="1" customFormat="1" ht="15" customHeight="1">
      <c r="B188" s="316"/>
      <c r="C188" s="291" t="s">
        <v>820</v>
      </c>
      <c r="D188" s="291"/>
      <c r="E188" s="291"/>
      <c r="F188" s="314" t="s">
        <v>742</v>
      </c>
      <c r="G188" s="291"/>
      <c r="H188" s="291" t="s">
        <v>821</v>
      </c>
      <c r="I188" s="291" t="s">
        <v>817</v>
      </c>
      <c r="J188" s="291"/>
      <c r="K188" s="339"/>
    </row>
    <row r="189" s="1" customFormat="1" ht="15" customHeight="1">
      <c r="B189" s="316"/>
      <c r="C189" s="352" t="s">
        <v>822</v>
      </c>
      <c r="D189" s="291"/>
      <c r="E189" s="291"/>
      <c r="F189" s="314" t="s">
        <v>742</v>
      </c>
      <c r="G189" s="291"/>
      <c r="H189" s="291" t="s">
        <v>823</v>
      </c>
      <c r="I189" s="291" t="s">
        <v>824</v>
      </c>
      <c r="J189" s="353" t="s">
        <v>825</v>
      </c>
      <c r="K189" s="339"/>
    </row>
    <row r="190" s="17" customFormat="1" ht="15" customHeight="1">
      <c r="B190" s="354"/>
      <c r="C190" s="355" t="s">
        <v>826</v>
      </c>
      <c r="D190" s="356"/>
      <c r="E190" s="356"/>
      <c r="F190" s="357" t="s">
        <v>742</v>
      </c>
      <c r="G190" s="356"/>
      <c r="H190" s="356" t="s">
        <v>827</v>
      </c>
      <c r="I190" s="356" t="s">
        <v>824</v>
      </c>
      <c r="J190" s="358" t="s">
        <v>825</v>
      </c>
      <c r="K190" s="359"/>
    </row>
    <row r="191" s="1" customFormat="1" ht="15" customHeight="1">
      <c r="B191" s="316"/>
      <c r="C191" s="352" t="s">
        <v>41</v>
      </c>
      <c r="D191" s="291"/>
      <c r="E191" s="291"/>
      <c r="F191" s="314" t="s">
        <v>736</v>
      </c>
      <c r="G191" s="291"/>
      <c r="H191" s="288" t="s">
        <v>828</v>
      </c>
      <c r="I191" s="291" t="s">
        <v>829</v>
      </c>
      <c r="J191" s="291"/>
      <c r="K191" s="339"/>
    </row>
    <row r="192" s="1" customFormat="1" ht="15" customHeight="1">
      <c r="B192" s="316"/>
      <c r="C192" s="352" t="s">
        <v>830</v>
      </c>
      <c r="D192" s="291"/>
      <c r="E192" s="291"/>
      <c r="F192" s="314" t="s">
        <v>736</v>
      </c>
      <c r="G192" s="291"/>
      <c r="H192" s="291" t="s">
        <v>831</v>
      </c>
      <c r="I192" s="291" t="s">
        <v>771</v>
      </c>
      <c r="J192" s="291"/>
      <c r="K192" s="339"/>
    </row>
    <row r="193" s="1" customFormat="1" ht="15" customHeight="1">
      <c r="B193" s="316"/>
      <c r="C193" s="352" t="s">
        <v>832</v>
      </c>
      <c r="D193" s="291"/>
      <c r="E193" s="291"/>
      <c r="F193" s="314" t="s">
        <v>736</v>
      </c>
      <c r="G193" s="291"/>
      <c r="H193" s="291" t="s">
        <v>833</v>
      </c>
      <c r="I193" s="291" t="s">
        <v>771</v>
      </c>
      <c r="J193" s="291"/>
      <c r="K193" s="339"/>
    </row>
    <row r="194" s="1" customFormat="1" ht="15" customHeight="1">
      <c r="B194" s="316"/>
      <c r="C194" s="352" t="s">
        <v>834</v>
      </c>
      <c r="D194" s="291"/>
      <c r="E194" s="291"/>
      <c r="F194" s="314" t="s">
        <v>742</v>
      </c>
      <c r="G194" s="291"/>
      <c r="H194" s="291" t="s">
        <v>835</v>
      </c>
      <c r="I194" s="291" t="s">
        <v>771</v>
      </c>
      <c r="J194" s="291"/>
      <c r="K194" s="339"/>
    </row>
    <row r="195" s="1" customFormat="1" ht="15" customHeight="1">
      <c r="B195" s="345"/>
      <c r="C195" s="360"/>
      <c r="D195" s="325"/>
      <c r="E195" s="325"/>
      <c r="F195" s="325"/>
      <c r="G195" s="325"/>
      <c r="H195" s="325"/>
      <c r="I195" s="325"/>
      <c r="J195" s="325"/>
      <c r="K195" s="346"/>
    </row>
    <row r="196" s="1" customFormat="1" ht="18.75" customHeight="1">
      <c r="B196" s="327"/>
      <c r="C196" s="337"/>
      <c r="D196" s="337"/>
      <c r="E196" s="337"/>
      <c r="F196" s="347"/>
      <c r="G196" s="337"/>
      <c r="H196" s="337"/>
      <c r="I196" s="337"/>
      <c r="J196" s="337"/>
      <c r="K196" s="327"/>
    </row>
    <row r="197" s="1" customFormat="1" ht="18.75" customHeight="1">
      <c r="B197" s="327"/>
      <c r="C197" s="337"/>
      <c r="D197" s="337"/>
      <c r="E197" s="337"/>
      <c r="F197" s="347"/>
      <c r="G197" s="337"/>
      <c r="H197" s="337"/>
      <c r="I197" s="337"/>
      <c r="J197" s="337"/>
      <c r="K197" s="327"/>
    </row>
    <row r="198" s="1" customFormat="1" ht="18.75" customHeight="1">
      <c r="B198" s="299"/>
      <c r="C198" s="299"/>
      <c r="D198" s="299"/>
      <c r="E198" s="299"/>
      <c r="F198" s="299"/>
      <c r="G198" s="299"/>
      <c r="H198" s="299"/>
      <c r="I198" s="299"/>
      <c r="J198" s="299"/>
      <c r="K198" s="299"/>
    </row>
    <row r="199" s="1" customFormat="1" ht="13.5">
      <c r="B199" s="278"/>
      <c r="C199" s="279"/>
      <c r="D199" s="279"/>
      <c r="E199" s="279"/>
      <c r="F199" s="279"/>
      <c r="G199" s="279"/>
      <c r="H199" s="279"/>
      <c r="I199" s="279"/>
      <c r="J199" s="279"/>
      <c r="K199" s="280"/>
    </row>
    <row r="200" s="1" customFormat="1" ht="21">
      <c r="B200" s="281"/>
      <c r="C200" s="282" t="s">
        <v>836</v>
      </c>
      <c r="D200" s="282"/>
      <c r="E200" s="282"/>
      <c r="F200" s="282"/>
      <c r="G200" s="282"/>
      <c r="H200" s="282"/>
      <c r="I200" s="282"/>
      <c r="J200" s="282"/>
      <c r="K200" s="283"/>
    </row>
    <row r="201" s="1" customFormat="1" ht="25.5" customHeight="1">
      <c r="B201" s="281"/>
      <c r="C201" s="361" t="s">
        <v>837</v>
      </c>
      <c r="D201" s="361"/>
      <c r="E201" s="361"/>
      <c r="F201" s="361" t="s">
        <v>838</v>
      </c>
      <c r="G201" s="362"/>
      <c r="H201" s="361" t="s">
        <v>839</v>
      </c>
      <c r="I201" s="361"/>
      <c r="J201" s="361"/>
      <c r="K201" s="283"/>
    </row>
    <row r="202" s="1" customFormat="1" ht="5.25" customHeight="1">
      <c r="B202" s="316"/>
      <c r="C202" s="311"/>
      <c r="D202" s="311"/>
      <c r="E202" s="311"/>
      <c r="F202" s="311"/>
      <c r="G202" s="337"/>
      <c r="H202" s="311"/>
      <c r="I202" s="311"/>
      <c r="J202" s="311"/>
      <c r="K202" s="339"/>
    </row>
    <row r="203" s="1" customFormat="1" ht="15" customHeight="1">
      <c r="B203" s="316"/>
      <c r="C203" s="291" t="s">
        <v>829</v>
      </c>
      <c r="D203" s="291"/>
      <c r="E203" s="291"/>
      <c r="F203" s="314" t="s">
        <v>42</v>
      </c>
      <c r="G203" s="291"/>
      <c r="H203" s="291" t="s">
        <v>840</v>
      </c>
      <c r="I203" s="291"/>
      <c r="J203" s="291"/>
      <c r="K203" s="339"/>
    </row>
    <row r="204" s="1" customFormat="1" ht="15" customHeight="1">
      <c r="B204" s="316"/>
      <c r="C204" s="291"/>
      <c r="D204" s="291"/>
      <c r="E204" s="291"/>
      <c r="F204" s="314" t="s">
        <v>43</v>
      </c>
      <c r="G204" s="291"/>
      <c r="H204" s="291" t="s">
        <v>841</v>
      </c>
      <c r="I204" s="291"/>
      <c r="J204" s="291"/>
      <c r="K204" s="339"/>
    </row>
    <row r="205" s="1" customFormat="1" ht="15" customHeight="1">
      <c r="B205" s="316"/>
      <c r="C205" s="291"/>
      <c r="D205" s="291"/>
      <c r="E205" s="291"/>
      <c r="F205" s="314" t="s">
        <v>46</v>
      </c>
      <c r="G205" s="291"/>
      <c r="H205" s="291" t="s">
        <v>842</v>
      </c>
      <c r="I205" s="291"/>
      <c r="J205" s="291"/>
      <c r="K205" s="339"/>
    </row>
    <row r="206" s="1" customFormat="1" ht="15" customHeight="1">
      <c r="B206" s="316"/>
      <c r="C206" s="291"/>
      <c r="D206" s="291"/>
      <c r="E206" s="291"/>
      <c r="F206" s="314" t="s">
        <v>44</v>
      </c>
      <c r="G206" s="291"/>
      <c r="H206" s="291" t="s">
        <v>843</v>
      </c>
      <c r="I206" s="291"/>
      <c r="J206" s="291"/>
      <c r="K206" s="339"/>
    </row>
    <row r="207" s="1" customFormat="1" ht="15" customHeight="1">
      <c r="B207" s="316"/>
      <c r="C207" s="291"/>
      <c r="D207" s="291"/>
      <c r="E207" s="291"/>
      <c r="F207" s="314" t="s">
        <v>45</v>
      </c>
      <c r="G207" s="291"/>
      <c r="H207" s="291" t="s">
        <v>844</v>
      </c>
      <c r="I207" s="291"/>
      <c r="J207" s="291"/>
      <c r="K207" s="339"/>
    </row>
    <row r="208" s="1" customFormat="1" ht="15" customHeight="1">
      <c r="B208" s="316"/>
      <c r="C208" s="291"/>
      <c r="D208" s="291"/>
      <c r="E208" s="291"/>
      <c r="F208" s="314"/>
      <c r="G208" s="291"/>
      <c r="H208" s="291"/>
      <c r="I208" s="291"/>
      <c r="J208" s="291"/>
      <c r="K208" s="339"/>
    </row>
    <row r="209" s="1" customFormat="1" ht="15" customHeight="1">
      <c r="B209" s="316"/>
      <c r="C209" s="291" t="s">
        <v>783</v>
      </c>
      <c r="D209" s="291"/>
      <c r="E209" s="291"/>
      <c r="F209" s="314" t="s">
        <v>78</v>
      </c>
      <c r="G209" s="291"/>
      <c r="H209" s="291" t="s">
        <v>845</v>
      </c>
      <c r="I209" s="291"/>
      <c r="J209" s="291"/>
      <c r="K209" s="339"/>
    </row>
    <row r="210" s="1" customFormat="1" ht="15" customHeight="1">
      <c r="B210" s="316"/>
      <c r="C210" s="291"/>
      <c r="D210" s="291"/>
      <c r="E210" s="291"/>
      <c r="F210" s="314" t="s">
        <v>681</v>
      </c>
      <c r="G210" s="291"/>
      <c r="H210" s="291" t="s">
        <v>682</v>
      </c>
      <c r="I210" s="291"/>
      <c r="J210" s="291"/>
      <c r="K210" s="339"/>
    </row>
    <row r="211" s="1" customFormat="1" ht="15" customHeight="1">
      <c r="B211" s="316"/>
      <c r="C211" s="291"/>
      <c r="D211" s="291"/>
      <c r="E211" s="291"/>
      <c r="F211" s="314" t="s">
        <v>679</v>
      </c>
      <c r="G211" s="291"/>
      <c r="H211" s="291" t="s">
        <v>846</v>
      </c>
      <c r="I211" s="291"/>
      <c r="J211" s="291"/>
      <c r="K211" s="339"/>
    </row>
    <row r="212" s="1" customFormat="1" ht="15" customHeight="1">
      <c r="B212" s="363"/>
      <c r="C212" s="291"/>
      <c r="D212" s="291"/>
      <c r="E212" s="291"/>
      <c r="F212" s="314" t="s">
        <v>85</v>
      </c>
      <c r="G212" s="352"/>
      <c r="H212" s="343" t="s">
        <v>86</v>
      </c>
      <c r="I212" s="343"/>
      <c r="J212" s="343"/>
      <c r="K212" s="364"/>
    </row>
    <row r="213" s="1" customFormat="1" ht="15" customHeight="1">
      <c r="B213" s="363"/>
      <c r="C213" s="291"/>
      <c r="D213" s="291"/>
      <c r="E213" s="291"/>
      <c r="F213" s="314" t="s">
        <v>564</v>
      </c>
      <c r="G213" s="352"/>
      <c r="H213" s="343" t="s">
        <v>635</v>
      </c>
      <c r="I213" s="343"/>
      <c r="J213" s="343"/>
      <c r="K213" s="364"/>
    </row>
    <row r="214" s="1" customFormat="1" ht="15" customHeight="1">
      <c r="B214" s="363"/>
      <c r="C214" s="291"/>
      <c r="D214" s="291"/>
      <c r="E214" s="291"/>
      <c r="F214" s="314"/>
      <c r="G214" s="352"/>
      <c r="H214" s="343"/>
      <c r="I214" s="343"/>
      <c r="J214" s="343"/>
      <c r="K214" s="364"/>
    </row>
    <row r="215" s="1" customFormat="1" ht="15" customHeight="1">
      <c r="B215" s="363"/>
      <c r="C215" s="291" t="s">
        <v>807</v>
      </c>
      <c r="D215" s="291"/>
      <c r="E215" s="291"/>
      <c r="F215" s="314">
        <v>1</v>
      </c>
      <c r="G215" s="352"/>
      <c r="H215" s="343" t="s">
        <v>847</v>
      </c>
      <c r="I215" s="343"/>
      <c r="J215" s="343"/>
      <c r="K215" s="364"/>
    </row>
    <row r="216" s="1" customFormat="1" ht="15" customHeight="1">
      <c r="B216" s="363"/>
      <c r="C216" s="291"/>
      <c r="D216" s="291"/>
      <c r="E216" s="291"/>
      <c r="F216" s="314">
        <v>2</v>
      </c>
      <c r="G216" s="352"/>
      <c r="H216" s="343" t="s">
        <v>848</v>
      </c>
      <c r="I216" s="343"/>
      <c r="J216" s="343"/>
      <c r="K216" s="364"/>
    </row>
    <row r="217" s="1" customFormat="1" ht="15" customHeight="1">
      <c r="B217" s="363"/>
      <c r="C217" s="291"/>
      <c r="D217" s="291"/>
      <c r="E217" s="291"/>
      <c r="F217" s="314">
        <v>3</v>
      </c>
      <c r="G217" s="352"/>
      <c r="H217" s="343" t="s">
        <v>849</v>
      </c>
      <c r="I217" s="343"/>
      <c r="J217" s="343"/>
      <c r="K217" s="364"/>
    </row>
    <row r="218" s="1" customFormat="1" ht="15" customHeight="1">
      <c r="B218" s="363"/>
      <c r="C218" s="291"/>
      <c r="D218" s="291"/>
      <c r="E218" s="291"/>
      <c r="F218" s="314">
        <v>4</v>
      </c>
      <c r="G218" s="352"/>
      <c r="H218" s="343" t="s">
        <v>850</v>
      </c>
      <c r="I218" s="343"/>
      <c r="J218" s="343"/>
      <c r="K218" s="364"/>
    </row>
    <row r="219" s="1" customFormat="1" ht="12.75" customHeight="1">
      <c r="B219" s="365"/>
      <c r="C219" s="366"/>
      <c r="D219" s="366"/>
      <c r="E219" s="366"/>
      <c r="F219" s="366"/>
      <c r="G219" s="366"/>
      <c r="H219" s="366"/>
      <c r="I219" s="366"/>
      <c r="J219" s="366"/>
      <c r="K219" s="367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Ing. Petr Kunc</dc:creator>
  <cp:lastModifiedBy>Ing. Petr Kunc</cp:lastModifiedBy>
  <dcterms:created xsi:type="dcterms:W3CDTF">2025-05-05T05:01:00Z</dcterms:created>
  <dcterms:modified xsi:type="dcterms:W3CDTF">2025-05-05T05:01:05Z</dcterms:modified>
</cp:coreProperties>
</file>