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46_Nakládaní s odpady/03_Vyhlášení VZ/"/>
    </mc:Choice>
  </mc:AlternateContent>
  <xr:revisionPtr revIDLastSave="36" documentId="8_{E41F1A01-C72B-4867-8E77-E52C5C078762}" xr6:coauthVersionLast="47" xr6:coauthVersionMax="47" xr10:uidLastSave="{8FC509EA-D67B-4B06-9919-EEF4C5565305}"/>
  <bookViews>
    <workbookView xWindow="-120" yWindow="-120" windowWidth="29040" windowHeight="17520" xr2:uid="{1EA4EA35-ADA0-4C7A-8BCD-85CBDAA234BB}"/>
  </bookViews>
  <sheets>
    <sheet name="List1" sheetId="1" r:id="rId1"/>
  </sheets>
  <definedNames>
    <definedName name="_xlnm.Print_Area" localSheetId="0">List1!$A$1:$M$32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24" i="1"/>
  <c r="N10" i="1"/>
  <c r="L10" i="1"/>
  <c r="O10" i="1" s="1"/>
  <c r="P10" i="1" s="1"/>
  <c r="N18" i="1"/>
  <c r="N19" i="1"/>
  <c r="L18" i="1"/>
  <c r="O18" i="1" s="1"/>
  <c r="N11" i="1"/>
  <c r="N9" i="1"/>
  <c r="O9" i="1" s="1"/>
  <c r="P9" i="1" s="1"/>
  <c r="N8" i="1"/>
  <c r="N7" i="1"/>
  <c r="O7" i="1" s="1"/>
  <c r="P7" i="1" s="1"/>
  <c r="N6" i="1"/>
  <c r="N5" i="1"/>
  <c r="N12" i="1"/>
  <c r="L6" i="1"/>
  <c r="O6" i="1" s="1"/>
  <c r="P6" i="1" s="1"/>
  <c r="L7" i="1"/>
  <c r="L8" i="1"/>
  <c r="O8" i="1" s="1"/>
  <c r="P8" i="1" s="1"/>
  <c r="L9" i="1"/>
  <c r="L11" i="1"/>
  <c r="O11" i="1"/>
  <c r="P11" i="1"/>
  <c r="L12" i="1"/>
  <c r="O12" i="1" s="1"/>
  <c r="P12" i="1" s="1"/>
  <c r="L5" i="1"/>
  <c r="O5" i="1" s="1"/>
  <c r="P5" i="1" l="1"/>
  <c r="P13" i="1" s="1"/>
  <c r="O13" i="1"/>
  <c r="O19" i="1"/>
  <c r="P18" i="1"/>
  <c r="P19" i="1" s="1"/>
  <c r="L19" i="1"/>
  <c r="L13" i="1"/>
  <c r="N13" i="1"/>
  <c r="K28" i="1" l="1"/>
  <c r="K29" i="1" l="1"/>
  <c r="K30" i="1" s="1"/>
</calcChain>
</file>

<file path=xl/sharedStrings.xml><?xml version="1.0" encoding="utf-8"?>
<sst xmlns="http://schemas.openxmlformats.org/spreadsheetml/2006/main" count="85" uniqueCount="59">
  <si>
    <t>Druh odpadu</t>
  </si>
  <si>
    <t>Směsný komunální odpad</t>
  </si>
  <si>
    <t>Papír</t>
  </si>
  <si>
    <t>Plasty</t>
  </si>
  <si>
    <t>Sklo</t>
  </si>
  <si>
    <t>Jedlý olej a tuk</t>
  </si>
  <si>
    <t>Typ nádoby</t>
  </si>
  <si>
    <t>Počet nádob</t>
  </si>
  <si>
    <t>Zanáška schody</t>
  </si>
  <si>
    <t>Dveře</t>
  </si>
  <si>
    <t>Zámek</t>
  </si>
  <si>
    <t>žlutý plastový kontejner</t>
  </si>
  <si>
    <t>zelený plastový kontejner</t>
  </si>
  <si>
    <t>sud</t>
  </si>
  <si>
    <t>z rampy ve dvoře</t>
  </si>
  <si>
    <t>černý plastový kontejner</t>
  </si>
  <si>
    <t>modrý plastový kontejner</t>
  </si>
  <si>
    <t>Další specifikace</t>
  </si>
  <si>
    <t>Kovy</t>
  </si>
  <si>
    <t>Objem nádoby 
v litrech</t>
  </si>
  <si>
    <t>Četnost svozu</t>
  </si>
  <si>
    <t>x týdně</t>
  </si>
  <si>
    <t>x měsíčně</t>
  </si>
  <si>
    <t>Zanáška 
v metrech</t>
  </si>
  <si>
    <t>šedá plastová popelnice</t>
  </si>
  <si>
    <t>-</t>
  </si>
  <si>
    <t>Biologický odpad</t>
  </si>
  <si>
    <t>hnědá plastová popelnice</t>
  </si>
  <si>
    <t>Jednotková cena za pronájem nádoby 
(v Kč bez DPH)</t>
  </si>
  <si>
    <t>Cena za pronájem nádob za 1 měsíc 
(v Kč bez DPH)</t>
  </si>
  <si>
    <t>Jednotková cena
(v Kč bez DPH)</t>
  </si>
  <si>
    <t>Jednotková cena 
za svoz odpadu 
(v Kč bez DPH)</t>
  </si>
  <si>
    <t>CELKEM v Kč bez DPH</t>
  </si>
  <si>
    <t>Objem nádoby
 v litrech</t>
  </si>
  <si>
    <t>Cena za svoz odpadu za 1 měsíc 
(v Kč bez DPH)</t>
  </si>
  <si>
    <t>Vysvětlivky</t>
  </si>
  <si>
    <t>NAKLÁDÁNÍ S ODPADY - TĚŠNOV 65/17</t>
  </si>
  <si>
    <t>NAKLÁDÁNÍ S ODPADY - NA OKRUHU 269/25</t>
  </si>
  <si>
    <r>
      <rPr>
        <b/>
        <u/>
        <sz val="12"/>
        <color indexed="8"/>
        <rFont val="Calibri"/>
        <family val="2"/>
        <charset val="238"/>
      </rPr>
      <t>Příloha č. 1 Smlouvy</t>
    </r>
    <r>
      <rPr>
        <b/>
        <sz val="12"/>
        <color indexed="8"/>
        <rFont val="Calibri"/>
        <family val="2"/>
        <charset val="238"/>
      </rPr>
      <t xml:space="preserve"> - </t>
    </r>
    <r>
      <rPr>
        <b/>
        <u/>
        <sz val="12"/>
        <color indexed="8"/>
        <rFont val="Calibri"/>
        <family val="2"/>
        <charset val="238"/>
      </rPr>
      <t>Specifikace svozu a cenová nabídka</t>
    </r>
  </si>
  <si>
    <r>
      <t xml:space="preserve">Počet nádob </t>
    </r>
    <r>
      <rPr>
        <b/>
        <vertAlign val="superscript"/>
        <sz val="11"/>
        <color indexed="8"/>
        <rFont val="Calibri"/>
        <family val="2"/>
        <charset val="238"/>
      </rPr>
      <t>1)</t>
    </r>
  </si>
  <si>
    <r>
      <t xml:space="preserve">Četnost svozu </t>
    </r>
    <r>
      <rPr>
        <b/>
        <vertAlign val="superscript"/>
        <sz val="11"/>
        <color indexed="8"/>
        <rFont val="Calibri"/>
        <family val="2"/>
        <charset val="238"/>
      </rPr>
      <t>1)</t>
    </r>
  </si>
  <si>
    <t>měsíčně</t>
  </si>
  <si>
    <r>
      <t xml:space="preserve">Jednotková cena 
za svoz odpadu </t>
    </r>
    <r>
      <rPr>
        <b/>
        <vertAlign val="superscript"/>
        <sz val="11"/>
        <color indexed="8"/>
        <rFont val="Calibri"/>
        <family val="2"/>
        <charset val="238"/>
      </rPr>
      <t>2)</t>
    </r>
    <r>
      <rPr>
        <b/>
        <sz val="11"/>
        <color indexed="8"/>
        <rFont val="Calibri"/>
        <family val="2"/>
        <charset val="238"/>
      </rPr>
      <t xml:space="preserve">
(v Kč bez DPH)</t>
    </r>
  </si>
  <si>
    <r>
      <rPr>
        <vertAlign val="superscript"/>
        <sz val="11"/>
        <color indexed="8"/>
        <rFont val="Calibri"/>
        <family val="2"/>
        <charset val="238"/>
      </rPr>
      <t>2)</t>
    </r>
    <r>
      <rPr>
        <sz val="11"/>
        <color theme="1"/>
        <rFont val="Calibri"/>
        <family val="2"/>
        <charset val="238"/>
        <scheme val="minor"/>
      </rPr>
      <t xml:space="preserve"> Jednotkovou cenou za svoz odpadu se rozumí jednotková cena zahrnující veškeré náklady související s převzetím, svozem a ekologickou likvidací příslušného druhu odpadu dle zákona č. 541/2020 Sb. o odpadech a požadavků zadavatele uvedených v zadávací dokumentaci.</t>
    </r>
  </si>
  <si>
    <t>Biologicky rozložitelný odpad 
z kuchyní a stravoven</t>
  </si>
  <si>
    <t>Velkoobjemový kontejner (objem 10 000 l)</t>
  </si>
  <si>
    <t xml:space="preserve">DALŠÍ SLUŽBY </t>
  </si>
  <si>
    <t>CELKOVÁ CENA 
ZA 1 MĚSÍC 
(v Kč bez DPH)</t>
  </si>
  <si>
    <r>
      <t>Svoz příloží (</t>
    </r>
    <r>
      <rPr>
        <sz val="11"/>
        <rFont val="Calibri"/>
        <family val="2"/>
        <charset val="238"/>
      </rPr>
      <t>objem 1 ks přílože 120 l)</t>
    </r>
  </si>
  <si>
    <r>
      <rPr>
        <vertAlign val="superscript"/>
        <sz val="11"/>
        <color indexed="8"/>
        <rFont val="Calibri"/>
        <family val="2"/>
        <charset val="238"/>
      </rPr>
      <t>1)</t>
    </r>
    <r>
      <rPr>
        <sz val="11"/>
        <color theme="1"/>
        <rFont val="Calibri"/>
        <family val="2"/>
        <charset val="238"/>
        <scheme val="minor"/>
      </rPr>
      <t xml:space="preserve"> Počet nábod a četnost svozu odpovídá současnému objemu zadavatelem vyprodukovaného odpadu. Zadavatel si vyhrazuje právo v případě potřeby/výraznější změny objemu vyprodukovaného odpadu změnit (navýšit či snížit) počet nádob či četnosti svozu.</t>
    </r>
  </si>
  <si>
    <t>Přistavení kontejneru, odvoz a zajištění likvidace odpadu, a to na objednávku zadavatele.</t>
  </si>
  <si>
    <t>Naložení, odvoz a zajištění likvidace přílože (tj. pytle s odpadem, který již nebylo možné umístit do příslušnéjho kontejneru z důvodu jeho zaplněnosti). V případě výskytu přílože bude její svoz zajištěn automaticky a zadavatel bude následně o informován o provedení tohoto svozu.</t>
  </si>
  <si>
    <r>
      <rPr>
        <vertAlign val="superscript"/>
        <sz val="11"/>
        <color indexed="8"/>
        <rFont val="Calibri"/>
        <family val="2"/>
        <charset val="238"/>
      </rPr>
      <t>3)</t>
    </r>
    <r>
      <rPr>
        <sz val="11"/>
        <color theme="1"/>
        <rFont val="Calibri"/>
        <family val="2"/>
        <charset val="238"/>
        <scheme val="minor"/>
      </rPr>
      <t xml:space="preserve"> Četnost uvedená u velkoobjemového kontejneru a svozu příloží je pouze orientační a slouží především pro stanovení cenové nabídky. Zadavatel není touto četností jakkoliv vázán a služby budou využívány dle skutečnosti.</t>
    </r>
  </si>
  <si>
    <r>
      <t xml:space="preserve">CELKOVÁ CENA ZA NAKLÁDÁNÍ S ODPADY V BUDOVÁCH MZE ZA </t>
    </r>
    <r>
      <rPr>
        <b/>
        <sz val="12"/>
        <rFont val="Calibri"/>
        <family val="2"/>
        <charset val="238"/>
        <scheme val="minor"/>
      </rPr>
      <t>36</t>
    </r>
    <r>
      <rPr>
        <b/>
        <sz val="12"/>
        <color theme="1"/>
        <rFont val="Calibri"/>
        <family val="2"/>
        <charset val="238"/>
        <scheme val="minor"/>
      </rPr>
      <t xml:space="preserve"> MĚSÍCŮ v Kč bez DPH</t>
    </r>
  </si>
  <si>
    <r>
      <t xml:space="preserve">CELKOVÁ CENA ZA NAKLÁDÁNÍ S ODPADY V BUDOVÁCH MZE ZA </t>
    </r>
    <r>
      <rPr>
        <b/>
        <sz val="12"/>
        <rFont val="Calibri"/>
        <family val="2"/>
        <charset val="238"/>
        <scheme val="minor"/>
      </rPr>
      <t>36</t>
    </r>
    <r>
      <rPr>
        <b/>
        <sz val="12"/>
        <color theme="1"/>
        <rFont val="Calibri"/>
        <family val="2"/>
        <charset val="238"/>
        <scheme val="minor"/>
      </rPr>
      <t xml:space="preserve"> MĚSÍCŮ v Kč včetně DPH</t>
    </r>
  </si>
  <si>
    <r>
      <t>Předopokládaná četnost z</t>
    </r>
    <r>
      <rPr>
        <b/>
        <sz val="11"/>
        <rFont val="Calibri"/>
        <family val="2"/>
        <charset val="238"/>
        <scheme val="minor"/>
      </rPr>
      <t>a 36</t>
    </r>
    <r>
      <rPr>
        <b/>
        <sz val="11"/>
        <color theme="1"/>
        <rFont val="Calibri"/>
        <family val="2"/>
        <charset val="238"/>
        <scheme val="minor"/>
      </rPr>
      <t xml:space="preserve"> měsíců </t>
    </r>
    <r>
      <rPr>
        <b/>
        <vertAlign val="superscript"/>
        <sz val="11"/>
        <color indexed="8"/>
        <rFont val="Calibri"/>
        <family val="2"/>
        <charset val="238"/>
      </rPr>
      <t>3)</t>
    </r>
  </si>
  <si>
    <r>
      <t xml:space="preserve">CELKOVÁ CENA 
ZA </t>
    </r>
    <r>
      <rPr>
        <b/>
        <sz val="11"/>
        <rFont val="Calibri"/>
        <family val="2"/>
        <charset val="238"/>
        <scheme val="minor"/>
      </rPr>
      <t>36</t>
    </r>
    <r>
      <rPr>
        <b/>
        <sz val="11"/>
        <color theme="1"/>
        <rFont val="Calibri"/>
        <family val="2"/>
        <charset val="238"/>
        <scheme val="minor"/>
      </rPr>
      <t xml:space="preserve"> MĚSÍCŮ 
(v Kč bez DPH)</t>
    </r>
  </si>
  <si>
    <t>CELKOVÁ CENA 
ZA 36 MĚSÍCŮ 
(v Kč bez DPH)</t>
  </si>
  <si>
    <r>
      <t>DPH (21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</si>
</sst>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0" borderId="0" xfId="0" applyFont="1"/>
    <xf numFmtId="0" fontId="7" fillId="0" borderId="1" xfId="0" applyFont="1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4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right" wrapText="1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right"/>
    </xf>
    <xf numFmtId="0" fontId="0" fillId="5" borderId="9" xfId="0" applyFill="1" applyBorder="1" applyAlignment="1">
      <alignment horizontal="left"/>
    </xf>
    <xf numFmtId="0" fontId="0" fillId="5" borderId="8" xfId="0" applyFill="1" applyBorder="1" applyAlignment="1">
      <alignment horizontal="center" wrapText="1"/>
    </xf>
    <xf numFmtId="164" fontId="0" fillId="5" borderId="1" xfId="0" applyNumberFormat="1" applyFill="1" applyBorder="1" applyAlignment="1">
      <alignment horizontal="center"/>
    </xf>
    <xf numFmtId="164" fontId="7" fillId="5" borderId="3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5" borderId="10" xfId="0" applyNumberFormat="1" applyFont="1" applyFill="1" applyBorder="1" applyAlignment="1">
      <alignment horizontal="center"/>
    </xf>
    <xf numFmtId="164" fontId="11" fillId="5" borderId="1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8" fillId="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wrapText="1"/>
    </xf>
    <xf numFmtId="0" fontId="7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1" fillId="5" borderId="2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D771-229A-4CB1-9EEA-D56DEFE88343}">
  <sheetPr>
    <pageSetUpPr fitToPage="1"/>
  </sheetPr>
  <dimension ref="A1:S36"/>
  <sheetViews>
    <sheetView tabSelected="1" workbookViewId="0">
      <selection activeCell="P12" sqref="P12"/>
    </sheetView>
  </sheetViews>
  <sheetFormatPr defaultRowHeight="15" x14ac:dyDescent="0.25"/>
  <cols>
    <col min="1" max="2" width="27.85546875" customWidth="1"/>
    <col min="3" max="3" width="12.140625" style="5" customWidth="1"/>
    <col min="4" max="4" width="9.5703125" style="5" customWidth="1"/>
    <col min="5" max="5" width="4.7109375" style="4" customWidth="1"/>
    <col min="6" max="6" width="11.7109375" style="24" customWidth="1"/>
    <col min="7" max="7" width="9.7109375" style="5" customWidth="1"/>
    <col min="8" max="8" width="9.7109375" style="30" customWidth="1"/>
    <col min="9" max="10" width="9.7109375" style="5" customWidth="1"/>
    <col min="11" max="11" width="17.85546875" style="5" customWidth="1"/>
    <col min="12" max="12" width="17.85546875" style="9" customWidth="1"/>
    <col min="13" max="13" width="17.85546875" style="5" customWidth="1"/>
    <col min="14" max="16" width="17.85546875" style="9" customWidth="1"/>
  </cols>
  <sheetData>
    <row r="1" spans="1:19" s="49" customFormat="1" ht="15.75" x14ac:dyDescent="0.25">
      <c r="A1" s="57" t="s">
        <v>38</v>
      </c>
      <c r="C1" s="50"/>
      <c r="D1" s="50"/>
      <c r="E1" s="51"/>
      <c r="F1" s="52"/>
      <c r="G1" s="50"/>
      <c r="H1" s="53"/>
      <c r="I1" s="50"/>
      <c r="J1" s="50"/>
      <c r="K1" s="50"/>
      <c r="L1" s="54"/>
      <c r="M1" s="50"/>
      <c r="N1" s="54"/>
      <c r="O1" s="54"/>
      <c r="P1" s="54"/>
    </row>
    <row r="3" spans="1:19" x14ac:dyDescent="0.25">
      <c r="A3" s="1" t="s">
        <v>36</v>
      </c>
    </row>
    <row r="4" spans="1:19" ht="45" customHeight="1" x14ac:dyDescent="0.25">
      <c r="A4" s="36" t="s">
        <v>0</v>
      </c>
      <c r="B4" s="36" t="s">
        <v>6</v>
      </c>
      <c r="C4" s="37" t="s">
        <v>19</v>
      </c>
      <c r="D4" s="38" t="s">
        <v>39</v>
      </c>
      <c r="E4" s="76" t="s">
        <v>40</v>
      </c>
      <c r="F4" s="77"/>
      <c r="G4" s="39" t="s">
        <v>23</v>
      </c>
      <c r="H4" s="37" t="s">
        <v>8</v>
      </c>
      <c r="I4" s="40" t="s">
        <v>9</v>
      </c>
      <c r="J4" s="40" t="s">
        <v>10</v>
      </c>
      <c r="K4" s="37" t="s">
        <v>28</v>
      </c>
      <c r="L4" s="37" t="s">
        <v>29</v>
      </c>
      <c r="M4" s="37" t="s">
        <v>42</v>
      </c>
      <c r="N4" s="37" t="s">
        <v>34</v>
      </c>
      <c r="O4" s="37" t="s">
        <v>47</v>
      </c>
      <c r="P4" s="71" t="s">
        <v>57</v>
      </c>
    </row>
    <row r="5" spans="1:19" x14ac:dyDescent="0.25">
      <c r="A5" s="2" t="s">
        <v>1</v>
      </c>
      <c r="B5" s="3" t="s">
        <v>15</v>
      </c>
      <c r="C5" s="6">
        <v>1100</v>
      </c>
      <c r="D5" s="16">
        <v>3</v>
      </c>
      <c r="E5" s="20">
        <v>5</v>
      </c>
      <c r="F5" s="25" t="s">
        <v>21</v>
      </c>
      <c r="G5" s="19">
        <v>20</v>
      </c>
      <c r="H5" s="7">
        <v>0</v>
      </c>
      <c r="I5" s="6">
        <v>0</v>
      </c>
      <c r="J5" s="6">
        <v>0</v>
      </c>
      <c r="K5" s="8"/>
      <c r="L5" s="66">
        <f>D5*K5</f>
        <v>0</v>
      </c>
      <c r="M5" s="8"/>
      <c r="N5" s="66">
        <f>D5*(E5*4)*M5</f>
        <v>0</v>
      </c>
      <c r="O5" s="10">
        <f>L5+N5</f>
        <v>0</v>
      </c>
      <c r="P5" s="10">
        <f>O5*36</f>
        <v>0</v>
      </c>
    </row>
    <row r="6" spans="1:19" s="15" customFormat="1" x14ac:dyDescent="0.25">
      <c r="A6" s="11" t="s">
        <v>2</v>
      </c>
      <c r="B6" s="31" t="s">
        <v>16</v>
      </c>
      <c r="C6" s="13">
        <v>1100</v>
      </c>
      <c r="D6" s="32">
        <v>4</v>
      </c>
      <c r="E6" s="33">
        <v>3</v>
      </c>
      <c r="F6" s="26" t="s">
        <v>21</v>
      </c>
      <c r="G6" s="34">
        <v>20</v>
      </c>
      <c r="H6" s="35">
        <v>0</v>
      </c>
      <c r="I6" s="13">
        <v>0</v>
      </c>
      <c r="J6" s="13">
        <v>0</v>
      </c>
      <c r="K6" s="14"/>
      <c r="L6" s="67">
        <f t="shared" ref="L6:L12" si="0">D6*K6</f>
        <v>0</v>
      </c>
      <c r="M6" s="8"/>
      <c r="N6" s="67">
        <f>D6*(E6*4)*M6</f>
        <v>0</v>
      </c>
      <c r="O6" s="10">
        <f t="shared" ref="O6:O12" si="1">L6+N6</f>
        <v>0</v>
      </c>
      <c r="P6" s="10">
        <f t="shared" ref="P6:P12" si="2">O6*36</f>
        <v>0</v>
      </c>
      <c r="Q6"/>
      <c r="R6"/>
      <c r="S6"/>
    </row>
    <row r="7" spans="1:19" x14ac:dyDescent="0.25">
      <c r="A7" s="2" t="s">
        <v>3</v>
      </c>
      <c r="B7" s="3" t="s">
        <v>11</v>
      </c>
      <c r="C7" s="6">
        <v>1100</v>
      </c>
      <c r="D7" s="16">
        <v>1</v>
      </c>
      <c r="E7" s="70">
        <v>3</v>
      </c>
      <c r="F7" s="25" t="s">
        <v>21</v>
      </c>
      <c r="G7" s="19">
        <v>20</v>
      </c>
      <c r="H7" s="7">
        <v>0</v>
      </c>
      <c r="I7" s="6">
        <v>0</v>
      </c>
      <c r="J7" s="6">
        <v>0</v>
      </c>
      <c r="K7" s="8"/>
      <c r="L7" s="66">
        <f t="shared" si="0"/>
        <v>0</v>
      </c>
      <c r="M7" s="8"/>
      <c r="N7" s="66">
        <f>D7*(E7*4)*M7</f>
        <v>0</v>
      </c>
      <c r="O7" s="10">
        <f t="shared" si="1"/>
        <v>0</v>
      </c>
      <c r="P7" s="10">
        <f t="shared" si="2"/>
        <v>0</v>
      </c>
    </row>
    <row r="8" spans="1:19" x14ac:dyDescent="0.25">
      <c r="A8" s="2" t="s">
        <v>4</v>
      </c>
      <c r="B8" s="3" t="s">
        <v>12</v>
      </c>
      <c r="C8" s="6">
        <v>1100</v>
      </c>
      <c r="D8" s="16">
        <v>1</v>
      </c>
      <c r="E8" s="21">
        <v>2</v>
      </c>
      <c r="F8" s="27" t="s">
        <v>22</v>
      </c>
      <c r="G8" s="19">
        <v>20</v>
      </c>
      <c r="H8" s="7">
        <v>0</v>
      </c>
      <c r="I8" s="6">
        <v>0</v>
      </c>
      <c r="J8" s="6">
        <v>0</v>
      </c>
      <c r="K8" s="8"/>
      <c r="L8" s="66">
        <f t="shared" si="0"/>
        <v>0</v>
      </c>
      <c r="M8" s="8"/>
      <c r="N8" s="66">
        <f>D8*E8*M8</f>
        <v>0</v>
      </c>
      <c r="O8" s="10">
        <f t="shared" si="1"/>
        <v>0</v>
      </c>
      <c r="P8" s="10">
        <f t="shared" si="2"/>
        <v>0</v>
      </c>
    </row>
    <row r="9" spans="1:19" s="15" customFormat="1" x14ac:dyDescent="0.25">
      <c r="A9" s="11" t="s">
        <v>18</v>
      </c>
      <c r="B9" s="12" t="s">
        <v>24</v>
      </c>
      <c r="C9" s="13">
        <v>240</v>
      </c>
      <c r="D9" s="17">
        <v>1</v>
      </c>
      <c r="E9" s="33">
        <v>2</v>
      </c>
      <c r="F9" s="26" t="s">
        <v>22</v>
      </c>
      <c r="G9" s="34">
        <v>20</v>
      </c>
      <c r="H9" s="35">
        <v>0</v>
      </c>
      <c r="I9" s="13">
        <v>0</v>
      </c>
      <c r="J9" s="13">
        <v>0</v>
      </c>
      <c r="K9" s="14"/>
      <c r="L9" s="66">
        <f t="shared" si="0"/>
        <v>0</v>
      </c>
      <c r="M9" s="8"/>
      <c r="N9" s="66">
        <f>D9*E9*M9</f>
        <v>0</v>
      </c>
      <c r="O9" s="10">
        <f t="shared" si="1"/>
        <v>0</v>
      </c>
      <c r="P9" s="10">
        <f t="shared" si="2"/>
        <v>0</v>
      </c>
    </row>
    <row r="10" spans="1:19" s="15" customFormat="1" x14ac:dyDescent="0.25">
      <c r="A10" s="11" t="s">
        <v>26</v>
      </c>
      <c r="B10" s="12" t="s">
        <v>27</v>
      </c>
      <c r="C10" s="13">
        <v>240</v>
      </c>
      <c r="D10" s="17">
        <v>1</v>
      </c>
      <c r="E10" s="59">
        <v>2</v>
      </c>
      <c r="F10" s="60" t="s">
        <v>41</v>
      </c>
      <c r="G10" s="34">
        <v>20</v>
      </c>
      <c r="H10" s="35">
        <v>0</v>
      </c>
      <c r="I10" s="13">
        <v>0</v>
      </c>
      <c r="J10" s="13">
        <v>0</v>
      </c>
      <c r="K10" s="14"/>
      <c r="L10" s="66">
        <f t="shared" si="0"/>
        <v>0</v>
      </c>
      <c r="M10" s="8"/>
      <c r="N10" s="66">
        <f>D10*E10*M10</f>
        <v>0</v>
      </c>
      <c r="O10" s="10">
        <f t="shared" si="1"/>
        <v>0</v>
      </c>
      <c r="P10" s="10">
        <f t="shared" si="2"/>
        <v>0</v>
      </c>
    </row>
    <row r="11" spans="1:19" ht="30" x14ac:dyDescent="0.25">
      <c r="A11" s="61" t="s">
        <v>44</v>
      </c>
      <c r="B11" s="12" t="s">
        <v>13</v>
      </c>
      <c r="C11" s="13">
        <v>60</v>
      </c>
      <c r="D11" s="17">
        <v>2</v>
      </c>
      <c r="E11" s="62">
        <v>5</v>
      </c>
      <c r="F11" s="63" t="s">
        <v>21</v>
      </c>
      <c r="G11" s="64" t="s">
        <v>14</v>
      </c>
      <c r="H11" s="35">
        <v>5</v>
      </c>
      <c r="I11" s="13">
        <v>0</v>
      </c>
      <c r="J11" s="6">
        <v>0</v>
      </c>
      <c r="K11" s="8"/>
      <c r="L11" s="66">
        <f t="shared" si="0"/>
        <v>0</v>
      </c>
      <c r="M11" s="8"/>
      <c r="N11" s="66">
        <f>D11*(E11*4)*M11</f>
        <v>0</v>
      </c>
      <c r="O11" s="10">
        <f t="shared" si="1"/>
        <v>0</v>
      </c>
      <c r="P11" s="10">
        <f t="shared" si="2"/>
        <v>0</v>
      </c>
    </row>
    <row r="12" spans="1:19" ht="30" x14ac:dyDescent="0.25">
      <c r="A12" s="2" t="s">
        <v>5</v>
      </c>
      <c r="B12" s="3" t="s">
        <v>13</v>
      </c>
      <c r="C12" s="6">
        <v>50</v>
      </c>
      <c r="D12" s="16">
        <v>1</v>
      </c>
      <c r="E12" s="23">
        <v>2</v>
      </c>
      <c r="F12" s="29" t="s">
        <v>22</v>
      </c>
      <c r="G12" s="18" t="s">
        <v>14</v>
      </c>
      <c r="H12" s="7">
        <v>5</v>
      </c>
      <c r="I12" s="6">
        <v>0</v>
      </c>
      <c r="J12" s="6">
        <v>0</v>
      </c>
      <c r="K12" s="8"/>
      <c r="L12" s="66">
        <f t="shared" si="0"/>
        <v>0</v>
      </c>
      <c r="M12" s="8"/>
      <c r="N12" s="66">
        <f>D12*E12*M12</f>
        <v>0</v>
      </c>
      <c r="O12" s="10">
        <f t="shared" si="1"/>
        <v>0</v>
      </c>
      <c r="P12" s="10">
        <f t="shared" si="2"/>
        <v>0</v>
      </c>
    </row>
    <row r="13" spans="1:19" x14ac:dyDescent="0.25">
      <c r="A13" s="41" t="s">
        <v>32</v>
      </c>
      <c r="B13" s="42"/>
      <c r="C13" s="43"/>
      <c r="D13" s="43"/>
      <c r="E13" s="44"/>
      <c r="F13" s="45"/>
      <c r="G13" s="43"/>
      <c r="H13" s="46"/>
      <c r="I13" s="43"/>
      <c r="J13" s="43"/>
      <c r="K13" s="47" t="s">
        <v>25</v>
      </c>
      <c r="L13" s="68">
        <f>SUM(L5:L12)</f>
        <v>0</v>
      </c>
      <c r="M13" s="68" t="s">
        <v>25</v>
      </c>
      <c r="N13" s="68">
        <f>SUM(N5:N12)</f>
        <v>0</v>
      </c>
      <c r="O13" s="48">
        <f>SUM(O5:O12)</f>
        <v>0</v>
      </c>
      <c r="P13" s="48">
        <f>SUM(P5:P12)</f>
        <v>0</v>
      </c>
    </row>
    <row r="16" spans="1:19" x14ac:dyDescent="0.25">
      <c r="A16" s="1" t="s">
        <v>37</v>
      </c>
    </row>
    <row r="17" spans="1:16" ht="45" customHeight="1" x14ac:dyDescent="0.25">
      <c r="A17" s="36" t="s">
        <v>0</v>
      </c>
      <c r="B17" s="36" t="s">
        <v>6</v>
      </c>
      <c r="C17" s="37" t="s">
        <v>33</v>
      </c>
      <c r="D17" s="37" t="s">
        <v>7</v>
      </c>
      <c r="E17" s="78" t="s">
        <v>20</v>
      </c>
      <c r="F17" s="79"/>
      <c r="G17" s="39" t="s">
        <v>23</v>
      </c>
      <c r="H17" s="37" t="s">
        <v>8</v>
      </c>
      <c r="I17" s="40" t="s">
        <v>9</v>
      </c>
      <c r="J17" s="40" t="s">
        <v>10</v>
      </c>
      <c r="K17" s="37" t="s">
        <v>28</v>
      </c>
      <c r="L17" s="37" t="s">
        <v>29</v>
      </c>
      <c r="M17" s="37" t="s">
        <v>31</v>
      </c>
      <c r="N17" s="37" t="s">
        <v>34</v>
      </c>
      <c r="O17" s="37" t="s">
        <v>47</v>
      </c>
      <c r="P17" s="71" t="s">
        <v>57</v>
      </c>
    </row>
    <row r="18" spans="1:16" x14ac:dyDescent="0.25">
      <c r="A18" s="2" t="s">
        <v>1</v>
      </c>
      <c r="B18" s="3" t="s">
        <v>15</v>
      </c>
      <c r="C18" s="6">
        <v>1100</v>
      </c>
      <c r="D18" s="16">
        <v>1</v>
      </c>
      <c r="E18" s="22">
        <v>1</v>
      </c>
      <c r="F18" s="28" t="s">
        <v>21</v>
      </c>
      <c r="G18" s="19">
        <v>0</v>
      </c>
      <c r="H18" s="7">
        <v>0</v>
      </c>
      <c r="I18" s="6">
        <v>0</v>
      </c>
      <c r="J18" s="13">
        <v>1</v>
      </c>
      <c r="K18" s="8"/>
      <c r="L18" s="66">
        <f>D18*K18</f>
        <v>0</v>
      </c>
      <c r="M18" s="8"/>
      <c r="N18" s="66">
        <f>D18*(E18*4)*M18</f>
        <v>0</v>
      </c>
      <c r="O18" s="10">
        <f>L18+N18</f>
        <v>0</v>
      </c>
      <c r="P18" s="10">
        <f>O18*36</f>
        <v>0</v>
      </c>
    </row>
    <row r="19" spans="1:16" x14ac:dyDescent="0.25">
      <c r="A19" s="41" t="s">
        <v>32</v>
      </c>
      <c r="B19" s="42"/>
      <c r="C19" s="43"/>
      <c r="D19" s="43"/>
      <c r="E19" s="44"/>
      <c r="F19" s="45"/>
      <c r="G19" s="43"/>
      <c r="H19" s="46"/>
      <c r="I19" s="43"/>
      <c r="J19" s="43"/>
      <c r="K19" s="47" t="s">
        <v>25</v>
      </c>
      <c r="L19" s="68">
        <f>SUM(L18)</f>
        <v>0</v>
      </c>
      <c r="M19" s="68" t="s">
        <v>25</v>
      </c>
      <c r="N19" s="68">
        <f>SUM(N18)</f>
        <v>0</v>
      </c>
      <c r="O19" s="48">
        <f>SUM(O18)</f>
        <v>0</v>
      </c>
      <c r="P19" s="48">
        <f>SUM(P18)</f>
        <v>0</v>
      </c>
    </row>
    <row r="22" spans="1:16" x14ac:dyDescent="0.25">
      <c r="A22" s="1" t="s">
        <v>46</v>
      </c>
    </row>
    <row r="23" spans="1:16" ht="47.25" x14ac:dyDescent="0.25">
      <c r="A23" s="80" t="s">
        <v>6</v>
      </c>
      <c r="B23" s="80"/>
      <c r="C23" s="81" t="s">
        <v>17</v>
      </c>
      <c r="D23" s="81"/>
      <c r="E23" s="81"/>
      <c r="F23" s="81"/>
      <c r="G23" s="81"/>
      <c r="H23" s="81"/>
      <c r="I23" s="81"/>
      <c r="J23" s="81"/>
      <c r="K23" s="65" t="s">
        <v>30</v>
      </c>
      <c r="L23" s="65" t="s">
        <v>55</v>
      </c>
      <c r="M23" s="65" t="s">
        <v>56</v>
      </c>
    </row>
    <row r="24" spans="1:16" ht="30" customHeight="1" x14ac:dyDescent="0.25">
      <c r="A24" s="72" t="s">
        <v>45</v>
      </c>
      <c r="B24" s="72"/>
      <c r="C24" s="73" t="s">
        <v>50</v>
      </c>
      <c r="D24" s="73"/>
      <c r="E24" s="73"/>
      <c r="F24" s="73"/>
      <c r="G24" s="73"/>
      <c r="H24" s="73"/>
      <c r="I24" s="73"/>
      <c r="J24" s="73"/>
      <c r="K24" s="8"/>
      <c r="L24" s="69">
        <v>6</v>
      </c>
      <c r="M24" s="10">
        <f>K24*L24</f>
        <v>0</v>
      </c>
    </row>
    <row r="25" spans="1:16" ht="60.75" customHeight="1" x14ac:dyDescent="0.25">
      <c r="A25" s="74" t="s">
        <v>48</v>
      </c>
      <c r="B25" s="74"/>
      <c r="C25" s="75" t="s">
        <v>51</v>
      </c>
      <c r="D25" s="75"/>
      <c r="E25" s="75"/>
      <c r="F25" s="75"/>
      <c r="G25" s="75"/>
      <c r="H25" s="75"/>
      <c r="I25" s="75"/>
      <c r="J25" s="75"/>
      <c r="K25" s="8"/>
      <c r="L25" s="69">
        <v>150</v>
      </c>
      <c r="M25" s="10">
        <f>K25*L25</f>
        <v>0</v>
      </c>
    </row>
    <row r="28" spans="1:16" s="49" customFormat="1" ht="17.25" customHeight="1" x14ac:dyDescent="0.25">
      <c r="A28" s="83" t="s">
        <v>53</v>
      </c>
      <c r="B28" s="84"/>
      <c r="C28" s="84"/>
      <c r="D28" s="84"/>
      <c r="E28" s="84"/>
      <c r="F28" s="84"/>
      <c r="G28" s="84"/>
      <c r="H28" s="84"/>
      <c r="I28" s="84"/>
      <c r="J28" s="85"/>
      <c r="K28" s="55">
        <f>P13+P19+M24+M25</f>
        <v>0</v>
      </c>
      <c r="L28" s="50"/>
      <c r="M28" s="50"/>
      <c r="N28" s="54"/>
      <c r="O28" s="54"/>
      <c r="P28" s="54"/>
    </row>
    <row r="29" spans="1:16" s="49" customFormat="1" ht="17.25" customHeight="1" x14ac:dyDescent="0.25">
      <c r="A29" s="83" t="s">
        <v>58</v>
      </c>
      <c r="B29" s="84"/>
      <c r="C29" s="84"/>
      <c r="D29" s="84"/>
      <c r="E29" s="84"/>
      <c r="F29" s="84"/>
      <c r="G29" s="84"/>
      <c r="H29" s="84"/>
      <c r="I29" s="84"/>
      <c r="J29" s="85"/>
      <c r="K29" s="86">
        <f>K28*0.21</f>
        <v>0</v>
      </c>
      <c r="L29" s="50"/>
      <c r="M29" s="50"/>
      <c r="N29" s="54"/>
      <c r="O29" s="54"/>
      <c r="P29" s="54"/>
    </row>
    <row r="30" spans="1:16" s="49" customFormat="1" ht="17.25" customHeight="1" x14ac:dyDescent="0.25">
      <c r="A30" s="83" t="s">
        <v>54</v>
      </c>
      <c r="B30" s="84"/>
      <c r="C30" s="84"/>
      <c r="D30" s="84"/>
      <c r="E30" s="84"/>
      <c r="F30" s="84"/>
      <c r="G30" s="84"/>
      <c r="H30" s="84"/>
      <c r="I30" s="84"/>
      <c r="J30" s="85"/>
      <c r="K30" s="56">
        <f>K28+K29</f>
        <v>0</v>
      </c>
      <c r="L30" s="50"/>
      <c r="M30" s="50"/>
      <c r="N30" s="54"/>
      <c r="O30" s="54"/>
      <c r="P30" s="54"/>
    </row>
    <row r="31" spans="1:16" x14ac:dyDescent="0.25">
      <c r="L31" s="5"/>
    </row>
    <row r="32" spans="1:16" x14ac:dyDescent="0.25">
      <c r="L32" s="5"/>
    </row>
    <row r="33" spans="1:16" x14ac:dyDescent="0.25">
      <c r="A33" s="1" t="s">
        <v>35</v>
      </c>
    </row>
    <row r="34" spans="1:16" ht="30" customHeight="1" x14ac:dyDescent="0.25">
      <c r="A34" s="82" t="s">
        <v>49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58"/>
      <c r="O34" s="58"/>
      <c r="P34" s="58"/>
    </row>
    <row r="35" spans="1:16" ht="30" customHeight="1" x14ac:dyDescent="0.25">
      <c r="A35" s="82" t="s">
        <v>43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58"/>
      <c r="O35" s="58"/>
      <c r="P35" s="58"/>
    </row>
    <row r="36" spans="1:16" ht="30.75" customHeight="1" x14ac:dyDescent="0.25">
      <c r="A36" s="82" t="s">
        <v>52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/>
      <c r="O36"/>
      <c r="P36"/>
    </row>
  </sheetData>
  <mergeCells count="14">
    <mergeCell ref="A35:M35"/>
    <mergeCell ref="A36:M36"/>
    <mergeCell ref="A34:M34"/>
    <mergeCell ref="A28:J28"/>
    <mergeCell ref="A29:J29"/>
    <mergeCell ref="A30:J30"/>
    <mergeCell ref="A24:B24"/>
    <mergeCell ref="C24:J24"/>
    <mergeCell ref="A25:B25"/>
    <mergeCell ref="C25:J25"/>
    <mergeCell ref="E4:F4"/>
    <mergeCell ref="E17:F17"/>
    <mergeCell ref="A23:B23"/>
    <mergeCell ref="C23:J23"/>
  </mergeCells>
  <pageMargins left="0.7" right="0.7" top="0.78740157499999996" bottom="0.78740157499999996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c9b73c36b7ab1a3bbe34e47faed760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3a3bcad208a9ce1779a151c36f48e327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018B3F-D5C5-4DD1-AE50-37FFB3CFA4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6DB60-3B4E-42D7-BF38-14B9EB638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8395CD-34B6-493F-94BD-9C5CD9AD20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3C1EDC4-0FAE-4B71-A2B2-D3A54B5AE4C2}">
  <ds:schemaRefs>
    <ds:schemaRef ds:uri="http://schemas.microsoft.com/office/2006/metadata/properties"/>
    <ds:schemaRef ds:uri="http://schemas.microsoft.com/office/infopath/2007/PartnerControls"/>
    <ds:schemaRef ds:uri="f330bf4c-7d0e-4728-ac38-8ec30312c613"/>
    <ds:schemaRef ds:uri="299abc7f-d377-4404-be4d-881a1d984b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Šimončíková Barbora</dc:creator>
  <cp:lastModifiedBy>Kudelová Jitka</cp:lastModifiedBy>
  <cp:lastPrinted>2022-02-24T09:48:56Z</cp:lastPrinted>
  <dcterms:created xsi:type="dcterms:W3CDTF">2019-06-11T12:23:39Z</dcterms:created>
  <dcterms:modified xsi:type="dcterms:W3CDTF">2025-05-13T08:11:52Z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Švábová Hana</vt:lpwstr>
  </property>
  <property fmtid="{D5CDD505-2E9C-101B-9397-08002B2CF9AE}" pid="3" name="Order">
    <vt:lpwstr>5616200.00000000</vt:lpwstr>
  </property>
  <property fmtid="{D5CDD505-2E9C-101B-9397-08002B2CF9AE}" pid="4" name="display_urn:schemas-microsoft-com:office:office#Author">
    <vt:lpwstr>Švábová Hana</vt:lpwstr>
  </property>
  <property fmtid="{D5CDD505-2E9C-101B-9397-08002B2CF9AE}" pid="5" name="MSIP_Label_239d554d-d720-408f-a503-c83424d8e5d7_Enabled">
    <vt:lpwstr>true</vt:lpwstr>
  </property>
  <property fmtid="{D5CDD505-2E9C-101B-9397-08002B2CF9AE}" pid="6" name="MSIP_Label_239d554d-d720-408f-a503-c83424d8e5d7_SetDate">
    <vt:lpwstr>2025-02-03T08:16:12Z</vt:lpwstr>
  </property>
  <property fmtid="{D5CDD505-2E9C-101B-9397-08002B2CF9AE}" pid="7" name="MSIP_Label_239d554d-d720-408f-a503-c83424d8e5d7_Method">
    <vt:lpwstr>Privileged</vt:lpwstr>
  </property>
  <property fmtid="{D5CDD505-2E9C-101B-9397-08002B2CF9AE}" pid="8" name="MSIP_Label_239d554d-d720-408f-a503-c83424d8e5d7_Name">
    <vt:lpwstr>Interní</vt:lpwstr>
  </property>
  <property fmtid="{D5CDD505-2E9C-101B-9397-08002B2CF9AE}" pid="9" name="MSIP_Label_239d554d-d720-408f-a503-c83424d8e5d7_SiteId">
    <vt:lpwstr>e84ea0de-38e7-4864-b153-a909a7746ff0</vt:lpwstr>
  </property>
  <property fmtid="{D5CDD505-2E9C-101B-9397-08002B2CF9AE}" pid="10" name="MSIP_Label_239d554d-d720-408f-a503-c83424d8e5d7_ActionId">
    <vt:lpwstr>8a1a8f31-3aec-4dd1-bb6c-2fe58bf4dbbf</vt:lpwstr>
  </property>
  <property fmtid="{D5CDD505-2E9C-101B-9397-08002B2CF9AE}" pid="11" name="MSIP_Label_239d554d-d720-408f-a503-c83424d8e5d7_ContentBits">
    <vt:lpwstr>0</vt:lpwstr>
  </property>
  <property fmtid="{D5CDD505-2E9C-101B-9397-08002B2CF9AE}" pid="12" name="MediaServiceImageTags">
    <vt:lpwstr/>
  </property>
  <property fmtid="{D5CDD505-2E9C-101B-9397-08002B2CF9AE}" pid="13" name="ContentTypeId">
    <vt:lpwstr>0x0101009E80F5F6C5CE5F4782D8DC573FB786A0</vt:lpwstr>
  </property>
</Properties>
</file>