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70997_ukzuz_cz/Documents/Documents/veřejné zakázky/2025/Projekty/moje VZ Fytoregisrt v Moldavské republice/ZD fin/"/>
    </mc:Choice>
  </mc:AlternateContent>
  <xr:revisionPtr revIDLastSave="16" documentId="13_ncr:1_{588ECC9A-E9C9-4B61-BE51-4DD0695B7891}" xr6:coauthVersionLast="47" xr6:coauthVersionMax="47" xr10:uidLastSave="{A6E6DCCB-2C4F-4BE0-918A-2A9B509762E2}"/>
  <bookViews>
    <workbookView xWindow="-108" yWindow="-108" windowWidth="23256" windowHeight="13896" xr2:uid="{560D4338-0E50-4900-959E-B32F40D06454}"/>
  </bookViews>
  <sheets>
    <sheet name="Základní identifikační údaje" sheetId="1" r:id="rId1"/>
    <sheet name="Cena implementace" sheetId="2" r:id="rId2"/>
    <sheet name="Servisní náklad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G18" i="2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C20" i="1"/>
  <c r="C21" i="1" s="1"/>
  <c r="C17" i="1"/>
  <c r="C18" i="1" s="1"/>
  <c r="F6" i="3"/>
  <c r="G6" i="3" s="1"/>
  <c r="H6" i="3" s="1"/>
  <c r="F3" i="3"/>
  <c r="C15" i="1" s="1"/>
  <c r="C16" i="1" s="1"/>
  <c r="F4" i="2"/>
  <c r="G4" i="2" s="1"/>
  <c r="F5" i="2"/>
  <c r="G5" i="2" s="1"/>
  <c r="F16" i="2"/>
  <c r="G16" i="2" s="1"/>
  <c r="F17" i="2"/>
  <c r="G17" i="2" s="1"/>
  <c r="F18" i="2"/>
  <c r="F19" i="2"/>
  <c r="G19" i="2" s="1"/>
  <c r="F20" i="2"/>
  <c r="G20" i="2" s="1"/>
  <c r="F21" i="2"/>
  <c r="G21" i="2" s="1"/>
  <c r="F22" i="2"/>
  <c r="G22" i="2" s="1"/>
  <c r="F23" i="2"/>
  <c r="G23" i="2" s="1"/>
  <c r="F3" i="2"/>
  <c r="G3" i="2" s="1"/>
  <c r="C22" i="1" l="1"/>
  <c r="C23" i="1" s="1"/>
  <c r="G3" i="3"/>
  <c r="H3" i="3" s="1"/>
  <c r="F25" i="2"/>
  <c r="C13" i="1" l="1"/>
  <c r="C14" i="1" s="1"/>
  <c r="G26" i="2"/>
  <c r="C26" i="1" l="1"/>
  <c r="C29" i="1" s="1"/>
  <c r="H26" i="2"/>
</calcChain>
</file>

<file path=xl/sharedStrings.xml><?xml version="1.0" encoding="utf-8"?>
<sst xmlns="http://schemas.openxmlformats.org/spreadsheetml/2006/main" count="88" uniqueCount="59">
  <si>
    <t>Základní identifikační údaje</t>
  </si>
  <si>
    <t>Název dodavatele</t>
  </si>
  <si>
    <t>[ ]</t>
  </si>
  <si>
    <t>IČO</t>
  </si>
  <si>
    <t>DIČ</t>
  </si>
  <si>
    <t>Sídlo / Adresa</t>
  </si>
  <si>
    <t>Jméno a funkce oprávněné osoby</t>
  </si>
  <si>
    <t>Telefonní kontakt</t>
  </si>
  <si>
    <t>E-mail</t>
  </si>
  <si>
    <t>Datum vyplnění nabídky</t>
  </si>
  <si>
    <t>Kategorie rolí</t>
  </si>
  <si>
    <t>Role</t>
  </si>
  <si>
    <t>Jednotková cena za 1 MD (bez DPH)</t>
  </si>
  <si>
    <t>Strategické &amp; projektové řízení</t>
  </si>
  <si>
    <t>Analýza &amp; návrh systému</t>
  </si>
  <si>
    <t>Vývoj</t>
  </si>
  <si>
    <t>Integrace a infrastruktura</t>
  </si>
  <si>
    <t>Testování a zajištění kvality</t>
  </si>
  <si>
    <t>Podpora, školení, dokumentace</t>
  </si>
  <si>
    <t>„Dodavatelem doplněná role“</t>
  </si>
  <si>
    <t>Kategorie služby</t>
  </si>
  <si>
    <t>Popis služby</t>
  </si>
  <si>
    <t>Doba servisní podpory (v měsících)</t>
  </si>
  <si>
    <t>Paušální cena za měsíc (bez DPH)</t>
  </si>
  <si>
    <t>Paušální cena za rok (bez DPH)</t>
  </si>
  <si>
    <t>Paušální provozní podpora (fixní měsíční platba)</t>
  </si>
  <si>
    <t>Role / činnost</t>
  </si>
  <si>
    <t>Počet ČH (odhadem)</t>
  </si>
  <si>
    <t>Jednotková cena za 1 ČH (bez DPH)</t>
  </si>
  <si>
    <t>Cena celkem (bez DPH)</t>
  </si>
  <si>
    <t>Rozvojové nebo úpravové práce nad rámec běžné podpory, objednávané dle potřeby zadavatele. Typicky úpravy funkcionalit, integrace, reporty, technické konzultace. Účtováno dle skutečně odpracovaných člověkohodin.</t>
  </si>
  <si>
    <t>Pravidelná měsíční podpora zahrnující dohled nad systémem, aktualizace, drobné opravy, úpravy a technickou asistenci během provozu.</t>
  </si>
  <si>
    <t>Počet nabídnutých člověkohodin</t>
  </si>
  <si>
    <t>Počet nabídnutých člověkohodin (Služby na vyžádání)</t>
  </si>
  <si>
    <t>DPH</t>
  </si>
  <si>
    <t>Jednotková cena za 1 ČH (s DPH)</t>
  </si>
  <si>
    <t>Celková cena implementace bez DPH</t>
  </si>
  <si>
    <t>Celková cena implementace s DPH</t>
  </si>
  <si>
    <t>Počet potřebných MD</t>
  </si>
  <si>
    <t>Cena celkem v Kč (bez DPH)</t>
  </si>
  <si>
    <t>Nejzazší termín</t>
  </si>
  <si>
    <t>Cena implementace (bez DPH)</t>
  </si>
  <si>
    <t>Cena implementace (s DPH)</t>
  </si>
  <si>
    <t>Cena paušální provozní podpory na 12 měsíců (bez DPH)</t>
  </si>
  <si>
    <t>Cena paušální provozní podpory na 12 měsíců (s DPH)</t>
  </si>
  <si>
    <t>Cena paušální provozní podpory na 1 měsíc (bez DPH)</t>
  </si>
  <si>
    <t>Cena paušální provozní podpory na 1 měsíc (s DPH)</t>
  </si>
  <si>
    <t>Cena celkem v Kč (s DPH)</t>
  </si>
  <si>
    <t>Paušální cena za rok (s DPH)</t>
  </si>
  <si>
    <r>
      <rPr>
        <b/>
        <sz val="11"/>
        <color theme="1"/>
        <rFont val="Aptos Narrow"/>
        <family val="2"/>
        <scheme val="minor"/>
      </rPr>
      <t>Výše DPH závisí na sídle dodavatele: (viz dokument "Výzva k podání nabídek")</t>
    </r>
    <r>
      <rPr>
        <sz val="11"/>
        <color theme="1"/>
        <rFont val="Aptos Narrow"/>
        <family val="2"/>
        <scheme val="minor"/>
      </rPr>
      <t xml:space="preserve">
 - Dodavatelé se sídlem v České republice nebo Moldavské republice uvedou 0% DPH – plnění je dle Dohody o rozvojové spolupráci mezi ČR a Moldavskem č. 35/2013 Sb. osvobozeno od DPH.
 - Dodavatelé se sídlem mimo ČR a Moldavsko uvedou 21% DPH – v souladu s § 108 odst. 3 zákona č. 235/2004 Sb., o DPH DPH odvádí zadavatel, pro účely hodnocení je nutné uvést cenu včetně DPH.</t>
    </r>
  </si>
  <si>
    <t>Vyplacená část dle čl. V odst. 2 písm. a (s DPH)</t>
  </si>
  <si>
    <t>M1 (M0+4 měsíce)</t>
  </si>
  <si>
    <t>M2 (M1+5 měsíce)</t>
  </si>
  <si>
    <t>M3 (M2+4 měsíce)</t>
  </si>
  <si>
    <t>M4 (M3+2 měsíce)</t>
  </si>
  <si>
    <t>Cena celkem (s DPH)</t>
  </si>
  <si>
    <t>Cena služeb na vyžádání (bez DPH)</t>
  </si>
  <si>
    <t>Cena služeb na vyžádání (s DPH)</t>
  </si>
  <si>
    <t>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</si>
</sst>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K\č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1" xfId="0" applyFont="1" applyFill="1" applyBorder="1"/>
    <xf numFmtId="164" fontId="0" fillId="5" borderId="1" xfId="0" applyNumberFormat="1" applyFill="1" applyBorder="1" applyAlignment="1">
      <alignment horizontal="center"/>
    </xf>
    <xf numFmtId="0" fontId="0" fillId="5" borderId="5" xfId="0" applyFill="1" applyBorder="1"/>
    <xf numFmtId="164" fontId="0" fillId="5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0" fillId="3" borderId="1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1">
    <cellStyle name="Normální" xfId="0" builtinId="0"/>
  </cellStyles>
  <dxfs count="1">
    <dxf>
      <fill>
        <patternFill>
          <bgColor rgb="FFFFC0C0"/>
        </patternFill>
      </fill>
    </dxf>
  </dxfs>
  <tableStyles count="0" defaultTableStyle="TableStyleMedium2" defaultPivotStyle="PivotStyleLight16"/>
  <colors>
    <mruColors>
      <color rgb="FFFFC0C0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6BBA-5AC3-40B4-8BE3-1717839DF187}">
  <dimension ref="B2:E29"/>
  <sheetViews>
    <sheetView tabSelected="1" topLeftCell="A4" workbookViewId="0">
      <selection activeCell="E18" sqref="E18"/>
    </sheetView>
  </sheetViews>
  <sheetFormatPr defaultRowHeight="14.4" x14ac:dyDescent="0.3"/>
  <cols>
    <col min="1" max="1" width="2.5546875" customWidth="1"/>
    <col min="2" max="2" width="46.5546875" bestFit="1" customWidth="1"/>
    <col min="3" max="3" width="37.6640625" bestFit="1" customWidth="1"/>
    <col min="5" max="5" width="69.33203125" customWidth="1"/>
  </cols>
  <sheetData>
    <row r="2" spans="2:5" x14ac:dyDescent="0.3">
      <c r="B2" s="23" t="s">
        <v>0</v>
      </c>
      <c r="C2" s="24"/>
    </row>
    <row r="3" spans="2:5" x14ac:dyDescent="0.3">
      <c r="B3" s="11" t="s">
        <v>1</v>
      </c>
      <c r="C3" s="17" t="s">
        <v>2</v>
      </c>
    </row>
    <row r="4" spans="2:5" x14ac:dyDescent="0.3">
      <c r="B4" s="11" t="s">
        <v>3</v>
      </c>
      <c r="C4" s="17" t="s">
        <v>2</v>
      </c>
    </row>
    <row r="5" spans="2:5" x14ac:dyDescent="0.3">
      <c r="B5" s="11" t="s">
        <v>4</v>
      </c>
      <c r="C5" s="17" t="s">
        <v>2</v>
      </c>
    </row>
    <row r="6" spans="2:5" x14ac:dyDescent="0.3">
      <c r="B6" s="11" t="s">
        <v>5</v>
      </c>
      <c r="C6" s="17" t="s">
        <v>2</v>
      </c>
    </row>
    <row r="7" spans="2:5" x14ac:dyDescent="0.3">
      <c r="B7" s="11" t="s">
        <v>6</v>
      </c>
      <c r="C7" s="17" t="s">
        <v>2</v>
      </c>
    </row>
    <row r="8" spans="2:5" x14ac:dyDescent="0.3">
      <c r="B8" s="11" t="s">
        <v>7</v>
      </c>
      <c r="C8" s="17" t="s">
        <v>2</v>
      </c>
    </row>
    <row r="9" spans="2:5" x14ac:dyDescent="0.3">
      <c r="B9" s="11" t="s">
        <v>8</v>
      </c>
      <c r="C9" s="17" t="s">
        <v>2</v>
      </c>
    </row>
    <row r="10" spans="2:5" x14ac:dyDescent="0.3">
      <c r="B10" s="11" t="s">
        <v>9</v>
      </c>
      <c r="C10" s="17" t="s">
        <v>2</v>
      </c>
    </row>
    <row r="11" spans="2:5" ht="100.8" x14ac:dyDescent="0.3">
      <c r="B11" s="12" t="s">
        <v>34</v>
      </c>
      <c r="C11" s="18">
        <v>0</v>
      </c>
      <c r="E11" s="10" t="s">
        <v>49</v>
      </c>
    </row>
    <row r="12" spans="2:5" x14ac:dyDescent="0.3">
      <c r="B12" s="13"/>
      <c r="C12" s="14"/>
    </row>
    <row r="13" spans="2:5" x14ac:dyDescent="0.3">
      <c r="B13" s="1" t="s">
        <v>41</v>
      </c>
      <c r="C13" s="2">
        <f>'Cena implementace'!F25</f>
        <v>0</v>
      </c>
    </row>
    <row r="14" spans="2:5" x14ac:dyDescent="0.3">
      <c r="B14" s="1" t="s">
        <v>42</v>
      </c>
      <c r="C14" s="2">
        <f>C13*(1+C11)</f>
        <v>0</v>
      </c>
    </row>
    <row r="15" spans="2:5" x14ac:dyDescent="0.3">
      <c r="B15" s="1" t="s">
        <v>43</v>
      </c>
      <c r="C15" s="2">
        <f>'Servisní náklady'!F3</f>
        <v>0</v>
      </c>
    </row>
    <row r="16" spans="2:5" x14ac:dyDescent="0.3">
      <c r="B16" s="1" t="s">
        <v>44</v>
      </c>
      <c r="C16" s="2">
        <f>C15*(1+C11)</f>
        <v>0</v>
      </c>
    </row>
    <row r="17" spans="2:3" x14ac:dyDescent="0.3">
      <c r="B17" s="1" t="s">
        <v>45</v>
      </c>
      <c r="C17" s="2">
        <f>'Servisní náklady'!E3</f>
        <v>0</v>
      </c>
    </row>
    <row r="18" spans="2:3" x14ac:dyDescent="0.3">
      <c r="B18" s="1" t="s">
        <v>46</v>
      </c>
      <c r="C18" s="2">
        <f>C17*(1+C11)</f>
        <v>0</v>
      </c>
    </row>
    <row r="19" spans="2:3" x14ac:dyDescent="0.3">
      <c r="B19" s="1" t="s">
        <v>32</v>
      </c>
      <c r="C19" s="9">
        <f>'Servisní náklady'!D6</f>
        <v>300</v>
      </c>
    </row>
    <row r="20" spans="2:3" x14ac:dyDescent="0.3">
      <c r="B20" s="1" t="s">
        <v>28</v>
      </c>
      <c r="C20" s="2">
        <f>'Servisní náklady'!E6</f>
        <v>0</v>
      </c>
    </row>
    <row r="21" spans="2:3" x14ac:dyDescent="0.3">
      <c r="B21" s="1" t="s">
        <v>35</v>
      </c>
      <c r="C21" s="2">
        <f>C20*(1+C11)</f>
        <v>0</v>
      </c>
    </row>
    <row r="22" spans="2:3" x14ac:dyDescent="0.3">
      <c r="B22" s="1" t="s">
        <v>56</v>
      </c>
      <c r="C22" s="2">
        <f>'Servisní náklady'!F6</f>
        <v>0</v>
      </c>
    </row>
    <row r="23" spans="2:3" x14ac:dyDescent="0.3">
      <c r="B23" s="1" t="s">
        <v>57</v>
      </c>
      <c r="C23" s="2">
        <f>C22*(1+C11)</f>
        <v>0</v>
      </c>
    </row>
    <row r="25" spans="2:3" x14ac:dyDescent="0.3">
      <c r="B25" s="1" t="s">
        <v>40</v>
      </c>
      <c r="C25" s="1" t="s">
        <v>50</v>
      </c>
    </row>
    <row r="26" spans="2:3" x14ac:dyDescent="0.3">
      <c r="B26" s="16" t="s">
        <v>51</v>
      </c>
      <c r="C26" s="2">
        <f>C14*0.25</f>
        <v>0</v>
      </c>
    </row>
    <row r="27" spans="2:3" x14ac:dyDescent="0.3">
      <c r="B27" s="16" t="s">
        <v>52</v>
      </c>
      <c r="C27" s="2">
        <v>0</v>
      </c>
    </row>
    <row r="28" spans="2:3" x14ac:dyDescent="0.3">
      <c r="B28" s="16" t="s">
        <v>53</v>
      </c>
      <c r="C28" s="2">
        <v>0</v>
      </c>
    </row>
    <row r="29" spans="2:3" x14ac:dyDescent="0.3">
      <c r="B29" s="16" t="s">
        <v>54</v>
      </c>
      <c r="C29" s="2">
        <f>C14-C26</f>
        <v>0</v>
      </c>
    </row>
  </sheetData>
  <sheetProtection algorithmName="SHA-512" hashValue="+PPVXSvJUOEj0LVRFfOFWSfv8tyHL/43MJbN879c49J8N9P+xQGMVHKC2iB/bgajjsG41HqGIU+FI0FaFCTsgA==" saltValue="bCZM/vlAWAUBDI1kjHF9nQ==" spinCount="100000" sheet="1" objects="1" scenarios="1"/>
  <mergeCells count="1">
    <mergeCell ref="B2:C2"/>
  </mergeCells>
  <dataValidations count="1">
    <dataValidation type="list" allowBlank="1" showInputMessage="1" showErrorMessage="1" sqref="C11" xr:uid="{5356B02A-73F4-4757-9BAB-02E813C878B9}">
      <mc:AlternateContent xmlns:x12ac="http://schemas.microsoft.com/office/spreadsheetml/2011/1/ac" xmlns:mc="http://schemas.openxmlformats.org/markup-compatibility/2006">
        <mc:Choice Requires="x12ac">
          <x12ac:list>0,"0,21"</x12ac:list>
        </mc:Choice>
        <mc:Fallback>
          <formula1>"0,0,21"</formula1>
        </mc:Fallback>
      </mc:AlternateContent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64FC-58C0-4EF3-8082-05C569A46172}">
  <dimension ref="B2:I26"/>
  <sheetViews>
    <sheetView topLeftCell="A4" workbookViewId="0">
      <selection activeCell="E29" sqref="E29"/>
    </sheetView>
  </sheetViews>
  <sheetFormatPr defaultRowHeight="14.4" x14ac:dyDescent="0.3"/>
  <cols>
    <col min="1" max="1" width="2.5546875" customWidth="1"/>
    <col min="2" max="2" width="26.109375" bestFit="1" customWidth="1"/>
    <col min="3" max="3" width="23.88671875" bestFit="1" customWidth="1"/>
    <col min="4" max="4" width="17.77734375" bestFit="1" customWidth="1"/>
    <col min="5" max="5" width="28.77734375" bestFit="1" customWidth="1"/>
    <col min="6" max="6" width="23" bestFit="1" customWidth="1"/>
    <col min="7" max="7" width="25.5546875" customWidth="1"/>
  </cols>
  <sheetData>
    <row r="2" spans="2:9" x14ac:dyDescent="0.3">
      <c r="B2" s="1" t="s">
        <v>10</v>
      </c>
      <c r="C2" s="1" t="s">
        <v>11</v>
      </c>
      <c r="D2" s="1" t="s">
        <v>38</v>
      </c>
      <c r="E2" s="1" t="s">
        <v>12</v>
      </c>
      <c r="F2" s="1" t="s">
        <v>39</v>
      </c>
      <c r="G2" s="1" t="s">
        <v>47</v>
      </c>
    </row>
    <row r="3" spans="2:9" x14ac:dyDescent="0.3">
      <c r="B3" s="20"/>
      <c r="C3" s="21" t="s">
        <v>19</v>
      </c>
      <c r="D3" s="17">
        <v>0</v>
      </c>
      <c r="E3" s="22">
        <v>0</v>
      </c>
      <c r="F3" s="2">
        <f>D3*E3</f>
        <v>0</v>
      </c>
      <c r="G3" s="2">
        <f>F3*(1+'Základní identifikační údaje'!$C$11)</f>
        <v>0</v>
      </c>
      <c r="I3" s="19" t="s">
        <v>13</v>
      </c>
    </row>
    <row r="4" spans="2:9" x14ac:dyDescent="0.3">
      <c r="B4" s="20"/>
      <c r="C4" s="21" t="s">
        <v>19</v>
      </c>
      <c r="D4" s="17">
        <v>0</v>
      </c>
      <c r="E4" s="22">
        <v>0</v>
      </c>
      <c r="F4" s="2">
        <f t="shared" ref="F4:F23" si="0">D4*E4</f>
        <v>0</v>
      </c>
      <c r="G4" s="2">
        <f>F4*(1+'Základní identifikační údaje'!$C$11)</f>
        <v>0</v>
      </c>
      <c r="I4" s="19" t="s">
        <v>14</v>
      </c>
    </row>
    <row r="5" spans="2:9" x14ac:dyDescent="0.3">
      <c r="B5" s="20"/>
      <c r="C5" s="21" t="s">
        <v>19</v>
      </c>
      <c r="D5" s="17">
        <v>0</v>
      </c>
      <c r="E5" s="22">
        <v>0</v>
      </c>
      <c r="F5" s="2">
        <f t="shared" si="0"/>
        <v>0</v>
      </c>
      <c r="G5" s="2">
        <f>F5*(1+'Základní identifikační údaje'!$C$11)</f>
        <v>0</v>
      </c>
      <c r="I5" s="19" t="s">
        <v>15</v>
      </c>
    </row>
    <row r="6" spans="2:9" x14ac:dyDescent="0.3">
      <c r="B6" s="20"/>
      <c r="C6" s="21" t="s">
        <v>19</v>
      </c>
      <c r="D6" s="17">
        <v>0</v>
      </c>
      <c r="E6" s="22">
        <v>0</v>
      </c>
      <c r="F6" s="2">
        <f t="shared" si="0"/>
        <v>0</v>
      </c>
      <c r="G6" s="2">
        <f>F6*(1+'Základní identifikační údaje'!$C$11)</f>
        <v>0</v>
      </c>
      <c r="I6" s="19" t="s">
        <v>16</v>
      </c>
    </row>
    <row r="7" spans="2:9" x14ac:dyDescent="0.3">
      <c r="B7" s="20"/>
      <c r="C7" s="21" t="s">
        <v>19</v>
      </c>
      <c r="D7" s="17">
        <v>0</v>
      </c>
      <c r="E7" s="22">
        <v>0</v>
      </c>
      <c r="F7" s="2">
        <f t="shared" si="0"/>
        <v>0</v>
      </c>
      <c r="G7" s="2">
        <f>F7*(1+'Základní identifikační údaje'!$C$11)</f>
        <v>0</v>
      </c>
      <c r="I7" s="19" t="s">
        <v>17</v>
      </c>
    </row>
    <row r="8" spans="2:9" x14ac:dyDescent="0.3">
      <c r="B8" s="20"/>
      <c r="C8" s="21" t="s">
        <v>19</v>
      </c>
      <c r="D8" s="17">
        <v>0</v>
      </c>
      <c r="E8" s="22">
        <v>0</v>
      </c>
      <c r="F8" s="2">
        <f t="shared" si="0"/>
        <v>0</v>
      </c>
      <c r="G8" s="2">
        <f>F8*(1+'Základní identifikační údaje'!$C$11)</f>
        <v>0</v>
      </c>
      <c r="I8" s="19" t="s">
        <v>18</v>
      </c>
    </row>
    <row r="9" spans="2:9" x14ac:dyDescent="0.3">
      <c r="B9" s="20"/>
      <c r="C9" s="21" t="s">
        <v>19</v>
      </c>
      <c r="D9" s="17">
        <v>0</v>
      </c>
      <c r="E9" s="22">
        <v>0</v>
      </c>
      <c r="F9" s="2">
        <f t="shared" si="0"/>
        <v>0</v>
      </c>
      <c r="G9" s="2">
        <f>F9*(1+'Základní identifikační údaje'!$C$11)</f>
        <v>0</v>
      </c>
      <c r="I9" s="19" t="s">
        <v>58</v>
      </c>
    </row>
    <row r="10" spans="2:9" x14ac:dyDescent="0.3">
      <c r="B10" s="20"/>
      <c r="C10" s="21" t="s">
        <v>19</v>
      </c>
      <c r="D10" s="17">
        <v>0</v>
      </c>
      <c r="E10" s="22">
        <v>0</v>
      </c>
      <c r="F10" s="2">
        <f t="shared" si="0"/>
        <v>0</v>
      </c>
      <c r="G10" s="2">
        <f>F10*(1+'Základní identifikační údaje'!$C$11)</f>
        <v>0</v>
      </c>
    </row>
    <row r="11" spans="2:9" x14ac:dyDescent="0.3">
      <c r="B11" s="20"/>
      <c r="C11" s="21" t="s">
        <v>19</v>
      </c>
      <c r="D11" s="17">
        <v>0</v>
      </c>
      <c r="E11" s="22">
        <v>0</v>
      </c>
      <c r="F11" s="2">
        <f t="shared" si="0"/>
        <v>0</v>
      </c>
      <c r="G11" s="2">
        <f>F11*(1+'Základní identifikační údaje'!$C$11)</f>
        <v>0</v>
      </c>
    </row>
    <row r="12" spans="2:9" x14ac:dyDescent="0.3">
      <c r="B12" s="20"/>
      <c r="C12" s="21" t="s">
        <v>19</v>
      </c>
      <c r="D12" s="17">
        <v>0</v>
      </c>
      <c r="E12" s="22">
        <v>0</v>
      </c>
      <c r="F12" s="2">
        <f t="shared" si="0"/>
        <v>0</v>
      </c>
      <c r="G12" s="2">
        <f>F12*(1+'Základní identifikační údaje'!$C$11)</f>
        <v>0</v>
      </c>
    </row>
    <row r="13" spans="2:9" x14ac:dyDescent="0.3">
      <c r="B13" s="20"/>
      <c r="C13" s="21" t="s">
        <v>19</v>
      </c>
      <c r="D13" s="17">
        <v>0</v>
      </c>
      <c r="E13" s="22">
        <v>0</v>
      </c>
      <c r="F13" s="2">
        <f t="shared" si="0"/>
        <v>0</v>
      </c>
      <c r="G13" s="2">
        <f>F13*(1+'Základní identifikační údaje'!$C$11)</f>
        <v>0</v>
      </c>
    </row>
    <row r="14" spans="2:9" x14ac:dyDescent="0.3">
      <c r="B14" s="20"/>
      <c r="C14" s="21" t="s">
        <v>19</v>
      </c>
      <c r="D14" s="17">
        <v>0</v>
      </c>
      <c r="E14" s="22">
        <v>0</v>
      </c>
      <c r="F14" s="2">
        <f t="shared" si="0"/>
        <v>0</v>
      </c>
      <c r="G14" s="2">
        <f>F14*(1+'Základní identifikační údaje'!$C$11)</f>
        <v>0</v>
      </c>
    </row>
    <row r="15" spans="2:9" x14ac:dyDescent="0.3">
      <c r="B15" s="20"/>
      <c r="C15" s="21" t="s">
        <v>19</v>
      </c>
      <c r="D15" s="17">
        <v>0</v>
      </c>
      <c r="E15" s="22">
        <v>0</v>
      </c>
      <c r="F15" s="2">
        <f t="shared" si="0"/>
        <v>0</v>
      </c>
      <c r="G15" s="2">
        <f>F15*(1+'Základní identifikační údaje'!$C$11)</f>
        <v>0</v>
      </c>
    </row>
    <row r="16" spans="2:9" x14ac:dyDescent="0.3">
      <c r="B16" s="20"/>
      <c r="C16" s="21" t="s">
        <v>19</v>
      </c>
      <c r="D16" s="17">
        <v>0</v>
      </c>
      <c r="E16" s="22">
        <v>0</v>
      </c>
      <c r="F16" s="2">
        <f t="shared" si="0"/>
        <v>0</v>
      </c>
      <c r="G16" s="2">
        <f>F16*(1+'Základní identifikační údaje'!$C$11)</f>
        <v>0</v>
      </c>
    </row>
    <row r="17" spans="2:8" x14ac:dyDescent="0.3">
      <c r="B17" s="20"/>
      <c r="C17" s="21" t="s">
        <v>19</v>
      </c>
      <c r="D17" s="17">
        <v>0</v>
      </c>
      <c r="E17" s="22">
        <v>0</v>
      </c>
      <c r="F17" s="2">
        <f t="shared" si="0"/>
        <v>0</v>
      </c>
      <c r="G17" s="2">
        <f>F17*(1+'Základní identifikační údaje'!$C$11)</f>
        <v>0</v>
      </c>
    </row>
    <row r="18" spans="2:8" x14ac:dyDescent="0.3">
      <c r="B18" s="20"/>
      <c r="C18" s="21" t="s">
        <v>19</v>
      </c>
      <c r="D18" s="17">
        <v>0</v>
      </c>
      <c r="E18" s="22">
        <v>0</v>
      </c>
      <c r="F18" s="2">
        <f t="shared" si="0"/>
        <v>0</v>
      </c>
      <c r="G18" s="2">
        <f>F18*(1+'Základní identifikační údaje'!$C$11)</f>
        <v>0</v>
      </c>
    </row>
    <row r="19" spans="2:8" x14ac:dyDescent="0.3">
      <c r="B19" s="20"/>
      <c r="C19" s="21" t="s">
        <v>19</v>
      </c>
      <c r="D19" s="17">
        <v>0</v>
      </c>
      <c r="E19" s="22">
        <v>0</v>
      </c>
      <c r="F19" s="2">
        <f t="shared" si="0"/>
        <v>0</v>
      </c>
      <c r="G19" s="2">
        <f>F19*(1+'Základní identifikační údaje'!$C$11)</f>
        <v>0</v>
      </c>
    </row>
    <row r="20" spans="2:8" x14ac:dyDescent="0.3">
      <c r="B20" s="20"/>
      <c r="C20" s="21" t="s">
        <v>19</v>
      </c>
      <c r="D20" s="17">
        <v>0</v>
      </c>
      <c r="E20" s="22">
        <v>0</v>
      </c>
      <c r="F20" s="2">
        <f t="shared" si="0"/>
        <v>0</v>
      </c>
      <c r="G20" s="2">
        <f>F20*(1+'Základní identifikační údaje'!$C$11)</f>
        <v>0</v>
      </c>
    </row>
    <row r="21" spans="2:8" x14ac:dyDescent="0.3">
      <c r="B21" s="20"/>
      <c r="C21" s="21" t="s">
        <v>19</v>
      </c>
      <c r="D21" s="17">
        <v>0</v>
      </c>
      <c r="E21" s="22">
        <v>0</v>
      </c>
      <c r="F21" s="2">
        <f t="shared" si="0"/>
        <v>0</v>
      </c>
      <c r="G21" s="2">
        <f>F21*(1+'Základní identifikační údaje'!$C$11)</f>
        <v>0</v>
      </c>
    </row>
    <row r="22" spans="2:8" x14ac:dyDescent="0.3">
      <c r="B22" s="20"/>
      <c r="C22" s="21" t="s">
        <v>19</v>
      </c>
      <c r="D22" s="17">
        <v>0</v>
      </c>
      <c r="E22" s="22">
        <v>0</v>
      </c>
      <c r="F22" s="2">
        <f t="shared" si="0"/>
        <v>0</v>
      </c>
      <c r="G22" s="2">
        <f>F22*(1+'Základní identifikační údaje'!$C$11)</f>
        <v>0</v>
      </c>
    </row>
    <row r="23" spans="2:8" x14ac:dyDescent="0.3">
      <c r="B23" s="20"/>
      <c r="C23" s="21" t="s">
        <v>19</v>
      </c>
      <c r="D23" s="17">
        <v>0</v>
      </c>
      <c r="E23" s="22">
        <v>0</v>
      </c>
      <c r="F23" s="2">
        <f t="shared" si="0"/>
        <v>0</v>
      </c>
      <c r="G23" s="2">
        <f>F23*(1+'Základní identifikační údaje'!$C$11)</f>
        <v>0</v>
      </c>
    </row>
    <row r="25" spans="2:8" x14ac:dyDescent="0.3">
      <c r="B25" s="23" t="s">
        <v>36</v>
      </c>
      <c r="C25" s="25"/>
      <c r="D25" s="3"/>
      <c r="E25" s="3"/>
      <c r="F25" s="4">
        <f>SUM(F3:F23)</f>
        <v>0</v>
      </c>
      <c r="G25" s="15"/>
    </row>
    <row r="26" spans="2:8" x14ac:dyDescent="0.3">
      <c r="B26" s="23" t="s">
        <v>37</v>
      </c>
      <c r="C26" s="25"/>
      <c r="D26" s="3"/>
      <c r="E26" s="3"/>
      <c r="F26" s="3"/>
      <c r="G26" s="4">
        <f>F25*(1+'Základní identifikační údaje'!C11)</f>
        <v>0</v>
      </c>
      <c r="H26" s="15" t="str">
        <f>IF(G26&gt;14300000,"⚠ Překročen maximální limit dle čl. 3 dokumentu ""Výzva k podání nabídek""","")</f>
        <v/>
      </c>
    </row>
  </sheetData>
  <sheetProtection algorithmName="SHA-512" hashValue="K2DUqhkKsFvf9ciTD6G2/o30B6BHPKc8muMcKuXd/e+O+D+wWi9H5Bt10O56ohQESqE0m6NIKQnHNip9Jkuy5A==" saltValue="P74kG/v5ejDyLZtaamJIag==" spinCount="100000" sheet="1" objects="1" scenarios="1"/>
  <mergeCells count="2">
    <mergeCell ref="B26:C26"/>
    <mergeCell ref="B25:C25"/>
  </mergeCells>
  <conditionalFormatting sqref="G26">
    <cfRule type="cellIs" dxfId="0" priority="1" operator="greaterThan">
      <formula>14300000</formula>
    </cfRule>
  </conditionalFormatting>
  <dataValidations count="1">
    <dataValidation type="list" allowBlank="1" showInputMessage="1" showErrorMessage="1" sqref="B3:B23" xr:uid="{CE9DCD29-E0FD-4371-A6A1-9639D4912703}">
      <formula1>$I$3:$I$9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4288-9A1E-4027-AE71-B762D2977B05}">
  <dimension ref="B2:H6"/>
  <sheetViews>
    <sheetView workbookViewId="0">
      <selection activeCell="D6" sqref="D6"/>
    </sheetView>
  </sheetViews>
  <sheetFormatPr defaultRowHeight="14.4" x14ac:dyDescent="0.3"/>
  <cols>
    <col min="1" max="1" width="2.5546875" customWidth="1"/>
    <col min="2" max="2" width="41.5546875" bestFit="1" customWidth="1"/>
    <col min="3" max="3" width="48.21875" customWidth="1"/>
    <col min="4" max="4" width="30.44140625" bestFit="1" customWidth="1"/>
    <col min="5" max="5" width="30.109375" bestFit="1" customWidth="1"/>
    <col min="6" max="6" width="26.5546875" bestFit="1" customWidth="1"/>
    <col min="7" max="7" width="26.5546875" customWidth="1"/>
    <col min="8" max="8" width="42.5546875" customWidth="1"/>
  </cols>
  <sheetData>
    <row r="2" spans="2:8" x14ac:dyDescent="0.3"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48</v>
      </c>
    </row>
    <row r="3" spans="2:8" ht="43.2" x14ac:dyDescent="0.3">
      <c r="B3" s="7" t="s">
        <v>25</v>
      </c>
      <c r="C3" s="8" t="s">
        <v>31</v>
      </c>
      <c r="D3" s="5">
        <v>12</v>
      </c>
      <c r="E3" s="22">
        <v>0</v>
      </c>
      <c r="F3" s="2">
        <f>D3*E3</f>
        <v>0</v>
      </c>
      <c r="G3" s="2">
        <f>F3*(1+'Základní identifikační údaje'!C11)</f>
        <v>0</v>
      </c>
      <c r="H3" s="15" t="str">
        <f>IF(G3&gt;500000,"⚠ Překročen maximální limit dle čl. 5.1 dokumentu ""Příloha č. 6 - Servisní smlouva""","")</f>
        <v/>
      </c>
    </row>
    <row r="5" spans="2:8" x14ac:dyDescent="0.3">
      <c r="B5" s="1" t="s">
        <v>20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55</v>
      </c>
    </row>
    <row r="6" spans="2:8" ht="57.6" x14ac:dyDescent="0.3">
      <c r="B6" s="6" t="s">
        <v>33</v>
      </c>
      <c r="C6" s="8" t="s">
        <v>30</v>
      </c>
      <c r="D6" s="17">
        <v>300</v>
      </c>
      <c r="E6" s="22">
        <v>0</v>
      </c>
      <c r="F6" s="2">
        <f>D6*E6</f>
        <v>0</v>
      </c>
      <c r="G6" s="2">
        <f>F6*(1+'Základní identifikační údaje'!C11)</f>
        <v>0</v>
      </c>
      <c r="H6" s="15" t="str">
        <f>IF(G6&gt;500000,"⚠ Překročen maximální limit dle čl. 5.1 dokumentu ""Příloha č. 6 - Servisní smlouva""","")</f>
        <v/>
      </c>
    </row>
  </sheetData>
  <sheetProtection algorithmName="SHA-512" hashValue="CrgsvczdSNeN3y5CNFxuR/d1fYriYVhwTGm7ZsW1BEuumcBUpSaDXfXggXpsJjsh6km6ho0/kgHM5fuHbnjUNA==" saltValue="6xLlowQ0eatVd6CtLTBThQ==" spinCount="100000" sheet="1" objects="1" scenarios="1"/>
  <dataValidations count="3">
    <dataValidation type="whole" allowBlank="1" showInputMessage="1" showErrorMessage="1" errorTitle="Povolené rozmezí" error="Povolené rozmezí je možné dle dokumentu &quot;Výzva k podání nabídek&quot; pouze mezi 300 a 500 člověkohodin." promptTitle="Povolené rozmezí" prompt="Povolené rozmezí je možné dle dokumentu &quot;Výzva k podání nabídek&quot; pouze mezi 300 a 500 člověkohodin." sqref="D6" xr:uid="{D7D4B1F8-FA9D-41A0-A46B-E48021246E74}">
      <formula1>300</formula1>
      <formula2>500</formula2>
    </dataValidation>
    <dataValidation operator="lessThanOrEqual" allowBlank="1" showInputMessage="1" showErrorMessage="1" sqref="F3:G3" xr:uid="{EFC9D26A-EEC6-44E6-8B88-EA615015265A}"/>
    <dataValidation operator="lessThanOrEqual" allowBlank="1" showInputMessage="1" showErrorMessage="1" error="Zadaná částka nesmí překročit 500 000 Kč s DPH, jak je uvedeno v čl. 5.1 Přílohy č. 6 - Servisní smlouva." sqref="E3" xr:uid="{765E2CDC-FEFB-44B2-8469-3D5171024434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768F51E3DB3469E07B537130901C2" ma:contentTypeVersion="7" ma:contentTypeDescription="Create a new document." ma:contentTypeScope="" ma:versionID="7ec845f7d90d35d679238c63ac7470fc">
  <xsd:schema xmlns:xsd="http://www.w3.org/2001/XMLSchema" xmlns:xs="http://www.w3.org/2001/XMLSchema" xmlns:p="http://schemas.microsoft.com/office/2006/metadata/properties" xmlns:ns2="fadc44ed-2864-4b24-8903-1c5c29c4f8b3" targetNamespace="http://schemas.microsoft.com/office/2006/metadata/properties" ma:root="true" ma:fieldsID="657b38f9bdd52247fce058c4d352ea46" ns2:_="">
    <xsd:import namespace="fadc44ed-2864-4b24-8903-1c5c29c4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c44ed-2864-4b24-8903-1c5c29c4f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68274-43DD-4D52-BB5E-A1933D7F1FF5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adc44ed-2864-4b24-8903-1c5c29c4f8b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3F4E8D-CB2B-4829-BEAB-558A32945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8871B-61BA-4257-9C3C-D4D161D8B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dc44ed-2864-4b24-8903-1c5c29c4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Základní identifikační údaje</vt:lpstr>
      <vt:lpstr>Cena implementace</vt:lpstr>
      <vt:lpstr>Servisní náklady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Vojtech Rehak</dc:creator>
  <cp:keywords/>
  <dc:description/>
  <cp:lastModifiedBy>Czerná Eva</cp:lastModifiedBy>
  <cp:revision/>
  <dcterms:created xsi:type="dcterms:W3CDTF">2025-06-25T09:05:19Z</dcterms:created>
  <dcterms:modified xsi:type="dcterms:W3CDTF">2025-07-17T08:46:17Z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0x010100E07768F51E3DB3469E07B537130901C2</vt:lpwstr>
  </property>
</Properties>
</file>