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Dno a levý břeh" sheetId="2" r:id="rId2"/>
    <sheet name="SO 02 - Ostrov u pravého ..." sheetId="3" r:id="rId3"/>
    <sheet name="VON - Vedlejší a ostatní 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Dno a levý břeh'!$C$82:$K$122</definedName>
    <definedName name="_xlnm.Print_Area" localSheetId="1">'SO 01 - Dno a levý břeh'!$C$70:$J$122</definedName>
    <definedName name="_xlnm.Print_Titles" localSheetId="1">'SO 01 - Dno a levý břeh'!$82:$82</definedName>
    <definedName name="_xlnm._FilterDatabase" localSheetId="2" hidden="1">'SO 02 - Ostrov u pravého ...'!$C$80:$K$130</definedName>
    <definedName name="_xlnm.Print_Area" localSheetId="2">'SO 02 - Ostrov u pravého ...'!$C$68:$J$130</definedName>
    <definedName name="_xlnm.Print_Titles" localSheetId="2">'SO 02 - Ostrov u pravého ...'!$80:$80</definedName>
    <definedName name="_xlnm._FilterDatabase" localSheetId="3" hidden="1">'VON - Vedlejší a ostatní ...'!$C$81:$K$165</definedName>
    <definedName name="_xlnm.Print_Area" localSheetId="3">'VON - Vedlejší a ostatní ...'!$C$69:$J$165</definedName>
    <definedName name="_xlnm.Print_Titles" localSheetId="3">'VON - Vedlejší a ostatní ...'!$81:$81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62"/>
  <c r="BH162"/>
  <c r="BF162"/>
  <c r="BE162"/>
  <c r="T162"/>
  <c r="R162"/>
  <c r="P162"/>
  <c r="BI159"/>
  <c r="BH159"/>
  <c r="BF159"/>
  <c r="BE159"/>
  <c r="T159"/>
  <c r="R159"/>
  <c r="P159"/>
  <c r="BI156"/>
  <c r="BH156"/>
  <c r="BF156"/>
  <c r="BE156"/>
  <c r="T156"/>
  <c r="R156"/>
  <c r="P156"/>
  <c r="BI152"/>
  <c r="BH152"/>
  <c r="BF152"/>
  <c r="BE152"/>
  <c r="T152"/>
  <c r="R152"/>
  <c r="P152"/>
  <c r="BI147"/>
  <c r="BH147"/>
  <c r="BF147"/>
  <c r="BE147"/>
  <c r="T147"/>
  <c r="R147"/>
  <c r="P147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BI133"/>
  <c r="BH133"/>
  <c r="BF133"/>
  <c r="BE133"/>
  <c r="T133"/>
  <c r="R133"/>
  <c r="P133"/>
  <c r="BI130"/>
  <c r="BH130"/>
  <c r="BF130"/>
  <c r="BE130"/>
  <c r="T130"/>
  <c r="R130"/>
  <c r="P130"/>
  <c r="BI126"/>
  <c r="BH126"/>
  <c r="BF126"/>
  <c r="BE126"/>
  <c r="T126"/>
  <c r="R126"/>
  <c r="P126"/>
  <c r="BI120"/>
  <c r="BH120"/>
  <c r="BF120"/>
  <c r="BE120"/>
  <c r="T120"/>
  <c r="R120"/>
  <c r="P120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99"/>
  <c r="BH99"/>
  <c r="BF99"/>
  <c r="BE99"/>
  <c r="T99"/>
  <c r="R99"/>
  <c r="P99"/>
  <c r="BI85"/>
  <c r="BH85"/>
  <c r="BF85"/>
  <c r="BE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3" r="J37"/>
  <c r="J36"/>
  <c i="1" r="AY56"/>
  <c i="3" r="J35"/>
  <c i="1" r="AX56"/>
  <c i="3" r="BI118"/>
  <c r="BH118"/>
  <c r="BF118"/>
  <c r="BE118"/>
  <c r="T118"/>
  <c r="R118"/>
  <c r="P118"/>
  <c r="BI102"/>
  <c r="BH102"/>
  <c r="BF102"/>
  <c r="BE102"/>
  <c r="T102"/>
  <c r="R102"/>
  <c r="P102"/>
  <c r="BI95"/>
  <c r="BH95"/>
  <c r="BF95"/>
  <c r="BE95"/>
  <c r="T95"/>
  <c r="R95"/>
  <c r="P95"/>
  <c r="BI84"/>
  <c r="BH84"/>
  <c r="BF84"/>
  <c r="BE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119"/>
  <c r="BH119"/>
  <c r="BF119"/>
  <c r="BE119"/>
  <c r="T119"/>
  <c r="T118"/>
  <c r="T117"/>
  <c r="R119"/>
  <c r="R118"/>
  <c r="R117"/>
  <c r="P119"/>
  <c r="P118"/>
  <c r="P117"/>
  <c r="BI113"/>
  <c r="BH113"/>
  <c r="BF113"/>
  <c r="BE113"/>
  <c r="T113"/>
  <c r="R113"/>
  <c r="P113"/>
  <c r="BI110"/>
  <c r="BH110"/>
  <c r="BF110"/>
  <c r="BE110"/>
  <c r="T110"/>
  <c r="R110"/>
  <c r="P110"/>
  <c r="BI104"/>
  <c r="BH104"/>
  <c r="BF104"/>
  <c r="BE104"/>
  <c r="T104"/>
  <c r="R104"/>
  <c r="P104"/>
  <c r="BI98"/>
  <c r="BH98"/>
  <c r="BF98"/>
  <c r="BE98"/>
  <c r="T98"/>
  <c r="R98"/>
  <c r="P98"/>
  <c r="BI92"/>
  <c r="BH92"/>
  <c r="BF92"/>
  <c r="BE92"/>
  <c r="T92"/>
  <c r="R92"/>
  <c r="P92"/>
  <c r="BI86"/>
  <c r="BH86"/>
  <c r="BF86"/>
  <c r="BE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" r="L50"/>
  <c r="AM50"/>
  <c r="AM49"/>
  <c r="L49"/>
  <c r="AM47"/>
  <c r="L47"/>
  <c r="L45"/>
  <c r="L44"/>
  <c i="2" r="BK119"/>
  <c r="J119"/>
  <c r="BK113"/>
  <c r="J113"/>
  <c r="BK110"/>
  <c r="J110"/>
  <c r="BK104"/>
  <c r="J104"/>
  <c r="BK98"/>
  <c r="J98"/>
  <c r="BK92"/>
  <c r="J92"/>
  <c r="BK86"/>
  <c r="J86"/>
  <c i="1" r="AS54"/>
  <c i="3" r="BK118"/>
  <c r="J118"/>
  <c r="BK102"/>
  <c r="J102"/>
  <c r="BK95"/>
  <c r="J95"/>
  <c r="BK84"/>
  <c r="J84"/>
  <c i="4" r="BK162"/>
  <c r="J162"/>
  <c r="BK159"/>
  <c r="J159"/>
  <c r="BK156"/>
  <c r="J156"/>
  <c r="BK152"/>
  <c r="J152"/>
  <c r="BK147"/>
  <c r="J147"/>
  <c r="BK143"/>
  <c r="J143"/>
  <c r="BK140"/>
  <c r="J140"/>
  <c r="BK137"/>
  <c r="J137"/>
  <c r="BK133"/>
  <c r="J133"/>
  <c r="BK130"/>
  <c r="J130"/>
  <c r="BK126"/>
  <c r="J126"/>
  <c r="BK120"/>
  <c r="J120"/>
  <c r="BK116"/>
  <c r="J116"/>
  <c r="BK113"/>
  <c r="J113"/>
  <c r="BK110"/>
  <c r="J110"/>
  <c r="BK99"/>
  <c r="J99"/>
  <c r="BK85"/>
  <c r="J85"/>
  <c i="2" l="1" r="BK85"/>
  <c r="J85"/>
  <c r="J61"/>
  <c r="P85"/>
  <c r="P84"/>
  <c r="P83"/>
  <c i="1" r="AU55"/>
  <c i="2" r="R85"/>
  <c r="R84"/>
  <c r="R83"/>
  <c r="T85"/>
  <c r="T84"/>
  <c r="T83"/>
  <c i="3" r="BK83"/>
  <c r="J83"/>
  <c r="J61"/>
  <c r="P83"/>
  <c r="P82"/>
  <c r="P81"/>
  <c i="1" r="AU56"/>
  <c i="3" r="R83"/>
  <c r="R82"/>
  <c r="R81"/>
  <c r="T83"/>
  <c r="T82"/>
  <c r="T81"/>
  <c i="4" r="BK119"/>
  <c r="J119"/>
  <c r="J62"/>
  <c r="P119"/>
  <c r="P84"/>
  <c r="P83"/>
  <c r="P82"/>
  <c i="1" r="AU57"/>
  <c i="4" r="R119"/>
  <c r="R84"/>
  <c r="R83"/>
  <c r="R82"/>
  <c r="T119"/>
  <c r="T84"/>
  <c r="T83"/>
  <c r="T82"/>
  <c i="2" r="BK118"/>
  <c r="J118"/>
  <c r="J63"/>
  <c i="4" r="BK84"/>
  <c r="J84"/>
  <c r="J61"/>
  <c r="E48"/>
  <c r="J52"/>
  <c r="F55"/>
  <c r="BG85"/>
  <c r="BG99"/>
  <c r="BG110"/>
  <c r="BG113"/>
  <c r="BG116"/>
  <c r="BG120"/>
  <c r="BG126"/>
  <c r="BG130"/>
  <c r="BG133"/>
  <c r="BG137"/>
  <c r="BG140"/>
  <c r="BG143"/>
  <c r="BG147"/>
  <c r="BG152"/>
  <c r="BG156"/>
  <c r="BG159"/>
  <c r="BG162"/>
  <c i="3" r="E48"/>
  <c r="J52"/>
  <c r="F55"/>
  <c r="BG84"/>
  <c r="BG95"/>
  <c r="BG102"/>
  <c r="BG118"/>
  <c i="2" r="E48"/>
  <c r="J52"/>
  <c r="F55"/>
  <c r="BG86"/>
  <c r="BG92"/>
  <c r="BG98"/>
  <c r="BG104"/>
  <c r="BG110"/>
  <c r="BG113"/>
  <c r="BG119"/>
  <c r="F33"/>
  <c i="1" r="AZ55"/>
  <c i="2" r="J33"/>
  <c i="1" r="AV55"/>
  <c i="2" r="F34"/>
  <c i="1" r="BA55"/>
  <c i="2" r="J34"/>
  <c i="1" r="AW55"/>
  <c i="2" r="F36"/>
  <c i="1" r="BC55"/>
  <c i="2" r="F37"/>
  <c i="1" r="BD55"/>
  <c i="3" r="F33"/>
  <c i="1" r="AZ56"/>
  <c i="3" r="J33"/>
  <c i="1" r="AV56"/>
  <c i="3" r="F34"/>
  <c i="1" r="BA56"/>
  <c i="3" r="J34"/>
  <c i="1" r="AW56"/>
  <c i="3" r="F36"/>
  <c i="1" r="BC56"/>
  <c i="3" r="F37"/>
  <c i="1" r="BD56"/>
  <c i="4" r="F33"/>
  <c i="1" r="AZ57"/>
  <c i="4" r="J33"/>
  <c i="1" r="AV57"/>
  <c i="4" r="F34"/>
  <c i="1" r="BA57"/>
  <c i="4" r="J34"/>
  <c i="1" r="AW57"/>
  <c i="4" r="F36"/>
  <c i="1" r="BC57"/>
  <c i="4" r="F37"/>
  <c i="1" r="BD57"/>
  <c i="2" l="1" r="BK117"/>
  <c r="J117"/>
  <c r="J62"/>
  <c i="3" r="BK82"/>
  <c r="J82"/>
  <c r="J60"/>
  <c i="4" r="BK83"/>
  <c r="J83"/>
  <c r="J60"/>
  <c i="1" r="AU54"/>
  <c r="AT55"/>
  <c i="2" r="F35"/>
  <c i="1" r="BB55"/>
  <c r="AT56"/>
  <c i="3" r="F35"/>
  <c i="1" r="BB56"/>
  <c r="AT57"/>
  <c i="4" r="F35"/>
  <c i="1" r="BB57"/>
  <c r="BD54"/>
  <c r="W33"/>
  <c r="BC54"/>
  <c r="W32"/>
  <c r="BA54"/>
  <c r="W30"/>
  <c r="AZ54"/>
  <c r="W29"/>
  <c i="2" l="1" r="BK84"/>
  <c r="J84"/>
  <c r="J60"/>
  <c i="3" r="BK81"/>
  <c r="J81"/>
  <c r="J59"/>
  <c i="4" r="BK82"/>
  <c r="J82"/>
  <c r="J59"/>
  <c i="1" r="BB54"/>
  <c r="W31"/>
  <c r="AW54"/>
  <c r="AK30"/>
  <c r="AV54"/>
  <c r="AK29"/>
  <c r="AY54"/>
  <c i="2" l="1" r="BK83"/>
  <c r="J83"/>
  <c r="J59"/>
  <c i="4" r="J30"/>
  <c i="1" r="AG57"/>
  <c i="3" r="J30"/>
  <c i="1" r="AG56"/>
  <c r="AT54"/>
  <c r="AX54"/>
  <c i="3" l="1" r="J39"/>
  <c i="4" r="J39"/>
  <c i="1" r="AN56"/>
  <c r="AN57"/>
  <c i="2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<sst xmlns="http://schemas.openxmlformats.org/spreadsheetml/2006/main">
  <si>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</si>
  <si>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</si>
  <si>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</si>
  <si>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</si>
  <si>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</si>
  <si>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{e000f827-e48d-4beb-b834-9f4ecc5688ff}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</si>
  <si>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</si>
  <si>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</si>
  <si>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</si>
  <si>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</si>
  <si>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</si>
  <si>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</si>
  <si>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</si>
  <si>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</si>
  <si>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129251012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</si>
  <si>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</si>
  <si>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</si>
  <si>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Labe, Vysoká n.L., odstranění nánosů, ř.km 987,670 - 987,863</t>
  </si>
  <si>
    <t>KSO:</t>
  </si>
  <si>
    <t/>
  </si>
  <si>
    <t>CC-CZ:</t>
  </si>
  <si>
    <t>Místo:</t>
  </si>
  <si>
    <t>Vysoká n.L.</t>
  </si>
  <si>
    <t>Datum:</t>
  </si>
  <si>
    <t>2.7.2025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</si>
  <si>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</si>
  <si>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</si>
  <si>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</si>
  <si>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</si>
  <si>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</si>
  <si>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</si>
  <si>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</si>
  <si>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</si>
  <si>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</si>
  <si>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Ing. Jan Kapsa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</si>
  <si>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</si>
  <si>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</si>
  <si>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</si>
  <si>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</si>
  <si>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</si>
  <si>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</si>
  <si>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</si>
  <si>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</si>
  <si>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</si>
  <si>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</si>
  <si>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</si>
  <si>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</si>
  <si>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</si>
  <si>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</si>
  <si>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</si>
  <si>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</si>
  <si>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</si>
  <si>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</si>
  <si>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</si>
  <si>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</si>
  <si>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</si>
  <si>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</si>
  <si>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</si>
  <si>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</si>
  <si>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</si>
  <si>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</si>
  <si>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</si>
  <si>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</si>
  <si>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</si>
  <si>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</si>
  <si>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</si>
  <si>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</si>
  <si>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</si>
  <si>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</si>
  <si>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</si>
  <si>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</si>
  <si>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</si>
  <si>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</si>
  <si>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</si>
  <si>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</si>
  <si>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</si>
  <si>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</si>
  <si>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</si>
  <si>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</si>
  <si>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</si>
  <si>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Dno a levý břeh</t>
  </si>
  <si>
    <t>STA</t>
  </si>
  <si>
    <t>1</t>
  </si>
  <si>
    <t>{a7de87db-9e6d-448c-8b33-0343ef12a0d7}</t>
  </si>
  <si>
    <t>2</t>
  </si>
  <si>
    <t>SO 02</t>
  </si>
  <si>
    <t>Ostrov u pravého břehu</t>
  </si>
  <si>
    <t>{09315240-044e-4cf4-9130-636bb24e7153}</t>
  </si>
  <si>
    <t>VON</t>
  </si>
  <si>
    <t>Vedlejší a ostatní náklady</t>
  </si>
  <si>
    <t>{92bfd36a-7c84-4581-8a45-d5fa2ad20463}</t>
  </si>
  <si>
    <t>KRYCÍ LIST SOUPISU PRACÍ</t>
  </si>
  <si>
    <t>Objekt:</t>
  </si>
  <si>
    <t>SO 01 - Dno a levý břeh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</si>
  <si>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</si>
  <si>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</si>
  <si>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</si>
  <si>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</si>
  <si>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</si>
  <si>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</si>
  <si>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</si>
  <si>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</si>
  <si>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</si>
  <si>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</si>
  <si>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</si>
  <si>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</si>
  <si>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</si>
  <si>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</si>
  <si>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</si>
  <si>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</si>
  <si>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</si>
  <si>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</si>
  <si>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</si>
  <si>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</si>
  <si>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</si>
  <si>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</si>
  <si>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</si>
  <si>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</si>
  <si>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</si>
  <si>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</si>
  <si>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AGR1-01</t>
  </si>
  <si>
    <t>Vytěžení nánosů</t>
  </si>
  <si>
    <t>m3</t>
  </si>
  <si>
    <t>512</t>
  </si>
  <si>
    <t>4</t>
  </si>
  <si>
    <t>-516898448</t>
  </si>
  <si>
    <t>P</t>
  </si>
  <si>
    <t>Poznámka k položce:_x000d_
- Zpracovatel PD předpokládá vytěžení náplavů pod hladinou pomocí podvodního dozéru s vyhrnutím materiálu u levého břehu pod sjezdem k odsáknutí a nakládce._x000d_
Vytěžení náplavů na levém břehu nad hladinou se předpokládá pomocí pásového rýpadla s přemístěním do prostoru pod sjezdem k nakládce. _x000d_
- Zhotovitel může použít i jinou, jím zvolenou mechanizaci a technologický postup těžby._x000d_
- Zhotovitel si prověří v terénu místní podmínky včetně únosnosti dna v rozsahu celé plochy těžby ve vztahu k jím zvolené strojní mechanizaci a technologii těžby._x000d_
- Součástí položky jsou veškeré náklady spojené s realizací těžby, tj. doprava mechanizace na staveniště, pomocné konstrukce jako např. vjezdy, jímky, hrázky, rýhy pro odklon proudu, apod., včetně jejich odstranění._x000d_
- Součástí položky je i veškeré svahování a urovnání povrchů dna a břehů do projektovaného tvaru.</t>
  </si>
  <si>
    <t>VV</t>
  </si>
  <si>
    <t>viz výkres č. 7</t>
  </si>
  <si>
    <t>"nános pod vodou"5482</t>
  </si>
  <si>
    <t xml:space="preserve">"nános nad vodou"  2630 </t>
  </si>
  <si>
    <t>Součet</t>
  </si>
  <si>
    <t>AGR1-02</t>
  </si>
  <si>
    <t>Přemístění a manipulace s vytěženým materiálem vodorovně i svisle (na meziskládku, k využití, k likvidaci, ...) včetně naložení na dopravní prostředek</t>
  </si>
  <si>
    <t>-125908191</t>
  </si>
  <si>
    <t>Poznámka k položce:_x000d_
Včetně veškerých případných nákladů spojených s přesunem materiálu např. poplatku za uložení na meziskládce.</t>
  </si>
  <si>
    <t>3</t>
  </si>
  <si>
    <t>AGR1-03</t>
  </si>
  <si>
    <t>Likvidace vytěženého materiálu včetně případného poplatku za uložení</t>
  </si>
  <si>
    <t>-914282537</t>
  </si>
  <si>
    <t>Poznámka k položce:_x000d_
V PŘÍPADĚ ODKUPU VYZÍSKANÉHO ŘÍČNÍHO MATERIÁLU UCHAZEČ UVEDE_x000d_JEDNOTKOVOU CENU V POLOŽCE Č. AGR 1-04
 A JEDNOTKOVOU CENU U_x000d_POLOŽKY Č. AGR1-03 NEVYPLŇUJE !!!
_x000d_
- Likvidace v souladu se zákonem 541/2020 Sb. A jeho prováděcími předpisy_x000d_
- Dle provedeného rozboru směsného vzorku nánosu (tab. 5.4. vyhl. 273/2021 Sb.) lze materiál využít k zasypávání, a to i do svrchní vrstvy._x000d_
- Součástí položky je i vytřídění a likvidace veškerých příměsí obsažených v náplavu, které nelze využít k zasypávání v souladu se zákonem. Půjde zejména o rozměrnější antropogenní (komunální) odpad, dále větší větve, kořeny, atd. Součástí položky je i likvidace tohoto odpadu včetně poplatku za uložení na příslušné skládce._x000d_
- Součástí položky jsou i veškeré další rozbory nánosu (chemické či fyzikální) z důvodu aktualizace anebo požadavku příslušného zařízení.</t>
  </si>
  <si>
    <t>AGR1-04</t>
  </si>
  <si>
    <t>Odkup vyzískaného říčního materiálu</t>
  </si>
  <si>
    <t>-1800795132</t>
  </si>
  <si>
    <t xml:space="preserve">Poznámka k položce:_x000d_
V PŘÍPADĚ LIKVIDACE NÁNOSU JAKO ODPADU V SOULADU S LEGISLATIVOU UCHAZEČ UVEDE JEDNOTKOVOU CENU V POLOŽCE Č. AGR 1-03  A JEDNOTKOVOU CENU U POLOŽKY Č. AGR1-04 NEVYPLŇUJE !!!_x000d_
_x000d_
- Zhotovitel bere na vědomí, že sediment odkupuje jako surový říční materiál a nejedná se o výrobek, tedy objednatel neposkytuje kromě již uvedených informací žádné certifikace a podobně. Přechod vlastnictví a rizika k tomuto materiálu přechází z objednatele na zhotovitele okamžikem vytěžení materiálu z vodního prostředí. _x000d_
- Zhotovitel při stanovení nabídkové ceny za odkup zohlední veškeré náklady na úpravu vytěženého materiálu např. odvodnění, třídění, zajištění případných rozborů a zkoušek materiálu nezbytných pro jeho použití v souladu se zákonem, včetně předpokladu, že část vytěženého materiálu nelze druhotně využít např. komunální odpad, dřevní hmota.</t>
  </si>
  <si>
    <t>"nános pod vodou"- 5482</t>
  </si>
  <si>
    <t xml:space="preserve">"nános nad vodou"  - 2630</t>
  </si>
  <si>
    <t>5</t>
  </si>
  <si>
    <t>AGR1-05</t>
  </si>
  <si>
    <t>Odstranění, odvoz a likvidace naplaveného dřeva včetně případného poplatku za uložení (převzetí)</t>
  </si>
  <si>
    <t>kpl</t>
  </si>
  <si>
    <t>-1762749468</t>
  </si>
  <si>
    <t xml:space="preserve">Poznámka k položce:_x000d_
- Předmětem položky je odstranění veškerého naplaveného dřeva z obou ostrovů, tj. jeho vyproštění, přemístění k místu nakládky, , rozřezání, naložení na dopravní prostředek a odvoz k likvidaci / využití. Součástí položky jsou i veškeré náklady spojené s likvidací / využitím dřevní hmoty v souladu se zákonem 541/2020 Sb., včetně případného poplatku za uložení na příslušné skládce._x000d_
- Předpokládá se převzetí dřevní hmoty zařízením přijímajícím biologicky rozložitelný odpad včetně uhrazení poplatku za převzetí. Zhotovitel však může zvolit i jiný způsob využití / likvidace v souladu se zákonem, např. štěpkování vlastními prostředky._x000d_
- Odhadovaný objem naplaveného dřeva ve stavu, v jakém se nachází je cca 172 m3 a čistý objem dřevní hmoty cca 172 x 0,3 = 51,6 m3. Hmotnost při objemové hmotnosti 800 kg/m3 pak odpovídá cca 41 t._x000d_
</t>
  </si>
  <si>
    <t>"Naplavené dřevo na ostrovech"1</t>
  </si>
  <si>
    <t>6</t>
  </si>
  <si>
    <t>112251103</t>
  </si>
  <si>
    <t>Odstranění pařezů průměru přes 500 do 700 mm</t>
  </si>
  <si>
    <t>kus</t>
  </si>
  <si>
    <t>-605863758</t>
  </si>
  <si>
    <t>Online PSC</t>
  </si>
  <si>
    <t>https://podminky.urs.cz/item/CS_URS_2025_01/112251103</t>
  </si>
  <si>
    <t>pařezy vícečetných vrb</t>
  </si>
  <si>
    <t>9</t>
  </si>
  <si>
    <t>Ostatní konstrukce a práce, bourání</t>
  </si>
  <si>
    <t>997</t>
  </si>
  <si>
    <t>Přesun sutě</t>
  </si>
  <si>
    <t>7</t>
  </si>
  <si>
    <t>AGR1-06</t>
  </si>
  <si>
    <t>Likvidace dřevní hmoty z pařezů podle platné legislativy, položka obsahuje naložení, přemístění, složení a poplatek za skládku</t>
  </si>
  <si>
    <t>745710069</t>
  </si>
  <si>
    <t>5 ks,dle pol. odstranění pařezů průměru přes 500 do 700 mm</t>
  </si>
  <si>
    <t>SO 02 - Ostrov u pravého břehu</t>
  </si>
  <si>
    <t>AGR2-01</t>
  </si>
  <si>
    <t>-1869467593</t>
  </si>
  <si>
    <t>Poznámka k položce:_x000d_
- Zpracovatel PD předpokládá vytěžení náplavů pod hladinou pomocí podvodního dozéru s vyhrnutím materiálu u levého břehu pod sjezdem k odsáknutí a nakládce._x000d_
- Zhotovitel může použít i jinou, jím zvolenou mechanizaci a technologický postup těžby._x000d_
- Zhotovitel si prověří v terénu místní podmínky včetně únosnosti dna v rozsahu celé plochy těžby ve vztahu k jím zvolené strojní mechanizaci a technologii těžby._x000d_
- Součástí položky jsou veškeré náklady spojené s realizací těžby, tj. doprava mechanizace na staveniště, pomocné konstrukce jako např. vjezdy, jímky, hrázky, rýhy pro odklon proudu, apod., včetně jejich odstranění._x000d_
- Součástí položky je i urovnání povrchu dna na projektovanou úroveň.</t>
  </si>
  <si>
    <t>"nános pod vodou"1026</t>
  </si>
  <si>
    <t>"Poznámka k položce:</t>
  </si>
  <si>
    <t>- Zpracovatel PD předpokládá vytěžení pod hladinou pomocí podvodního dozéru s vyhrnutím materiálu u levého břehu pod sjezdem k vysáknutí a nakládce</t>
  </si>
  <si>
    <t>- Zhotovitel může použít i jinou, jím zvolenou mechanizaci a technologický postup těžby.</t>
  </si>
  <si>
    <t>- Zhotovitel si prověří v terénu místní podmínky včetně únosnosti dna v rozsahu celé plochy těžby ve vztahu k jím zvolené strojní mechanizaci a techno</t>
  </si>
  <si>
    <t>- Součástí položky jsou veškeré náklady spojené s realizací těžby, tj. doprava mechanizace na staveniště, pomocné konstrukce jako např. vjezdy, jímky,</t>
  </si>
  <si>
    <t>- Součástí položky je i urovnání povrchu dna na projektovanou úroveň.</t>
  </si>
  <si>
    <t>AGR2-02</t>
  </si>
  <si>
    <t>38565889</t>
  </si>
  <si>
    <t>Poznámka k položce:</t>
  </si>
  <si>
    <t>Včetně veškerých případných nákladů spojených s přesunem materiálu např. poplatku za uložení na meziskládce.</t>
  </si>
  <si>
    <t>AGR2-03</t>
  </si>
  <si>
    <t>-1947842161</t>
  </si>
  <si>
    <t>Poznámka k položce:_x000d_
V PŘÍPADĚ ODKUPU VYZÍSKANÉHO ŘÍČNÍHO MATERIÁLU UCHAZEČ UVEDE_x000d_JEDNOTKOVOU CENU V POLOŽCE Č. AGR 2-04
A JEDNOTKOVOU CENU U_x000d_POLOŽKY
Č. AGR1-03 NEVYPLŇUJE !!!_x000d_
_x000d_
- Likvidace v souladu se zákonem 541/2020 Sb. A jeho prováděcími předpisy_x000d_
- Dle provedeného rozboru směsného vzorku nánosu (tab. 5.4. vyhl. 273/2021 Sb.) lze materiál využít k zasypávání, a to i do svrchní vrstvy._x000d_
- Součástí položky je i vytřídění a likvidace veškerých příměsí obsažených v náplavu, které nelze využít k zasypávání v souladu se zákonem. Půjde zejména o rozměrnější antropogenní (komunální) odpad, dále větší větve, kořeny, atd. Součástí položky je i likvidace tohoto odpadu včetně poplatku za uložení na příslušné skládce._x000d_
- Součástí položky jsou i veškeré další rozbory nánosu (chemické či fyzikální) z důvodu aktualizace anebo požadavku příslušného zařízení.</t>
  </si>
  <si>
    <t>V PŘÍPADĚ ODKUPU VYZÍSKANÉHO ŘÍČNÍHO MATERIÁLU UCHAZEČ UVEDE</t>
  </si>
  <si>
    <t>JEDNOTKOVOU CENU V POLOŽCE Č. AGR 2-04</t>
  </si>
  <si>
    <t xml:space="preserve">A JEDNOTKOVOU CENU U POLOŽKY </t>
  </si>
  <si>
    <t>Č. AGR1-03 NEVYPLŇUJE !!!</t>
  </si>
  <si>
    <t>- Likvidace v souladu se zákonem 541/2020 Sb. A jeho prováděcími předpisy</t>
  </si>
  <si>
    <t>- Dle provedeného rozboru směsného vzorku nánosu (tab. 5.4. vyhl. 273/2021 Sb.) lze materiál využít k zasypávání, a to i do svrchní vrstvy.</t>
  </si>
  <si>
    <t>- Součástí položky je i vytřídění a likvidace veškerých příměsí obsažených v náplavu, které nelze využít k zasypávání v souladu se zákonem</t>
  </si>
  <si>
    <t>Půjde zejména o rozměrnější antropogenní (komunální) odpad, dále větší větve, kořeny, atd.</t>
  </si>
  <si>
    <t>Součástí položky je i likvidace tohoto odpadu včetně poplatku za uložení na příslušné skládce.</t>
  </si>
  <si>
    <t>- Součástí položky jsou i veškeré další rozbory nánosu (chemické či fyzikální) z důvodu aktualizace anebo požadavku příslušného zařízení.</t>
  </si>
  <si>
    <t>"</t>
  </si>
  <si>
    <t>AGR2-04</t>
  </si>
  <si>
    <t>1952923827</t>
  </si>
  <si>
    <t xml:space="preserve">Poznámka k položce:_x000d_
V PŘÍPADĚ LIKVIDACE NÁNOSU JAKO ODPADU V SOULADU S LEGISLATIVOU UCHAZEČ UVEDE JEDNOTKOVOU CENU V POLOŽCE Č. AGR 2-03  A JEDNOTKOVOU CENU U POLOŽKY Č. AGR2-04 NEVYPLŇUJE !!!_x000d_
_x000d_
- Zhotovitel bere na vědomí, že sediment odkupuje jako surový říční materiál a nejedná se o výrobek, tedy objednatel neposkytuje kromě již uvedených informací žádné certifikace a podobně. Přechod vlastnictví a rizika k tomuto materiálu přechází z objednatele na zhotovitele okamžikem vytěžení materiálu z vodního prostředí. _x000d_
- Zhotovitel při stanovení nabídkové ceny za odkup zohlední veškeré náklady na úpravu vytěženého materiálu např. odvodnění, třídění, zajištění případných rozborů a zkoušek materiálu nezbytných pro jeho použití v souladu se zákonem, včetně předpokladu, že část vytěženého materiálu nelze druhotně využít např. komunální odpad, dřevní hmota.</t>
  </si>
  <si>
    <t>"nános pod vodou"- 1026</t>
  </si>
  <si>
    <t>V PŘÍPADĚ LIKVIDACE NÁNOSU JAKO ODPADU V SOULADU S LEGISLATIVOU UCHAZEČ UVEDE JEDNOTKOVOU CENU V POLOŽCE Č. AGR 2-03</t>
  </si>
  <si>
    <t xml:space="preserve">  A JEDNOTKOVOU CENU U POLOŽKY Č. AGR2-04 NEVYPLŇUJE !!!</t>
  </si>
  <si>
    <t>- Zhotovitel bere na vědomí, že sediment odkupuje jako surový říční materiál a nejedná se o výrobek, tedy objednatel neposkytuje kromě již uvedených</t>
  </si>
  <si>
    <t>informací žádné certifikace a podobně.</t>
  </si>
  <si>
    <t xml:space="preserve">Přechod vlastnictví a rizika k tomuto materiálu přechází z objednatele na zhotovitele okamžikem vytěžení materiálu z vodního prostředí. </t>
  </si>
  <si>
    <t xml:space="preserve">- Zhotovitel při stanovení nabídkové ceny za odkup zohlední veškeré náklady na úpravu vytěženého materiálu např. odvodnění, třídění, </t>
  </si>
  <si>
    <t>zajištění případných rozborů a zkoušek materiálu nezbytných pro jeho použití v souladu se zákonem,</t>
  </si>
  <si>
    <t>včetně předpokladu, že část vytěženého materiálu nelze druhotně využít např. komunální odpad, dřevní hmota."</t>
  </si>
  <si>
    <t>VON - Vedlejší a ostatní náklady</t>
  </si>
  <si>
    <t>vrn - Vedlejší rozpočtové náklady</t>
  </si>
  <si>
    <t xml:space="preserve">    VRN3 - Zařízení staveniště</t>
  </si>
  <si>
    <t xml:space="preserve">      OS - Geodetické práce a vytyčení , ostatní náklady</t>
  </si>
  <si>
    <t>vrn</t>
  </si>
  <si>
    <t>Vedlejší rozpočtové náklady</t>
  </si>
  <si>
    <t>VRN3</t>
  </si>
  <si>
    <t>Zařízení staveniště</t>
  </si>
  <si>
    <t>01</t>
  </si>
  <si>
    <t>Zajištění kompletního zařízení staveniště</t>
  </si>
  <si>
    <t>soubor</t>
  </si>
  <si>
    <t>1024</t>
  </si>
  <si>
    <t>837051288</t>
  </si>
  <si>
    <t>Zajištění kompletního zařízení staveniště a jeho připojení na sítě</t>
  </si>
  <si>
    <t>- zajištění místnosti pro TDS v ZS vč. jejího vybavení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</si>
  <si>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</si>
  <si>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</si>
  <si>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komunikací, sjezdů a nájezdů pro realizaci stavby - výkres č. 4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</si>
  <si>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</si>
  <si>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</si>
  <si>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</si>
  <si>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</si>
  <si>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</si>
  <si>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</si>
  <si>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</si>
  <si>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03</t>
  </si>
  <si>
    <t>Provizorní a náhradní komunikace</t>
  </si>
  <si>
    <t>-1993443604</t>
  </si>
  <si>
    <t>Poznámka k položce:_x000d_
V případě, že si zhotovitel projedná jinou odvozovou trasu (např. přes parc.č. 409/1), zřídí si provizorní komunikaci dle vlastní potřeby včetně všech vyvolaných nákladů. Na tělese cyklostezky jsou však panely povinné.</t>
  </si>
  <si>
    <t xml:space="preserve">- Provizorní panelová komunikace na tělese cyklostezky – viz výkres č. 8, </t>
  </si>
  <si>
    <t>délka 148 m</t>
  </si>
  <si>
    <t>- Provizorní chodník – viz výkres č. 8, délka 116 m</t>
  </si>
  <si>
    <t xml:space="preserve"> - včetně zřízení a odstranění - z provozního materiálu zhotovitele</t>
  </si>
  <si>
    <t>V případě, že si zhotovitel projedná jinou odvozovou trasu (např. přes parc.č. 409/1), zřídí si provizorní komunikaci dle vlastní potřeby,</t>
  </si>
  <si>
    <t xml:space="preserve"> včetně všech vyvolaných nákladů. Na tělese cyklostezky jsou však panely povinné.</t>
  </si>
  <si>
    <t>04</t>
  </si>
  <si>
    <t>Zajištění opravy komunikací</t>
  </si>
  <si>
    <t>-472867600</t>
  </si>
  <si>
    <t>- Dojde-li i přes provedená opatření k poškození cyklostezky, zajistí zhotovitel její uvedení do předchozího stavu</t>
  </si>
  <si>
    <t>05</t>
  </si>
  <si>
    <t>Vypracování Plánu opatření pro případ havárie</t>
  </si>
  <si>
    <t>ks</t>
  </si>
  <si>
    <t>-417194281</t>
  </si>
  <si>
    <t>Zhotovitelem vypracovaný Plán opatření pro případ havárie, pro případ úniku závadných látek (např. ropné produkty, atd.)</t>
  </si>
  <si>
    <t>06</t>
  </si>
  <si>
    <t>Zpracování povodňového plánu stavby dle §71 zákona č. 254/2001 Sb. včetně zajištění schválení příslušnými orgány správy a Povodím Labe, státní podnik</t>
  </si>
  <si>
    <t>1958942213</t>
  </si>
  <si>
    <t>OS</t>
  </si>
  <si>
    <t>Geodetické práce a vytyčení , ostatní náklady</t>
  </si>
  <si>
    <t>07</t>
  </si>
  <si>
    <t>Vypracování geodetického zaměření nánosů před prováděním stavby</t>
  </si>
  <si>
    <t>502976833</t>
  </si>
  <si>
    <t>Poznámka k položce:_x000d_
viz Technická zpráva – z důvodu časově proměnného množství nánosů – odchylky proti PD.</t>
  </si>
  <si>
    <t>"Vypracování geodetického zaměření nánosů před prováděním stavby"</t>
  </si>
  <si>
    <t>viz Technická zpráva – z důvodu časově proměnného množství nánosů – odchylky proti PD."</t>
  </si>
  <si>
    <t>8</t>
  </si>
  <si>
    <t>08</t>
  </si>
  <si>
    <t>Vypracování geodetického zaměření skutečného stavu</t>
  </si>
  <si>
    <t>-350147505</t>
  </si>
  <si>
    <t>Poznámka k položce:_x000d_
Vypracování geodetického zaměření skutečného stavu</t>
  </si>
  <si>
    <t>"zaměření stavby zpracované ve 2 paré + 1 x CD"</t>
  </si>
  <si>
    <t>09</t>
  </si>
  <si>
    <t>Zajištění veškerých geodetických prací souvisejících s realizací díla</t>
  </si>
  <si>
    <t>-1370636873</t>
  </si>
  <si>
    <t>Vytyčení polohopisné a výškopisné dle PD</t>
  </si>
  <si>
    <t>10</t>
  </si>
  <si>
    <t>Provedení pasportizace stávajících nemovitostí (vč. pozemků) a jejich příslušenství, zajištění fotodokumentace stávajícího stavu přístupových komunikací</t>
  </si>
  <si>
    <t>-475319631</t>
  </si>
  <si>
    <t>Provedení pasportizace stávajících nemovitostí (vč. pozemků) a jejich příslušenství, zajištění fotodokumentace stávajícího stavu přístupových</t>
  </si>
  <si>
    <t xml:space="preserve"> komunikací</t>
  </si>
  <si>
    <t>11</t>
  </si>
  <si>
    <t>Zajištění šetření o podzemních sítích vč. zajištění nových vyjádření v případě, že před realizací pozbyly platnosti</t>
  </si>
  <si>
    <t>1102994591</t>
  </si>
  <si>
    <t>Zajištění vytyčení veškerých podzemních zařízení</t>
  </si>
  <si>
    <t>-1289090752</t>
  </si>
  <si>
    <t>Zajištění vytyčení veškerých podzemních zařízení na základě aktuálně zjištěného stavu</t>
  </si>
  <si>
    <t>13</t>
  </si>
  <si>
    <t>Zajištění biologického průzkumu staveniště zaměřeného na výskyt zvláště chráněných živočichů a rostlin včetně zajištění jejich odborného transferu v souladu s výsledky biologického průzkumu</t>
  </si>
  <si>
    <t>-279535467</t>
  </si>
  <si>
    <t>Zajištění biologického průzkumu staveniště zaměřeného na výskyt zvláště chráněných živočichů a rostlin včetně zajištění jejich odborného transferu</t>
  </si>
  <si>
    <t>v souladu s výsledky biologického průzkumu</t>
  </si>
  <si>
    <t>14</t>
  </si>
  <si>
    <t xml:space="preserve">Zajištění dopravně inženýrských opatření </t>
  </si>
  <si>
    <t>224954167</t>
  </si>
  <si>
    <t>- zpracování plánu DIO na základě předběžného návrhu v PD (výkres č. 5)</t>
  </si>
  <si>
    <t>- zajištění projednání a schválení plánu DIO</t>
  </si>
  <si>
    <t>- realizace dopravního značení a ostatních opatření vyplývajících z plánu DIO a jejich odstranění po dokončení stavby</t>
  </si>
  <si>
    <t>15</t>
  </si>
  <si>
    <t>Vypracování projektu skutečného provedení díla</t>
  </si>
  <si>
    <t>-753960361</t>
  </si>
  <si>
    <t>"3 paré + 1 x CD, viz příloha B."</t>
  </si>
  <si>
    <t>16</t>
  </si>
  <si>
    <t>Odborné odlovení rybí obsádky z prostoru staveniště</t>
  </si>
  <si>
    <t>373414305</t>
  </si>
  <si>
    <t>18</t>
  </si>
  <si>
    <t>Zajištění fotodokumentace veškerých konstrukcí, které budou v průběhu výstavby skryty nebo zakryty</t>
  </si>
  <si>
    <t>68763957</t>
  </si>
  <si>
    <t>19</t>
  </si>
  <si>
    <t>Čištění vozovek splachováním vodou povrchu podkladu nebo krytu živičného, betonového nebo dlážděného</t>
  </si>
  <si>
    <t>-93976631</t>
  </si>
  <si>
    <t>Poznámka k položce:_x000d_
Čištění vozovek splachováním vodou povrchu podkladu nebo krytu živičného, betonového nebo dlážděného</t>
  </si>
  <si>
    <t>čištění komunikace III. třídy u výjezdu ze staveniště vodou z mobilních zdrojů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</si>
</sst>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2251103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44</v>
      </c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4"/>
      <c r="BE37" s="38"/>
    </row>
    <row r="41" s="2" customFormat="1" ht="6.96" customHeight="1">
      <c r="A41" s="38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129251012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Labe, Vysoká n.L., odstranění nánosů, ř.km 987,670 - 987,863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2" t="str">
        <f>IF(K8="","",K8)</f>
        <v>Vysoká n.L.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3" t="str">
        <f>IF(AN8= "","",AN8)</f>
        <v>2.7.2025</v>
      </c>
      <c r="AN47" s="73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5" t="str">
        <f>IF(E11= "","",E11)</f>
        <v>Povodí Labe, státní podnik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4" t="str">
        <f>IF(E17="","",E17)</f>
        <v>Ing. Jan Kapsa</v>
      </c>
      <c r="AN49" s="65"/>
      <c r="AO49" s="65"/>
      <c r="AP49" s="65"/>
      <c r="AQ49" s="40"/>
      <c r="AR49" s="44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5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4" t="str">
        <f>IF(E20="","",E20)</f>
        <v xml:space="preserve"> </v>
      </c>
      <c r="AN50" s="65"/>
      <c r="AO50" s="65"/>
      <c r="AP50" s="65"/>
      <c r="AQ50" s="40"/>
      <c r="AR50" s="44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8"/>
    </row>
    <row r="52" s="2" customFormat="1" ht="29.28" customHeight="1">
      <c r="A52" s="38"/>
      <c r="B52" s="39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4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8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Dno a levý břeh'!J30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'SO 01 - Dno a levý břeh'!P83</f>
        <v>0</v>
      </c>
      <c r="AV55" s="121">
        <f>'SO 01 - Dno a levý břeh'!J33</f>
        <v>0</v>
      </c>
      <c r="AW55" s="121">
        <f>'SO 01 - Dno a levý břeh'!J34</f>
        <v>0</v>
      </c>
      <c r="AX55" s="121">
        <f>'SO 01 - Dno a levý břeh'!J35</f>
        <v>0</v>
      </c>
      <c r="AY55" s="121">
        <f>'SO 01 - Dno a levý břeh'!J36</f>
        <v>0</v>
      </c>
      <c r="AZ55" s="121">
        <f>'SO 01 - Dno a levý břeh'!F33</f>
        <v>0</v>
      </c>
      <c r="BA55" s="121">
        <f>'SO 01 - Dno a levý břeh'!F34</f>
        <v>0</v>
      </c>
      <c r="BB55" s="121">
        <f>'SO 01 - Dno a levý břeh'!F35</f>
        <v>0</v>
      </c>
      <c r="BC55" s="121">
        <f>'SO 01 - Dno a levý břeh'!F36</f>
        <v>0</v>
      </c>
      <c r="BD55" s="123">
        <f>'SO 01 - Dno a levý břeh'!F37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7" customFormat="1" ht="16.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Ostrov u pravého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ROUND(SUM(AV56:AW56),2)</f>
        <v>0</v>
      </c>
      <c r="AU56" s="122">
        <f>'SO 02 - Ostrov u pravého ...'!P81</f>
        <v>0</v>
      </c>
      <c r="AV56" s="121">
        <f>'SO 02 - Ostrov u pravého ...'!J33</f>
        <v>0</v>
      </c>
      <c r="AW56" s="121">
        <f>'SO 02 - Ostrov u pravého ...'!J34</f>
        <v>0</v>
      </c>
      <c r="AX56" s="121">
        <f>'SO 02 - Ostrov u pravého ...'!J35</f>
        <v>0</v>
      </c>
      <c r="AY56" s="121">
        <f>'SO 02 - Ostrov u pravého ...'!J36</f>
        <v>0</v>
      </c>
      <c r="AZ56" s="121">
        <f>'SO 02 - Ostrov u pravého ...'!F33</f>
        <v>0</v>
      </c>
      <c r="BA56" s="121">
        <f>'SO 02 - Ostrov u pravého ...'!F34</f>
        <v>0</v>
      </c>
      <c r="BB56" s="121">
        <f>'SO 02 - Ostrov u pravého ...'!F35</f>
        <v>0</v>
      </c>
      <c r="BC56" s="121">
        <f>'SO 02 - Ostrov u pravého ...'!F36</f>
        <v>0</v>
      </c>
      <c r="BD56" s="123">
        <f>'SO 02 - Ostrov u pravého ...'!F37</f>
        <v>0</v>
      </c>
      <c r="BE56" s="7"/>
      <c r="BT56" s="124" t="s">
        <v>82</v>
      </c>
      <c r="BV56" s="124" t="s">
        <v>76</v>
      </c>
      <c r="BW56" s="124" t="s">
        <v>87</v>
      </c>
      <c r="BX56" s="124" t="s">
        <v>5</v>
      </c>
      <c r="CL56" s="124" t="s">
        <v>19</v>
      </c>
      <c r="CM56" s="124" t="s">
        <v>84</v>
      </c>
    </row>
    <row r="57" s="7" customFormat="1" ht="16.5" customHeight="1">
      <c r="A57" s="112" t="s">
        <v>78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Vedlejší a ostatní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5">
        <v>0</v>
      </c>
      <c r="AT57" s="126">
        <f>ROUND(SUM(AV57:AW57),2)</f>
        <v>0</v>
      </c>
      <c r="AU57" s="127">
        <f>'VON - Vedlejší a ostatní ...'!P82</f>
        <v>0</v>
      </c>
      <c r="AV57" s="126">
        <f>'VON - Vedlejší a ostatní ...'!J33</f>
        <v>0</v>
      </c>
      <c r="AW57" s="126">
        <f>'VON - Vedlejší a ostatní ...'!J34</f>
        <v>0</v>
      </c>
      <c r="AX57" s="126">
        <f>'VON - Vedlejší a ostatní ...'!J35</f>
        <v>0</v>
      </c>
      <c r="AY57" s="126">
        <f>'VON - Vedlejší a ostatní ...'!J36</f>
        <v>0</v>
      </c>
      <c r="AZ57" s="126">
        <f>'VON - Vedlejší a ostatní ...'!F33</f>
        <v>0</v>
      </c>
      <c r="BA57" s="126">
        <f>'VON - Vedlejší a ostatní ...'!F34</f>
        <v>0</v>
      </c>
      <c r="BB57" s="126">
        <f>'VON - Vedlejší a ostatní ...'!F35</f>
        <v>0</v>
      </c>
      <c r="BC57" s="126">
        <f>'VON - Vedlejší a ostatní ...'!F36</f>
        <v>0</v>
      </c>
      <c r="BD57" s="128">
        <f>'VON - Vedlejší a ostatní ...'!F37</f>
        <v>0</v>
      </c>
      <c r="BE57" s="7"/>
      <c r="BT57" s="124" t="s">
        <v>82</v>
      </c>
      <c r="BV57" s="124" t="s">
        <v>76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MNyC3U91tzpf/pjL7nQ5f3RhyH1CJ+nKhP3Jyaund5P8mGho5I2MLgQ4dgODxC11kSLdqBjo/XL7ozyMt0Xn7w==" hashValue="sh3aaIOlQsiDvhnjKkg1WJYIFBFaqvmrBHwc6WVI7W/bq+QzhgOSHwd1fi8rcEFOsyzHcB4zpP4Y+0gJKqIty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Dno a levý břeh'!C2" display="/"/>
    <hyperlink ref="A56" location="'SO 02 - Ostrov u pravého ...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84</v>
      </c>
    </row>
    <row r="4" hidden="1" s="1" customFormat="1" ht="24.96" customHeight="1">
      <c r="B4" s="20"/>
      <c r="D4" s="131" t="s">
        <v>91</v>
      </c>
      <c r="L4" s="20"/>
      <c r="M4" s="132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Labe, Vysoká n.L., odstranění nánosů, ř.km 987,670 - 987,863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92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93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2.7.2025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27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28</v>
      </c>
      <c r="F15" s="38"/>
      <c r="G15" s="38"/>
      <c r="H15" s="38"/>
      <c r="I15" s="133" t="s">
        <v>29</v>
      </c>
      <c r="J15" s="137" t="s">
        <v>30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29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26</v>
      </c>
      <c r="J20" s="137" t="s">
        <v>19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34</v>
      </c>
      <c r="F21" s="38"/>
      <c r="G21" s="38"/>
      <c r="H21" s="38"/>
      <c r="I21" s="133" t="s">
        <v>29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36</v>
      </c>
      <c r="E23" s="38"/>
      <c r="F23" s="38"/>
      <c r="G23" s="38"/>
      <c r="H23" s="38"/>
      <c r="I23" s="133" t="s">
        <v>26</v>
      </c>
      <c r="J23" s="137" t="s">
        <v>19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37</v>
      </c>
      <c r="F24" s="38"/>
      <c r="G24" s="38"/>
      <c r="H24" s="38"/>
      <c r="I24" s="133" t="s">
        <v>29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38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40</v>
      </c>
      <c r="E30" s="38"/>
      <c r="F30" s="38"/>
      <c r="G30" s="38"/>
      <c r="H30" s="38"/>
      <c r="I30" s="38"/>
      <c r="J30" s="145">
        <f>ROUND(J83,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42</v>
      </c>
      <c r="G32" s="38"/>
      <c r="H32" s="38"/>
      <c r="I32" s="146" t="s">
        <v>41</v>
      </c>
      <c r="J32" s="146" t="s">
        <v>43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44</v>
      </c>
      <c r="E33" s="133" t="s">
        <v>45</v>
      </c>
      <c r="F33" s="148">
        <f>ROUND((SUM(BE83:BE122)),  2)</f>
        <v>0</v>
      </c>
      <c r="G33" s="38"/>
      <c r="H33" s="38"/>
      <c r="I33" s="149">
        <v>0.20999999999999999</v>
      </c>
      <c r="J33" s="148">
        <f>ROUND(((SUM(BE83:BE122))*I33),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46</v>
      </c>
      <c r="F34" s="148">
        <f>ROUND((SUM(BF83:BF122)),  2)</f>
        <v>0</v>
      </c>
      <c r="G34" s="38"/>
      <c r="H34" s="38"/>
      <c r="I34" s="149">
        <v>0.12</v>
      </c>
      <c r="J34" s="148">
        <f>ROUND(((SUM(BF83:BF122))*I34),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33" t="s">
        <v>44</v>
      </c>
      <c r="E35" s="133" t="s">
        <v>47</v>
      </c>
      <c r="F35" s="148">
        <f>ROUND((SUM(BG83:BG122)),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48</v>
      </c>
      <c r="F36" s="148">
        <f>ROUND((SUM(BH83:BH122)),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49</v>
      </c>
      <c r="F37" s="148">
        <f>ROUND((SUM(BI83:BI122)),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Labe, Vysoká n.L., odstranění nánosů, ř.km 987,670 - 987,863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70" t="str">
        <f>E9</f>
        <v>SO 01 - Dno a levý břeh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Vysoká n.L.</v>
      </c>
      <c r="G52" s="40"/>
      <c r="H52" s="40"/>
      <c r="I52" s="32" t="s">
        <v>23</v>
      </c>
      <c r="J52" s="73" t="str">
        <f>IF(J12="","",J12)</f>
        <v>2.7.2025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Labe, státní podnik</v>
      </c>
      <c r="G54" s="40"/>
      <c r="H54" s="40"/>
      <c r="I54" s="32" t="s">
        <v>33</v>
      </c>
      <c r="J54" s="36" t="str">
        <f>E21</f>
        <v>Ing. Jan Kapsa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72</v>
      </c>
      <c r="D59" s="40"/>
      <c r="E59" s="40"/>
      <c r="F59" s="40"/>
      <c r="G59" s="40"/>
      <c r="H59" s="40"/>
      <c r="I59" s="40"/>
      <c r="J59" s="103">
        <f>J83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100</v>
      </c>
      <c r="E62" s="175"/>
      <c r="F62" s="175"/>
      <c r="G62" s="175"/>
      <c r="H62" s="175"/>
      <c r="I62" s="175"/>
      <c r="J62" s="176">
        <f>J117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2"/>
      <c r="C63" s="173"/>
      <c r="D63" s="174" t="s">
        <v>101</v>
      </c>
      <c r="E63" s="175"/>
      <c r="F63" s="175"/>
      <c r="G63" s="175"/>
      <c r="H63" s="175"/>
      <c r="I63" s="175"/>
      <c r="J63" s="176">
        <f>J118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102</v>
      </c>
      <c r="D70" s="40"/>
      <c r="E70" s="40"/>
      <c r="F70" s="40"/>
      <c r="G70" s="40"/>
      <c r="H70" s="40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Labe, Vysoká n.L., odstranění nánosů, ř.km 987,670 - 987,863</v>
      </c>
      <c r="F73" s="32"/>
      <c r="G73" s="32"/>
      <c r="H73" s="32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92</v>
      </c>
      <c r="D74" s="40"/>
      <c r="E74" s="40"/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70" t="str">
        <f>E9</f>
        <v>SO 01 - Dno a levý břeh</v>
      </c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Vysoká n.L.</v>
      </c>
      <c r="G77" s="40"/>
      <c r="H77" s="40"/>
      <c r="I77" s="32" t="s">
        <v>23</v>
      </c>
      <c r="J77" s="73" t="str">
        <f>IF(J12="","",J12)</f>
        <v>2.7.2025</v>
      </c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Povodí Labe, státní podnik</v>
      </c>
      <c r="G79" s="40"/>
      <c r="H79" s="40"/>
      <c r="I79" s="32" t="s">
        <v>33</v>
      </c>
      <c r="J79" s="36" t="str">
        <f>E21</f>
        <v>Ing. Jan Kapsa</v>
      </c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36</v>
      </c>
      <c r="J80" s="36" t="str">
        <f>E24</f>
        <v xml:space="preserve"> </v>
      </c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8"/>
      <c r="B82" s="179"/>
      <c r="C82" s="180" t="s">
        <v>103</v>
      </c>
      <c r="D82" s="181" t="s">
        <v>59</v>
      </c>
      <c r="E82" s="181" t="s">
        <v>55</v>
      </c>
      <c r="F82" s="181" t="s">
        <v>56</v>
      </c>
      <c r="G82" s="181" t="s">
        <v>104</v>
      </c>
      <c r="H82" s="181" t="s">
        <v>105</v>
      </c>
      <c r="I82" s="181" t="s">
        <v>106</v>
      </c>
      <c r="J82" s="182" t="s">
        <v>96</v>
      </c>
      <c r="K82" s="183" t="s">
        <v>107</v>
      </c>
      <c r="L82" s="184"/>
      <c r="M82" s="93" t="s">
        <v>19</v>
      </c>
      <c r="N82" s="94" t="s">
        <v>44</v>
      </c>
      <c r="O82" s="94" t="s">
        <v>108</v>
      </c>
      <c r="P82" s="94" t="s">
        <v>109</v>
      </c>
      <c r="Q82" s="94" t="s">
        <v>110</v>
      </c>
      <c r="R82" s="94" t="s">
        <v>111</v>
      </c>
      <c r="S82" s="94" t="s">
        <v>112</v>
      </c>
      <c r="T82" s="95" t="s">
        <v>113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8"/>
      <c r="B83" s="39"/>
      <c r="C83" s="100" t="s">
        <v>114</v>
      </c>
      <c r="D83" s="40"/>
      <c r="E83" s="40"/>
      <c r="F83" s="40"/>
      <c r="G83" s="40"/>
      <c r="H83" s="40"/>
      <c r="I83" s="40"/>
      <c r="J83" s="185">
        <f>BK83</f>
        <v>0</v>
      </c>
      <c r="K83" s="40"/>
      <c r="L83" s="44"/>
      <c r="M83" s="96"/>
      <c r="N83" s="186"/>
      <c r="O83" s="97"/>
      <c r="P83" s="187">
        <f>P84</f>
        <v>0</v>
      </c>
      <c r="Q83" s="97"/>
      <c r="R83" s="187">
        <f>R84</f>
        <v>0</v>
      </c>
      <c r="S83" s="97"/>
      <c r="T83" s="188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73</v>
      </c>
      <c r="AU83" s="17" t="s">
        <v>97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73</v>
      </c>
      <c r="E84" s="193" t="s">
        <v>115</v>
      </c>
      <c r="F84" s="193" t="s">
        <v>116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P85+P117</f>
        <v>0</v>
      </c>
      <c r="Q84" s="198"/>
      <c r="R84" s="199">
        <f>R85+R117</f>
        <v>0</v>
      </c>
      <c r="S84" s="198"/>
      <c r="T84" s="200">
        <f>T85+T117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82</v>
      </c>
      <c r="AT84" s="202" t="s">
        <v>73</v>
      </c>
      <c r="AU84" s="202" t="s">
        <v>74</v>
      </c>
      <c r="AY84" s="201" t="s">
        <v>117</v>
      </c>
      <c r="BK84" s="203">
        <f>BK85+BK117</f>
        <v>0</v>
      </c>
    </row>
    <row r="85" s="12" customFormat="1" ht="22.8" customHeight="1">
      <c r="A85" s="12"/>
      <c r="B85" s="190"/>
      <c r="C85" s="191"/>
      <c r="D85" s="192" t="s">
        <v>73</v>
      </c>
      <c r="E85" s="204" t="s">
        <v>82</v>
      </c>
      <c r="F85" s="204" t="s">
        <v>118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SUM(P86:P116)</f>
        <v>0</v>
      </c>
      <c r="Q85" s="198"/>
      <c r="R85" s="199">
        <f>SUM(R86:R116)</f>
        <v>0</v>
      </c>
      <c r="S85" s="198"/>
      <c r="T85" s="200">
        <f>SUM(T86:T116)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82</v>
      </c>
      <c r="AT85" s="202" t="s">
        <v>73</v>
      </c>
      <c r="AU85" s="202" t="s">
        <v>82</v>
      </c>
      <c r="AY85" s="201" t="s">
        <v>117</v>
      </c>
      <c r="BK85" s="203">
        <f>SUM(BK86:BK116)</f>
        <v>0</v>
      </c>
    </row>
    <row r="86" s="2" customFormat="1" ht="16.5" customHeight="1">
      <c r="A86" s="38"/>
      <c r="B86" s="39"/>
      <c r="C86" s="206" t="s">
        <v>82</v>
      </c>
      <c r="D86" s="206" t="s">
        <v>119</v>
      </c>
      <c r="E86" s="207" t="s">
        <v>120</v>
      </c>
      <c r="F86" s="208" t="s">
        <v>121</v>
      </c>
      <c r="G86" s="209" t="s">
        <v>122</v>
      </c>
      <c r="H86" s="210">
        <v>8112</v>
      </c>
      <c r="I86" s="211"/>
      <c r="J86" s="212">
        <f>ROUND(I86*H86,2)</f>
        <v>0</v>
      </c>
      <c r="K86" s="213"/>
      <c r="L86" s="44"/>
      <c r="M86" s="214" t="s">
        <v>19</v>
      </c>
      <c r="N86" s="215" t="s">
        <v>47</v>
      </c>
      <c r="O86" s="85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8" t="s">
        <v>123</v>
      </c>
      <c r="AT86" s="218" t="s">
        <v>119</v>
      </c>
      <c r="AU86" s="218" t="s">
        <v>84</v>
      </c>
      <c r="AY86" s="17" t="s">
        <v>117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7" t="s">
        <v>124</v>
      </c>
      <c r="BK86" s="219">
        <f>ROUND(I86*H86,2)</f>
        <v>0</v>
      </c>
      <c r="BL86" s="17" t="s">
        <v>123</v>
      </c>
      <c r="BM86" s="218" t="s">
        <v>125</v>
      </c>
    </row>
    <row r="87" s="2" customFormat="1">
      <c r="A87" s="38"/>
      <c r="B87" s="39"/>
      <c r="C87" s="40"/>
      <c r="D87" s="220" t="s">
        <v>126</v>
      </c>
      <c r="E87" s="40"/>
      <c r="F87" s="221" t="s">
        <v>127</v>
      </c>
      <c r="G87" s="40"/>
      <c r="H87" s="40"/>
      <c r="I87" s="222"/>
      <c r="J87" s="40"/>
      <c r="K87" s="40"/>
      <c r="L87" s="44"/>
      <c r="M87" s="223"/>
      <c r="N87" s="224"/>
      <c r="O87" s="85"/>
      <c r="P87" s="85"/>
      <c r="Q87" s="85"/>
      <c r="R87" s="85"/>
      <c r="S87" s="85"/>
      <c r="T87" s="86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126</v>
      </c>
      <c r="AU87" s="17" t="s">
        <v>84</v>
      </c>
    </row>
    <row r="88" s="13" customFormat="1">
      <c r="A88" s="13"/>
      <c r="B88" s="225"/>
      <c r="C88" s="226"/>
      <c r="D88" s="220" t="s">
        <v>128</v>
      </c>
      <c r="E88" s="227" t="s">
        <v>19</v>
      </c>
      <c r="F88" s="228" t="s">
        <v>129</v>
      </c>
      <c r="G88" s="226"/>
      <c r="H88" s="227" t="s">
        <v>19</v>
      </c>
      <c r="I88" s="229"/>
      <c r="J88" s="226"/>
      <c r="K88" s="226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128</v>
      </c>
      <c r="AU88" s="234" t="s">
        <v>84</v>
      </c>
      <c r="AV88" s="13" t="s">
        <v>82</v>
      </c>
      <c r="AW88" s="13" t="s">
        <v>35</v>
      </c>
      <c r="AX88" s="13" t="s">
        <v>74</v>
      </c>
      <c r="AY88" s="234" t="s">
        <v>117</v>
      </c>
    </row>
    <row r="89" s="14" customFormat="1">
      <c r="A89" s="14"/>
      <c r="B89" s="235"/>
      <c r="C89" s="236"/>
      <c r="D89" s="220" t="s">
        <v>128</v>
      </c>
      <c r="E89" s="237" t="s">
        <v>19</v>
      </c>
      <c r="F89" s="238" t="s">
        <v>130</v>
      </c>
      <c r="G89" s="236"/>
      <c r="H89" s="239">
        <v>5482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128</v>
      </c>
      <c r="AU89" s="245" t="s">
        <v>84</v>
      </c>
      <c r="AV89" s="14" t="s">
        <v>84</v>
      </c>
      <c r="AW89" s="14" t="s">
        <v>35</v>
      </c>
      <c r="AX89" s="14" t="s">
        <v>74</v>
      </c>
      <c r="AY89" s="245" t="s">
        <v>117</v>
      </c>
    </row>
    <row r="90" s="14" customFormat="1">
      <c r="A90" s="14"/>
      <c r="B90" s="235"/>
      <c r="C90" s="236"/>
      <c r="D90" s="220" t="s">
        <v>128</v>
      </c>
      <c r="E90" s="237" t="s">
        <v>19</v>
      </c>
      <c r="F90" s="238" t="s">
        <v>131</v>
      </c>
      <c r="G90" s="236"/>
      <c r="H90" s="239">
        <v>2630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128</v>
      </c>
      <c r="AU90" s="245" t="s">
        <v>84</v>
      </c>
      <c r="AV90" s="14" t="s">
        <v>84</v>
      </c>
      <c r="AW90" s="14" t="s">
        <v>35</v>
      </c>
      <c r="AX90" s="14" t="s">
        <v>74</v>
      </c>
      <c r="AY90" s="245" t="s">
        <v>117</v>
      </c>
    </row>
    <row r="91" s="15" customFormat="1">
      <c r="A91" s="15"/>
      <c r="B91" s="246"/>
      <c r="C91" s="247"/>
      <c r="D91" s="220" t="s">
        <v>128</v>
      </c>
      <c r="E91" s="248" t="s">
        <v>19</v>
      </c>
      <c r="F91" s="249" t="s">
        <v>132</v>
      </c>
      <c r="G91" s="247"/>
      <c r="H91" s="250">
        <v>8112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6" t="s">
        <v>128</v>
      </c>
      <c r="AU91" s="256" t="s">
        <v>84</v>
      </c>
      <c r="AV91" s="15" t="s">
        <v>124</v>
      </c>
      <c r="AW91" s="15" t="s">
        <v>35</v>
      </c>
      <c r="AX91" s="15" t="s">
        <v>82</v>
      </c>
      <c r="AY91" s="256" t="s">
        <v>117</v>
      </c>
    </row>
    <row r="92" s="2" customFormat="1" ht="44.25" customHeight="1">
      <c r="A92" s="38"/>
      <c r="B92" s="39"/>
      <c r="C92" s="206" t="s">
        <v>84</v>
      </c>
      <c r="D92" s="206" t="s">
        <v>119</v>
      </c>
      <c r="E92" s="207" t="s">
        <v>133</v>
      </c>
      <c r="F92" s="208" t="s">
        <v>134</v>
      </c>
      <c r="G92" s="209" t="s">
        <v>122</v>
      </c>
      <c r="H92" s="210">
        <v>8112</v>
      </c>
      <c r="I92" s="211"/>
      <c r="J92" s="212">
        <f>ROUND(I92*H92,2)</f>
        <v>0</v>
      </c>
      <c r="K92" s="213"/>
      <c r="L92" s="44"/>
      <c r="M92" s="214" t="s">
        <v>19</v>
      </c>
      <c r="N92" s="215" t="s">
        <v>47</v>
      </c>
      <c r="O92" s="85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8" t="s">
        <v>123</v>
      </c>
      <c r="AT92" s="218" t="s">
        <v>119</v>
      </c>
      <c r="AU92" s="218" t="s">
        <v>84</v>
      </c>
      <c r="AY92" s="17" t="s">
        <v>117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7" t="s">
        <v>124</v>
      </c>
      <c r="BK92" s="219">
        <f>ROUND(I92*H92,2)</f>
        <v>0</v>
      </c>
      <c r="BL92" s="17" t="s">
        <v>123</v>
      </c>
      <c r="BM92" s="218" t="s">
        <v>135</v>
      </c>
    </row>
    <row r="93" s="2" customFormat="1">
      <c r="A93" s="38"/>
      <c r="B93" s="39"/>
      <c r="C93" s="40"/>
      <c r="D93" s="220" t="s">
        <v>126</v>
      </c>
      <c r="E93" s="40"/>
      <c r="F93" s="221" t="s">
        <v>136</v>
      </c>
      <c r="G93" s="40"/>
      <c r="H93" s="40"/>
      <c r="I93" s="222"/>
      <c r="J93" s="40"/>
      <c r="K93" s="40"/>
      <c r="L93" s="44"/>
      <c r="M93" s="223"/>
      <c r="N93" s="224"/>
      <c r="O93" s="85"/>
      <c r="P93" s="85"/>
      <c r="Q93" s="85"/>
      <c r="R93" s="85"/>
      <c r="S93" s="85"/>
      <c r="T93" s="86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126</v>
      </c>
      <c r="AU93" s="17" t="s">
        <v>84</v>
      </c>
    </row>
    <row r="94" s="13" customFormat="1">
      <c r="A94" s="13"/>
      <c r="B94" s="225"/>
      <c r="C94" s="226"/>
      <c r="D94" s="220" t="s">
        <v>128</v>
      </c>
      <c r="E94" s="227" t="s">
        <v>19</v>
      </c>
      <c r="F94" s="228" t="s">
        <v>129</v>
      </c>
      <c r="G94" s="226"/>
      <c r="H94" s="227" t="s">
        <v>19</v>
      </c>
      <c r="I94" s="229"/>
      <c r="J94" s="226"/>
      <c r="K94" s="226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128</v>
      </c>
      <c r="AU94" s="234" t="s">
        <v>84</v>
      </c>
      <c r="AV94" s="13" t="s">
        <v>82</v>
      </c>
      <c r="AW94" s="13" t="s">
        <v>35</v>
      </c>
      <c r="AX94" s="13" t="s">
        <v>74</v>
      </c>
      <c r="AY94" s="234" t="s">
        <v>117</v>
      </c>
    </row>
    <row r="95" s="14" customFormat="1">
      <c r="A95" s="14"/>
      <c r="B95" s="235"/>
      <c r="C95" s="236"/>
      <c r="D95" s="220" t="s">
        <v>128</v>
      </c>
      <c r="E95" s="237" t="s">
        <v>19</v>
      </c>
      <c r="F95" s="238" t="s">
        <v>130</v>
      </c>
      <c r="G95" s="236"/>
      <c r="H95" s="239">
        <v>5482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128</v>
      </c>
      <c r="AU95" s="245" t="s">
        <v>84</v>
      </c>
      <c r="AV95" s="14" t="s">
        <v>84</v>
      </c>
      <c r="AW95" s="14" t="s">
        <v>35</v>
      </c>
      <c r="AX95" s="14" t="s">
        <v>74</v>
      </c>
      <c r="AY95" s="245" t="s">
        <v>117</v>
      </c>
    </row>
    <row r="96" s="14" customFormat="1">
      <c r="A96" s="14"/>
      <c r="B96" s="235"/>
      <c r="C96" s="236"/>
      <c r="D96" s="220" t="s">
        <v>128</v>
      </c>
      <c r="E96" s="237" t="s">
        <v>19</v>
      </c>
      <c r="F96" s="238" t="s">
        <v>131</v>
      </c>
      <c r="G96" s="236"/>
      <c r="H96" s="239">
        <v>2630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128</v>
      </c>
      <c r="AU96" s="245" t="s">
        <v>84</v>
      </c>
      <c r="AV96" s="14" t="s">
        <v>84</v>
      </c>
      <c r="AW96" s="14" t="s">
        <v>35</v>
      </c>
      <c r="AX96" s="14" t="s">
        <v>74</v>
      </c>
      <c r="AY96" s="245" t="s">
        <v>117</v>
      </c>
    </row>
    <row r="97" s="15" customFormat="1">
      <c r="A97" s="15"/>
      <c r="B97" s="246"/>
      <c r="C97" s="247"/>
      <c r="D97" s="220" t="s">
        <v>128</v>
      </c>
      <c r="E97" s="248" t="s">
        <v>19</v>
      </c>
      <c r="F97" s="249" t="s">
        <v>132</v>
      </c>
      <c r="G97" s="247"/>
      <c r="H97" s="250">
        <v>8112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128</v>
      </c>
      <c r="AU97" s="256" t="s">
        <v>84</v>
      </c>
      <c r="AV97" s="15" t="s">
        <v>124</v>
      </c>
      <c r="AW97" s="15" t="s">
        <v>35</v>
      </c>
      <c r="AX97" s="15" t="s">
        <v>82</v>
      </c>
      <c r="AY97" s="256" t="s">
        <v>117</v>
      </c>
    </row>
    <row r="98" s="2" customFormat="1" ht="24.15" customHeight="1">
      <c r="A98" s="38"/>
      <c r="B98" s="39"/>
      <c r="C98" s="206" t="s">
        <v>137</v>
      </c>
      <c r="D98" s="206" t="s">
        <v>119</v>
      </c>
      <c r="E98" s="207" t="s">
        <v>138</v>
      </c>
      <c r="F98" s="208" t="s">
        <v>139</v>
      </c>
      <c r="G98" s="209" t="s">
        <v>122</v>
      </c>
      <c r="H98" s="210">
        <v>8112</v>
      </c>
      <c r="I98" s="211"/>
      <c r="J98" s="212">
        <f>ROUND(I98*H98,2)</f>
        <v>0</v>
      </c>
      <c r="K98" s="213"/>
      <c r="L98" s="44"/>
      <c r="M98" s="214" t="s">
        <v>19</v>
      </c>
      <c r="N98" s="215" t="s">
        <v>47</v>
      </c>
      <c r="O98" s="85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8" t="s">
        <v>123</v>
      </c>
      <c r="AT98" s="218" t="s">
        <v>119</v>
      </c>
      <c r="AU98" s="218" t="s">
        <v>84</v>
      </c>
      <c r="AY98" s="17" t="s">
        <v>117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7" t="s">
        <v>124</v>
      </c>
      <c r="BK98" s="219">
        <f>ROUND(I98*H98,2)</f>
        <v>0</v>
      </c>
      <c r="BL98" s="17" t="s">
        <v>123</v>
      </c>
      <c r="BM98" s="218" t="s">
        <v>140</v>
      </c>
    </row>
    <row r="99" s="2" customFormat="1">
      <c r="A99" s="38"/>
      <c r="B99" s="39"/>
      <c r="C99" s="40"/>
      <c r="D99" s="220" t="s">
        <v>126</v>
      </c>
      <c r="E99" s="40"/>
      <c r="F99" s="221" t="s">
        <v>141</v>
      </c>
      <c r="G99" s="40"/>
      <c r="H99" s="40"/>
      <c r="I99" s="222"/>
      <c r="J99" s="40"/>
      <c r="K99" s="40"/>
      <c r="L99" s="44"/>
      <c r="M99" s="223"/>
      <c r="N99" s="224"/>
      <c r="O99" s="85"/>
      <c r="P99" s="85"/>
      <c r="Q99" s="85"/>
      <c r="R99" s="85"/>
      <c r="S99" s="85"/>
      <c r="T99" s="86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126</v>
      </c>
      <c r="AU99" s="17" t="s">
        <v>84</v>
      </c>
    </row>
    <row r="100" s="13" customFormat="1">
      <c r="A100" s="13"/>
      <c r="B100" s="225"/>
      <c r="C100" s="226"/>
      <c r="D100" s="220" t="s">
        <v>128</v>
      </c>
      <c r="E100" s="227" t="s">
        <v>19</v>
      </c>
      <c r="F100" s="228" t="s">
        <v>129</v>
      </c>
      <c r="G100" s="226"/>
      <c r="H100" s="227" t="s">
        <v>19</v>
      </c>
      <c r="I100" s="229"/>
      <c r="J100" s="226"/>
      <c r="K100" s="226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128</v>
      </c>
      <c r="AU100" s="234" t="s">
        <v>84</v>
      </c>
      <c r="AV100" s="13" t="s">
        <v>82</v>
      </c>
      <c r="AW100" s="13" t="s">
        <v>35</v>
      </c>
      <c r="AX100" s="13" t="s">
        <v>74</v>
      </c>
      <c r="AY100" s="234" t="s">
        <v>117</v>
      </c>
    </row>
    <row r="101" s="14" customFormat="1">
      <c r="A101" s="14"/>
      <c r="B101" s="235"/>
      <c r="C101" s="236"/>
      <c r="D101" s="220" t="s">
        <v>128</v>
      </c>
      <c r="E101" s="237" t="s">
        <v>19</v>
      </c>
      <c r="F101" s="238" t="s">
        <v>130</v>
      </c>
      <c r="G101" s="236"/>
      <c r="H101" s="239">
        <v>5482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128</v>
      </c>
      <c r="AU101" s="245" t="s">
        <v>84</v>
      </c>
      <c r="AV101" s="14" t="s">
        <v>84</v>
      </c>
      <c r="AW101" s="14" t="s">
        <v>35</v>
      </c>
      <c r="AX101" s="14" t="s">
        <v>74</v>
      </c>
      <c r="AY101" s="245" t="s">
        <v>117</v>
      </c>
    </row>
    <row r="102" s="14" customFormat="1">
      <c r="A102" s="14"/>
      <c r="B102" s="235"/>
      <c r="C102" s="236"/>
      <c r="D102" s="220" t="s">
        <v>128</v>
      </c>
      <c r="E102" s="237" t="s">
        <v>19</v>
      </c>
      <c r="F102" s="238" t="s">
        <v>131</v>
      </c>
      <c r="G102" s="236"/>
      <c r="H102" s="239">
        <v>2630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128</v>
      </c>
      <c r="AU102" s="245" t="s">
        <v>84</v>
      </c>
      <c r="AV102" s="14" t="s">
        <v>84</v>
      </c>
      <c r="AW102" s="14" t="s">
        <v>35</v>
      </c>
      <c r="AX102" s="14" t="s">
        <v>74</v>
      </c>
      <c r="AY102" s="245" t="s">
        <v>117</v>
      </c>
    </row>
    <row r="103" s="15" customFormat="1">
      <c r="A103" s="15"/>
      <c r="B103" s="246"/>
      <c r="C103" s="247"/>
      <c r="D103" s="220" t="s">
        <v>128</v>
      </c>
      <c r="E103" s="248" t="s">
        <v>19</v>
      </c>
      <c r="F103" s="249" t="s">
        <v>132</v>
      </c>
      <c r="G103" s="247"/>
      <c r="H103" s="250">
        <v>8112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128</v>
      </c>
      <c r="AU103" s="256" t="s">
        <v>84</v>
      </c>
      <c r="AV103" s="15" t="s">
        <v>124</v>
      </c>
      <c r="AW103" s="15" t="s">
        <v>35</v>
      </c>
      <c r="AX103" s="15" t="s">
        <v>82</v>
      </c>
      <c r="AY103" s="256" t="s">
        <v>117</v>
      </c>
    </row>
    <row r="104" s="2" customFormat="1" ht="16.5" customHeight="1">
      <c r="A104" s="38"/>
      <c r="B104" s="39"/>
      <c r="C104" s="206" t="s">
        <v>124</v>
      </c>
      <c r="D104" s="206" t="s">
        <v>119</v>
      </c>
      <c r="E104" s="207" t="s">
        <v>142</v>
      </c>
      <c r="F104" s="208" t="s">
        <v>143</v>
      </c>
      <c r="G104" s="209" t="s">
        <v>122</v>
      </c>
      <c r="H104" s="210">
        <v>-8112</v>
      </c>
      <c r="I104" s="211"/>
      <c r="J104" s="212">
        <f>ROUND(I104*H104,2)</f>
        <v>0</v>
      </c>
      <c r="K104" s="213"/>
      <c r="L104" s="44"/>
      <c r="M104" s="214" t="s">
        <v>19</v>
      </c>
      <c r="N104" s="215" t="s">
        <v>47</v>
      </c>
      <c r="O104" s="85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8" t="s">
        <v>123</v>
      </c>
      <c r="AT104" s="218" t="s">
        <v>119</v>
      </c>
      <c r="AU104" s="218" t="s">
        <v>84</v>
      </c>
      <c r="AY104" s="17" t="s">
        <v>117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7" t="s">
        <v>124</v>
      </c>
      <c r="BK104" s="219">
        <f>ROUND(I104*H104,2)</f>
        <v>0</v>
      </c>
      <c r="BL104" s="17" t="s">
        <v>123</v>
      </c>
      <c r="BM104" s="218" t="s">
        <v>144</v>
      </c>
    </row>
    <row r="105" s="2" customFormat="1">
      <c r="A105" s="38"/>
      <c r="B105" s="39"/>
      <c r="C105" s="40"/>
      <c r="D105" s="220" t="s">
        <v>126</v>
      </c>
      <c r="E105" s="40"/>
      <c r="F105" s="221" t="s">
        <v>145</v>
      </c>
      <c r="G105" s="40"/>
      <c r="H105" s="40"/>
      <c r="I105" s="222"/>
      <c r="J105" s="40"/>
      <c r="K105" s="40"/>
      <c r="L105" s="44"/>
      <c r="M105" s="223"/>
      <c r="N105" s="224"/>
      <c r="O105" s="85"/>
      <c r="P105" s="85"/>
      <c r="Q105" s="85"/>
      <c r="R105" s="85"/>
      <c r="S105" s="85"/>
      <c r="T105" s="86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126</v>
      </c>
      <c r="AU105" s="17" t="s">
        <v>84</v>
      </c>
    </row>
    <row r="106" s="13" customFormat="1">
      <c r="A106" s="13"/>
      <c r="B106" s="225"/>
      <c r="C106" s="226"/>
      <c r="D106" s="220" t="s">
        <v>128</v>
      </c>
      <c r="E106" s="227" t="s">
        <v>19</v>
      </c>
      <c r="F106" s="228" t="s">
        <v>129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128</v>
      </c>
      <c r="AU106" s="234" t="s">
        <v>84</v>
      </c>
      <c r="AV106" s="13" t="s">
        <v>82</v>
      </c>
      <c r="AW106" s="13" t="s">
        <v>35</v>
      </c>
      <c r="AX106" s="13" t="s">
        <v>74</v>
      </c>
      <c r="AY106" s="234" t="s">
        <v>117</v>
      </c>
    </row>
    <row r="107" s="14" customFormat="1">
      <c r="A107" s="14"/>
      <c r="B107" s="235"/>
      <c r="C107" s="236"/>
      <c r="D107" s="220" t="s">
        <v>128</v>
      </c>
      <c r="E107" s="237" t="s">
        <v>19</v>
      </c>
      <c r="F107" s="238" t="s">
        <v>146</v>
      </c>
      <c r="G107" s="236"/>
      <c r="H107" s="239">
        <v>-5482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128</v>
      </c>
      <c r="AU107" s="245" t="s">
        <v>84</v>
      </c>
      <c r="AV107" s="14" t="s">
        <v>84</v>
      </c>
      <c r="AW107" s="14" t="s">
        <v>35</v>
      </c>
      <c r="AX107" s="14" t="s">
        <v>74</v>
      </c>
      <c r="AY107" s="245" t="s">
        <v>117</v>
      </c>
    </row>
    <row r="108" s="14" customFormat="1">
      <c r="A108" s="14"/>
      <c r="B108" s="235"/>
      <c r="C108" s="236"/>
      <c r="D108" s="220" t="s">
        <v>128</v>
      </c>
      <c r="E108" s="237" t="s">
        <v>19</v>
      </c>
      <c r="F108" s="238" t="s">
        <v>147</v>
      </c>
      <c r="G108" s="236"/>
      <c r="H108" s="239">
        <v>-2630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128</v>
      </c>
      <c r="AU108" s="245" t="s">
        <v>84</v>
      </c>
      <c r="AV108" s="14" t="s">
        <v>84</v>
      </c>
      <c r="AW108" s="14" t="s">
        <v>35</v>
      </c>
      <c r="AX108" s="14" t="s">
        <v>74</v>
      </c>
      <c r="AY108" s="245" t="s">
        <v>117</v>
      </c>
    </row>
    <row r="109" s="15" customFormat="1">
      <c r="A109" s="15"/>
      <c r="B109" s="246"/>
      <c r="C109" s="247"/>
      <c r="D109" s="220" t="s">
        <v>128</v>
      </c>
      <c r="E109" s="248" t="s">
        <v>19</v>
      </c>
      <c r="F109" s="249" t="s">
        <v>132</v>
      </c>
      <c r="G109" s="247"/>
      <c r="H109" s="250">
        <v>-8112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128</v>
      </c>
      <c r="AU109" s="256" t="s">
        <v>84</v>
      </c>
      <c r="AV109" s="15" t="s">
        <v>124</v>
      </c>
      <c r="AW109" s="15" t="s">
        <v>35</v>
      </c>
      <c r="AX109" s="15" t="s">
        <v>82</v>
      </c>
      <c r="AY109" s="256" t="s">
        <v>117</v>
      </c>
    </row>
    <row r="110" s="2" customFormat="1" ht="24.15" customHeight="1">
      <c r="A110" s="38"/>
      <c r="B110" s="39"/>
      <c r="C110" s="206" t="s">
        <v>148</v>
      </c>
      <c r="D110" s="206" t="s">
        <v>119</v>
      </c>
      <c r="E110" s="207" t="s">
        <v>149</v>
      </c>
      <c r="F110" s="208" t="s">
        <v>150</v>
      </c>
      <c r="G110" s="209" t="s">
        <v>151</v>
      </c>
      <c r="H110" s="210">
        <v>1</v>
      </c>
      <c r="I110" s="211"/>
      <c r="J110" s="212">
        <f>ROUND(I110*H110,2)</f>
        <v>0</v>
      </c>
      <c r="K110" s="213"/>
      <c r="L110" s="44"/>
      <c r="M110" s="214" t="s">
        <v>19</v>
      </c>
      <c r="N110" s="215" t="s">
        <v>47</v>
      </c>
      <c r="O110" s="85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8" t="s">
        <v>123</v>
      </c>
      <c r="AT110" s="218" t="s">
        <v>119</v>
      </c>
      <c r="AU110" s="218" t="s">
        <v>84</v>
      </c>
      <c r="AY110" s="17" t="s">
        <v>117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7" t="s">
        <v>124</v>
      </c>
      <c r="BK110" s="219">
        <f>ROUND(I110*H110,2)</f>
        <v>0</v>
      </c>
      <c r="BL110" s="17" t="s">
        <v>123</v>
      </c>
      <c r="BM110" s="218" t="s">
        <v>152</v>
      </c>
    </row>
    <row r="111" s="2" customFormat="1">
      <c r="A111" s="38"/>
      <c r="B111" s="39"/>
      <c r="C111" s="40"/>
      <c r="D111" s="220" t="s">
        <v>126</v>
      </c>
      <c r="E111" s="40"/>
      <c r="F111" s="221" t="s">
        <v>153</v>
      </c>
      <c r="G111" s="40"/>
      <c r="H111" s="40"/>
      <c r="I111" s="222"/>
      <c r="J111" s="40"/>
      <c r="K111" s="40"/>
      <c r="L111" s="44"/>
      <c r="M111" s="223"/>
      <c r="N111" s="224"/>
      <c r="O111" s="85"/>
      <c r="P111" s="85"/>
      <c r="Q111" s="85"/>
      <c r="R111" s="85"/>
      <c r="S111" s="85"/>
      <c r="T111" s="86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126</v>
      </c>
      <c r="AU111" s="17" t="s">
        <v>84</v>
      </c>
    </row>
    <row r="112" s="14" customFormat="1">
      <c r="A112" s="14"/>
      <c r="B112" s="235"/>
      <c r="C112" s="236"/>
      <c r="D112" s="220" t="s">
        <v>128</v>
      </c>
      <c r="E112" s="237" t="s">
        <v>19</v>
      </c>
      <c r="F112" s="238" t="s">
        <v>154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128</v>
      </c>
      <c r="AU112" s="245" t="s">
        <v>84</v>
      </c>
      <c r="AV112" s="14" t="s">
        <v>84</v>
      </c>
      <c r="AW112" s="14" t="s">
        <v>35</v>
      </c>
      <c r="AX112" s="14" t="s">
        <v>82</v>
      </c>
      <c r="AY112" s="245" t="s">
        <v>117</v>
      </c>
    </row>
    <row r="113" s="2" customFormat="1" ht="21.75" customHeight="1">
      <c r="A113" s="38"/>
      <c r="B113" s="39"/>
      <c r="C113" s="206" t="s">
        <v>155</v>
      </c>
      <c r="D113" s="206" t="s">
        <v>119</v>
      </c>
      <c r="E113" s="207" t="s">
        <v>156</v>
      </c>
      <c r="F113" s="208" t="s">
        <v>157</v>
      </c>
      <c r="G113" s="209" t="s">
        <v>158</v>
      </c>
      <c r="H113" s="210">
        <v>5</v>
      </c>
      <c r="I113" s="211"/>
      <c r="J113" s="212">
        <f>ROUND(I113*H113,2)</f>
        <v>0</v>
      </c>
      <c r="K113" s="213"/>
      <c r="L113" s="44"/>
      <c r="M113" s="214" t="s">
        <v>19</v>
      </c>
      <c r="N113" s="215" t="s">
        <v>47</v>
      </c>
      <c r="O113" s="85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8" t="s">
        <v>124</v>
      </c>
      <c r="AT113" s="218" t="s">
        <v>119</v>
      </c>
      <c r="AU113" s="218" t="s">
        <v>84</v>
      </c>
      <c r="AY113" s="17" t="s">
        <v>117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7" t="s">
        <v>124</v>
      </c>
      <c r="BK113" s="219">
        <f>ROUND(I113*H113,2)</f>
        <v>0</v>
      </c>
      <c r="BL113" s="17" t="s">
        <v>124</v>
      </c>
      <c r="BM113" s="218" t="s">
        <v>159</v>
      </c>
    </row>
    <row r="114" s="2" customFormat="1">
      <c r="A114" s="38"/>
      <c r="B114" s="39"/>
      <c r="C114" s="40"/>
      <c r="D114" s="257" t="s">
        <v>160</v>
      </c>
      <c r="E114" s="40"/>
      <c r="F114" s="258" t="s">
        <v>161</v>
      </c>
      <c r="G114" s="40"/>
      <c r="H114" s="40"/>
      <c r="I114" s="222"/>
      <c r="J114" s="40"/>
      <c r="K114" s="40"/>
      <c r="L114" s="44"/>
      <c r="M114" s="223"/>
      <c r="N114" s="224"/>
      <c r="O114" s="85"/>
      <c r="P114" s="85"/>
      <c r="Q114" s="85"/>
      <c r="R114" s="85"/>
      <c r="S114" s="85"/>
      <c r="T114" s="86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160</v>
      </c>
      <c r="AU114" s="17" t="s">
        <v>84</v>
      </c>
    </row>
    <row r="115" s="13" customFormat="1">
      <c r="A115" s="13"/>
      <c r="B115" s="225"/>
      <c r="C115" s="226"/>
      <c r="D115" s="220" t="s">
        <v>128</v>
      </c>
      <c r="E115" s="227" t="s">
        <v>19</v>
      </c>
      <c r="F115" s="228" t="s">
        <v>162</v>
      </c>
      <c r="G115" s="226"/>
      <c r="H115" s="227" t="s">
        <v>19</v>
      </c>
      <c r="I115" s="229"/>
      <c r="J115" s="226"/>
      <c r="K115" s="226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128</v>
      </c>
      <c r="AU115" s="234" t="s">
        <v>84</v>
      </c>
      <c r="AV115" s="13" t="s">
        <v>82</v>
      </c>
      <c r="AW115" s="13" t="s">
        <v>35</v>
      </c>
      <c r="AX115" s="13" t="s">
        <v>74</v>
      </c>
      <c r="AY115" s="234" t="s">
        <v>117</v>
      </c>
    </row>
    <row r="116" s="14" customFormat="1">
      <c r="A116" s="14"/>
      <c r="B116" s="235"/>
      <c r="C116" s="236"/>
      <c r="D116" s="220" t="s">
        <v>128</v>
      </c>
      <c r="E116" s="237" t="s">
        <v>19</v>
      </c>
      <c r="F116" s="238" t="s">
        <v>148</v>
      </c>
      <c r="G116" s="236"/>
      <c r="H116" s="239">
        <v>5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128</v>
      </c>
      <c r="AU116" s="245" t="s">
        <v>84</v>
      </c>
      <c r="AV116" s="14" t="s">
        <v>84</v>
      </c>
      <c r="AW116" s="14" t="s">
        <v>35</v>
      </c>
      <c r="AX116" s="14" t="s">
        <v>82</v>
      </c>
      <c r="AY116" s="245" t="s">
        <v>117</v>
      </c>
    </row>
    <row r="117" s="12" customFormat="1" ht="22.8" customHeight="1">
      <c r="A117" s="12"/>
      <c r="B117" s="190"/>
      <c r="C117" s="191"/>
      <c r="D117" s="192" t="s">
        <v>73</v>
      </c>
      <c r="E117" s="204" t="s">
        <v>163</v>
      </c>
      <c r="F117" s="204" t="s">
        <v>164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P118</f>
        <v>0</v>
      </c>
      <c r="Q117" s="198"/>
      <c r="R117" s="199">
        <f>R118</f>
        <v>0</v>
      </c>
      <c r="S117" s="198"/>
      <c r="T117" s="200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82</v>
      </c>
      <c r="AT117" s="202" t="s">
        <v>73</v>
      </c>
      <c r="AU117" s="202" t="s">
        <v>82</v>
      </c>
      <c r="AY117" s="201" t="s">
        <v>117</v>
      </c>
      <c r="BK117" s="203">
        <f>BK118</f>
        <v>0</v>
      </c>
    </row>
    <row r="118" s="12" customFormat="1" ht="20.88" customHeight="1">
      <c r="A118" s="12"/>
      <c r="B118" s="190"/>
      <c r="C118" s="191"/>
      <c r="D118" s="192" t="s">
        <v>73</v>
      </c>
      <c r="E118" s="204" t="s">
        <v>165</v>
      </c>
      <c r="F118" s="204" t="s">
        <v>166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SUM(P119:P122)</f>
        <v>0</v>
      </c>
      <c r="Q118" s="198"/>
      <c r="R118" s="199">
        <f>SUM(R119:R122)</f>
        <v>0</v>
      </c>
      <c r="S118" s="198"/>
      <c r="T118" s="200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82</v>
      </c>
      <c r="AT118" s="202" t="s">
        <v>73</v>
      </c>
      <c r="AU118" s="202" t="s">
        <v>84</v>
      </c>
      <c r="AY118" s="201" t="s">
        <v>117</v>
      </c>
      <c r="BK118" s="203">
        <f>SUM(BK119:BK122)</f>
        <v>0</v>
      </c>
    </row>
    <row r="119" s="2" customFormat="1" ht="37.8" customHeight="1">
      <c r="A119" s="38"/>
      <c r="B119" s="39"/>
      <c r="C119" s="206" t="s">
        <v>167</v>
      </c>
      <c r="D119" s="206" t="s">
        <v>119</v>
      </c>
      <c r="E119" s="207" t="s">
        <v>168</v>
      </c>
      <c r="F119" s="208" t="s">
        <v>169</v>
      </c>
      <c r="G119" s="209" t="s">
        <v>151</v>
      </c>
      <c r="H119" s="210">
        <v>1</v>
      </c>
      <c r="I119" s="211"/>
      <c r="J119" s="212">
        <f>ROUND(I119*H119,2)</f>
        <v>0</v>
      </c>
      <c r="K119" s="213"/>
      <c r="L119" s="44"/>
      <c r="M119" s="214" t="s">
        <v>19</v>
      </c>
      <c r="N119" s="215" t="s">
        <v>47</v>
      </c>
      <c r="O119" s="85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8" t="s">
        <v>124</v>
      </c>
      <c r="AT119" s="218" t="s">
        <v>119</v>
      </c>
      <c r="AU119" s="218" t="s">
        <v>137</v>
      </c>
      <c r="AY119" s="17" t="s">
        <v>117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7" t="s">
        <v>124</v>
      </c>
      <c r="BK119" s="219">
        <f>ROUND(I119*H119,2)</f>
        <v>0</v>
      </c>
      <c r="BL119" s="17" t="s">
        <v>124</v>
      </c>
      <c r="BM119" s="218" t="s">
        <v>170</v>
      </c>
    </row>
    <row r="120" s="13" customFormat="1">
      <c r="A120" s="13"/>
      <c r="B120" s="225"/>
      <c r="C120" s="226"/>
      <c r="D120" s="220" t="s">
        <v>128</v>
      </c>
      <c r="E120" s="227" t="s">
        <v>19</v>
      </c>
      <c r="F120" s="228" t="s">
        <v>169</v>
      </c>
      <c r="G120" s="226"/>
      <c r="H120" s="227" t="s">
        <v>19</v>
      </c>
      <c r="I120" s="229"/>
      <c r="J120" s="226"/>
      <c r="K120" s="226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128</v>
      </c>
      <c r="AU120" s="234" t="s">
        <v>137</v>
      </c>
      <c r="AV120" s="13" t="s">
        <v>82</v>
      </c>
      <c r="AW120" s="13" t="s">
        <v>35</v>
      </c>
      <c r="AX120" s="13" t="s">
        <v>74</v>
      </c>
      <c r="AY120" s="234" t="s">
        <v>117</v>
      </c>
    </row>
    <row r="121" s="13" customFormat="1">
      <c r="A121" s="13"/>
      <c r="B121" s="225"/>
      <c r="C121" s="226"/>
      <c r="D121" s="220" t="s">
        <v>128</v>
      </c>
      <c r="E121" s="227" t="s">
        <v>19</v>
      </c>
      <c r="F121" s="228" t="s">
        <v>171</v>
      </c>
      <c r="G121" s="226"/>
      <c r="H121" s="227" t="s">
        <v>19</v>
      </c>
      <c r="I121" s="229"/>
      <c r="J121" s="226"/>
      <c r="K121" s="226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128</v>
      </c>
      <c r="AU121" s="234" t="s">
        <v>137</v>
      </c>
      <c r="AV121" s="13" t="s">
        <v>82</v>
      </c>
      <c r="AW121" s="13" t="s">
        <v>35</v>
      </c>
      <c r="AX121" s="13" t="s">
        <v>74</v>
      </c>
      <c r="AY121" s="234" t="s">
        <v>117</v>
      </c>
    </row>
    <row r="122" s="14" customFormat="1">
      <c r="A122" s="14"/>
      <c r="B122" s="235"/>
      <c r="C122" s="236"/>
      <c r="D122" s="220" t="s">
        <v>128</v>
      </c>
      <c r="E122" s="237" t="s">
        <v>19</v>
      </c>
      <c r="F122" s="238" t="s">
        <v>82</v>
      </c>
      <c r="G122" s="236"/>
      <c r="H122" s="239">
        <v>1</v>
      </c>
      <c r="I122" s="240"/>
      <c r="J122" s="236"/>
      <c r="K122" s="236"/>
      <c r="L122" s="241"/>
      <c r="M122" s="259"/>
      <c r="N122" s="260"/>
      <c r="O122" s="260"/>
      <c r="P122" s="260"/>
      <c r="Q122" s="260"/>
      <c r="R122" s="260"/>
      <c r="S122" s="260"/>
      <c r="T122" s="26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128</v>
      </c>
      <c r="AU122" s="245" t="s">
        <v>137</v>
      </c>
      <c r="AV122" s="14" t="s">
        <v>84</v>
      </c>
      <c r="AW122" s="14" t="s">
        <v>35</v>
      </c>
      <c r="AX122" s="14" t="s">
        <v>82</v>
      </c>
      <c r="AY122" s="245" t="s">
        <v>117</v>
      </c>
    </row>
    <row r="123" s="2" customFormat="1" ht="6.96" customHeight="1">
      <c r="A123" s="38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d/z/YGDH5HjGAymkgYvVPYtyNzSRwT0xu99Uf8wLS5JgRV6ag6+lpUA7Ql20FP58249fKlp0shqH04wmI1Jy8g==" hashValue="E0atH6tYi2DHgRvvmuWKJ85M1Eowc8ajQPgJHl3R9tWx2tH5J80LJuiUyoYHCZlQQ0TFeh64XnYBe/4GVr1S/Q==" algorithmName="SHA-512" password="CC35"/>
  <autoFilter ref="C82:K12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114" r:id="rId1" display="https://podminky.urs.cz/item/CS_URS_2025_01/112251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84</v>
      </c>
    </row>
    <row r="4" hidden="1" s="1" customFormat="1" ht="24.96" customHeight="1">
      <c r="B4" s="20"/>
      <c r="D4" s="131" t="s">
        <v>91</v>
      </c>
      <c r="L4" s="20"/>
      <c r="M4" s="132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Labe, Vysoká n.L., odstranění nánosů, ř.km 987,670 - 987,863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92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172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2.7.2025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27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28</v>
      </c>
      <c r="F15" s="38"/>
      <c r="G15" s="38"/>
      <c r="H15" s="38"/>
      <c r="I15" s="133" t="s">
        <v>29</v>
      </c>
      <c r="J15" s="137" t="s">
        <v>30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29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26</v>
      </c>
      <c r="J20" s="137" t="s">
        <v>19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34</v>
      </c>
      <c r="F21" s="38"/>
      <c r="G21" s="38"/>
      <c r="H21" s="38"/>
      <c r="I21" s="133" t="s">
        <v>29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36</v>
      </c>
      <c r="E23" s="38"/>
      <c r="F23" s="38"/>
      <c r="G23" s="38"/>
      <c r="H23" s="38"/>
      <c r="I23" s="133" t="s">
        <v>26</v>
      </c>
      <c r="J23" s="137" t="s">
        <v>19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37</v>
      </c>
      <c r="F24" s="38"/>
      <c r="G24" s="38"/>
      <c r="H24" s="38"/>
      <c r="I24" s="133" t="s">
        <v>29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38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40</v>
      </c>
      <c r="E30" s="38"/>
      <c r="F30" s="38"/>
      <c r="G30" s="38"/>
      <c r="H30" s="38"/>
      <c r="I30" s="38"/>
      <c r="J30" s="145">
        <f>ROUND(J81,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42</v>
      </c>
      <c r="G32" s="38"/>
      <c r="H32" s="38"/>
      <c r="I32" s="146" t="s">
        <v>41</v>
      </c>
      <c r="J32" s="146" t="s">
        <v>43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44</v>
      </c>
      <c r="E33" s="133" t="s">
        <v>45</v>
      </c>
      <c r="F33" s="148">
        <f>ROUND((SUM(BE81:BE130)),  2)</f>
        <v>0</v>
      </c>
      <c r="G33" s="38"/>
      <c r="H33" s="38"/>
      <c r="I33" s="149">
        <v>0.20999999999999999</v>
      </c>
      <c r="J33" s="148">
        <f>ROUND(((SUM(BE81:BE130))*I33),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46</v>
      </c>
      <c r="F34" s="148">
        <f>ROUND((SUM(BF81:BF130)),  2)</f>
        <v>0</v>
      </c>
      <c r="G34" s="38"/>
      <c r="H34" s="38"/>
      <c r="I34" s="149">
        <v>0.12</v>
      </c>
      <c r="J34" s="148">
        <f>ROUND(((SUM(BF81:BF130))*I34),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33" t="s">
        <v>44</v>
      </c>
      <c r="E35" s="133" t="s">
        <v>47</v>
      </c>
      <c r="F35" s="148">
        <f>ROUND((SUM(BG81:BG130)),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48</v>
      </c>
      <c r="F36" s="148">
        <f>ROUND((SUM(BH81:BH130)),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49</v>
      </c>
      <c r="F37" s="148">
        <f>ROUND((SUM(BI81:BI130)),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Labe, Vysoká n.L., odstranění nánosů, ř.km 987,670 - 987,863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70" t="str">
        <f>E9</f>
        <v>SO 02 - Ostrov u pravého břehu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Vysoká n.L.</v>
      </c>
      <c r="G52" s="40"/>
      <c r="H52" s="40"/>
      <c r="I52" s="32" t="s">
        <v>23</v>
      </c>
      <c r="J52" s="73" t="str">
        <f>IF(J12="","",J12)</f>
        <v>2.7.2025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Labe, státní podnik</v>
      </c>
      <c r="G54" s="40"/>
      <c r="H54" s="40"/>
      <c r="I54" s="32" t="s">
        <v>33</v>
      </c>
      <c r="J54" s="36" t="str">
        <f>E21</f>
        <v>Ing. Jan Kapsa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72</v>
      </c>
      <c r="D59" s="40"/>
      <c r="E59" s="40"/>
      <c r="F59" s="40"/>
      <c r="G59" s="40"/>
      <c r="H59" s="40"/>
      <c r="I59" s="40"/>
      <c r="J59" s="103">
        <f>J81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102</v>
      </c>
      <c r="D68" s="40"/>
      <c r="E68" s="40"/>
      <c r="F68" s="40"/>
      <c r="G68" s="40"/>
      <c r="H68" s="40"/>
      <c r="I68" s="40"/>
      <c r="J68" s="40"/>
      <c r="K68" s="40"/>
      <c r="L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1" t="str">
        <f>E7</f>
        <v>Labe, Vysoká n.L., odstranění nánosů, ř.km 987,670 - 987,863</v>
      </c>
      <c r="F71" s="32"/>
      <c r="G71" s="32"/>
      <c r="H71" s="32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92</v>
      </c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70" t="str">
        <f>E9</f>
        <v>SO 02 - Ostrov u pravého břehu</v>
      </c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Vysoká n.L.</v>
      </c>
      <c r="G75" s="40"/>
      <c r="H75" s="40"/>
      <c r="I75" s="32" t="s">
        <v>23</v>
      </c>
      <c r="J75" s="73" t="str">
        <f>IF(J12="","",J12)</f>
        <v>2.7.2025</v>
      </c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Povodí Labe, státní podnik</v>
      </c>
      <c r="G77" s="40"/>
      <c r="H77" s="40"/>
      <c r="I77" s="32" t="s">
        <v>33</v>
      </c>
      <c r="J77" s="36" t="str">
        <f>E21</f>
        <v>Ing. Jan Kapsa</v>
      </c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36</v>
      </c>
      <c r="J78" s="36" t="str">
        <f>E24</f>
        <v xml:space="preserve"> 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8"/>
      <c r="B80" s="179"/>
      <c r="C80" s="180" t="s">
        <v>103</v>
      </c>
      <c r="D80" s="181" t="s">
        <v>59</v>
      </c>
      <c r="E80" s="181" t="s">
        <v>55</v>
      </c>
      <c r="F80" s="181" t="s">
        <v>56</v>
      </c>
      <c r="G80" s="181" t="s">
        <v>104</v>
      </c>
      <c r="H80" s="181" t="s">
        <v>105</v>
      </c>
      <c r="I80" s="181" t="s">
        <v>106</v>
      </c>
      <c r="J80" s="182" t="s">
        <v>96</v>
      </c>
      <c r="K80" s="183" t="s">
        <v>107</v>
      </c>
      <c r="L80" s="184"/>
      <c r="M80" s="93" t="s">
        <v>19</v>
      </c>
      <c r="N80" s="94" t="s">
        <v>44</v>
      </c>
      <c r="O80" s="94" t="s">
        <v>108</v>
      </c>
      <c r="P80" s="94" t="s">
        <v>109</v>
      </c>
      <c r="Q80" s="94" t="s">
        <v>110</v>
      </c>
      <c r="R80" s="94" t="s">
        <v>111</v>
      </c>
      <c r="S80" s="94" t="s">
        <v>112</v>
      </c>
      <c r="T80" s="95" t="s">
        <v>113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8"/>
      <c r="B81" s="39"/>
      <c r="C81" s="100" t="s">
        <v>114</v>
      </c>
      <c r="D81" s="40"/>
      <c r="E81" s="40"/>
      <c r="F81" s="40"/>
      <c r="G81" s="40"/>
      <c r="H81" s="40"/>
      <c r="I81" s="40"/>
      <c r="J81" s="185">
        <f>BK81</f>
        <v>0</v>
      </c>
      <c r="K81" s="40"/>
      <c r="L81" s="44"/>
      <c r="M81" s="96"/>
      <c r="N81" s="186"/>
      <c r="O81" s="97"/>
      <c r="P81" s="187">
        <f>P82</f>
        <v>0</v>
      </c>
      <c r="Q81" s="97"/>
      <c r="R81" s="187">
        <f>R82</f>
        <v>0</v>
      </c>
      <c r="S81" s="97"/>
      <c r="T81" s="188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73</v>
      </c>
      <c r="AU81" s="17" t="s">
        <v>97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73</v>
      </c>
      <c r="E82" s="193" t="s">
        <v>115</v>
      </c>
      <c r="F82" s="193" t="s">
        <v>116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82</v>
      </c>
      <c r="AT82" s="202" t="s">
        <v>73</v>
      </c>
      <c r="AU82" s="202" t="s">
        <v>74</v>
      </c>
      <c r="AY82" s="201" t="s">
        <v>117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73</v>
      </c>
      <c r="E83" s="204" t="s">
        <v>82</v>
      </c>
      <c r="F83" s="204" t="s">
        <v>118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SUM(P84:P130)</f>
        <v>0</v>
      </c>
      <c r="Q83" s="198"/>
      <c r="R83" s="199">
        <f>SUM(R84:R130)</f>
        <v>0</v>
      </c>
      <c r="S83" s="198"/>
      <c r="T83" s="200">
        <f>SUM(T84:T130)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82</v>
      </c>
      <c r="AT83" s="202" t="s">
        <v>73</v>
      </c>
      <c r="AU83" s="202" t="s">
        <v>82</v>
      </c>
      <c r="AY83" s="201" t="s">
        <v>117</v>
      </c>
      <c r="BK83" s="203">
        <f>SUM(BK84:BK130)</f>
        <v>0</v>
      </c>
    </row>
    <row r="84" s="2" customFormat="1" ht="16.5" customHeight="1">
      <c r="A84" s="38"/>
      <c r="B84" s="39"/>
      <c r="C84" s="206" t="s">
        <v>82</v>
      </c>
      <c r="D84" s="206" t="s">
        <v>119</v>
      </c>
      <c r="E84" s="207" t="s">
        <v>173</v>
      </c>
      <c r="F84" s="208" t="s">
        <v>121</v>
      </c>
      <c r="G84" s="209" t="s">
        <v>122</v>
      </c>
      <c r="H84" s="210">
        <v>1026</v>
      </c>
      <c r="I84" s="211"/>
      <c r="J84" s="212">
        <f>ROUND(I84*H84,2)</f>
        <v>0</v>
      </c>
      <c r="K84" s="213"/>
      <c r="L84" s="44"/>
      <c r="M84" s="214" t="s">
        <v>19</v>
      </c>
      <c r="N84" s="215" t="s">
        <v>47</v>
      </c>
      <c r="O84" s="85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8" t="s">
        <v>123</v>
      </c>
      <c r="AT84" s="218" t="s">
        <v>119</v>
      </c>
      <c r="AU84" s="218" t="s">
        <v>84</v>
      </c>
      <c r="AY84" s="17" t="s">
        <v>117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7" t="s">
        <v>124</v>
      </c>
      <c r="BK84" s="219">
        <f>ROUND(I84*H84,2)</f>
        <v>0</v>
      </c>
      <c r="BL84" s="17" t="s">
        <v>123</v>
      </c>
      <c r="BM84" s="218" t="s">
        <v>174</v>
      </c>
    </row>
    <row r="85" s="2" customFormat="1">
      <c r="A85" s="38"/>
      <c r="B85" s="39"/>
      <c r="C85" s="40"/>
      <c r="D85" s="220" t="s">
        <v>126</v>
      </c>
      <c r="E85" s="40"/>
      <c r="F85" s="221" t="s">
        <v>175</v>
      </c>
      <c r="G85" s="40"/>
      <c r="H85" s="40"/>
      <c r="I85" s="222"/>
      <c r="J85" s="40"/>
      <c r="K85" s="40"/>
      <c r="L85" s="44"/>
      <c r="M85" s="223"/>
      <c r="N85" s="224"/>
      <c r="O85" s="85"/>
      <c r="P85" s="85"/>
      <c r="Q85" s="85"/>
      <c r="R85" s="85"/>
      <c r="S85" s="85"/>
      <c r="T85" s="86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126</v>
      </c>
      <c r="AU85" s="17" t="s">
        <v>84</v>
      </c>
    </row>
    <row r="86" s="13" customFormat="1">
      <c r="A86" s="13"/>
      <c r="B86" s="225"/>
      <c r="C86" s="226"/>
      <c r="D86" s="220" t="s">
        <v>128</v>
      </c>
      <c r="E86" s="227" t="s">
        <v>19</v>
      </c>
      <c r="F86" s="228" t="s">
        <v>129</v>
      </c>
      <c r="G86" s="226"/>
      <c r="H86" s="227" t="s">
        <v>19</v>
      </c>
      <c r="I86" s="229"/>
      <c r="J86" s="226"/>
      <c r="K86" s="226"/>
      <c r="L86" s="230"/>
      <c r="M86" s="231"/>
      <c r="N86" s="232"/>
      <c r="O86" s="232"/>
      <c r="P86" s="232"/>
      <c r="Q86" s="232"/>
      <c r="R86" s="232"/>
      <c r="S86" s="232"/>
      <c r="T86" s="23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4" t="s">
        <v>128</v>
      </c>
      <c r="AU86" s="234" t="s">
        <v>84</v>
      </c>
      <c r="AV86" s="13" t="s">
        <v>82</v>
      </c>
      <c r="AW86" s="13" t="s">
        <v>35</v>
      </c>
      <c r="AX86" s="13" t="s">
        <v>74</v>
      </c>
      <c r="AY86" s="234" t="s">
        <v>117</v>
      </c>
    </row>
    <row r="87" s="14" customFormat="1">
      <c r="A87" s="14"/>
      <c r="B87" s="235"/>
      <c r="C87" s="236"/>
      <c r="D87" s="220" t="s">
        <v>128</v>
      </c>
      <c r="E87" s="237" t="s">
        <v>19</v>
      </c>
      <c r="F87" s="238" t="s">
        <v>176</v>
      </c>
      <c r="G87" s="236"/>
      <c r="H87" s="239">
        <v>1026</v>
      </c>
      <c r="I87" s="240"/>
      <c r="J87" s="236"/>
      <c r="K87" s="236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128</v>
      </c>
      <c r="AU87" s="245" t="s">
        <v>84</v>
      </c>
      <c r="AV87" s="14" t="s">
        <v>84</v>
      </c>
      <c r="AW87" s="14" t="s">
        <v>35</v>
      </c>
      <c r="AX87" s="14" t="s">
        <v>74</v>
      </c>
      <c r="AY87" s="245" t="s">
        <v>117</v>
      </c>
    </row>
    <row r="88" s="13" customFormat="1">
      <c r="A88" s="13"/>
      <c r="B88" s="225"/>
      <c r="C88" s="226"/>
      <c r="D88" s="220" t="s">
        <v>128</v>
      </c>
      <c r="E88" s="227" t="s">
        <v>19</v>
      </c>
      <c r="F88" s="228" t="s">
        <v>177</v>
      </c>
      <c r="G88" s="226"/>
      <c r="H88" s="227" t="s">
        <v>19</v>
      </c>
      <c r="I88" s="229"/>
      <c r="J88" s="226"/>
      <c r="K88" s="226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128</v>
      </c>
      <c r="AU88" s="234" t="s">
        <v>84</v>
      </c>
      <c r="AV88" s="13" t="s">
        <v>82</v>
      </c>
      <c r="AW88" s="13" t="s">
        <v>35</v>
      </c>
      <c r="AX88" s="13" t="s">
        <v>74</v>
      </c>
      <c r="AY88" s="234" t="s">
        <v>117</v>
      </c>
    </row>
    <row r="89" s="13" customFormat="1">
      <c r="A89" s="13"/>
      <c r="B89" s="225"/>
      <c r="C89" s="226"/>
      <c r="D89" s="220" t="s">
        <v>128</v>
      </c>
      <c r="E89" s="227" t="s">
        <v>19</v>
      </c>
      <c r="F89" s="228" t="s">
        <v>178</v>
      </c>
      <c r="G89" s="226"/>
      <c r="H89" s="227" t="s">
        <v>19</v>
      </c>
      <c r="I89" s="229"/>
      <c r="J89" s="226"/>
      <c r="K89" s="226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128</v>
      </c>
      <c r="AU89" s="234" t="s">
        <v>84</v>
      </c>
      <c r="AV89" s="13" t="s">
        <v>82</v>
      </c>
      <c r="AW89" s="13" t="s">
        <v>35</v>
      </c>
      <c r="AX89" s="13" t="s">
        <v>74</v>
      </c>
      <c r="AY89" s="234" t="s">
        <v>117</v>
      </c>
    </row>
    <row r="90" s="13" customFormat="1">
      <c r="A90" s="13"/>
      <c r="B90" s="225"/>
      <c r="C90" s="226"/>
      <c r="D90" s="220" t="s">
        <v>128</v>
      </c>
      <c r="E90" s="227" t="s">
        <v>19</v>
      </c>
      <c r="F90" s="228" t="s">
        <v>179</v>
      </c>
      <c r="G90" s="226"/>
      <c r="H90" s="227" t="s">
        <v>19</v>
      </c>
      <c r="I90" s="229"/>
      <c r="J90" s="226"/>
      <c r="K90" s="226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128</v>
      </c>
      <c r="AU90" s="234" t="s">
        <v>84</v>
      </c>
      <c r="AV90" s="13" t="s">
        <v>82</v>
      </c>
      <c r="AW90" s="13" t="s">
        <v>35</v>
      </c>
      <c r="AX90" s="13" t="s">
        <v>74</v>
      </c>
      <c r="AY90" s="234" t="s">
        <v>117</v>
      </c>
    </row>
    <row r="91" s="13" customFormat="1">
      <c r="A91" s="13"/>
      <c r="B91" s="225"/>
      <c r="C91" s="226"/>
      <c r="D91" s="220" t="s">
        <v>128</v>
      </c>
      <c r="E91" s="227" t="s">
        <v>19</v>
      </c>
      <c r="F91" s="228" t="s">
        <v>180</v>
      </c>
      <c r="G91" s="226"/>
      <c r="H91" s="227" t="s">
        <v>19</v>
      </c>
      <c r="I91" s="229"/>
      <c r="J91" s="226"/>
      <c r="K91" s="226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128</v>
      </c>
      <c r="AU91" s="234" t="s">
        <v>84</v>
      </c>
      <c r="AV91" s="13" t="s">
        <v>82</v>
      </c>
      <c r="AW91" s="13" t="s">
        <v>35</v>
      </c>
      <c r="AX91" s="13" t="s">
        <v>74</v>
      </c>
      <c r="AY91" s="234" t="s">
        <v>117</v>
      </c>
    </row>
    <row r="92" s="13" customFormat="1">
      <c r="A92" s="13"/>
      <c r="B92" s="225"/>
      <c r="C92" s="226"/>
      <c r="D92" s="220" t="s">
        <v>128</v>
      </c>
      <c r="E92" s="227" t="s">
        <v>19</v>
      </c>
      <c r="F92" s="228" t="s">
        <v>181</v>
      </c>
      <c r="G92" s="226"/>
      <c r="H92" s="227" t="s">
        <v>19</v>
      </c>
      <c r="I92" s="229"/>
      <c r="J92" s="226"/>
      <c r="K92" s="226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128</v>
      </c>
      <c r="AU92" s="234" t="s">
        <v>84</v>
      </c>
      <c r="AV92" s="13" t="s">
        <v>82</v>
      </c>
      <c r="AW92" s="13" t="s">
        <v>35</v>
      </c>
      <c r="AX92" s="13" t="s">
        <v>74</v>
      </c>
      <c r="AY92" s="234" t="s">
        <v>117</v>
      </c>
    </row>
    <row r="93" s="13" customFormat="1">
      <c r="A93" s="13"/>
      <c r="B93" s="225"/>
      <c r="C93" s="226"/>
      <c r="D93" s="220" t="s">
        <v>128</v>
      </c>
      <c r="E93" s="227" t="s">
        <v>19</v>
      </c>
      <c r="F93" s="228" t="s">
        <v>182</v>
      </c>
      <c r="G93" s="226"/>
      <c r="H93" s="227" t="s">
        <v>19</v>
      </c>
      <c r="I93" s="229"/>
      <c r="J93" s="226"/>
      <c r="K93" s="226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128</v>
      </c>
      <c r="AU93" s="234" t="s">
        <v>84</v>
      </c>
      <c r="AV93" s="13" t="s">
        <v>82</v>
      </c>
      <c r="AW93" s="13" t="s">
        <v>35</v>
      </c>
      <c r="AX93" s="13" t="s">
        <v>74</v>
      </c>
      <c r="AY93" s="234" t="s">
        <v>117</v>
      </c>
    </row>
    <row r="94" s="15" customFormat="1">
      <c r="A94" s="15"/>
      <c r="B94" s="246"/>
      <c r="C94" s="247"/>
      <c r="D94" s="220" t="s">
        <v>128</v>
      </c>
      <c r="E94" s="248" t="s">
        <v>19</v>
      </c>
      <c r="F94" s="249" t="s">
        <v>132</v>
      </c>
      <c r="G94" s="247"/>
      <c r="H94" s="250">
        <v>1026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128</v>
      </c>
      <c r="AU94" s="256" t="s">
        <v>84</v>
      </c>
      <c r="AV94" s="15" t="s">
        <v>124</v>
      </c>
      <c r="AW94" s="15" t="s">
        <v>35</v>
      </c>
      <c r="AX94" s="15" t="s">
        <v>82</v>
      </c>
      <c r="AY94" s="256" t="s">
        <v>117</v>
      </c>
    </row>
    <row r="95" s="2" customFormat="1" ht="44.25" customHeight="1">
      <c r="A95" s="38"/>
      <c r="B95" s="39"/>
      <c r="C95" s="206" t="s">
        <v>84</v>
      </c>
      <c r="D95" s="206" t="s">
        <v>119</v>
      </c>
      <c r="E95" s="207" t="s">
        <v>183</v>
      </c>
      <c r="F95" s="208" t="s">
        <v>134</v>
      </c>
      <c r="G95" s="209" t="s">
        <v>122</v>
      </c>
      <c r="H95" s="210">
        <v>1026</v>
      </c>
      <c r="I95" s="211"/>
      <c r="J95" s="212">
        <f>ROUND(I95*H95,2)</f>
        <v>0</v>
      </c>
      <c r="K95" s="213"/>
      <c r="L95" s="44"/>
      <c r="M95" s="214" t="s">
        <v>19</v>
      </c>
      <c r="N95" s="215" t="s">
        <v>47</v>
      </c>
      <c r="O95" s="85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8" t="s">
        <v>123</v>
      </c>
      <c r="AT95" s="218" t="s">
        <v>119</v>
      </c>
      <c r="AU95" s="218" t="s">
        <v>84</v>
      </c>
      <c r="AY95" s="17" t="s">
        <v>117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7" t="s">
        <v>124</v>
      </c>
      <c r="BK95" s="219">
        <f>ROUND(I95*H95,2)</f>
        <v>0</v>
      </c>
      <c r="BL95" s="17" t="s">
        <v>123</v>
      </c>
      <c r="BM95" s="218" t="s">
        <v>184</v>
      </c>
    </row>
    <row r="96" s="2" customFormat="1">
      <c r="A96" s="38"/>
      <c r="B96" s="39"/>
      <c r="C96" s="40"/>
      <c r="D96" s="220" t="s">
        <v>126</v>
      </c>
      <c r="E96" s="40"/>
      <c r="F96" s="221" t="s">
        <v>136</v>
      </c>
      <c r="G96" s="40"/>
      <c r="H96" s="40"/>
      <c r="I96" s="222"/>
      <c r="J96" s="40"/>
      <c r="K96" s="40"/>
      <c r="L96" s="44"/>
      <c r="M96" s="223"/>
      <c r="N96" s="224"/>
      <c r="O96" s="85"/>
      <c r="P96" s="85"/>
      <c r="Q96" s="85"/>
      <c r="R96" s="85"/>
      <c r="S96" s="85"/>
      <c r="T96" s="86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126</v>
      </c>
      <c r="AU96" s="17" t="s">
        <v>84</v>
      </c>
    </row>
    <row r="97" s="13" customFormat="1">
      <c r="A97" s="13"/>
      <c r="B97" s="225"/>
      <c r="C97" s="226"/>
      <c r="D97" s="220" t="s">
        <v>128</v>
      </c>
      <c r="E97" s="227" t="s">
        <v>19</v>
      </c>
      <c r="F97" s="228" t="s">
        <v>129</v>
      </c>
      <c r="G97" s="226"/>
      <c r="H97" s="227" t="s">
        <v>19</v>
      </c>
      <c r="I97" s="229"/>
      <c r="J97" s="226"/>
      <c r="K97" s="226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128</v>
      </c>
      <c r="AU97" s="234" t="s">
        <v>84</v>
      </c>
      <c r="AV97" s="13" t="s">
        <v>82</v>
      </c>
      <c r="AW97" s="13" t="s">
        <v>35</v>
      </c>
      <c r="AX97" s="13" t="s">
        <v>74</v>
      </c>
      <c r="AY97" s="234" t="s">
        <v>117</v>
      </c>
    </row>
    <row r="98" s="14" customFormat="1">
      <c r="A98" s="14"/>
      <c r="B98" s="235"/>
      <c r="C98" s="236"/>
      <c r="D98" s="220" t="s">
        <v>128</v>
      </c>
      <c r="E98" s="237" t="s">
        <v>19</v>
      </c>
      <c r="F98" s="238" t="s">
        <v>176</v>
      </c>
      <c r="G98" s="236"/>
      <c r="H98" s="239">
        <v>1026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128</v>
      </c>
      <c r="AU98" s="245" t="s">
        <v>84</v>
      </c>
      <c r="AV98" s="14" t="s">
        <v>84</v>
      </c>
      <c r="AW98" s="14" t="s">
        <v>35</v>
      </c>
      <c r="AX98" s="14" t="s">
        <v>74</v>
      </c>
      <c r="AY98" s="245" t="s">
        <v>117</v>
      </c>
    </row>
    <row r="99" s="13" customFormat="1">
      <c r="A99" s="13"/>
      <c r="B99" s="225"/>
      <c r="C99" s="226"/>
      <c r="D99" s="220" t="s">
        <v>128</v>
      </c>
      <c r="E99" s="227" t="s">
        <v>19</v>
      </c>
      <c r="F99" s="228" t="s">
        <v>185</v>
      </c>
      <c r="G99" s="226"/>
      <c r="H99" s="227" t="s">
        <v>19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128</v>
      </c>
      <c r="AU99" s="234" t="s">
        <v>84</v>
      </c>
      <c r="AV99" s="13" t="s">
        <v>82</v>
      </c>
      <c r="AW99" s="13" t="s">
        <v>35</v>
      </c>
      <c r="AX99" s="13" t="s">
        <v>74</v>
      </c>
      <c r="AY99" s="234" t="s">
        <v>117</v>
      </c>
    </row>
    <row r="100" s="13" customFormat="1">
      <c r="A100" s="13"/>
      <c r="B100" s="225"/>
      <c r="C100" s="226"/>
      <c r="D100" s="220" t="s">
        <v>128</v>
      </c>
      <c r="E100" s="227" t="s">
        <v>19</v>
      </c>
      <c r="F100" s="228" t="s">
        <v>186</v>
      </c>
      <c r="G100" s="226"/>
      <c r="H100" s="227" t="s">
        <v>19</v>
      </c>
      <c r="I100" s="229"/>
      <c r="J100" s="226"/>
      <c r="K100" s="226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128</v>
      </c>
      <c r="AU100" s="234" t="s">
        <v>84</v>
      </c>
      <c r="AV100" s="13" t="s">
        <v>82</v>
      </c>
      <c r="AW100" s="13" t="s">
        <v>35</v>
      </c>
      <c r="AX100" s="13" t="s">
        <v>74</v>
      </c>
      <c r="AY100" s="234" t="s">
        <v>117</v>
      </c>
    </row>
    <row r="101" s="15" customFormat="1">
      <c r="A101" s="15"/>
      <c r="B101" s="246"/>
      <c r="C101" s="247"/>
      <c r="D101" s="220" t="s">
        <v>128</v>
      </c>
      <c r="E101" s="248" t="s">
        <v>19</v>
      </c>
      <c r="F101" s="249" t="s">
        <v>132</v>
      </c>
      <c r="G101" s="247"/>
      <c r="H101" s="250">
        <v>1026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128</v>
      </c>
      <c r="AU101" s="256" t="s">
        <v>84</v>
      </c>
      <c r="AV101" s="15" t="s">
        <v>124</v>
      </c>
      <c r="AW101" s="15" t="s">
        <v>35</v>
      </c>
      <c r="AX101" s="15" t="s">
        <v>82</v>
      </c>
      <c r="AY101" s="256" t="s">
        <v>117</v>
      </c>
    </row>
    <row r="102" s="2" customFormat="1" ht="24.15" customHeight="1">
      <c r="A102" s="38"/>
      <c r="B102" s="39"/>
      <c r="C102" s="206" t="s">
        <v>137</v>
      </c>
      <c r="D102" s="206" t="s">
        <v>119</v>
      </c>
      <c r="E102" s="207" t="s">
        <v>187</v>
      </c>
      <c r="F102" s="208" t="s">
        <v>139</v>
      </c>
      <c r="G102" s="209" t="s">
        <v>122</v>
      </c>
      <c r="H102" s="210">
        <v>1026</v>
      </c>
      <c r="I102" s="211"/>
      <c r="J102" s="212">
        <f>ROUND(I102*H102,2)</f>
        <v>0</v>
      </c>
      <c r="K102" s="213"/>
      <c r="L102" s="44"/>
      <c r="M102" s="214" t="s">
        <v>19</v>
      </c>
      <c r="N102" s="215" t="s">
        <v>47</v>
      </c>
      <c r="O102" s="85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8" t="s">
        <v>123</v>
      </c>
      <c r="AT102" s="218" t="s">
        <v>119</v>
      </c>
      <c r="AU102" s="218" t="s">
        <v>84</v>
      </c>
      <c r="AY102" s="17" t="s">
        <v>117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7" t="s">
        <v>124</v>
      </c>
      <c r="BK102" s="219">
        <f>ROUND(I102*H102,2)</f>
        <v>0</v>
      </c>
      <c r="BL102" s="17" t="s">
        <v>123</v>
      </c>
      <c r="BM102" s="218" t="s">
        <v>188</v>
      </c>
    </row>
    <row r="103" s="2" customFormat="1">
      <c r="A103" s="38"/>
      <c r="B103" s="39"/>
      <c r="C103" s="40"/>
      <c r="D103" s="220" t="s">
        <v>126</v>
      </c>
      <c r="E103" s="40"/>
      <c r="F103" s="221" t="s">
        <v>189</v>
      </c>
      <c r="G103" s="40"/>
      <c r="H103" s="40"/>
      <c r="I103" s="222"/>
      <c r="J103" s="40"/>
      <c r="K103" s="40"/>
      <c r="L103" s="44"/>
      <c r="M103" s="223"/>
      <c r="N103" s="224"/>
      <c r="O103" s="85"/>
      <c r="P103" s="85"/>
      <c r="Q103" s="85"/>
      <c r="R103" s="85"/>
      <c r="S103" s="85"/>
      <c r="T103" s="86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126</v>
      </c>
      <c r="AU103" s="17" t="s">
        <v>84</v>
      </c>
    </row>
    <row r="104" s="14" customFormat="1">
      <c r="A104" s="14"/>
      <c r="B104" s="235"/>
      <c r="C104" s="236"/>
      <c r="D104" s="220" t="s">
        <v>128</v>
      </c>
      <c r="E104" s="237" t="s">
        <v>19</v>
      </c>
      <c r="F104" s="238" t="s">
        <v>176</v>
      </c>
      <c r="G104" s="236"/>
      <c r="H104" s="239">
        <v>1026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128</v>
      </c>
      <c r="AU104" s="245" t="s">
        <v>84</v>
      </c>
      <c r="AV104" s="14" t="s">
        <v>84</v>
      </c>
      <c r="AW104" s="14" t="s">
        <v>35</v>
      </c>
      <c r="AX104" s="14" t="s">
        <v>74</v>
      </c>
      <c r="AY104" s="245" t="s">
        <v>117</v>
      </c>
    </row>
    <row r="105" s="13" customFormat="1">
      <c r="A105" s="13"/>
      <c r="B105" s="225"/>
      <c r="C105" s="226"/>
      <c r="D105" s="220" t="s">
        <v>128</v>
      </c>
      <c r="E105" s="227" t="s">
        <v>19</v>
      </c>
      <c r="F105" s="228" t="s">
        <v>177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128</v>
      </c>
      <c r="AU105" s="234" t="s">
        <v>84</v>
      </c>
      <c r="AV105" s="13" t="s">
        <v>82</v>
      </c>
      <c r="AW105" s="13" t="s">
        <v>35</v>
      </c>
      <c r="AX105" s="13" t="s">
        <v>74</v>
      </c>
      <c r="AY105" s="234" t="s">
        <v>117</v>
      </c>
    </row>
    <row r="106" s="13" customFormat="1">
      <c r="A106" s="13"/>
      <c r="B106" s="225"/>
      <c r="C106" s="226"/>
      <c r="D106" s="220" t="s">
        <v>128</v>
      </c>
      <c r="E106" s="227" t="s">
        <v>19</v>
      </c>
      <c r="F106" s="228" t="s">
        <v>190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128</v>
      </c>
      <c r="AU106" s="234" t="s">
        <v>84</v>
      </c>
      <c r="AV106" s="13" t="s">
        <v>82</v>
      </c>
      <c r="AW106" s="13" t="s">
        <v>35</v>
      </c>
      <c r="AX106" s="13" t="s">
        <v>74</v>
      </c>
      <c r="AY106" s="234" t="s">
        <v>117</v>
      </c>
    </row>
    <row r="107" s="13" customFormat="1">
      <c r="A107" s="13"/>
      <c r="B107" s="225"/>
      <c r="C107" s="226"/>
      <c r="D107" s="220" t="s">
        <v>128</v>
      </c>
      <c r="E107" s="227" t="s">
        <v>19</v>
      </c>
      <c r="F107" s="228" t="s">
        <v>191</v>
      </c>
      <c r="G107" s="226"/>
      <c r="H107" s="227" t="s">
        <v>19</v>
      </c>
      <c r="I107" s="229"/>
      <c r="J107" s="226"/>
      <c r="K107" s="226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128</v>
      </c>
      <c r="AU107" s="234" t="s">
        <v>84</v>
      </c>
      <c r="AV107" s="13" t="s">
        <v>82</v>
      </c>
      <c r="AW107" s="13" t="s">
        <v>35</v>
      </c>
      <c r="AX107" s="13" t="s">
        <v>74</v>
      </c>
      <c r="AY107" s="234" t="s">
        <v>117</v>
      </c>
    </row>
    <row r="108" s="13" customFormat="1">
      <c r="A108" s="13"/>
      <c r="B108" s="225"/>
      <c r="C108" s="226"/>
      <c r="D108" s="220" t="s">
        <v>128</v>
      </c>
      <c r="E108" s="227" t="s">
        <v>19</v>
      </c>
      <c r="F108" s="228" t="s">
        <v>192</v>
      </c>
      <c r="G108" s="226"/>
      <c r="H108" s="227" t="s">
        <v>19</v>
      </c>
      <c r="I108" s="229"/>
      <c r="J108" s="226"/>
      <c r="K108" s="226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128</v>
      </c>
      <c r="AU108" s="234" t="s">
        <v>84</v>
      </c>
      <c r="AV108" s="13" t="s">
        <v>82</v>
      </c>
      <c r="AW108" s="13" t="s">
        <v>35</v>
      </c>
      <c r="AX108" s="13" t="s">
        <v>74</v>
      </c>
      <c r="AY108" s="234" t="s">
        <v>117</v>
      </c>
    </row>
    <row r="109" s="13" customFormat="1">
      <c r="A109" s="13"/>
      <c r="B109" s="225"/>
      <c r="C109" s="226"/>
      <c r="D109" s="220" t="s">
        <v>128</v>
      </c>
      <c r="E109" s="227" t="s">
        <v>19</v>
      </c>
      <c r="F109" s="228" t="s">
        <v>193</v>
      </c>
      <c r="G109" s="226"/>
      <c r="H109" s="227" t="s">
        <v>19</v>
      </c>
      <c r="I109" s="229"/>
      <c r="J109" s="226"/>
      <c r="K109" s="226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128</v>
      </c>
      <c r="AU109" s="234" t="s">
        <v>84</v>
      </c>
      <c r="AV109" s="13" t="s">
        <v>82</v>
      </c>
      <c r="AW109" s="13" t="s">
        <v>35</v>
      </c>
      <c r="AX109" s="13" t="s">
        <v>74</v>
      </c>
      <c r="AY109" s="234" t="s">
        <v>117</v>
      </c>
    </row>
    <row r="110" s="13" customFormat="1">
      <c r="A110" s="13"/>
      <c r="B110" s="225"/>
      <c r="C110" s="226"/>
      <c r="D110" s="220" t="s">
        <v>128</v>
      </c>
      <c r="E110" s="227" t="s">
        <v>19</v>
      </c>
      <c r="F110" s="228" t="s">
        <v>194</v>
      </c>
      <c r="G110" s="226"/>
      <c r="H110" s="227" t="s">
        <v>19</v>
      </c>
      <c r="I110" s="229"/>
      <c r="J110" s="226"/>
      <c r="K110" s="226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128</v>
      </c>
      <c r="AU110" s="234" t="s">
        <v>84</v>
      </c>
      <c r="AV110" s="13" t="s">
        <v>82</v>
      </c>
      <c r="AW110" s="13" t="s">
        <v>35</v>
      </c>
      <c r="AX110" s="13" t="s">
        <v>74</v>
      </c>
      <c r="AY110" s="234" t="s">
        <v>117</v>
      </c>
    </row>
    <row r="111" s="13" customFormat="1">
      <c r="A111" s="13"/>
      <c r="B111" s="225"/>
      <c r="C111" s="226"/>
      <c r="D111" s="220" t="s">
        <v>128</v>
      </c>
      <c r="E111" s="227" t="s">
        <v>19</v>
      </c>
      <c r="F111" s="228" t="s">
        <v>195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128</v>
      </c>
      <c r="AU111" s="234" t="s">
        <v>84</v>
      </c>
      <c r="AV111" s="13" t="s">
        <v>82</v>
      </c>
      <c r="AW111" s="13" t="s">
        <v>35</v>
      </c>
      <c r="AX111" s="13" t="s">
        <v>74</v>
      </c>
      <c r="AY111" s="234" t="s">
        <v>117</v>
      </c>
    </row>
    <row r="112" s="13" customFormat="1">
      <c r="A112" s="13"/>
      <c r="B112" s="225"/>
      <c r="C112" s="226"/>
      <c r="D112" s="220" t="s">
        <v>128</v>
      </c>
      <c r="E112" s="227" t="s">
        <v>19</v>
      </c>
      <c r="F112" s="228" t="s">
        <v>196</v>
      </c>
      <c r="G112" s="226"/>
      <c r="H112" s="227" t="s">
        <v>19</v>
      </c>
      <c r="I112" s="229"/>
      <c r="J112" s="226"/>
      <c r="K112" s="226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128</v>
      </c>
      <c r="AU112" s="234" t="s">
        <v>84</v>
      </c>
      <c r="AV112" s="13" t="s">
        <v>82</v>
      </c>
      <c r="AW112" s="13" t="s">
        <v>35</v>
      </c>
      <c r="AX112" s="13" t="s">
        <v>74</v>
      </c>
      <c r="AY112" s="234" t="s">
        <v>117</v>
      </c>
    </row>
    <row r="113" s="13" customFormat="1">
      <c r="A113" s="13"/>
      <c r="B113" s="225"/>
      <c r="C113" s="226"/>
      <c r="D113" s="220" t="s">
        <v>128</v>
      </c>
      <c r="E113" s="227" t="s">
        <v>19</v>
      </c>
      <c r="F113" s="228" t="s">
        <v>197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128</v>
      </c>
      <c r="AU113" s="234" t="s">
        <v>84</v>
      </c>
      <c r="AV113" s="13" t="s">
        <v>82</v>
      </c>
      <c r="AW113" s="13" t="s">
        <v>35</v>
      </c>
      <c r="AX113" s="13" t="s">
        <v>74</v>
      </c>
      <c r="AY113" s="234" t="s">
        <v>117</v>
      </c>
    </row>
    <row r="114" s="13" customFormat="1">
      <c r="A114" s="13"/>
      <c r="B114" s="225"/>
      <c r="C114" s="226"/>
      <c r="D114" s="220" t="s">
        <v>128</v>
      </c>
      <c r="E114" s="227" t="s">
        <v>19</v>
      </c>
      <c r="F114" s="228" t="s">
        <v>198</v>
      </c>
      <c r="G114" s="226"/>
      <c r="H114" s="227" t="s">
        <v>19</v>
      </c>
      <c r="I114" s="229"/>
      <c r="J114" s="226"/>
      <c r="K114" s="226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128</v>
      </c>
      <c r="AU114" s="234" t="s">
        <v>84</v>
      </c>
      <c r="AV114" s="13" t="s">
        <v>82</v>
      </c>
      <c r="AW114" s="13" t="s">
        <v>35</v>
      </c>
      <c r="AX114" s="13" t="s">
        <v>74</v>
      </c>
      <c r="AY114" s="234" t="s">
        <v>117</v>
      </c>
    </row>
    <row r="115" s="13" customFormat="1">
      <c r="A115" s="13"/>
      <c r="B115" s="225"/>
      <c r="C115" s="226"/>
      <c r="D115" s="220" t="s">
        <v>128</v>
      </c>
      <c r="E115" s="227" t="s">
        <v>19</v>
      </c>
      <c r="F115" s="228" t="s">
        <v>199</v>
      </c>
      <c r="G115" s="226"/>
      <c r="H115" s="227" t="s">
        <v>19</v>
      </c>
      <c r="I115" s="229"/>
      <c r="J115" s="226"/>
      <c r="K115" s="226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128</v>
      </c>
      <c r="AU115" s="234" t="s">
        <v>84</v>
      </c>
      <c r="AV115" s="13" t="s">
        <v>82</v>
      </c>
      <c r="AW115" s="13" t="s">
        <v>35</v>
      </c>
      <c r="AX115" s="13" t="s">
        <v>74</v>
      </c>
      <c r="AY115" s="234" t="s">
        <v>117</v>
      </c>
    </row>
    <row r="116" s="13" customFormat="1">
      <c r="A116" s="13"/>
      <c r="B116" s="225"/>
      <c r="C116" s="226"/>
      <c r="D116" s="220" t="s">
        <v>128</v>
      </c>
      <c r="E116" s="227" t="s">
        <v>19</v>
      </c>
      <c r="F116" s="228" t="s">
        <v>200</v>
      </c>
      <c r="G116" s="226"/>
      <c r="H116" s="227" t="s">
        <v>19</v>
      </c>
      <c r="I116" s="229"/>
      <c r="J116" s="226"/>
      <c r="K116" s="226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128</v>
      </c>
      <c r="AU116" s="234" t="s">
        <v>84</v>
      </c>
      <c r="AV116" s="13" t="s">
        <v>82</v>
      </c>
      <c r="AW116" s="13" t="s">
        <v>35</v>
      </c>
      <c r="AX116" s="13" t="s">
        <v>74</v>
      </c>
      <c r="AY116" s="234" t="s">
        <v>117</v>
      </c>
    </row>
    <row r="117" s="15" customFormat="1">
      <c r="A117" s="15"/>
      <c r="B117" s="246"/>
      <c r="C117" s="247"/>
      <c r="D117" s="220" t="s">
        <v>128</v>
      </c>
      <c r="E117" s="248" t="s">
        <v>19</v>
      </c>
      <c r="F117" s="249" t="s">
        <v>132</v>
      </c>
      <c r="G117" s="247"/>
      <c r="H117" s="250">
        <v>1026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128</v>
      </c>
      <c r="AU117" s="256" t="s">
        <v>84</v>
      </c>
      <c r="AV117" s="15" t="s">
        <v>124</v>
      </c>
      <c r="AW117" s="15" t="s">
        <v>35</v>
      </c>
      <c r="AX117" s="15" t="s">
        <v>82</v>
      </c>
      <c r="AY117" s="256" t="s">
        <v>117</v>
      </c>
    </row>
    <row r="118" s="2" customFormat="1" ht="16.5" customHeight="1">
      <c r="A118" s="38"/>
      <c r="B118" s="39"/>
      <c r="C118" s="206" t="s">
        <v>124</v>
      </c>
      <c r="D118" s="206" t="s">
        <v>119</v>
      </c>
      <c r="E118" s="207" t="s">
        <v>201</v>
      </c>
      <c r="F118" s="208" t="s">
        <v>143</v>
      </c>
      <c r="G118" s="209" t="s">
        <v>122</v>
      </c>
      <c r="H118" s="210">
        <v>-1026</v>
      </c>
      <c r="I118" s="211"/>
      <c r="J118" s="212">
        <f>ROUND(I118*H118,2)</f>
        <v>0</v>
      </c>
      <c r="K118" s="213"/>
      <c r="L118" s="44"/>
      <c r="M118" s="214" t="s">
        <v>19</v>
      </c>
      <c r="N118" s="215" t="s">
        <v>47</v>
      </c>
      <c r="O118" s="85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8" t="s">
        <v>123</v>
      </c>
      <c r="AT118" s="218" t="s">
        <v>119</v>
      </c>
      <c r="AU118" s="218" t="s">
        <v>84</v>
      </c>
      <c r="AY118" s="17" t="s">
        <v>117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7" t="s">
        <v>124</v>
      </c>
      <c r="BK118" s="219">
        <f>ROUND(I118*H118,2)</f>
        <v>0</v>
      </c>
      <c r="BL118" s="17" t="s">
        <v>123</v>
      </c>
      <c r="BM118" s="218" t="s">
        <v>202</v>
      </c>
    </row>
    <row r="119" s="2" customFormat="1">
      <c r="A119" s="38"/>
      <c r="B119" s="39"/>
      <c r="C119" s="40"/>
      <c r="D119" s="220" t="s">
        <v>126</v>
      </c>
      <c r="E119" s="40"/>
      <c r="F119" s="221" t="s">
        <v>203</v>
      </c>
      <c r="G119" s="40"/>
      <c r="H119" s="40"/>
      <c r="I119" s="222"/>
      <c r="J119" s="40"/>
      <c r="K119" s="40"/>
      <c r="L119" s="44"/>
      <c r="M119" s="223"/>
      <c r="N119" s="224"/>
      <c r="O119" s="85"/>
      <c r="P119" s="85"/>
      <c r="Q119" s="85"/>
      <c r="R119" s="85"/>
      <c r="S119" s="85"/>
      <c r="T119" s="86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126</v>
      </c>
      <c r="AU119" s="17" t="s">
        <v>84</v>
      </c>
    </row>
    <row r="120" s="14" customFormat="1">
      <c r="A120" s="14"/>
      <c r="B120" s="235"/>
      <c r="C120" s="236"/>
      <c r="D120" s="220" t="s">
        <v>128</v>
      </c>
      <c r="E120" s="237" t="s">
        <v>19</v>
      </c>
      <c r="F120" s="238" t="s">
        <v>204</v>
      </c>
      <c r="G120" s="236"/>
      <c r="H120" s="239">
        <v>-1026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128</v>
      </c>
      <c r="AU120" s="245" t="s">
        <v>84</v>
      </c>
      <c r="AV120" s="14" t="s">
        <v>84</v>
      </c>
      <c r="AW120" s="14" t="s">
        <v>35</v>
      </c>
      <c r="AX120" s="14" t="s">
        <v>74</v>
      </c>
      <c r="AY120" s="245" t="s">
        <v>117</v>
      </c>
    </row>
    <row r="121" s="13" customFormat="1">
      <c r="A121" s="13"/>
      <c r="B121" s="225"/>
      <c r="C121" s="226"/>
      <c r="D121" s="220" t="s">
        <v>128</v>
      </c>
      <c r="E121" s="227" t="s">
        <v>19</v>
      </c>
      <c r="F121" s="228" t="s">
        <v>177</v>
      </c>
      <c r="G121" s="226"/>
      <c r="H121" s="227" t="s">
        <v>19</v>
      </c>
      <c r="I121" s="229"/>
      <c r="J121" s="226"/>
      <c r="K121" s="226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128</v>
      </c>
      <c r="AU121" s="234" t="s">
        <v>84</v>
      </c>
      <c r="AV121" s="13" t="s">
        <v>82</v>
      </c>
      <c r="AW121" s="13" t="s">
        <v>35</v>
      </c>
      <c r="AX121" s="13" t="s">
        <v>74</v>
      </c>
      <c r="AY121" s="234" t="s">
        <v>117</v>
      </c>
    </row>
    <row r="122" s="13" customFormat="1">
      <c r="A122" s="13"/>
      <c r="B122" s="225"/>
      <c r="C122" s="226"/>
      <c r="D122" s="220" t="s">
        <v>128</v>
      </c>
      <c r="E122" s="227" t="s">
        <v>19</v>
      </c>
      <c r="F122" s="228" t="s">
        <v>205</v>
      </c>
      <c r="G122" s="226"/>
      <c r="H122" s="227" t="s">
        <v>19</v>
      </c>
      <c r="I122" s="229"/>
      <c r="J122" s="226"/>
      <c r="K122" s="226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128</v>
      </c>
      <c r="AU122" s="234" t="s">
        <v>84</v>
      </c>
      <c r="AV122" s="13" t="s">
        <v>82</v>
      </c>
      <c r="AW122" s="13" t="s">
        <v>35</v>
      </c>
      <c r="AX122" s="13" t="s">
        <v>74</v>
      </c>
      <c r="AY122" s="234" t="s">
        <v>117</v>
      </c>
    </row>
    <row r="123" s="13" customFormat="1">
      <c r="A123" s="13"/>
      <c r="B123" s="225"/>
      <c r="C123" s="226"/>
      <c r="D123" s="220" t="s">
        <v>128</v>
      </c>
      <c r="E123" s="227" t="s">
        <v>19</v>
      </c>
      <c r="F123" s="228" t="s">
        <v>206</v>
      </c>
      <c r="G123" s="226"/>
      <c r="H123" s="227" t="s">
        <v>19</v>
      </c>
      <c r="I123" s="229"/>
      <c r="J123" s="226"/>
      <c r="K123" s="226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128</v>
      </c>
      <c r="AU123" s="234" t="s">
        <v>84</v>
      </c>
      <c r="AV123" s="13" t="s">
        <v>82</v>
      </c>
      <c r="AW123" s="13" t="s">
        <v>35</v>
      </c>
      <c r="AX123" s="13" t="s">
        <v>74</v>
      </c>
      <c r="AY123" s="234" t="s">
        <v>117</v>
      </c>
    </row>
    <row r="124" s="13" customFormat="1">
      <c r="A124" s="13"/>
      <c r="B124" s="225"/>
      <c r="C124" s="226"/>
      <c r="D124" s="220" t="s">
        <v>128</v>
      </c>
      <c r="E124" s="227" t="s">
        <v>19</v>
      </c>
      <c r="F124" s="228" t="s">
        <v>207</v>
      </c>
      <c r="G124" s="226"/>
      <c r="H124" s="227" t="s">
        <v>19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128</v>
      </c>
      <c r="AU124" s="234" t="s">
        <v>84</v>
      </c>
      <c r="AV124" s="13" t="s">
        <v>82</v>
      </c>
      <c r="AW124" s="13" t="s">
        <v>35</v>
      </c>
      <c r="AX124" s="13" t="s">
        <v>74</v>
      </c>
      <c r="AY124" s="234" t="s">
        <v>117</v>
      </c>
    </row>
    <row r="125" s="13" customFormat="1">
      <c r="A125" s="13"/>
      <c r="B125" s="225"/>
      <c r="C125" s="226"/>
      <c r="D125" s="220" t="s">
        <v>128</v>
      </c>
      <c r="E125" s="227" t="s">
        <v>19</v>
      </c>
      <c r="F125" s="228" t="s">
        <v>208</v>
      </c>
      <c r="G125" s="226"/>
      <c r="H125" s="227" t="s">
        <v>19</v>
      </c>
      <c r="I125" s="229"/>
      <c r="J125" s="226"/>
      <c r="K125" s="226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128</v>
      </c>
      <c r="AU125" s="234" t="s">
        <v>84</v>
      </c>
      <c r="AV125" s="13" t="s">
        <v>82</v>
      </c>
      <c r="AW125" s="13" t="s">
        <v>35</v>
      </c>
      <c r="AX125" s="13" t="s">
        <v>74</v>
      </c>
      <c r="AY125" s="234" t="s">
        <v>117</v>
      </c>
    </row>
    <row r="126" s="13" customFormat="1">
      <c r="A126" s="13"/>
      <c r="B126" s="225"/>
      <c r="C126" s="226"/>
      <c r="D126" s="220" t="s">
        <v>128</v>
      </c>
      <c r="E126" s="227" t="s">
        <v>19</v>
      </c>
      <c r="F126" s="228" t="s">
        <v>209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128</v>
      </c>
      <c r="AU126" s="234" t="s">
        <v>84</v>
      </c>
      <c r="AV126" s="13" t="s">
        <v>82</v>
      </c>
      <c r="AW126" s="13" t="s">
        <v>35</v>
      </c>
      <c r="AX126" s="13" t="s">
        <v>74</v>
      </c>
      <c r="AY126" s="234" t="s">
        <v>117</v>
      </c>
    </row>
    <row r="127" s="13" customFormat="1">
      <c r="A127" s="13"/>
      <c r="B127" s="225"/>
      <c r="C127" s="226"/>
      <c r="D127" s="220" t="s">
        <v>128</v>
      </c>
      <c r="E127" s="227" t="s">
        <v>19</v>
      </c>
      <c r="F127" s="228" t="s">
        <v>210</v>
      </c>
      <c r="G127" s="226"/>
      <c r="H127" s="227" t="s">
        <v>19</v>
      </c>
      <c r="I127" s="229"/>
      <c r="J127" s="226"/>
      <c r="K127" s="226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128</v>
      </c>
      <c r="AU127" s="234" t="s">
        <v>84</v>
      </c>
      <c r="AV127" s="13" t="s">
        <v>82</v>
      </c>
      <c r="AW127" s="13" t="s">
        <v>35</v>
      </c>
      <c r="AX127" s="13" t="s">
        <v>74</v>
      </c>
      <c r="AY127" s="234" t="s">
        <v>117</v>
      </c>
    </row>
    <row r="128" s="13" customFormat="1">
      <c r="A128" s="13"/>
      <c r="B128" s="225"/>
      <c r="C128" s="226"/>
      <c r="D128" s="220" t="s">
        <v>128</v>
      </c>
      <c r="E128" s="227" t="s">
        <v>19</v>
      </c>
      <c r="F128" s="228" t="s">
        <v>211</v>
      </c>
      <c r="G128" s="226"/>
      <c r="H128" s="227" t="s">
        <v>19</v>
      </c>
      <c r="I128" s="229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128</v>
      </c>
      <c r="AU128" s="234" t="s">
        <v>84</v>
      </c>
      <c r="AV128" s="13" t="s">
        <v>82</v>
      </c>
      <c r="AW128" s="13" t="s">
        <v>35</v>
      </c>
      <c r="AX128" s="13" t="s">
        <v>74</v>
      </c>
      <c r="AY128" s="234" t="s">
        <v>117</v>
      </c>
    </row>
    <row r="129" s="13" customFormat="1">
      <c r="A129" s="13"/>
      <c r="B129" s="225"/>
      <c r="C129" s="226"/>
      <c r="D129" s="220" t="s">
        <v>128</v>
      </c>
      <c r="E129" s="227" t="s">
        <v>19</v>
      </c>
      <c r="F129" s="228" t="s">
        <v>212</v>
      </c>
      <c r="G129" s="226"/>
      <c r="H129" s="227" t="s">
        <v>19</v>
      </c>
      <c r="I129" s="229"/>
      <c r="J129" s="226"/>
      <c r="K129" s="226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128</v>
      </c>
      <c r="AU129" s="234" t="s">
        <v>84</v>
      </c>
      <c r="AV129" s="13" t="s">
        <v>82</v>
      </c>
      <c r="AW129" s="13" t="s">
        <v>35</v>
      </c>
      <c r="AX129" s="13" t="s">
        <v>74</v>
      </c>
      <c r="AY129" s="234" t="s">
        <v>117</v>
      </c>
    </row>
    <row r="130" s="15" customFormat="1">
      <c r="A130" s="15"/>
      <c r="B130" s="246"/>
      <c r="C130" s="247"/>
      <c r="D130" s="220" t="s">
        <v>128</v>
      </c>
      <c r="E130" s="248" t="s">
        <v>19</v>
      </c>
      <c r="F130" s="249" t="s">
        <v>132</v>
      </c>
      <c r="G130" s="247"/>
      <c r="H130" s="250">
        <v>-1026</v>
      </c>
      <c r="I130" s="251"/>
      <c r="J130" s="247"/>
      <c r="K130" s="247"/>
      <c r="L130" s="252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128</v>
      </c>
      <c r="AU130" s="256" t="s">
        <v>84</v>
      </c>
      <c r="AV130" s="15" t="s">
        <v>124</v>
      </c>
      <c r="AW130" s="15" t="s">
        <v>35</v>
      </c>
      <c r="AX130" s="15" t="s">
        <v>82</v>
      </c>
      <c r="AY130" s="256" t="s">
        <v>117</v>
      </c>
    </row>
    <row r="131" s="2" customFormat="1" ht="6.96" customHeight="1">
      <c r="A131" s="38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Ef9wGhOEOnFnliRW+tI7/TOYnifssw4gME7xhMKGMuZzct88PEt+RhCWOK2DArfE4+4Q1WMuBhbNE0oOJ+KfLQ==" hashValue="PZXp2Qibsay4O3fyrPAkB6wSUtgjgGvHMz4roFEh7TgMFaYDDrSDW1+Gi2OfnY4/juRBw2zgablSFbNqqZ5VSg==" algorithmName="SHA-512" password="CC35"/>
  <autoFilter ref="C80:K13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84</v>
      </c>
    </row>
    <row r="4" hidden="1" s="1" customFormat="1" ht="24.96" customHeight="1">
      <c r="B4" s="20"/>
      <c r="D4" s="131" t="s">
        <v>91</v>
      </c>
      <c r="L4" s="20"/>
      <c r="M4" s="132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Labe, Vysoká n.L., odstranění nánosů, ř.km 987,670 - 987,863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92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213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2.7.2025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27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28</v>
      </c>
      <c r="F15" s="38"/>
      <c r="G15" s="38"/>
      <c r="H15" s="38"/>
      <c r="I15" s="133" t="s">
        <v>29</v>
      </c>
      <c r="J15" s="137" t="s">
        <v>30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29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26</v>
      </c>
      <c r="J20" s="137" t="s">
        <v>19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34</v>
      </c>
      <c r="F21" s="38"/>
      <c r="G21" s="38"/>
      <c r="H21" s="38"/>
      <c r="I21" s="133" t="s">
        <v>29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36</v>
      </c>
      <c r="E23" s="38"/>
      <c r="F23" s="38"/>
      <c r="G23" s="38"/>
      <c r="H23" s="38"/>
      <c r="I23" s="133" t="s">
        <v>26</v>
      </c>
      <c r="J23" s="137" t="s">
        <v>19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37</v>
      </c>
      <c r="F24" s="38"/>
      <c r="G24" s="38"/>
      <c r="H24" s="38"/>
      <c r="I24" s="133" t="s">
        <v>29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38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40</v>
      </c>
      <c r="E30" s="38"/>
      <c r="F30" s="38"/>
      <c r="G30" s="38"/>
      <c r="H30" s="38"/>
      <c r="I30" s="38"/>
      <c r="J30" s="145">
        <f>ROUND(J82,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42</v>
      </c>
      <c r="G32" s="38"/>
      <c r="H32" s="38"/>
      <c r="I32" s="146" t="s">
        <v>41</v>
      </c>
      <c r="J32" s="146" t="s">
        <v>43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44</v>
      </c>
      <c r="E33" s="133" t="s">
        <v>45</v>
      </c>
      <c r="F33" s="148">
        <f>ROUND((SUM(BE82:BE165)),  2)</f>
        <v>0</v>
      </c>
      <c r="G33" s="38"/>
      <c r="H33" s="38"/>
      <c r="I33" s="149">
        <v>0.20999999999999999</v>
      </c>
      <c r="J33" s="148">
        <f>ROUND(((SUM(BE82:BE165))*I33),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46</v>
      </c>
      <c r="F34" s="148">
        <f>ROUND((SUM(BF82:BF165)),  2)</f>
        <v>0</v>
      </c>
      <c r="G34" s="38"/>
      <c r="H34" s="38"/>
      <c r="I34" s="149">
        <v>0.12</v>
      </c>
      <c r="J34" s="148">
        <f>ROUND(((SUM(BF82:BF165))*I34),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33" t="s">
        <v>44</v>
      </c>
      <c r="E35" s="133" t="s">
        <v>47</v>
      </c>
      <c r="F35" s="148">
        <f>ROUND((SUM(BG82:BG165)),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48</v>
      </c>
      <c r="F36" s="148">
        <f>ROUND((SUM(BH82:BH165)),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49</v>
      </c>
      <c r="F37" s="148">
        <f>ROUND((SUM(BI82:BI165)),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Labe, Vysoká n.L., odstranění nánosů, ř.km 987,670 - 987,863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70" t="str">
        <f>E9</f>
        <v>VON - Vedlejší a ostatní náklady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Vysoká n.L.</v>
      </c>
      <c r="G52" s="40"/>
      <c r="H52" s="40"/>
      <c r="I52" s="32" t="s">
        <v>23</v>
      </c>
      <c r="J52" s="73" t="str">
        <f>IF(J12="","",J12)</f>
        <v>2.7.2025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Labe, státní podnik</v>
      </c>
      <c r="G54" s="40"/>
      <c r="H54" s="40"/>
      <c r="I54" s="32" t="s">
        <v>33</v>
      </c>
      <c r="J54" s="36" t="str">
        <f>E21</f>
        <v>Ing. Jan Kapsa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72</v>
      </c>
      <c r="D59" s="40"/>
      <c r="E59" s="40"/>
      <c r="F59" s="40"/>
      <c r="G59" s="40"/>
      <c r="H59" s="40"/>
      <c r="I59" s="40"/>
      <c r="J59" s="103">
        <f>J82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6"/>
      <c r="C60" s="167"/>
      <c r="D60" s="168" t="s">
        <v>214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215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2"/>
      <c r="C62" s="173"/>
      <c r="D62" s="174" t="s">
        <v>216</v>
      </c>
      <c r="E62" s="175"/>
      <c r="F62" s="175"/>
      <c r="G62" s="175"/>
      <c r="H62" s="175"/>
      <c r="I62" s="175"/>
      <c r="J62" s="176">
        <f>J119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102</v>
      </c>
      <c r="D69" s="40"/>
      <c r="E69" s="40"/>
      <c r="F69" s="40"/>
      <c r="G69" s="40"/>
      <c r="H69" s="40"/>
      <c r="I69" s="40"/>
      <c r="J69" s="40"/>
      <c r="K69" s="40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1" t="str">
        <f>E7</f>
        <v>Labe, Vysoká n.L., odstranění nánosů, ř.km 987,670 - 987,863</v>
      </c>
      <c r="F72" s="32"/>
      <c r="G72" s="32"/>
      <c r="H72" s="32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92</v>
      </c>
      <c r="D73" s="40"/>
      <c r="E73" s="40"/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70" t="str">
        <f>E9</f>
        <v>VON - Vedlejší a ostatní náklady</v>
      </c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Vysoká n.L.</v>
      </c>
      <c r="G76" s="40"/>
      <c r="H76" s="40"/>
      <c r="I76" s="32" t="s">
        <v>23</v>
      </c>
      <c r="J76" s="73" t="str">
        <f>IF(J12="","",J12)</f>
        <v>2.7.2025</v>
      </c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Povodí Labe, státní podnik</v>
      </c>
      <c r="G78" s="40"/>
      <c r="H78" s="40"/>
      <c r="I78" s="32" t="s">
        <v>33</v>
      </c>
      <c r="J78" s="36" t="str">
        <f>E21</f>
        <v>Ing. Jan Kapsa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 xml:space="preserve"> </v>
      </c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8"/>
      <c r="B81" s="179"/>
      <c r="C81" s="180" t="s">
        <v>103</v>
      </c>
      <c r="D81" s="181" t="s">
        <v>59</v>
      </c>
      <c r="E81" s="181" t="s">
        <v>55</v>
      </c>
      <c r="F81" s="181" t="s">
        <v>56</v>
      </c>
      <c r="G81" s="181" t="s">
        <v>104</v>
      </c>
      <c r="H81" s="181" t="s">
        <v>105</v>
      </c>
      <c r="I81" s="181" t="s">
        <v>106</v>
      </c>
      <c r="J81" s="182" t="s">
        <v>96</v>
      </c>
      <c r="K81" s="183" t="s">
        <v>107</v>
      </c>
      <c r="L81" s="184"/>
      <c r="M81" s="93" t="s">
        <v>19</v>
      </c>
      <c r="N81" s="94" t="s">
        <v>44</v>
      </c>
      <c r="O81" s="94" t="s">
        <v>108</v>
      </c>
      <c r="P81" s="94" t="s">
        <v>109</v>
      </c>
      <c r="Q81" s="94" t="s">
        <v>110</v>
      </c>
      <c r="R81" s="94" t="s">
        <v>111</v>
      </c>
      <c r="S81" s="94" t="s">
        <v>112</v>
      </c>
      <c r="T81" s="95" t="s">
        <v>113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8"/>
      <c r="B82" s="39"/>
      <c r="C82" s="100" t="s">
        <v>114</v>
      </c>
      <c r="D82" s="40"/>
      <c r="E82" s="40"/>
      <c r="F82" s="40"/>
      <c r="G82" s="40"/>
      <c r="H82" s="40"/>
      <c r="I82" s="40"/>
      <c r="J82" s="185">
        <f>BK82</f>
        <v>0</v>
      </c>
      <c r="K82" s="40"/>
      <c r="L82" s="44"/>
      <c r="M82" s="96"/>
      <c r="N82" s="186"/>
      <c r="O82" s="97"/>
      <c r="P82" s="187">
        <f>P83</f>
        <v>0</v>
      </c>
      <c r="Q82" s="97"/>
      <c r="R82" s="187">
        <f>R83</f>
        <v>0</v>
      </c>
      <c r="S82" s="97"/>
      <c r="T82" s="188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73</v>
      </c>
      <c r="AU82" s="17" t="s">
        <v>97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73</v>
      </c>
      <c r="E83" s="193" t="s">
        <v>217</v>
      </c>
      <c r="F83" s="193" t="s">
        <v>218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148</v>
      </c>
      <c r="AT83" s="202" t="s">
        <v>73</v>
      </c>
      <c r="AU83" s="202" t="s">
        <v>74</v>
      </c>
      <c r="AY83" s="201" t="s">
        <v>117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73</v>
      </c>
      <c r="E84" s="204" t="s">
        <v>219</v>
      </c>
      <c r="F84" s="204" t="s">
        <v>220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P85+SUM(P86:P119)</f>
        <v>0</v>
      </c>
      <c r="Q84" s="198"/>
      <c r="R84" s="199">
        <f>R85+SUM(R86:R119)</f>
        <v>0</v>
      </c>
      <c r="S84" s="198"/>
      <c r="T84" s="200">
        <f>T85+SUM(T86:T119)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148</v>
      </c>
      <c r="AT84" s="202" t="s">
        <v>73</v>
      </c>
      <c r="AU84" s="202" t="s">
        <v>82</v>
      </c>
      <c r="AY84" s="201" t="s">
        <v>117</v>
      </c>
      <c r="BK84" s="203">
        <f>BK85+SUM(BK86:BK119)</f>
        <v>0</v>
      </c>
    </row>
    <row r="85" s="2" customFormat="1" ht="16.5" customHeight="1">
      <c r="A85" s="38"/>
      <c r="B85" s="39"/>
      <c r="C85" s="206" t="s">
        <v>82</v>
      </c>
      <c r="D85" s="206" t="s">
        <v>119</v>
      </c>
      <c r="E85" s="207" t="s">
        <v>221</v>
      </c>
      <c r="F85" s="208" t="s">
        <v>222</v>
      </c>
      <c r="G85" s="209" t="s">
        <v>223</v>
      </c>
      <c r="H85" s="210">
        <v>1</v>
      </c>
      <c r="I85" s="211"/>
      <c r="J85" s="212">
        <f>ROUND(I85*H85,2)</f>
        <v>0</v>
      </c>
      <c r="K85" s="213"/>
      <c r="L85" s="44"/>
      <c r="M85" s="214" t="s">
        <v>19</v>
      </c>
      <c r="N85" s="215" t="s">
        <v>47</v>
      </c>
      <c r="O85" s="85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8" t="s">
        <v>224</v>
      </c>
      <c r="AT85" s="218" t="s">
        <v>119</v>
      </c>
      <c r="AU85" s="218" t="s">
        <v>84</v>
      </c>
      <c r="AY85" s="17" t="s">
        <v>117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7" t="s">
        <v>124</v>
      </c>
      <c r="BK85" s="219">
        <f>ROUND(I85*H85,2)</f>
        <v>0</v>
      </c>
      <c r="BL85" s="17" t="s">
        <v>224</v>
      </c>
      <c r="BM85" s="218" t="s">
        <v>225</v>
      </c>
    </row>
    <row r="86" s="13" customFormat="1">
      <c r="A86" s="13"/>
      <c r="B86" s="225"/>
      <c r="C86" s="226"/>
      <c r="D86" s="220" t="s">
        <v>128</v>
      </c>
      <c r="E86" s="227" t="s">
        <v>19</v>
      </c>
      <c r="F86" s="228" t="s">
        <v>226</v>
      </c>
      <c r="G86" s="226"/>
      <c r="H86" s="227" t="s">
        <v>19</v>
      </c>
      <c r="I86" s="229"/>
      <c r="J86" s="226"/>
      <c r="K86" s="226"/>
      <c r="L86" s="230"/>
      <c r="M86" s="231"/>
      <c r="N86" s="232"/>
      <c r="O86" s="232"/>
      <c r="P86" s="232"/>
      <c r="Q86" s="232"/>
      <c r="R86" s="232"/>
      <c r="S86" s="232"/>
      <c r="T86" s="23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4" t="s">
        <v>128</v>
      </c>
      <c r="AU86" s="234" t="s">
        <v>84</v>
      </c>
      <c r="AV86" s="13" t="s">
        <v>82</v>
      </c>
      <c r="AW86" s="13" t="s">
        <v>35</v>
      </c>
      <c r="AX86" s="13" t="s">
        <v>74</v>
      </c>
      <c r="AY86" s="234" t="s">
        <v>117</v>
      </c>
    </row>
    <row r="87" s="13" customFormat="1">
      <c r="A87" s="13"/>
      <c r="B87" s="225"/>
      <c r="C87" s="226"/>
      <c r="D87" s="220" t="s">
        <v>128</v>
      </c>
      <c r="E87" s="227" t="s">
        <v>19</v>
      </c>
      <c r="F87" s="228" t="s">
        <v>227</v>
      </c>
      <c r="G87" s="226"/>
      <c r="H87" s="227" t="s">
        <v>19</v>
      </c>
      <c r="I87" s="229"/>
      <c r="J87" s="226"/>
      <c r="K87" s="226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128</v>
      </c>
      <c r="AU87" s="234" t="s">
        <v>84</v>
      </c>
      <c r="AV87" s="13" t="s">
        <v>82</v>
      </c>
      <c r="AW87" s="13" t="s">
        <v>35</v>
      </c>
      <c r="AX87" s="13" t="s">
        <v>74</v>
      </c>
      <c r="AY87" s="234" t="s">
        <v>117</v>
      </c>
    </row>
    <row r="88" s="13" customFormat="1">
      <c r="A88" s="13"/>
      <c r="B88" s="225"/>
      <c r="C88" s="226"/>
      <c r="D88" s="220" t="s">
        <v>128</v>
      </c>
      <c r="E88" s="227" t="s">
        <v>19</v>
      </c>
      <c r="F88" s="228" t="s">
        <v>228</v>
      </c>
      <c r="G88" s="226"/>
      <c r="H88" s="227" t="s">
        <v>19</v>
      </c>
      <c r="I88" s="229"/>
      <c r="J88" s="226"/>
      <c r="K88" s="226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128</v>
      </c>
      <c r="AU88" s="234" t="s">
        <v>84</v>
      </c>
      <c r="AV88" s="13" t="s">
        <v>82</v>
      </c>
      <c r="AW88" s="13" t="s">
        <v>35</v>
      </c>
      <c r="AX88" s="13" t="s">
        <v>74</v>
      </c>
      <c r="AY88" s="234" t="s">
        <v>117</v>
      </c>
    </row>
    <row r="89" s="13" customFormat="1">
      <c r="A89" s="13"/>
      <c r="B89" s="225"/>
      <c r="C89" s="226"/>
      <c r="D89" s="220" t="s">
        <v>128</v>
      </c>
      <c r="E89" s="227" t="s">
        <v>19</v>
      </c>
      <c r="F89" s="228" t="s">
        <v>229</v>
      </c>
      <c r="G89" s="226"/>
      <c r="H89" s="227" t="s">
        <v>19</v>
      </c>
      <c r="I89" s="229"/>
      <c r="J89" s="226"/>
      <c r="K89" s="226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128</v>
      </c>
      <c r="AU89" s="234" t="s">
        <v>84</v>
      </c>
      <c r="AV89" s="13" t="s">
        <v>82</v>
      </c>
      <c r="AW89" s="13" t="s">
        <v>35</v>
      </c>
      <c r="AX89" s="13" t="s">
        <v>74</v>
      </c>
      <c r="AY89" s="234" t="s">
        <v>117</v>
      </c>
    </row>
    <row r="90" s="13" customFormat="1">
      <c r="A90" s="13"/>
      <c r="B90" s="225"/>
      <c r="C90" s="226"/>
      <c r="D90" s="220" t="s">
        <v>128</v>
      </c>
      <c r="E90" s="227" t="s">
        <v>19</v>
      </c>
      <c r="F90" s="228" t="s">
        <v>230</v>
      </c>
      <c r="G90" s="226"/>
      <c r="H90" s="227" t="s">
        <v>19</v>
      </c>
      <c r="I90" s="229"/>
      <c r="J90" s="226"/>
      <c r="K90" s="226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128</v>
      </c>
      <c r="AU90" s="234" t="s">
        <v>84</v>
      </c>
      <c r="AV90" s="13" t="s">
        <v>82</v>
      </c>
      <c r="AW90" s="13" t="s">
        <v>35</v>
      </c>
      <c r="AX90" s="13" t="s">
        <v>74</v>
      </c>
      <c r="AY90" s="234" t="s">
        <v>117</v>
      </c>
    </row>
    <row r="91" s="13" customFormat="1">
      <c r="A91" s="13"/>
      <c r="B91" s="225"/>
      <c r="C91" s="226"/>
      <c r="D91" s="220" t="s">
        <v>128</v>
      </c>
      <c r="E91" s="227" t="s">
        <v>19</v>
      </c>
      <c r="F91" s="228" t="s">
        <v>231</v>
      </c>
      <c r="G91" s="226"/>
      <c r="H91" s="227" t="s">
        <v>19</v>
      </c>
      <c r="I91" s="229"/>
      <c r="J91" s="226"/>
      <c r="K91" s="226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128</v>
      </c>
      <c r="AU91" s="234" t="s">
        <v>84</v>
      </c>
      <c r="AV91" s="13" t="s">
        <v>82</v>
      </c>
      <c r="AW91" s="13" t="s">
        <v>35</v>
      </c>
      <c r="AX91" s="13" t="s">
        <v>74</v>
      </c>
      <c r="AY91" s="234" t="s">
        <v>117</v>
      </c>
    </row>
    <row r="92" s="13" customFormat="1">
      <c r="A92" s="13"/>
      <c r="B92" s="225"/>
      <c r="C92" s="226"/>
      <c r="D92" s="220" t="s">
        <v>128</v>
      </c>
      <c r="E92" s="227" t="s">
        <v>19</v>
      </c>
      <c r="F92" s="228" t="s">
        <v>232</v>
      </c>
      <c r="G92" s="226"/>
      <c r="H92" s="227" t="s">
        <v>19</v>
      </c>
      <c r="I92" s="229"/>
      <c r="J92" s="226"/>
      <c r="K92" s="226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128</v>
      </c>
      <c r="AU92" s="234" t="s">
        <v>84</v>
      </c>
      <c r="AV92" s="13" t="s">
        <v>82</v>
      </c>
      <c r="AW92" s="13" t="s">
        <v>35</v>
      </c>
      <c r="AX92" s="13" t="s">
        <v>74</v>
      </c>
      <c r="AY92" s="234" t="s">
        <v>117</v>
      </c>
    </row>
    <row r="93" s="13" customFormat="1">
      <c r="A93" s="13"/>
      <c r="B93" s="225"/>
      <c r="C93" s="226"/>
      <c r="D93" s="220" t="s">
        <v>128</v>
      </c>
      <c r="E93" s="227" t="s">
        <v>19</v>
      </c>
      <c r="F93" s="228" t="s">
        <v>233</v>
      </c>
      <c r="G93" s="226"/>
      <c r="H93" s="227" t="s">
        <v>19</v>
      </c>
      <c r="I93" s="229"/>
      <c r="J93" s="226"/>
      <c r="K93" s="226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128</v>
      </c>
      <c r="AU93" s="234" t="s">
        <v>84</v>
      </c>
      <c r="AV93" s="13" t="s">
        <v>82</v>
      </c>
      <c r="AW93" s="13" t="s">
        <v>35</v>
      </c>
      <c r="AX93" s="13" t="s">
        <v>74</v>
      </c>
      <c r="AY93" s="234" t="s">
        <v>117</v>
      </c>
    </row>
    <row r="94" s="13" customFormat="1">
      <c r="A94" s="13"/>
      <c r="B94" s="225"/>
      <c r="C94" s="226"/>
      <c r="D94" s="220" t="s">
        <v>128</v>
      </c>
      <c r="E94" s="227" t="s">
        <v>19</v>
      </c>
      <c r="F94" s="228" t="s">
        <v>234</v>
      </c>
      <c r="G94" s="226"/>
      <c r="H94" s="227" t="s">
        <v>19</v>
      </c>
      <c r="I94" s="229"/>
      <c r="J94" s="226"/>
      <c r="K94" s="226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128</v>
      </c>
      <c r="AU94" s="234" t="s">
        <v>84</v>
      </c>
      <c r="AV94" s="13" t="s">
        <v>82</v>
      </c>
      <c r="AW94" s="13" t="s">
        <v>35</v>
      </c>
      <c r="AX94" s="13" t="s">
        <v>74</v>
      </c>
      <c r="AY94" s="234" t="s">
        <v>117</v>
      </c>
    </row>
    <row r="95" s="13" customFormat="1">
      <c r="A95" s="13"/>
      <c r="B95" s="225"/>
      <c r="C95" s="226"/>
      <c r="D95" s="220" t="s">
        <v>128</v>
      </c>
      <c r="E95" s="227" t="s">
        <v>19</v>
      </c>
      <c r="F95" s="228" t="s">
        <v>235</v>
      </c>
      <c r="G95" s="226"/>
      <c r="H95" s="227" t="s">
        <v>19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128</v>
      </c>
      <c r="AU95" s="234" t="s">
        <v>84</v>
      </c>
      <c r="AV95" s="13" t="s">
        <v>82</v>
      </c>
      <c r="AW95" s="13" t="s">
        <v>35</v>
      </c>
      <c r="AX95" s="13" t="s">
        <v>74</v>
      </c>
      <c r="AY95" s="234" t="s">
        <v>117</v>
      </c>
    </row>
    <row r="96" s="13" customFormat="1">
      <c r="A96" s="13"/>
      <c r="B96" s="225"/>
      <c r="C96" s="226"/>
      <c r="D96" s="220" t="s">
        <v>128</v>
      </c>
      <c r="E96" s="227" t="s">
        <v>19</v>
      </c>
      <c r="F96" s="228" t="s">
        <v>236</v>
      </c>
      <c r="G96" s="226"/>
      <c r="H96" s="227" t="s">
        <v>19</v>
      </c>
      <c r="I96" s="229"/>
      <c r="J96" s="226"/>
      <c r="K96" s="226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128</v>
      </c>
      <c r="AU96" s="234" t="s">
        <v>84</v>
      </c>
      <c r="AV96" s="13" t="s">
        <v>82</v>
      </c>
      <c r="AW96" s="13" t="s">
        <v>35</v>
      </c>
      <c r="AX96" s="13" t="s">
        <v>74</v>
      </c>
      <c r="AY96" s="234" t="s">
        <v>117</v>
      </c>
    </row>
    <row r="97" s="13" customFormat="1">
      <c r="A97" s="13"/>
      <c r="B97" s="225"/>
      <c r="C97" s="226"/>
      <c r="D97" s="220" t="s">
        <v>128</v>
      </c>
      <c r="E97" s="227" t="s">
        <v>19</v>
      </c>
      <c r="F97" s="228" t="s">
        <v>237</v>
      </c>
      <c r="G97" s="226"/>
      <c r="H97" s="227" t="s">
        <v>19</v>
      </c>
      <c r="I97" s="229"/>
      <c r="J97" s="226"/>
      <c r="K97" s="226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128</v>
      </c>
      <c r="AU97" s="234" t="s">
        <v>84</v>
      </c>
      <c r="AV97" s="13" t="s">
        <v>82</v>
      </c>
      <c r="AW97" s="13" t="s">
        <v>35</v>
      </c>
      <c r="AX97" s="13" t="s">
        <v>74</v>
      </c>
      <c r="AY97" s="234" t="s">
        <v>117</v>
      </c>
    </row>
    <row r="98" s="14" customFormat="1">
      <c r="A98" s="14"/>
      <c r="B98" s="235"/>
      <c r="C98" s="236"/>
      <c r="D98" s="220" t="s">
        <v>128</v>
      </c>
      <c r="E98" s="237" t="s">
        <v>19</v>
      </c>
      <c r="F98" s="238" t="s">
        <v>82</v>
      </c>
      <c r="G98" s="236"/>
      <c r="H98" s="239">
        <v>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128</v>
      </c>
      <c r="AU98" s="245" t="s">
        <v>84</v>
      </c>
      <c r="AV98" s="14" t="s">
        <v>84</v>
      </c>
      <c r="AW98" s="14" t="s">
        <v>35</v>
      </c>
      <c r="AX98" s="14" t="s">
        <v>82</v>
      </c>
      <c r="AY98" s="245" t="s">
        <v>117</v>
      </c>
    </row>
    <row r="99" s="2" customFormat="1" ht="16.5" customHeight="1">
      <c r="A99" s="38"/>
      <c r="B99" s="39"/>
      <c r="C99" s="206" t="s">
        <v>137</v>
      </c>
      <c r="D99" s="206" t="s">
        <v>119</v>
      </c>
      <c r="E99" s="207" t="s">
        <v>238</v>
      </c>
      <c r="F99" s="208" t="s">
        <v>239</v>
      </c>
      <c r="G99" s="209" t="s">
        <v>223</v>
      </c>
      <c r="H99" s="210">
        <v>1</v>
      </c>
      <c r="I99" s="211"/>
      <c r="J99" s="212">
        <f>ROUND(I99*H99,2)</f>
        <v>0</v>
      </c>
      <c r="K99" s="213"/>
      <c r="L99" s="44"/>
      <c r="M99" s="214" t="s">
        <v>19</v>
      </c>
      <c r="N99" s="215" t="s">
        <v>47</v>
      </c>
      <c r="O99" s="85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8" t="s">
        <v>224</v>
      </c>
      <c r="AT99" s="218" t="s">
        <v>119</v>
      </c>
      <c r="AU99" s="218" t="s">
        <v>84</v>
      </c>
      <c r="AY99" s="17" t="s">
        <v>117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7" t="s">
        <v>124</v>
      </c>
      <c r="BK99" s="219">
        <f>ROUND(I99*H99,2)</f>
        <v>0</v>
      </c>
      <c r="BL99" s="17" t="s">
        <v>224</v>
      </c>
      <c r="BM99" s="218" t="s">
        <v>240</v>
      </c>
    </row>
    <row r="100" s="2" customFormat="1">
      <c r="A100" s="38"/>
      <c r="B100" s="39"/>
      <c r="C100" s="40"/>
      <c r="D100" s="220" t="s">
        <v>126</v>
      </c>
      <c r="E100" s="40"/>
      <c r="F100" s="221" t="s">
        <v>241</v>
      </c>
      <c r="G100" s="40"/>
      <c r="H100" s="40"/>
      <c r="I100" s="222"/>
      <c r="J100" s="40"/>
      <c r="K100" s="40"/>
      <c r="L100" s="44"/>
      <c r="M100" s="223"/>
      <c r="N100" s="224"/>
      <c r="O100" s="85"/>
      <c r="P100" s="85"/>
      <c r="Q100" s="85"/>
      <c r="R100" s="85"/>
      <c r="S100" s="85"/>
      <c r="T100" s="86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126</v>
      </c>
      <c r="AU100" s="17" t="s">
        <v>84</v>
      </c>
    </row>
    <row r="101" s="13" customFormat="1">
      <c r="A101" s="13"/>
      <c r="B101" s="225"/>
      <c r="C101" s="226"/>
      <c r="D101" s="220" t="s">
        <v>128</v>
      </c>
      <c r="E101" s="227" t="s">
        <v>19</v>
      </c>
      <c r="F101" s="228" t="s">
        <v>242</v>
      </c>
      <c r="G101" s="226"/>
      <c r="H101" s="227" t="s">
        <v>19</v>
      </c>
      <c r="I101" s="229"/>
      <c r="J101" s="226"/>
      <c r="K101" s="226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128</v>
      </c>
      <c r="AU101" s="234" t="s">
        <v>84</v>
      </c>
      <c r="AV101" s="13" t="s">
        <v>82</v>
      </c>
      <c r="AW101" s="13" t="s">
        <v>35</v>
      </c>
      <c r="AX101" s="13" t="s">
        <v>74</v>
      </c>
      <c r="AY101" s="234" t="s">
        <v>117</v>
      </c>
    </row>
    <row r="102" s="13" customFormat="1">
      <c r="A102" s="13"/>
      <c r="B102" s="225"/>
      <c r="C102" s="226"/>
      <c r="D102" s="220" t="s">
        <v>128</v>
      </c>
      <c r="E102" s="227" t="s">
        <v>19</v>
      </c>
      <c r="F102" s="228" t="s">
        <v>243</v>
      </c>
      <c r="G102" s="226"/>
      <c r="H102" s="227" t="s">
        <v>19</v>
      </c>
      <c r="I102" s="229"/>
      <c r="J102" s="226"/>
      <c r="K102" s="226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128</v>
      </c>
      <c r="AU102" s="234" t="s">
        <v>84</v>
      </c>
      <c r="AV102" s="13" t="s">
        <v>82</v>
      </c>
      <c r="AW102" s="13" t="s">
        <v>35</v>
      </c>
      <c r="AX102" s="13" t="s">
        <v>74</v>
      </c>
      <c r="AY102" s="234" t="s">
        <v>117</v>
      </c>
    </row>
    <row r="103" s="13" customFormat="1">
      <c r="A103" s="13"/>
      <c r="B103" s="225"/>
      <c r="C103" s="226"/>
      <c r="D103" s="220" t="s">
        <v>128</v>
      </c>
      <c r="E103" s="227" t="s">
        <v>19</v>
      </c>
      <c r="F103" s="228" t="s">
        <v>244</v>
      </c>
      <c r="G103" s="226"/>
      <c r="H103" s="227" t="s">
        <v>19</v>
      </c>
      <c r="I103" s="229"/>
      <c r="J103" s="226"/>
      <c r="K103" s="226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128</v>
      </c>
      <c r="AU103" s="234" t="s">
        <v>84</v>
      </c>
      <c r="AV103" s="13" t="s">
        <v>82</v>
      </c>
      <c r="AW103" s="13" t="s">
        <v>35</v>
      </c>
      <c r="AX103" s="13" t="s">
        <v>74</v>
      </c>
      <c r="AY103" s="234" t="s">
        <v>117</v>
      </c>
    </row>
    <row r="104" s="13" customFormat="1">
      <c r="A104" s="13"/>
      <c r="B104" s="225"/>
      <c r="C104" s="226"/>
      <c r="D104" s="220" t="s">
        <v>128</v>
      </c>
      <c r="E104" s="227" t="s">
        <v>19</v>
      </c>
      <c r="F104" s="228" t="s">
        <v>245</v>
      </c>
      <c r="G104" s="226"/>
      <c r="H104" s="227" t="s">
        <v>19</v>
      </c>
      <c r="I104" s="229"/>
      <c r="J104" s="226"/>
      <c r="K104" s="226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128</v>
      </c>
      <c r="AU104" s="234" t="s">
        <v>84</v>
      </c>
      <c r="AV104" s="13" t="s">
        <v>82</v>
      </c>
      <c r="AW104" s="13" t="s">
        <v>35</v>
      </c>
      <c r="AX104" s="13" t="s">
        <v>74</v>
      </c>
      <c r="AY104" s="234" t="s">
        <v>117</v>
      </c>
    </row>
    <row r="105" s="13" customFormat="1">
      <c r="A105" s="13"/>
      <c r="B105" s="225"/>
      <c r="C105" s="226"/>
      <c r="D105" s="220" t="s">
        <v>128</v>
      </c>
      <c r="E105" s="227" t="s">
        <v>19</v>
      </c>
      <c r="F105" s="228" t="s">
        <v>177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128</v>
      </c>
      <c r="AU105" s="234" t="s">
        <v>84</v>
      </c>
      <c r="AV105" s="13" t="s">
        <v>82</v>
      </c>
      <c r="AW105" s="13" t="s">
        <v>35</v>
      </c>
      <c r="AX105" s="13" t="s">
        <v>74</v>
      </c>
      <c r="AY105" s="234" t="s">
        <v>117</v>
      </c>
    </row>
    <row r="106" s="13" customFormat="1">
      <c r="A106" s="13"/>
      <c r="B106" s="225"/>
      <c r="C106" s="226"/>
      <c r="D106" s="220" t="s">
        <v>128</v>
      </c>
      <c r="E106" s="227" t="s">
        <v>19</v>
      </c>
      <c r="F106" s="228" t="s">
        <v>246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128</v>
      </c>
      <c r="AU106" s="234" t="s">
        <v>84</v>
      </c>
      <c r="AV106" s="13" t="s">
        <v>82</v>
      </c>
      <c r="AW106" s="13" t="s">
        <v>35</v>
      </c>
      <c r="AX106" s="13" t="s">
        <v>74</v>
      </c>
      <c r="AY106" s="234" t="s">
        <v>117</v>
      </c>
    </row>
    <row r="107" s="13" customFormat="1">
      <c r="A107" s="13"/>
      <c r="B107" s="225"/>
      <c r="C107" s="226"/>
      <c r="D107" s="220" t="s">
        <v>128</v>
      </c>
      <c r="E107" s="227" t="s">
        <v>19</v>
      </c>
      <c r="F107" s="228" t="s">
        <v>247</v>
      </c>
      <c r="G107" s="226"/>
      <c r="H107" s="227" t="s">
        <v>19</v>
      </c>
      <c r="I107" s="229"/>
      <c r="J107" s="226"/>
      <c r="K107" s="226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128</v>
      </c>
      <c r="AU107" s="234" t="s">
        <v>84</v>
      </c>
      <c r="AV107" s="13" t="s">
        <v>82</v>
      </c>
      <c r="AW107" s="13" t="s">
        <v>35</v>
      </c>
      <c r="AX107" s="13" t="s">
        <v>74</v>
      </c>
      <c r="AY107" s="234" t="s">
        <v>117</v>
      </c>
    </row>
    <row r="108" s="14" customFormat="1">
      <c r="A108" s="14"/>
      <c r="B108" s="235"/>
      <c r="C108" s="236"/>
      <c r="D108" s="220" t="s">
        <v>128</v>
      </c>
      <c r="E108" s="237" t="s">
        <v>19</v>
      </c>
      <c r="F108" s="238" t="s">
        <v>82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128</v>
      </c>
      <c r="AU108" s="245" t="s">
        <v>84</v>
      </c>
      <c r="AV108" s="14" t="s">
        <v>84</v>
      </c>
      <c r="AW108" s="14" t="s">
        <v>35</v>
      </c>
      <c r="AX108" s="14" t="s">
        <v>74</v>
      </c>
      <c r="AY108" s="245" t="s">
        <v>117</v>
      </c>
    </row>
    <row r="109" s="15" customFormat="1">
      <c r="A109" s="15"/>
      <c r="B109" s="246"/>
      <c r="C109" s="247"/>
      <c r="D109" s="220" t="s">
        <v>128</v>
      </c>
      <c r="E109" s="248" t="s">
        <v>19</v>
      </c>
      <c r="F109" s="249" t="s">
        <v>132</v>
      </c>
      <c r="G109" s="247"/>
      <c r="H109" s="250">
        <v>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128</v>
      </c>
      <c r="AU109" s="256" t="s">
        <v>84</v>
      </c>
      <c r="AV109" s="15" t="s">
        <v>124</v>
      </c>
      <c r="AW109" s="15" t="s">
        <v>4</v>
      </c>
      <c r="AX109" s="15" t="s">
        <v>82</v>
      </c>
      <c r="AY109" s="256" t="s">
        <v>117</v>
      </c>
    </row>
    <row r="110" s="2" customFormat="1" ht="16.5" customHeight="1">
      <c r="A110" s="38"/>
      <c r="B110" s="39"/>
      <c r="C110" s="206" t="s">
        <v>124</v>
      </c>
      <c r="D110" s="206" t="s">
        <v>119</v>
      </c>
      <c r="E110" s="207" t="s">
        <v>248</v>
      </c>
      <c r="F110" s="208" t="s">
        <v>249</v>
      </c>
      <c r="G110" s="209" t="s">
        <v>223</v>
      </c>
      <c r="H110" s="210">
        <v>1</v>
      </c>
      <c r="I110" s="211"/>
      <c r="J110" s="212">
        <f>ROUND(I110*H110,2)</f>
        <v>0</v>
      </c>
      <c r="K110" s="213"/>
      <c r="L110" s="44"/>
      <c r="M110" s="214" t="s">
        <v>19</v>
      </c>
      <c r="N110" s="215" t="s">
        <v>47</v>
      </c>
      <c r="O110" s="85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8" t="s">
        <v>224</v>
      </c>
      <c r="AT110" s="218" t="s">
        <v>119</v>
      </c>
      <c r="AU110" s="218" t="s">
        <v>84</v>
      </c>
      <c r="AY110" s="17" t="s">
        <v>117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7" t="s">
        <v>124</v>
      </c>
      <c r="BK110" s="219">
        <f>ROUND(I110*H110,2)</f>
        <v>0</v>
      </c>
      <c r="BL110" s="17" t="s">
        <v>224</v>
      </c>
      <c r="BM110" s="218" t="s">
        <v>250</v>
      </c>
    </row>
    <row r="111" s="13" customFormat="1">
      <c r="A111" s="13"/>
      <c r="B111" s="225"/>
      <c r="C111" s="226"/>
      <c r="D111" s="220" t="s">
        <v>128</v>
      </c>
      <c r="E111" s="227" t="s">
        <v>19</v>
      </c>
      <c r="F111" s="228" t="s">
        <v>251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128</v>
      </c>
      <c r="AU111" s="234" t="s">
        <v>84</v>
      </c>
      <c r="AV111" s="13" t="s">
        <v>82</v>
      </c>
      <c r="AW111" s="13" t="s">
        <v>35</v>
      </c>
      <c r="AX111" s="13" t="s">
        <v>74</v>
      </c>
      <c r="AY111" s="234" t="s">
        <v>117</v>
      </c>
    </row>
    <row r="112" s="14" customFormat="1">
      <c r="A112" s="14"/>
      <c r="B112" s="235"/>
      <c r="C112" s="236"/>
      <c r="D112" s="220" t="s">
        <v>128</v>
      </c>
      <c r="E112" s="237" t="s">
        <v>19</v>
      </c>
      <c r="F112" s="238" t="s">
        <v>82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128</v>
      </c>
      <c r="AU112" s="245" t="s">
        <v>84</v>
      </c>
      <c r="AV112" s="14" t="s">
        <v>84</v>
      </c>
      <c r="AW112" s="14" t="s">
        <v>35</v>
      </c>
      <c r="AX112" s="14" t="s">
        <v>82</v>
      </c>
      <c r="AY112" s="245" t="s">
        <v>117</v>
      </c>
    </row>
    <row r="113" s="2" customFormat="1" ht="16.5" customHeight="1">
      <c r="A113" s="38"/>
      <c r="B113" s="39"/>
      <c r="C113" s="206" t="s">
        <v>148</v>
      </c>
      <c r="D113" s="206" t="s">
        <v>119</v>
      </c>
      <c r="E113" s="207" t="s">
        <v>252</v>
      </c>
      <c r="F113" s="208" t="s">
        <v>253</v>
      </c>
      <c r="G113" s="209" t="s">
        <v>254</v>
      </c>
      <c r="H113" s="210">
        <v>1</v>
      </c>
      <c r="I113" s="211"/>
      <c r="J113" s="212">
        <f>ROUND(I113*H113,2)</f>
        <v>0</v>
      </c>
      <c r="K113" s="213"/>
      <c r="L113" s="44"/>
      <c r="M113" s="214" t="s">
        <v>19</v>
      </c>
      <c r="N113" s="215" t="s">
        <v>47</v>
      </c>
      <c r="O113" s="85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8" t="s">
        <v>224</v>
      </c>
      <c r="AT113" s="218" t="s">
        <v>119</v>
      </c>
      <c r="AU113" s="218" t="s">
        <v>84</v>
      </c>
      <c r="AY113" s="17" t="s">
        <v>117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7" t="s">
        <v>124</v>
      </c>
      <c r="BK113" s="219">
        <f>ROUND(I113*H113,2)</f>
        <v>0</v>
      </c>
      <c r="BL113" s="17" t="s">
        <v>224</v>
      </c>
      <c r="BM113" s="218" t="s">
        <v>255</v>
      </c>
    </row>
    <row r="114" s="13" customFormat="1">
      <c r="A114" s="13"/>
      <c r="B114" s="225"/>
      <c r="C114" s="226"/>
      <c r="D114" s="220" t="s">
        <v>128</v>
      </c>
      <c r="E114" s="227" t="s">
        <v>19</v>
      </c>
      <c r="F114" s="228" t="s">
        <v>256</v>
      </c>
      <c r="G114" s="226"/>
      <c r="H114" s="227" t="s">
        <v>19</v>
      </c>
      <c r="I114" s="229"/>
      <c r="J114" s="226"/>
      <c r="K114" s="226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128</v>
      </c>
      <c r="AU114" s="234" t="s">
        <v>84</v>
      </c>
      <c r="AV114" s="13" t="s">
        <v>82</v>
      </c>
      <c r="AW114" s="13" t="s">
        <v>35</v>
      </c>
      <c r="AX114" s="13" t="s">
        <v>74</v>
      </c>
      <c r="AY114" s="234" t="s">
        <v>117</v>
      </c>
    </row>
    <row r="115" s="14" customFormat="1">
      <c r="A115" s="14"/>
      <c r="B115" s="235"/>
      <c r="C115" s="236"/>
      <c r="D115" s="220" t="s">
        <v>128</v>
      </c>
      <c r="E115" s="237" t="s">
        <v>19</v>
      </c>
      <c r="F115" s="238" t="s">
        <v>82</v>
      </c>
      <c r="G115" s="236"/>
      <c r="H115" s="239">
        <v>1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128</v>
      </c>
      <c r="AU115" s="245" t="s">
        <v>84</v>
      </c>
      <c r="AV115" s="14" t="s">
        <v>84</v>
      </c>
      <c r="AW115" s="14" t="s">
        <v>35</v>
      </c>
      <c r="AX115" s="14" t="s">
        <v>82</v>
      </c>
      <c r="AY115" s="245" t="s">
        <v>117</v>
      </c>
    </row>
    <row r="116" s="2" customFormat="1" ht="44.25" customHeight="1">
      <c r="A116" s="38"/>
      <c r="B116" s="39"/>
      <c r="C116" s="206" t="s">
        <v>155</v>
      </c>
      <c r="D116" s="206" t="s">
        <v>119</v>
      </c>
      <c r="E116" s="207" t="s">
        <v>257</v>
      </c>
      <c r="F116" s="208" t="s">
        <v>258</v>
      </c>
      <c r="G116" s="209" t="s">
        <v>254</v>
      </c>
      <c r="H116" s="210">
        <v>1</v>
      </c>
      <c r="I116" s="211"/>
      <c r="J116" s="212">
        <f>ROUND(I116*H116,2)</f>
        <v>0</v>
      </c>
      <c r="K116" s="213"/>
      <c r="L116" s="44"/>
      <c r="M116" s="214" t="s">
        <v>19</v>
      </c>
      <c r="N116" s="215" t="s">
        <v>47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8" t="s">
        <v>224</v>
      </c>
      <c r="AT116" s="218" t="s">
        <v>119</v>
      </c>
      <c r="AU116" s="218" t="s">
        <v>84</v>
      </c>
      <c r="AY116" s="17" t="s">
        <v>117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7" t="s">
        <v>124</v>
      </c>
      <c r="BK116" s="219">
        <f>ROUND(I116*H116,2)</f>
        <v>0</v>
      </c>
      <c r="BL116" s="17" t="s">
        <v>224</v>
      </c>
      <c r="BM116" s="218" t="s">
        <v>259</v>
      </c>
    </row>
    <row r="117" s="13" customFormat="1">
      <c r="A117" s="13"/>
      <c r="B117" s="225"/>
      <c r="C117" s="226"/>
      <c r="D117" s="220" t="s">
        <v>128</v>
      </c>
      <c r="E117" s="227" t="s">
        <v>19</v>
      </c>
      <c r="F117" s="228" t="s">
        <v>258</v>
      </c>
      <c r="G117" s="226"/>
      <c r="H117" s="227" t="s">
        <v>19</v>
      </c>
      <c r="I117" s="229"/>
      <c r="J117" s="226"/>
      <c r="K117" s="226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128</v>
      </c>
      <c r="AU117" s="234" t="s">
        <v>84</v>
      </c>
      <c r="AV117" s="13" t="s">
        <v>82</v>
      </c>
      <c r="AW117" s="13" t="s">
        <v>35</v>
      </c>
      <c r="AX117" s="13" t="s">
        <v>74</v>
      </c>
      <c r="AY117" s="234" t="s">
        <v>117</v>
      </c>
    </row>
    <row r="118" s="14" customFormat="1">
      <c r="A118" s="14"/>
      <c r="B118" s="235"/>
      <c r="C118" s="236"/>
      <c r="D118" s="220" t="s">
        <v>128</v>
      </c>
      <c r="E118" s="237" t="s">
        <v>19</v>
      </c>
      <c r="F118" s="238" t="s">
        <v>82</v>
      </c>
      <c r="G118" s="236"/>
      <c r="H118" s="239">
        <v>1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128</v>
      </c>
      <c r="AU118" s="245" t="s">
        <v>84</v>
      </c>
      <c r="AV118" s="14" t="s">
        <v>84</v>
      </c>
      <c r="AW118" s="14" t="s">
        <v>35</v>
      </c>
      <c r="AX118" s="14" t="s">
        <v>82</v>
      </c>
      <c r="AY118" s="245" t="s">
        <v>117</v>
      </c>
    </row>
    <row r="119" s="12" customFormat="1" ht="20.88" customHeight="1">
      <c r="A119" s="12"/>
      <c r="B119" s="190"/>
      <c r="C119" s="191"/>
      <c r="D119" s="192" t="s">
        <v>73</v>
      </c>
      <c r="E119" s="204" t="s">
        <v>260</v>
      </c>
      <c r="F119" s="204" t="s">
        <v>261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SUM(P120:P165)</f>
        <v>0</v>
      </c>
      <c r="Q119" s="198"/>
      <c r="R119" s="199">
        <f>SUM(R120:R165)</f>
        <v>0</v>
      </c>
      <c r="S119" s="198"/>
      <c r="T119" s="200">
        <f>SUM(T120:T165)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82</v>
      </c>
      <c r="AT119" s="202" t="s">
        <v>73</v>
      </c>
      <c r="AU119" s="202" t="s">
        <v>84</v>
      </c>
      <c r="AY119" s="201" t="s">
        <v>117</v>
      </c>
      <c r="BK119" s="203">
        <f>SUM(BK120:BK165)</f>
        <v>0</v>
      </c>
    </row>
    <row r="120" s="2" customFormat="1" ht="24.15" customHeight="1">
      <c r="A120" s="38"/>
      <c r="B120" s="39"/>
      <c r="C120" s="206" t="s">
        <v>167</v>
      </c>
      <c r="D120" s="206" t="s">
        <v>119</v>
      </c>
      <c r="E120" s="207" t="s">
        <v>262</v>
      </c>
      <c r="F120" s="208" t="s">
        <v>263</v>
      </c>
      <c r="G120" s="209" t="s">
        <v>223</v>
      </c>
      <c r="H120" s="210">
        <v>1</v>
      </c>
      <c r="I120" s="211"/>
      <c r="J120" s="212">
        <f>ROUND(I120*H120,2)</f>
        <v>0</v>
      </c>
      <c r="K120" s="213"/>
      <c r="L120" s="44"/>
      <c r="M120" s="214" t="s">
        <v>19</v>
      </c>
      <c r="N120" s="215" t="s">
        <v>47</v>
      </c>
      <c r="O120" s="85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8" t="s">
        <v>224</v>
      </c>
      <c r="AT120" s="218" t="s">
        <v>119</v>
      </c>
      <c r="AU120" s="218" t="s">
        <v>137</v>
      </c>
      <c r="AY120" s="17" t="s">
        <v>117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7" t="s">
        <v>124</v>
      </c>
      <c r="BK120" s="219">
        <f>ROUND(I120*H120,2)</f>
        <v>0</v>
      </c>
      <c r="BL120" s="17" t="s">
        <v>224</v>
      </c>
      <c r="BM120" s="218" t="s">
        <v>264</v>
      </c>
    </row>
    <row r="121" s="2" customFormat="1">
      <c r="A121" s="38"/>
      <c r="B121" s="39"/>
      <c r="C121" s="40"/>
      <c r="D121" s="220" t="s">
        <v>126</v>
      </c>
      <c r="E121" s="40"/>
      <c r="F121" s="221" t="s">
        <v>265</v>
      </c>
      <c r="G121" s="40"/>
      <c r="H121" s="40"/>
      <c r="I121" s="222"/>
      <c r="J121" s="40"/>
      <c r="K121" s="40"/>
      <c r="L121" s="44"/>
      <c r="M121" s="223"/>
      <c r="N121" s="224"/>
      <c r="O121" s="85"/>
      <c r="P121" s="85"/>
      <c r="Q121" s="85"/>
      <c r="R121" s="85"/>
      <c r="S121" s="85"/>
      <c r="T121" s="86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126</v>
      </c>
      <c r="AU121" s="17" t="s">
        <v>137</v>
      </c>
    </row>
    <row r="122" s="13" customFormat="1">
      <c r="A122" s="13"/>
      <c r="B122" s="225"/>
      <c r="C122" s="226"/>
      <c r="D122" s="220" t="s">
        <v>128</v>
      </c>
      <c r="E122" s="227" t="s">
        <v>19</v>
      </c>
      <c r="F122" s="228" t="s">
        <v>266</v>
      </c>
      <c r="G122" s="226"/>
      <c r="H122" s="227" t="s">
        <v>19</v>
      </c>
      <c r="I122" s="229"/>
      <c r="J122" s="226"/>
      <c r="K122" s="226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128</v>
      </c>
      <c r="AU122" s="234" t="s">
        <v>137</v>
      </c>
      <c r="AV122" s="13" t="s">
        <v>82</v>
      </c>
      <c r="AW122" s="13" t="s">
        <v>35</v>
      </c>
      <c r="AX122" s="13" t="s">
        <v>74</v>
      </c>
      <c r="AY122" s="234" t="s">
        <v>117</v>
      </c>
    </row>
    <row r="123" s="13" customFormat="1">
      <c r="A123" s="13"/>
      <c r="B123" s="225"/>
      <c r="C123" s="226"/>
      <c r="D123" s="220" t="s">
        <v>128</v>
      </c>
      <c r="E123" s="227" t="s">
        <v>19</v>
      </c>
      <c r="F123" s="228" t="s">
        <v>177</v>
      </c>
      <c r="G123" s="226"/>
      <c r="H123" s="227" t="s">
        <v>19</v>
      </c>
      <c r="I123" s="229"/>
      <c r="J123" s="226"/>
      <c r="K123" s="226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128</v>
      </c>
      <c r="AU123" s="234" t="s">
        <v>137</v>
      </c>
      <c r="AV123" s="13" t="s">
        <v>82</v>
      </c>
      <c r="AW123" s="13" t="s">
        <v>35</v>
      </c>
      <c r="AX123" s="13" t="s">
        <v>74</v>
      </c>
      <c r="AY123" s="234" t="s">
        <v>117</v>
      </c>
    </row>
    <row r="124" s="13" customFormat="1">
      <c r="A124" s="13"/>
      <c r="B124" s="225"/>
      <c r="C124" s="226"/>
      <c r="D124" s="220" t="s">
        <v>128</v>
      </c>
      <c r="E124" s="227" t="s">
        <v>19</v>
      </c>
      <c r="F124" s="228" t="s">
        <v>267</v>
      </c>
      <c r="G124" s="226"/>
      <c r="H124" s="227" t="s">
        <v>19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128</v>
      </c>
      <c r="AU124" s="234" t="s">
        <v>137</v>
      </c>
      <c r="AV124" s="13" t="s">
        <v>82</v>
      </c>
      <c r="AW124" s="13" t="s">
        <v>35</v>
      </c>
      <c r="AX124" s="13" t="s">
        <v>74</v>
      </c>
      <c r="AY124" s="234" t="s">
        <v>117</v>
      </c>
    </row>
    <row r="125" s="14" customFormat="1">
      <c r="A125" s="14"/>
      <c r="B125" s="235"/>
      <c r="C125" s="236"/>
      <c r="D125" s="220" t="s">
        <v>128</v>
      </c>
      <c r="E125" s="237" t="s">
        <v>19</v>
      </c>
      <c r="F125" s="238" t="s">
        <v>82</v>
      </c>
      <c r="G125" s="236"/>
      <c r="H125" s="239">
        <v>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128</v>
      </c>
      <c r="AU125" s="245" t="s">
        <v>137</v>
      </c>
      <c r="AV125" s="14" t="s">
        <v>84</v>
      </c>
      <c r="AW125" s="14" t="s">
        <v>35</v>
      </c>
      <c r="AX125" s="14" t="s">
        <v>82</v>
      </c>
      <c r="AY125" s="245" t="s">
        <v>117</v>
      </c>
    </row>
    <row r="126" s="2" customFormat="1" ht="21.75" customHeight="1">
      <c r="A126" s="38"/>
      <c r="B126" s="39"/>
      <c r="C126" s="206" t="s">
        <v>268</v>
      </c>
      <c r="D126" s="206" t="s">
        <v>119</v>
      </c>
      <c r="E126" s="207" t="s">
        <v>269</v>
      </c>
      <c r="F126" s="208" t="s">
        <v>270</v>
      </c>
      <c r="G126" s="209" t="s">
        <v>223</v>
      </c>
      <c r="H126" s="210">
        <v>1</v>
      </c>
      <c r="I126" s="211"/>
      <c r="J126" s="212">
        <f>ROUND(I126*H126,2)</f>
        <v>0</v>
      </c>
      <c r="K126" s="213"/>
      <c r="L126" s="44"/>
      <c r="M126" s="214" t="s">
        <v>19</v>
      </c>
      <c r="N126" s="215" t="s">
        <v>47</v>
      </c>
      <c r="O126" s="85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8" t="s">
        <v>224</v>
      </c>
      <c r="AT126" s="218" t="s">
        <v>119</v>
      </c>
      <c r="AU126" s="218" t="s">
        <v>137</v>
      </c>
      <c r="AY126" s="17" t="s">
        <v>117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7" t="s">
        <v>124</v>
      </c>
      <c r="BK126" s="219">
        <f>ROUND(I126*H126,2)</f>
        <v>0</v>
      </c>
      <c r="BL126" s="17" t="s">
        <v>224</v>
      </c>
      <c r="BM126" s="218" t="s">
        <v>271</v>
      </c>
    </row>
    <row r="127" s="2" customFormat="1">
      <c r="A127" s="38"/>
      <c r="B127" s="39"/>
      <c r="C127" s="40"/>
      <c r="D127" s="220" t="s">
        <v>126</v>
      </c>
      <c r="E127" s="40"/>
      <c r="F127" s="221" t="s">
        <v>272</v>
      </c>
      <c r="G127" s="40"/>
      <c r="H127" s="40"/>
      <c r="I127" s="222"/>
      <c r="J127" s="40"/>
      <c r="K127" s="40"/>
      <c r="L127" s="44"/>
      <c r="M127" s="223"/>
      <c r="N127" s="224"/>
      <c r="O127" s="85"/>
      <c r="P127" s="85"/>
      <c r="Q127" s="85"/>
      <c r="R127" s="85"/>
      <c r="S127" s="85"/>
      <c r="T127" s="86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126</v>
      </c>
      <c r="AU127" s="17" t="s">
        <v>137</v>
      </c>
    </row>
    <row r="128" s="13" customFormat="1">
      <c r="A128" s="13"/>
      <c r="B128" s="225"/>
      <c r="C128" s="226"/>
      <c r="D128" s="220" t="s">
        <v>128</v>
      </c>
      <c r="E128" s="227" t="s">
        <v>19</v>
      </c>
      <c r="F128" s="228" t="s">
        <v>273</v>
      </c>
      <c r="G128" s="226"/>
      <c r="H128" s="227" t="s">
        <v>19</v>
      </c>
      <c r="I128" s="229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128</v>
      </c>
      <c r="AU128" s="234" t="s">
        <v>137</v>
      </c>
      <c r="AV128" s="13" t="s">
        <v>82</v>
      </c>
      <c r="AW128" s="13" t="s">
        <v>35</v>
      </c>
      <c r="AX128" s="13" t="s">
        <v>74</v>
      </c>
      <c r="AY128" s="234" t="s">
        <v>117</v>
      </c>
    </row>
    <row r="129" s="14" customFormat="1">
      <c r="A129" s="14"/>
      <c r="B129" s="235"/>
      <c r="C129" s="236"/>
      <c r="D129" s="220" t="s">
        <v>128</v>
      </c>
      <c r="E129" s="237" t="s">
        <v>19</v>
      </c>
      <c r="F129" s="238" t="s">
        <v>82</v>
      </c>
      <c r="G129" s="236"/>
      <c r="H129" s="239">
        <v>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128</v>
      </c>
      <c r="AU129" s="245" t="s">
        <v>137</v>
      </c>
      <c r="AV129" s="14" t="s">
        <v>84</v>
      </c>
      <c r="AW129" s="14" t="s">
        <v>35</v>
      </c>
      <c r="AX129" s="14" t="s">
        <v>82</v>
      </c>
      <c r="AY129" s="245" t="s">
        <v>117</v>
      </c>
    </row>
    <row r="130" s="2" customFormat="1" ht="24.15" customHeight="1">
      <c r="A130" s="38"/>
      <c r="B130" s="39"/>
      <c r="C130" s="206" t="s">
        <v>163</v>
      </c>
      <c r="D130" s="206" t="s">
        <v>119</v>
      </c>
      <c r="E130" s="207" t="s">
        <v>274</v>
      </c>
      <c r="F130" s="208" t="s">
        <v>275</v>
      </c>
      <c r="G130" s="209" t="s">
        <v>223</v>
      </c>
      <c r="H130" s="210">
        <v>1</v>
      </c>
      <c r="I130" s="211"/>
      <c r="J130" s="212">
        <f>ROUND(I130*H130,2)</f>
        <v>0</v>
      </c>
      <c r="K130" s="213"/>
      <c r="L130" s="44"/>
      <c r="M130" s="214" t="s">
        <v>19</v>
      </c>
      <c r="N130" s="215" t="s">
        <v>47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8" t="s">
        <v>224</v>
      </c>
      <c r="AT130" s="218" t="s">
        <v>119</v>
      </c>
      <c r="AU130" s="218" t="s">
        <v>137</v>
      </c>
      <c r="AY130" s="17" t="s">
        <v>117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7" t="s">
        <v>124</v>
      </c>
      <c r="BK130" s="219">
        <f>ROUND(I130*H130,2)</f>
        <v>0</v>
      </c>
      <c r="BL130" s="17" t="s">
        <v>224</v>
      </c>
      <c r="BM130" s="218" t="s">
        <v>276</v>
      </c>
    </row>
    <row r="131" s="13" customFormat="1">
      <c r="A131" s="13"/>
      <c r="B131" s="225"/>
      <c r="C131" s="226"/>
      <c r="D131" s="220" t="s">
        <v>128</v>
      </c>
      <c r="E131" s="227" t="s">
        <v>19</v>
      </c>
      <c r="F131" s="228" t="s">
        <v>277</v>
      </c>
      <c r="G131" s="226"/>
      <c r="H131" s="227" t="s">
        <v>19</v>
      </c>
      <c r="I131" s="229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128</v>
      </c>
      <c r="AU131" s="234" t="s">
        <v>137</v>
      </c>
      <c r="AV131" s="13" t="s">
        <v>82</v>
      </c>
      <c r="AW131" s="13" t="s">
        <v>35</v>
      </c>
      <c r="AX131" s="13" t="s">
        <v>74</v>
      </c>
      <c r="AY131" s="234" t="s">
        <v>117</v>
      </c>
    </row>
    <row r="132" s="14" customFormat="1">
      <c r="A132" s="14"/>
      <c r="B132" s="235"/>
      <c r="C132" s="236"/>
      <c r="D132" s="220" t="s">
        <v>128</v>
      </c>
      <c r="E132" s="237" t="s">
        <v>19</v>
      </c>
      <c r="F132" s="238" t="s">
        <v>82</v>
      </c>
      <c r="G132" s="236"/>
      <c r="H132" s="239">
        <v>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128</v>
      </c>
      <c r="AU132" s="245" t="s">
        <v>137</v>
      </c>
      <c r="AV132" s="14" t="s">
        <v>84</v>
      </c>
      <c r="AW132" s="14" t="s">
        <v>35</v>
      </c>
      <c r="AX132" s="14" t="s">
        <v>82</v>
      </c>
      <c r="AY132" s="245" t="s">
        <v>117</v>
      </c>
    </row>
    <row r="133" s="2" customFormat="1" ht="49.05" customHeight="1">
      <c r="A133" s="38"/>
      <c r="B133" s="39"/>
      <c r="C133" s="206" t="s">
        <v>278</v>
      </c>
      <c r="D133" s="206" t="s">
        <v>119</v>
      </c>
      <c r="E133" s="207" t="s">
        <v>278</v>
      </c>
      <c r="F133" s="208" t="s">
        <v>279</v>
      </c>
      <c r="G133" s="209" t="s">
        <v>223</v>
      </c>
      <c r="H133" s="210">
        <v>1</v>
      </c>
      <c r="I133" s="211"/>
      <c r="J133" s="212">
        <f>ROUND(I133*H133,2)</f>
        <v>0</v>
      </c>
      <c r="K133" s="213"/>
      <c r="L133" s="44"/>
      <c r="M133" s="214" t="s">
        <v>19</v>
      </c>
      <c r="N133" s="215" t="s">
        <v>47</v>
      </c>
      <c r="O133" s="85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8" t="s">
        <v>224</v>
      </c>
      <c r="AT133" s="218" t="s">
        <v>119</v>
      </c>
      <c r="AU133" s="218" t="s">
        <v>137</v>
      </c>
      <c r="AY133" s="17" t="s">
        <v>117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7" t="s">
        <v>124</v>
      </c>
      <c r="BK133" s="219">
        <f>ROUND(I133*H133,2)</f>
        <v>0</v>
      </c>
      <c r="BL133" s="17" t="s">
        <v>224</v>
      </c>
      <c r="BM133" s="218" t="s">
        <v>280</v>
      </c>
    </row>
    <row r="134" s="13" customFormat="1">
      <c r="A134" s="13"/>
      <c r="B134" s="225"/>
      <c r="C134" s="226"/>
      <c r="D134" s="220" t="s">
        <v>128</v>
      </c>
      <c r="E134" s="227" t="s">
        <v>19</v>
      </c>
      <c r="F134" s="228" t="s">
        <v>281</v>
      </c>
      <c r="G134" s="226"/>
      <c r="H134" s="227" t="s">
        <v>19</v>
      </c>
      <c r="I134" s="229"/>
      <c r="J134" s="226"/>
      <c r="K134" s="226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128</v>
      </c>
      <c r="AU134" s="234" t="s">
        <v>137</v>
      </c>
      <c r="AV134" s="13" t="s">
        <v>82</v>
      </c>
      <c r="AW134" s="13" t="s">
        <v>35</v>
      </c>
      <c r="AX134" s="13" t="s">
        <v>74</v>
      </c>
      <c r="AY134" s="234" t="s">
        <v>117</v>
      </c>
    </row>
    <row r="135" s="13" customFormat="1">
      <c r="A135" s="13"/>
      <c r="B135" s="225"/>
      <c r="C135" s="226"/>
      <c r="D135" s="220" t="s">
        <v>128</v>
      </c>
      <c r="E135" s="227" t="s">
        <v>19</v>
      </c>
      <c r="F135" s="228" t="s">
        <v>282</v>
      </c>
      <c r="G135" s="226"/>
      <c r="H135" s="227" t="s">
        <v>19</v>
      </c>
      <c r="I135" s="229"/>
      <c r="J135" s="226"/>
      <c r="K135" s="226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128</v>
      </c>
      <c r="AU135" s="234" t="s">
        <v>137</v>
      </c>
      <c r="AV135" s="13" t="s">
        <v>82</v>
      </c>
      <c r="AW135" s="13" t="s">
        <v>35</v>
      </c>
      <c r="AX135" s="13" t="s">
        <v>74</v>
      </c>
      <c r="AY135" s="234" t="s">
        <v>117</v>
      </c>
    </row>
    <row r="136" s="14" customFormat="1">
      <c r="A136" s="14"/>
      <c r="B136" s="235"/>
      <c r="C136" s="236"/>
      <c r="D136" s="220" t="s">
        <v>128</v>
      </c>
      <c r="E136" s="237" t="s">
        <v>19</v>
      </c>
      <c r="F136" s="238" t="s">
        <v>82</v>
      </c>
      <c r="G136" s="236"/>
      <c r="H136" s="239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128</v>
      </c>
      <c r="AU136" s="245" t="s">
        <v>137</v>
      </c>
      <c r="AV136" s="14" t="s">
        <v>84</v>
      </c>
      <c r="AW136" s="14" t="s">
        <v>35</v>
      </c>
      <c r="AX136" s="14" t="s">
        <v>82</v>
      </c>
      <c r="AY136" s="245" t="s">
        <v>117</v>
      </c>
    </row>
    <row r="137" s="2" customFormat="1" ht="37.8" customHeight="1">
      <c r="A137" s="38"/>
      <c r="B137" s="39"/>
      <c r="C137" s="206" t="s">
        <v>283</v>
      </c>
      <c r="D137" s="206" t="s">
        <v>119</v>
      </c>
      <c r="E137" s="207" t="s">
        <v>283</v>
      </c>
      <c r="F137" s="208" t="s">
        <v>284</v>
      </c>
      <c r="G137" s="209" t="s">
        <v>223</v>
      </c>
      <c r="H137" s="210">
        <v>1</v>
      </c>
      <c r="I137" s="211"/>
      <c r="J137" s="212">
        <f>ROUND(I137*H137,2)</f>
        <v>0</v>
      </c>
      <c r="K137" s="213"/>
      <c r="L137" s="44"/>
      <c r="M137" s="214" t="s">
        <v>19</v>
      </c>
      <c r="N137" s="215" t="s">
        <v>47</v>
      </c>
      <c r="O137" s="85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8" t="s">
        <v>224</v>
      </c>
      <c r="AT137" s="218" t="s">
        <v>119</v>
      </c>
      <c r="AU137" s="218" t="s">
        <v>137</v>
      </c>
      <c r="AY137" s="17" t="s">
        <v>117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7" t="s">
        <v>124</v>
      </c>
      <c r="BK137" s="219">
        <f>ROUND(I137*H137,2)</f>
        <v>0</v>
      </c>
      <c r="BL137" s="17" t="s">
        <v>224</v>
      </c>
      <c r="BM137" s="218" t="s">
        <v>285</v>
      </c>
    </row>
    <row r="138" s="13" customFormat="1">
      <c r="A138" s="13"/>
      <c r="B138" s="225"/>
      <c r="C138" s="226"/>
      <c r="D138" s="220" t="s">
        <v>128</v>
      </c>
      <c r="E138" s="227" t="s">
        <v>19</v>
      </c>
      <c r="F138" s="228" t="s">
        <v>284</v>
      </c>
      <c r="G138" s="226"/>
      <c r="H138" s="227" t="s">
        <v>19</v>
      </c>
      <c r="I138" s="229"/>
      <c r="J138" s="226"/>
      <c r="K138" s="226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128</v>
      </c>
      <c r="AU138" s="234" t="s">
        <v>137</v>
      </c>
      <c r="AV138" s="13" t="s">
        <v>82</v>
      </c>
      <c r="AW138" s="13" t="s">
        <v>35</v>
      </c>
      <c r="AX138" s="13" t="s">
        <v>74</v>
      </c>
      <c r="AY138" s="234" t="s">
        <v>117</v>
      </c>
    </row>
    <row r="139" s="14" customFormat="1">
      <c r="A139" s="14"/>
      <c r="B139" s="235"/>
      <c r="C139" s="236"/>
      <c r="D139" s="220" t="s">
        <v>128</v>
      </c>
      <c r="E139" s="237" t="s">
        <v>19</v>
      </c>
      <c r="F139" s="238" t="s">
        <v>82</v>
      </c>
      <c r="G139" s="236"/>
      <c r="H139" s="239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128</v>
      </c>
      <c r="AU139" s="245" t="s">
        <v>137</v>
      </c>
      <c r="AV139" s="14" t="s">
        <v>84</v>
      </c>
      <c r="AW139" s="14" t="s">
        <v>35</v>
      </c>
      <c r="AX139" s="14" t="s">
        <v>82</v>
      </c>
      <c r="AY139" s="245" t="s">
        <v>117</v>
      </c>
    </row>
    <row r="140" s="2" customFormat="1" ht="16.5" customHeight="1">
      <c r="A140" s="38"/>
      <c r="B140" s="39"/>
      <c r="C140" s="206" t="s">
        <v>8</v>
      </c>
      <c r="D140" s="206" t="s">
        <v>119</v>
      </c>
      <c r="E140" s="207" t="s">
        <v>8</v>
      </c>
      <c r="F140" s="208" t="s">
        <v>286</v>
      </c>
      <c r="G140" s="209" t="s">
        <v>223</v>
      </c>
      <c r="H140" s="210">
        <v>1</v>
      </c>
      <c r="I140" s="211"/>
      <c r="J140" s="212">
        <f>ROUND(I140*H140,2)</f>
        <v>0</v>
      </c>
      <c r="K140" s="213"/>
      <c r="L140" s="44"/>
      <c r="M140" s="214" t="s">
        <v>19</v>
      </c>
      <c r="N140" s="215" t="s">
        <v>47</v>
      </c>
      <c r="O140" s="85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8" t="s">
        <v>224</v>
      </c>
      <c r="AT140" s="218" t="s">
        <v>119</v>
      </c>
      <c r="AU140" s="218" t="s">
        <v>137</v>
      </c>
      <c r="AY140" s="17" t="s">
        <v>117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7" t="s">
        <v>124</v>
      </c>
      <c r="BK140" s="219">
        <f>ROUND(I140*H140,2)</f>
        <v>0</v>
      </c>
      <c r="BL140" s="17" t="s">
        <v>224</v>
      </c>
      <c r="BM140" s="218" t="s">
        <v>287</v>
      </c>
    </row>
    <row r="141" s="13" customFormat="1">
      <c r="A141" s="13"/>
      <c r="B141" s="225"/>
      <c r="C141" s="226"/>
      <c r="D141" s="220" t="s">
        <v>128</v>
      </c>
      <c r="E141" s="227" t="s">
        <v>19</v>
      </c>
      <c r="F141" s="228" t="s">
        <v>288</v>
      </c>
      <c r="G141" s="226"/>
      <c r="H141" s="227" t="s">
        <v>19</v>
      </c>
      <c r="I141" s="229"/>
      <c r="J141" s="226"/>
      <c r="K141" s="226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128</v>
      </c>
      <c r="AU141" s="234" t="s">
        <v>137</v>
      </c>
      <c r="AV141" s="13" t="s">
        <v>82</v>
      </c>
      <c r="AW141" s="13" t="s">
        <v>35</v>
      </c>
      <c r="AX141" s="13" t="s">
        <v>74</v>
      </c>
      <c r="AY141" s="234" t="s">
        <v>117</v>
      </c>
    </row>
    <row r="142" s="14" customFormat="1">
      <c r="A142" s="14"/>
      <c r="B142" s="235"/>
      <c r="C142" s="236"/>
      <c r="D142" s="220" t="s">
        <v>128</v>
      </c>
      <c r="E142" s="237" t="s">
        <v>19</v>
      </c>
      <c r="F142" s="238" t="s">
        <v>82</v>
      </c>
      <c r="G142" s="236"/>
      <c r="H142" s="239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128</v>
      </c>
      <c r="AU142" s="245" t="s">
        <v>137</v>
      </c>
      <c r="AV142" s="14" t="s">
        <v>84</v>
      </c>
      <c r="AW142" s="14" t="s">
        <v>35</v>
      </c>
      <c r="AX142" s="14" t="s">
        <v>82</v>
      </c>
      <c r="AY142" s="245" t="s">
        <v>117</v>
      </c>
    </row>
    <row r="143" s="2" customFormat="1" ht="55.5" customHeight="1">
      <c r="A143" s="38"/>
      <c r="B143" s="39"/>
      <c r="C143" s="206" t="s">
        <v>289</v>
      </c>
      <c r="D143" s="206" t="s">
        <v>119</v>
      </c>
      <c r="E143" s="207" t="s">
        <v>289</v>
      </c>
      <c r="F143" s="208" t="s">
        <v>290</v>
      </c>
      <c r="G143" s="209" t="s">
        <v>223</v>
      </c>
      <c r="H143" s="210">
        <v>1</v>
      </c>
      <c r="I143" s="211"/>
      <c r="J143" s="212">
        <f>ROUND(I143*H143,2)</f>
        <v>0</v>
      </c>
      <c r="K143" s="213"/>
      <c r="L143" s="44"/>
      <c r="M143" s="214" t="s">
        <v>19</v>
      </c>
      <c r="N143" s="215" t="s">
        <v>47</v>
      </c>
      <c r="O143" s="85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8" t="s">
        <v>224</v>
      </c>
      <c r="AT143" s="218" t="s">
        <v>119</v>
      </c>
      <c r="AU143" s="218" t="s">
        <v>137</v>
      </c>
      <c r="AY143" s="17" t="s">
        <v>117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7" t="s">
        <v>124</v>
      </c>
      <c r="BK143" s="219">
        <f>ROUND(I143*H143,2)</f>
        <v>0</v>
      </c>
      <c r="BL143" s="17" t="s">
        <v>224</v>
      </c>
      <c r="BM143" s="218" t="s">
        <v>291</v>
      </c>
    </row>
    <row r="144" s="13" customFormat="1">
      <c r="A144" s="13"/>
      <c r="B144" s="225"/>
      <c r="C144" s="226"/>
      <c r="D144" s="220" t="s">
        <v>128</v>
      </c>
      <c r="E144" s="227" t="s">
        <v>19</v>
      </c>
      <c r="F144" s="228" t="s">
        <v>292</v>
      </c>
      <c r="G144" s="226"/>
      <c r="H144" s="227" t="s">
        <v>19</v>
      </c>
      <c r="I144" s="229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128</v>
      </c>
      <c r="AU144" s="234" t="s">
        <v>137</v>
      </c>
      <c r="AV144" s="13" t="s">
        <v>82</v>
      </c>
      <c r="AW144" s="13" t="s">
        <v>35</v>
      </c>
      <c r="AX144" s="13" t="s">
        <v>74</v>
      </c>
      <c r="AY144" s="234" t="s">
        <v>117</v>
      </c>
    </row>
    <row r="145" s="13" customFormat="1">
      <c r="A145" s="13"/>
      <c r="B145" s="225"/>
      <c r="C145" s="226"/>
      <c r="D145" s="220" t="s">
        <v>128</v>
      </c>
      <c r="E145" s="227" t="s">
        <v>19</v>
      </c>
      <c r="F145" s="228" t="s">
        <v>293</v>
      </c>
      <c r="G145" s="226"/>
      <c r="H145" s="227" t="s">
        <v>19</v>
      </c>
      <c r="I145" s="229"/>
      <c r="J145" s="226"/>
      <c r="K145" s="226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128</v>
      </c>
      <c r="AU145" s="234" t="s">
        <v>137</v>
      </c>
      <c r="AV145" s="13" t="s">
        <v>82</v>
      </c>
      <c r="AW145" s="13" t="s">
        <v>35</v>
      </c>
      <c r="AX145" s="13" t="s">
        <v>74</v>
      </c>
      <c r="AY145" s="234" t="s">
        <v>117</v>
      </c>
    </row>
    <row r="146" s="14" customFormat="1">
      <c r="A146" s="14"/>
      <c r="B146" s="235"/>
      <c r="C146" s="236"/>
      <c r="D146" s="220" t="s">
        <v>128</v>
      </c>
      <c r="E146" s="237" t="s">
        <v>19</v>
      </c>
      <c r="F146" s="238" t="s">
        <v>82</v>
      </c>
      <c r="G146" s="236"/>
      <c r="H146" s="239">
        <v>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128</v>
      </c>
      <c r="AU146" s="245" t="s">
        <v>137</v>
      </c>
      <c r="AV146" s="14" t="s">
        <v>84</v>
      </c>
      <c r="AW146" s="14" t="s">
        <v>35</v>
      </c>
      <c r="AX146" s="14" t="s">
        <v>82</v>
      </c>
      <c r="AY146" s="245" t="s">
        <v>117</v>
      </c>
    </row>
    <row r="147" s="2" customFormat="1" ht="16.5" customHeight="1">
      <c r="A147" s="38"/>
      <c r="B147" s="39"/>
      <c r="C147" s="206" t="s">
        <v>294</v>
      </c>
      <c r="D147" s="206" t="s">
        <v>119</v>
      </c>
      <c r="E147" s="207" t="s">
        <v>294</v>
      </c>
      <c r="F147" s="208" t="s">
        <v>295</v>
      </c>
      <c r="G147" s="209" t="s">
        <v>223</v>
      </c>
      <c r="H147" s="210">
        <v>1</v>
      </c>
      <c r="I147" s="211"/>
      <c r="J147" s="212">
        <f>ROUND(I147*H147,2)</f>
        <v>0</v>
      </c>
      <c r="K147" s="213"/>
      <c r="L147" s="44"/>
      <c r="M147" s="214" t="s">
        <v>19</v>
      </c>
      <c r="N147" s="215" t="s">
        <v>47</v>
      </c>
      <c r="O147" s="85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8" t="s">
        <v>224</v>
      </c>
      <c r="AT147" s="218" t="s">
        <v>119</v>
      </c>
      <c r="AU147" s="218" t="s">
        <v>137</v>
      </c>
      <c r="AY147" s="17" t="s">
        <v>117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7" t="s">
        <v>124</v>
      </c>
      <c r="BK147" s="219">
        <f>ROUND(I147*H147,2)</f>
        <v>0</v>
      </c>
      <c r="BL147" s="17" t="s">
        <v>224</v>
      </c>
      <c r="BM147" s="218" t="s">
        <v>296</v>
      </c>
    </row>
    <row r="148" s="13" customFormat="1">
      <c r="A148" s="13"/>
      <c r="B148" s="225"/>
      <c r="C148" s="226"/>
      <c r="D148" s="220" t="s">
        <v>128</v>
      </c>
      <c r="E148" s="227" t="s">
        <v>19</v>
      </c>
      <c r="F148" s="228" t="s">
        <v>297</v>
      </c>
      <c r="G148" s="226"/>
      <c r="H148" s="227" t="s">
        <v>19</v>
      </c>
      <c r="I148" s="229"/>
      <c r="J148" s="226"/>
      <c r="K148" s="226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128</v>
      </c>
      <c r="AU148" s="234" t="s">
        <v>137</v>
      </c>
      <c r="AV148" s="13" t="s">
        <v>82</v>
      </c>
      <c r="AW148" s="13" t="s">
        <v>35</v>
      </c>
      <c r="AX148" s="13" t="s">
        <v>74</v>
      </c>
      <c r="AY148" s="234" t="s">
        <v>117</v>
      </c>
    </row>
    <row r="149" s="13" customFormat="1">
      <c r="A149" s="13"/>
      <c r="B149" s="225"/>
      <c r="C149" s="226"/>
      <c r="D149" s="220" t="s">
        <v>128</v>
      </c>
      <c r="E149" s="227" t="s">
        <v>19</v>
      </c>
      <c r="F149" s="228" t="s">
        <v>298</v>
      </c>
      <c r="G149" s="226"/>
      <c r="H149" s="227" t="s">
        <v>19</v>
      </c>
      <c r="I149" s="229"/>
      <c r="J149" s="226"/>
      <c r="K149" s="226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128</v>
      </c>
      <c r="AU149" s="234" t="s">
        <v>137</v>
      </c>
      <c r="AV149" s="13" t="s">
        <v>82</v>
      </c>
      <c r="AW149" s="13" t="s">
        <v>35</v>
      </c>
      <c r="AX149" s="13" t="s">
        <v>74</v>
      </c>
      <c r="AY149" s="234" t="s">
        <v>117</v>
      </c>
    </row>
    <row r="150" s="13" customFormat="1">
      <c r="A150" s="13"/>
      <c r="B150" s="225"/>
      <c r="C150" s="226"/>
      <c r="D150" s="220" t="s">
        <v>128</v>
      </c>
      <c r="E150" s="227" t="s">
        <v>19</v>
      </c>
      <c r="F150" s="228" t="s">
        <v>299</v>
      </c>
      <c r="G150" s="226"/>
      <c r="H150" s="227" t="s">
        <v>19</v>
      </c>
      <c r="I150" s="229"/>
      <c r="J150" s="226"/>
      <c r="K150" s="226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128</v>
      </c>
      <c r="AU150" s="234" t="s">
        <v>137</v>
      </c>
      <c r="AV150" s="13" t="s">
        <v>82</v>
      </c>
      <c r="AW150" s="13" t="s">
        <v>35</v>
      </c>
      <c r="AX150" s="13" t="s">
        <v>74</v>
      </c>
      <c r="AY150" s="234" t="s">
        <v>117</v>
      </c>
    </row>
    <row r="151" s="14" customFormat="1">
      <c r="A151" s="14"/>
      <c r="B151" s="235"/>
      <c r="C151" s="236"/>
      <c r="D151" s="220" t="s">
        <v>128</v>
      </c>
      <c r="E151" s="237" t="s">
        <v>19</v>
      </c>
      <c r="F151" s="238" t="s">
        <v>82</v>
      </c>
      <c r="G151" s="236"/>
      <c r="H151" s="239">
        <v>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128</v>
      </c>
      <c r="AU151" s="245" t="s">
        <v>137</v>
      </c>
      <c r="AV151" s="14" t="s">
        <v>84</v>
      </c>
      <c r="AW151" s="14" t="s">
        <v>35</v>
      </c>
      <c r="AX151" s="14" t="s">
        <v>82</v>
      </c>
      <c r="AY151" s="245" t="s">
        <v>117</v>
      </c>
    </row>
    <row r="152" s="2" customFormat="1" ht="16.5" customHeight="1">
      <c r="A152" s="38"/>
      <c r="B152" s="39"/>
      <c r="C152" s="206" t="s">
        <v>300</v>
      </c>
      <c r="D152" s="206" t="s">
        <v>119</v>
      </c>
      <c r="E152" s="207" t="s">
        <v>300</v>
      </c>
      <c r="F152" s="208" t="s">
        <v>301</v>
      </c>
      <c r="G152" s="209" t="s">
        <v>223</v>
      </c>
      <c r="H152" s="210">
        <v>1</v>
      </c>
      <c r="I152" s="211"/>
      <c r="J152" s="212">
        <f>ROUND(I152*H152,2)</f>
        <v>0</v>
      </c>
      <c r="K152" s="213"/>
      <c r="L152" s="44"/>
      <c r="M152" s="214" t="s">
        <v>19</v>
      </c>
      <c r="N152" s="215" t="s">
        <v>47</v>
      </c>
      <c r="O152" s="85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8" t="s">
        <v>224</v>
      </c>
      <c r="AT152" s="218" t="s">
        <v>119</v>
      </c>
      <c r="AU152" s="218" t="s">
        <v>137</v>
      </c>
      <c r="AY152" s="17" t="s">
        <v>117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7" t="s">
        <v>124</v>
      </c>
      <c r="BK152" s="219">
        <f>ROUND(I152*H152,2)</f>
        <v>0</v>
      </c>
      <c r="BL152" s="17" t="s">
        <v>224</v>
      </c>
      <c r="BM152" s="218" t="s">
        <v>302</v>
      </c>
    </row>
    <row r="153" s="13" customFormat="1">
      <c r="A153" s="13"/>
      <c r="B153" s="225"/>
      <c r="C153" s="226"/>
      <c r="D153" s="220" t="s">
        <v>128</v>
      </c>
      <c r="E153" s="227" t="s">
        <v>19</v>
      </c>
      <c r="F153" s="228" t="s">
        <v>301</v>
      </c>
      <c r="G153" s="226"/>
      <c r="H153" s="227" t="s">
        <v>19</v>
      </c>
      <c r="I153" s="229"/>
      <c r="J153" s="226"/>
      <c r="K153" s="226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128</v>
      </c>
      <c r="AU153" s="234" t="s">
        <v>137</v>
      </c>
      <c r="AV153" s="13" t="s">
        <v>82</v>
      </c>
      <c r="AW153" s="13" t="s">
        <v>35</v>
      </c>
      <c r="AX153" s="13" t="s">
        <v>74</v>
      </c>
      <c r="AY153" s="234" t="s">
        <v>117</v>
      </c>
    </row>
    <row r="154" s="13" customFormat="1">
      <c r="A154" s="13"/>
      <c r="B154" s="225"/>
      <c r="C154" s="226"/>
      <c r="D154" s="220" t="s">
        <v>128</v>
      </c>
      <c r="E154" s="227" t="s">
        <v>19</v>
      </c>
      <c r="F154" s="228" t="s">
        <v>303</v>
      </c>
      <c r="G154" s="226"/>
      <c r="H154" s="227" t="s">
        <v>19</v>
      </c>
      <c r="I154" s="229"/>
      <c r="J154" s="226"/>
      <c r="K154" s="226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128</v>
      </c>
      <c r="AU154" s="234" t="s">
        <v>137</v>
      </c>
      <c r="AV154" s="13" t="s">
        <v>82</v>
      </c>
      <c r="AW154" s="13" t="s">
        <v>35</v>
      </c>
      <c r="AX154" s="13" t="s">
        <v>74</v>
      </c>
      <c r="AY154" s="234" t="s">
        <v>117</v>
      </c>
    </row>
    <row r="155" s="14" customFormat="1">
      <c r="A155" s="14"/>
      <c r="B155" s="235"/>
      <c r="C155" s="236"/>
      <c r="D155" s="220" t="s">
        <v>128</v>
      </c>
      <c r="E155" s="237" t="s">
        <v>19</v>
      </c>
      <c r="F155" s="238" t="s">
        <v>82</v>
      </c>
      <c r="G155" s="236"/>
      <c r="H155" s="239">
        <v>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128</v>
      </c>
      <c r="AU155" s="245" t="s">
        <v>137</v>
      </c>
      <c r="AV155" s="14" t="s">
        <v>84</v>
      </c>
      <c r="AW155" s="14" t="s">
        <v>35</v>
      </c>
      <c r="AX155" s="14" t="s">
        <v>82</v>
      </c>
      <c r="AY155" s="245" t="s">
        <v>117</v>
      </c>
    </row>
    <row r="156" s="2" customFormat="1" ht="21.75" customHeight="1">
      <c r="A156" s="38"/>
      <c r="B156" s="39"/>
      <c r="C156" s="206" t="s">
        <v>304</v>
      </c>
      <c r="D156" s="206" t="s">
        <v>119</v>
      </c>
      <c r="E156" s="207" t="s">
        <v>304</v>
      </c>
      <c r="F156" s="208" t="s">
        <v>305</v>
      </c>
      <c r="G156" s="209" t="s">
        <v>223</v>
      </c>
      <c r="H156" s="210">
        <v>1</v>
      </c>
      <c r="I156" s="211"/>
      <c r="J156" s="212">
        <f>ROUND(I156*H156,2)</f>
        <v>0</v>
      </c>
      <c r="K156" s="213"/>
      <c r="L156" s="44"/>
      <c r="M156" s="214" t="s">
        <v>19</v>
      </c>
      <c r="N156" s="215" t="s">
        <v>47</v>
      </c>
      <c r="O156" s="85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8" t="s">
        <v>224</v>
      </c>
      <c r="AT156" s="218" t="s">
        <v>119</v>
      </c>
      <c r="AU156" s="218" t="s">
        <v>137</v>
      </c>
      <c r="AY156" s="17" t="s">
        <v>117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7" t="s">
        <v>124</v>
      </c>
      <c r="BK156" s="219">
        <f>ROUND(I156*H156,2)</f>
        <v>0</v>
      </c>
      <c r="BL156" s="17" t="s">
        <v>224</v>
      </c>
      <c r="BM156" s="218" t="s">
        <v>306</v>
      </c>
    </row>
    <row r="157" s="13" customFormat="1">
      <c r="A157" s="13"/>
      <c r="B157" s="225"/>
      <c r="C157" s="226"/>
      <c r="D157" s="220" t="s">
        <v>128</v>
      </c>
      <c r="E157" s="227" t="s">
        <v>19</v>
      </c>
      <c r="F157" s="228" t="s">
        <v>305</v>
      </c>
      <c r="G157" s="226"/>
      <c r="H157" s="227" t="s">
        <v>19</v>
      </c>
      <c r="I157" s="229"/>
      <c r="J157" s="226"/>
      <c r="K157" s="226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128</v>
      </c>
      <c r="AU157" s="234" t="s">
        <v>137</v>
      </c>
      <c r="AV157" s="13" t="s">
        <v>82</v>
      </c>
      <c r="AW157" s="13" t="s">
        <v>35</v>
      </c>
      <c r="AX157" s="13" t="s">
        <v>74</v>
      </c>
      <c r="AY157" s="234" t="s">
        <v>117</v>
      </c>
    </row>
    <row r="158" s="14" customFormat="1">
      <c r="A158" s="14"/>
      <c r="B158" s="235"/>
      <c r="C158" s="236"/>
      <c r="D158" s="220" t="s">
        <v>128</v>
      </c>
      <c r="E158" s="237" t="s">
        <v>19</v>
      </c>
      <c r="F158" s="238" t="s">
        <v>82</v>
      </c>
      <c r="G158" s="236"/>
      <c r="H158" s="239">
        <v>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128</v>
      </c>
      <c r="AU158" s="245" t="s">
        <v>137</v>
      </c>
      <c r="AV158" s="14" t="s">
        <v>84</v>
      </c>
      <c r="AW158" s="14" t="s">
        <v>35</v>
      </c>
      <c r="AX158" s="14" t="s">
        <v>82</v>
      </c>
      <c r="AY158" s="245" t="s">
        <v>117</v>
      </c>
    </row>
    <row r="159" s="2" customFormat="1" ht="33" customHeight="1">
      <c r="A159" s="38"/>
      <c r="B159" s="39"/>
      <c r="C159" s="206" t="s">
        <v>307</v>
      </c>
      <c r="D159" s="206" t="s">
        <v>119</v>
      </c>
      <c r="E159" s="207" t="s">
        <v>307</v>
      </c>
      <c r="F159" s="208" t="s">
        <v>308</v>
      </c>
      <c r="G159" s="209" t="s">
        <v>223</v>
      </c>
      <c r="H159" s="210">
        <v>1</v>
      </c>
      <c r="I159" s="211"/>
      <c r="J159" s="212">
        <f>ROUND(I159*H159,2)</f>
        <v>0</v>
      </c>
      <c r="K159" s="213"/>
      <c r="L159" s="44"/>
      <c r="M159" s="214" t="s">
        <v>19</v>
      </c>
      <c r="N159" s="215" t="s">
        <v>47</v>
      </c>
      <c r="O159" s="85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8" t="s">
        <v>224</v>
      </c>
      <c r="AT159" s="218" t="s">
        <v>119</v>
      </c>
      <c r="AU159" s="218" t="s">
        <v>137</v>
      </c>
      <c r="AY159" s="17" t="s">
        <v>117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7" t="s">
        <v>124</v>
      </c>
      <c r="BK159" s="219">
        <f>ROUND(I159*H159,2)</f>
        <v>0</v>
      </c>
      <c r="BL159" s="17" t="s">
        <v>224</v>
      </c>
      <c r="BM159" s="218" t="s">
        <v>309</v>
      </c>
    </row>
    <row r="160" s="13" customFormat="1">
      <c r="A160" s="13"/>
      <c r="B160" s="225"/>
      <c r="C160" s="226"/>
      <c r="D160" s="220" t="s">
        <v>128</v>
      </c>
      <c r="E160" s="227" t="s">
        <v>19</v>
      </c>
      <c r="F160" s="228" t="s">
        <v>308</v>
      </c>
      <c r="G160" s="226"/>
      <c r="H160" s="227" t="s">
        <v>19</v>
      </c>
      <c r="I160" s="229"/>
      <c r="J160" s="226"/>
      <c r="K160" s="226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128</v>
      </c>
      <c r="AU160" s="234" t="s">
        <v>137</v>
      </c>
      <c r="AV160" s="13" t="s">
        <v>82</v>
      </c>
      <c r="AW160" s="13" t="s">
        <v>35</v>
      </c>
      <c r="AX160" s="13" t="s">
        <v>74</v>
      </c>
      <c r="AY160" s="234" t="s">
        <v>117</v>
      </c>
    </row>
    <row r="161" s="14" customFormat="1">
      <c r="A161" s="14"/>
      <c r="B161" s="235"/>
      <c r="C161" s="236"/>
      <c r="D161" s="220" t="s">
        <v>128</v>
      </c>
      <c r="E161" s="237" t="s">
        <v>19</v>
      </c>
      <c r="F161" s="238" t="s">
        <v>82</v>
      </c>
      <c r="G161" s="236"/>
      <c r="H161" s="239">
        <v>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128</v>
      </c>
      <c r="AU161" s="245" t="s">
        <v>137</v>
      </c>
      <c r="AV161" s="14" t="s">
        <v>84</v>
      </c>
      <c r="AW161" s="14" t="s">
        <v>35</v>
      </c>
      <c r="AX161" s="14" t="s">
        <v>82</v>
      </c>
      <c r="AY161" s="245" t="s">
        <v>117</v>
      </c>
    </row>
    <row r="162" s="2" customFormat="1" ht="33" customHeight="1">
      <c r="A162" s="38"/>
      <c r="B162" s="39"/>
      <c r="C162" s="206" t="s">
        <v>310</v>
      </c>
      <c r="D162" s="206" t="s">
        <v>119</v>
      </c>
      <c r="E162" s="207" t="s">
        <v>310</v>
      </c>
      <c r="F162" s="208" t="s">
        <v>311</v>
      </c>
      <c r="G162" s="209" t="s">
        <v>223</v>
      </c>
      <c r="H162" s="210">
        <v>1</v>
      </c>
      <c r="I162" s="211"/>
      <c r="J162" s="212">
        <f>ROUND(I162*H162,2)</f>
        <v>0</v>
      </c>
      <c r="K162" s="213"/>
      <c r="L162" s="44"/>
      <c r="M162" s="214" t="s">
        <v>19</v>
      </c>
      <c r="N162" s="215" t="s">
        <v>47</v>
      </c>
      <c r="O162" s="85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8" t="s">
        <v>224</v>
      </c>
      <c r="AT162" s="218" t="s">
        <v>119</v>
      </c>
      <c r="AU162" s="218" t="s">
        <v>137</v>
      </c>
      <c r="AY162" s="17" t="s">
        <v>117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7" t="s">
        <v>124</v>
      </c>
      <c r="BK162" s="219">
        <f>ROUND(I162*H162,2)</f>
        <v>0</v>
      </c>
      <c r="BL162" s="17" t="s">
        <v>224</v>
      </c>
      <c r="BM162" s="218" t="s">
        <v>312</v>
      </c>
    </row>
    <row r="163" s="2" customFormat="1">
      <c r="A163" s="38"/>
      <c r="B163" s="39"/>
      <c r="C163" s="40"/>
      <c r="D163" s="220" t="s">
        <v>126</v>
      </c>
      <c r="E163" s="40"/>
      <c r="F163" s="221" t="s">
        <v>313</v>
      </c>
      <c r="G163" s="40"/>
      <c r="H163" s="40"/>
      <c r="I163" s="222"/>
      <c r="J163" s="40"/>
      <c r="K163" s="40"/>
      <c r="L163" s="44"/>
      <c r="M163" s="223"/>
      <c r="N163" s="224"/>
      <c r="O163" s="85"/>
      <c r="P163" s="85"/>
      <c r="Q163" s="85"/>
      <c r="R163" s="85"/>
      <c r="S163" s="85"/>
      <c r="T163" s="86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126</v>
      </c>
      <c r="AU163" s="17" t="s">
        <v>137</v>
      </c>
    </row>
    <row r="164" s="13" customFormat="1">
      <c r="A164" s="13"/>
      <c r="B164" s="225"/>
      <c r="C164" s="226"/>
      <c r="D164" s="220" t="s">
        <v>128</v>
      </c>
      <c r="E164" s="227" t="s">
        <v>19</v>
      </c>
      <c r="F164" s="228" t="s">
        <v>314</v>
      </c>
      <c r="G164" s="226"/>
      <c r="H164" s="227" t="s">
        <v>19</v>
      </c>
      <c r="I164" s="229"/>
      <c r="J164" s="226"/>
      <c r="K164" s="226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128</v>
      </c>
      <c r="AU164" s="234" t="s">
        <v>137</v>
      </c>
      <c r="AV164" s="13" t="s">
        <v>82</v>
      </c>
      <c r="AW164" s="13" t="s">
        <v>35</v>
      </c>
      <c r="AX164" s="13" t="s">
        <v>74</v>
      </c>
      <c r="AY164" s="234" t="s">
        <v>117</v>
      </c>
    </row>
    <row r="165" s="14" customFormat="1">
      <c r="A165" s="14"/>
      <c r="B165" s="235"/>
      <c r="C165" s="236"/>
      <c r="D165" s="220" t="s">
        <v>128</v>
      </c>
      <c r="E165" s="237" t="s">
        <v>19</v>
      </c>
      <c r="F165" s="238" t="s">
        <v>82</v>
      </c>
      <c r="G165" s="236"/>
      <c r="H165" s="239">
        <v>1</v>
      </c>
      <c r="I165" s="240"/>
      <c r="J165" s="236"/>
      <c r="K165" s="236"/>
      <c r="L165" s="241"/>
      <c r="M165" s="259"/>
      <c r="N165" s="260"/>
      <c r="O165" s="260"/>
      <c r="P165" s="260"/>
      <c r="Q165" s="260"/>
      <c r="R165" s="260"/>
      <c r="S165" s="260"/>
      <c r="T165" s="26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128</v>
      </c>
      <c r="AU165" s="245" t="s">
        <v>137</v>
      </c>
      <c r="AV165" s="14" t="s">
        <v>84</v>
      </c>
      <c r="AW165" s="14" t="s">
        <v>35</v>
      </c>
      <c r="AX165" s="14" t="s">
        <v>82</v>
      </c>
      <c r="AY165" s="245" t="s">
        <v>117</v>
      </c>
    </row>
    <row r="166" s="2" customFormat="1" ht="6.96" customHeight="1">
      <c r="A166" s="38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44"/>
      <c r="M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</sheetData>
  <sheetProtection sheet="1" autoFilter="0" formatColumns="0" formatRows="0" objects="1" scenarios="1" spinCount="100000" saltValue="WrRQX1W5fwFRe6ClyxYTMz96C6X1wgfBevIclsn2d07tFbROTWmr/YIPwojbjeO/fR9qSB/6UhwurM8s37VNVg==" hashValue="7+GwEJWPOJH2odKsDzg+pW39/btOUUTUwuJWQy3aC5EIWSaHszfc2cJJgxr1uRIhMaDE2vc+2tvu4dBHy+JFUw==" algorithmName="SHA-512" password="CC35"/>
  <autoFilter ref="C81:K16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2025-07-07T08:26:37Z</dcterms:created>
  <dcterms:modified xsi:type="dcterms:W3CDTF">2025-07-07T08:26:41Z</dcterms:modified>
</cp:coreProperties>
</file>