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Sanace nadjezí a ..." sheetId="2" r:id="rId2"/>
    <sheet name="VON - Vedlejší a ostatní ..." sheetId="3" r:id="rId3"/>
    <sheet name="SO 01 - Sanace podjezí" sheetId="4" r:id="rId4"/>
    <sheet name="VON - Vedlejší a ostatní ..._01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01 - Sanace nadjezí a ...'!$C$87:$K$137</definedName>
    <definedName name="_xlnm.Print_Area" localSheetId="1">'SO 01 - Sanace nadjezí a ...'!$C$47:$J$67,'SO 01 - Sanace nadjezí a ...'!$C$73:$J$137</definedName>
    <definedName name="_xlnm.Print_Titles" localSheetId="1">'SO 01 - Sanace nadjezí a ...'!$87:$87</definedName>
    <definedName name="_xlnm._FilterDatabase" localSheetId="2" hidden="1">'VON - Vedlejší a ostatní ...'!$C$90:$K$169</definedName>
    <definedName name="_xlnm.Print_Area" localSheetId="2">'VON - Vedlejší a ostatní ...'!$C$47:$J$70,'VON - Vedlejší a ostatní ...'!$C$76:$J$169</definedName>
    <definedName name="_xlnm.Print_Titles" localSheetId="2">'VON - Vedlejší a ostatní ...'!$90:$90</definedName>
    <definedName name="_xlnm._FilterDatabase" localSheetId="3" hidden="1">'SO 01 - Sanace podjezí'!$C$87:$K$126</definedName>
    <definedName name="_xlnm.Print_Area" localSheetId="3">'SO 01 - Sanace podjezí'!$C$47:$J$67,'SO 01 - Sanace podjezí'!$C$73:$J$126</definedName>
    <definedName name="_xlnm.Print_Titles" localSheetId="3">'SO 01 - Sanace podjezí'!$87:$87</definedName>
    <definedName name="_xlnm._FilterDatabase" localSheetId="4" hidden="1">'VON - Vedlejší a ostatní ..._01'!$C$90:$K$169</definedName>
    <definedName name="_xlnm.Print_Area" localSheetId="4">'VON - Vedlejší a ostatní ..._01'!$C$47:$J$70,'VON - Vedlejší a ostatní ..._01'!$C$76:$J$169</definedName>
    <definedName name="_xlnm.Print_Titles" localSheetId="4">'VON - Vedlejší a ostatní ..._01'!$90:$90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166"/>
  <c r="BH166"/>
  <c r="BF166"/>
  <c r="BE166"/>
  <c r="T166"/>
  <c r="R166"/>
  <c r="P166"/>
  <c r="BI159"/>
  <c r="BH159"/>
  <c r="BF159"/>
  <c r="BE159"/>
  <c r="T159"/>
  <c r="R159"/>
  <c r="P159"/>
  <c r="BI150"/>
  <c r="BH150"/>
  <c r="BF150"/>
  <c r="BE150"/>
  <c r="T150"/>
  <c r="R150"/>
  <c r="P150"/>
  <c r="BI143"/>
  <c r="BH143"/>
  <c r="BF143"/>
  <c r="BE143"/>
  <c r="T143"/>
  <c r="R143"/>
  <c r="P143"/>
  <c r="BI142"/>
  <c r="BH142"/>
  <c r="BF142"/>
  <c r="BE142"/>
  <c r="T142"/>
  <c r="R142"/>
  <c r="P142"/>
  <c r="BI139"/>
  <c r="BH139"/>
  <c r="BF139"/>
  <c r="BE139"/>
  <c r="T139"/>
  <c r="R139"/>
  <c r="P139"/>
  <c r="BI136"/>
  <c r="BH136"/>
  <c r="BF136"/>
  <c r="BE136"/>
  <c r="T136"/>
  <c r="R136"/>
  <c r="P136"/>
  <c r="BI132"/>
  <c r="BH132"/>
  <c r="BF132"/>
  <c r="BE132"/>
  <c r="T132"/>
  <c r="R132"/>
  <c r="P132"/>
  <c r="BI127"/>
  <c r="BH127"/>
  <c r="BF127"/>
  <c r="BE127"/>
  <c r="T127"/>
  <c r="T126"/>
  <c r="R127"/>
  <c r="R126"/>
  <c r="P127"/>
  <c r="P126"/>
  <c r="BI122"/>
  <c r="BH122"/>
  <c r="BF122"/>
  <c r="BE122"/>
  <c r="T122"/>
  <c r="T121"/>
  <c r="R122"/>
  <c r="R121"/>
  <c r="P122"/>
  <c r="P121"/>
  <c r="BI116"/>
  <c r="BH116"/>
  <c r="BF116"/>
  <c r="BE116"/>
  <c r="T116"/>
  <c r="T107"/>
  <c r="R116"/>
  <c r="R107"/>
  <c r="P116"/>
  <c r="P107"/>
  <c r="BI112"/>
  <c r="BH112"/>
  <c r="BF112"/>
  <c r="BE112"/>
  <c r="T112"/>
  <c r="R112"/>
  <c r="P112"/>
  <c r="BI108"/>
  <c r="BH108"/>
  <c r="BF108"/>
  <c r="BE108"/>
  <c r="T108"/>
  <c r="R108"/>
  <c r="P108"/>
  <c r="BI101"/>
  <c r="BH101"/>
  <c r="BF101"/>
  <c r="BE101"/>
  <c r="T101"/>
  <c r="T93"/>
  <c r="R101"/>
  <c r="R93"/>
  <c r="P101"/>
  <c r="P93"/>
  <c r="BI94"/>
  <c r="BH94"/>
  <c r="BF94"/>
  <c r="BE94"/>
  <c r="T94"/>
  <c r="R94"/>
  <c r="P94"/>
  <c r="J87"/>
  <c r="F87"/>
  <c r="F85"/>
  <c r="E83"/>
  <c r="J58"/>
  <c r="F58"/>
  <c r="F56"/>
  <c r="E54"/>
  <c r="J26"/>
  <c r="E26"/>
  <c r="J88"/>
  <c r="J25"/>
  <c r="J20"/>
  <c r="E20"/>
  <c r="F88"/>
  <c r="J19"/>
  <c r="J14"/>
  <c r="J85"/>
  <c r="E7"/>
  <c r="E79"/>
  <c i="4" r="J39"/>
  <c r="J38"/>
  <c i="1" r="AY59"/>
  <c i="4" r="J37"/>
  <c i="1" r="AX59"/>
  <c i="4" r="BI123"/>
  <c r="BH123"/>
  <c r="BF123"/>
  <c r="BE123"/>
  <c r="T123"/>
  <c r="R123"/>
  <c r="P123"/>
  <c r="BI118"/>
  <c r="BH118"/>
  <c r="BF118"/>
  <c r="BE118"/>
  <c r="T118"/>
  <c r="R118"/>
  <c r="P118"/>
  <c r="BI113"/>
  <c r="BH113"/>
  <c r="BF113"/>
  <c r="BE113"/>
  <c r="T113"/>
  <c r="R113"/>
  <c r="P113"/>
  <c r="BI108"/>
  <c r="BH108"/>
  <c r="BF108"/>
  <c r="BE108"/>
  <c r="T108"/>
  <c r="R108"/>
  <c r="P108"/>
  <c r="BI105"/>
  <c r="BH105"/>
  <c r="BF105"/>
  <c r="BE105"/>
  <c r="T105"/>
  <c r="R105"/>
  <c r="P105"/>
  <c r="BI100"/>
  <c r="BH100"/>
  <c r="BF100"/>
  <c r="BE100"/>
  <c r="T100"/>
  <c r="R100"/>
  <c r="P100"/>
  <c r="BI96"/>
  <c r="BH96"/>
  <c r="BF96"/>
  <c r="BE96"/>
  <c r="T96"/>
  <c r="R96"/>
  <c r="P96"/>
  <c r="BI91"/>
  <c r="BH91"/>
  <c r="BF91"/>
  <c r="BE91"/>
  <c r="T91"/>
  <c r="R91"/>
  <c r="P91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3" r="J39"/>
  <c r="J38"/>
  <c i="1" r="AY57"/>
  <c i="3" r="J37"/>
  <c i="1" r="AX57"/>
  <c i="3" r="BI166"/>
  <c r="BH166"/>
  <c r="BF166"/>
  <c r="BE166"/>
  <c r="T166"/>
  <c r="R166"/>
  <c r="P166"/>
  <c r="BI159"/>
  <c r="BH159"/>
  <c r="BF159"/>
  <c r="BE159"/>
  <c r="T159"/>
  <c r="R159"/>
  <c r="P159"/>
  <c r="BI150"/>
  <c r="BH150"/>
  <c r="BF150"/>
  <c r="BE150"/>
  <c r="T150"/>
  <c r="R150"/>
  <c r="P150"/>
  <c r="BI143"/>
  <c r="BH143"/>
  <c r="BF143"/>
  <c r="BE143"/>
  <c r="T143"/>
  <c r="R143"/>
  <c r="P143"/>
  <c r="BI142"/>
  <c r="BH142"/>
  <c r="BF142"/>
  <c r="BE142"/>
  <c r="T142"/>
  <c r="R142"/>
  <c r="P142"/>
  <c r="BI139"/>
  <c r="BH139"/>
  <c r="BF139"/>
  <c r="BE139"/>
  <c r="T139"/>
  <c r="R139"/>
  <c r="P139"/>
  <c r="BI136"/>
  <c r="BH136"/>
  <c r="BF136"/>
  <c r="BE136"/>
  <c r="T136"/>
  <c r="R136"/>
  <c r="P136"/>
  <c r="BI132"/>
  <c r="BH132"/>
  <c r="BF132"/>
  <c r="BE132"/>
  <c r="T132"/>
  <c r="R132"/>
  <c r="P132"/>
  <c r="BI127"/>
  <c r="BH127"/>
  <c r="BF127"/>
  <c r="BE127"/>
  <c r="T127"/>
  <c r="T126"/>
  <c r="R127"/>
  <c r="R126"/>
  <c r="P127"/>
  <c r="P126"/>
  <c r="BI122"/>
  <c r="BH122"/>
  <c r="BF122"/>
  <c r="BE122"/>
  <c r="T122"/>
  <c r="T121"/>
  <c r="R122"/>
  <c r="R121"/>
  <c r="P122"/>
  <c r="P121"/>
  <c r="BI116"/>
  <c r="BH116"/>
  <c r="BF116"/>
  <c r="BE116"/>
  <c r="T116"/>
  <c r="T107"/>
  <c r="R116"/>
  <c r="R107"/>
  <c r="P116"/>
  <c r="P107"/>
  <c r="BI112"/>
  <c r="BH112"/>
  <c r="BF112"/>
  <c r="BE112"/>
  <c r="T112"/>
  <c r="R112"/>
  <c r="P112"/>
  <c r="BI108"/>
  <c r="BH108"/>
  <c r="BF108"/>
  <c r="BE108"/>
  <c r="T108"/>
  <c r="R108"/>
  <c r="P108"/>
  <c r="BI101"/>
  <c r="BH101"/>
  <c r="BF101"/>
  <c r="BE101"/>
  <c r="T101"/>
  <c r="T93"/>
  <c r="R101"/>
  <c r="R93"/>
  <c r="P101"/>
  <c r="P93"/>
  <c r="BI94"/>
  <c r="BH94"/>
  <c r="BF94"/>
  <c r="BE94"/>
  <c r="T94"/>
  <c r="R94"/>
  <c r="P94"/>
  <c r="J87"/>
  <c r="F87"/>
  <c r="F85"/>
  <c r="E83"/>
  <c r="J58"/>
  <c r="F58"/>
  <c r="F56"/>
  <c r="E54"/>
  <c r="J26"/>
  <c r="E26"/>
  <c r="J88"/>
  <c r="J25"/>
  <c r="J20"/>
  <c r="E20"/>
  <c r="F88"/>
  <c r="J19"/>
  <c r="J14"/>
  <c r="J85"/>
  <c r="E7"/>
  <c r="E79"/>
  <c i="2" r="J39"/>
  <c r="J38"/>
  <c i="1" r="AY56"/>
  <c i="2" r="J37"/>
  <c i="1" r="AX56"/>
  <c i="2" r="BI133"/>
  <c r="BH133"/>
  <c r="BF133"/>
  <c r="BE133"/>
  <c r="T133"/>
  <c r="R133"/>
  <c r="P133"/>
  <c r="BI127"/>
  <c r="BH127"/>
  <c r="BF127"/>
  <c r="BE127"/>
  <c r="T127"/>
  <c r="R127"/>
  <c r="P127"/>
  <c r="BI121"/>
  <c r="BH121"/>
  <c r="BF121"/>
  <c r="BE121"/>
  <c r="T121"/>
  <c r="R121"/>
  <c r="P121"/>
  <c r="BI114"/>
  <c r="BH114"/>
  <c r="BF114"/>
  <c r="BE114"/>
  <c r="T114"/>
  <c r="R114"/>
  <c r="P114"/>
  <c r="BI111"/>
  <c r="BH111"/>
  <c r="BF111"/>
  <c r="BE111"/>
  <c r="T111"/>
  <c r="R111"/>
  <c r="P111"/>
  <c r="BI104"/>
  <c r="BH104"/>
  <c r="BF104"/>
  <c r="BE104"/>
  <c r="T104"/>
  <c r="R104"/>
  <c r="P104"/>
  <c r="BI98"/>
  <c r="BH98"/>
  <c r="BF98"/>
  <c r="BE98"/>
  <c r="T98"/>
  <c r="R98"/>
  <c r="P98"/>
  <c r="BI91"/>
  <c r="BH91"/>
  <c r="BF91"/>
  <c r="BE91"/>
  <c r="T91"/>
  <c r="R91"/>
  <c r="P91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1" r="L50"/>
  <c r="AM50"/>
  <c r="AM49"/>
  <c r="L49"/>
  <c r="AM47"/>
  <c r="L47"/>
  <c r="L45"/>
  <c r="L44"/>
  <c i="2" r="BK133"/>
  <c r="J133"/>
  <c r="BK127"/>
  <c r="J127"/>
  <c r="BK121"/>
  <c r="J121"/>
  <c r="BK114"/>
  <c r="J114"/>
  <c r="BK111"/>
  <c r="J111"/>
  <c r="BK104"/>
  <c r="J104"/>
  <c r="BK98"/>
  <c r="J98"/>
  <c r="BK91"/>
  <c r="J91"/>
  <c i="1" r="AS58"/>
  <c r="AS55"/>
  <c i="3" r="BK166"/>
  <c r="J166"/>
  <c r="BK159"/>
  <c r="J159"/>
  <c r="BK150"/>
  <c r="J150"/>
  <c r="BK143"/>
  <c r="J143"/>
  <c r="BK142"/>
  <c r="J142"/>
  <c r="BK139"/>
  <c r="J139"/>
  <c r="BK136"/>
  <c r="J136"/>
  <c r="BK132"/>
  <c r="J132"/>
  <c r="BK127"/>
  <c r="J127"/>
  <c r="BK122"/>
  <c r="J122"/>
  <c r="BK116"/>
  <c r="J116"/>
  <c r="BK112"/>
  <c r="J112"/>
  <c r="BK108"/>
  <c r="J108"/>
  <c r="BK101"/>
  <c r="J101"/>
  <c r="BK94"/>
  <c r="J94"/>
  <c i="4" r="BK123"/>
  <c r="J123"/>
  <c r="BK118"/>
  <c r="J118"/>
  <c r="BK113"/>
  <c r="J113"/>
  <c r="BK108"/>
  <c r="J108"/>
  <c r="BK105"/>
  <c r="J105"/>
  <c r="BK100"/>
  <c r="J100"/>
  <c r="BK96"/>
  <c r="J96"/>
  <c r="BK91"/>
  <c r="J91"/>
  <c i="5" r="BK166"/>
  <c r="J166"/>
  <c r="BK159"/>
  <c r="J159"/>
  <c r="BK150"/>
  <c r="J150"/>
  <c r="BK143"/>
  <c r="J143"/>
  <c r="BK142"/>
  <c r="J142"/>
  <c r="BK139"/>
  <c r="J139"/>
  <c r="BK136"/>
  <c r="J136"/>
  <c r="BK132"/>
  <c r="J132"/>
  <c r="BK127"/>
  <c r="J127"/>
  <c r="BK122"/>
  <c r="J122"/>
  <c r="BK116"/>
  <c r="J116"/>
  <c r="BK112"/>
  <c r="J112"/>
  <c r="BK108"/>
  <c r="J108"/>
  <c r="BK101"/>
  <c r="J101"/>
  <c r="BK94"/>
  <c r="J94"/>
  <c i="2" l="1" r="BK90"/>
  <c r="J90"/>
  <c r="J65"/>
  <c r="P90"/>
  <c r="R90"/>
  <c r="T90"/>
  <c r="BK113"/>
  <c r="J113"/>
  <c r="J66"/>
  <c r="P113"/>
  <c r="R113"/>
  <c r="T113"/>
  <c i="3" r="BK131"/>
  <c r="J131"/>
  <c r="J69"/>
  <c r="P131"/>
  <c r="P92"/>
  <c r="P91"/>
  <c i="1" r="AU57"/>
  <c i="3" r="R131"/>
  <c r="R92"/>
  <c r="R91"/>
  <c r="T131"/>
  <c r="T92"/>
  <c r="T91"/>
  <c i="4" r="BK90"/>
  <c r="J90"/>
  <c r="J65"/>
  <c r="P90"/>
  <c r="R90"/>
  <c r="T90"/>
  <c r="BK107"/>
  <c r="J107"/>
  <c r="J66"/>
  <c r="P107"/>
  <c r="R107"/>
  <c r="T107"/>
  <c i="5" r="BK131"/>
  <c r="J131"/>
  <c r="J69"/>
  <c r="P131"/>
  <c r="P92"/>
  <c r="P91"/>
  <c i="1" r="AU60"/>
  <c i="5" r="R131"/>
  <c r="R92"/>
  <c r="R91"/>
  <c r="T131"/>
  <c r="T92"/>
  <c r="T91"/>
  <c i="3" r="BK93"/>
  <c r="J93"/>
  <c r="J65"/>
  <c r="BK107"/>
  <c r="J107"/>
  <c r="J66"/>
  <c r="BK121"/>
  <c r="J121"/>
  <c r="J67"/>
  <c r="BK126"/>
  <c r="J126"/>
  <c r="J68"/>
  <c i="5" r="BK93"/>
  <c r="J93"/>
  <c r="J65"/>
  <c r="BK107"/>
  <c r="J107"/>
  <c r="J66"/>
  <c r="BK121"/>
  <c r="J121"/>
  <c r="J67"/>
  <c r="BK126"/>
  <c r="J126"/>
  <c r="J68"/>
  <c r="E50"/>
  <c r="J56"/>
  <c r="F59"/>
  <c r="J59"/>
  <c r="BG94"/>
  <c r="BG101"/>
  <c r="BG108"/>
  <c r="BG112"/>
  <c r="BG116"/>
  <c r="BG122"/>
  <c r="BG127"/>
  <c r="BG132"/>
  <c r="BG136"/>
  <c r="BG139"/>
  <c r="BG142"/>
  <c r="BG143"/>
  <c r="BG150"/>
  <c r="BG159"/>
  <c r="BG166"/>
  <c i="4" r="E50"/>
  <c r="J56"/>
  <c r="F59"/>
  <c r="J59"/>
  <c r="BG91"/>
  <c r="BG96"/>
  <c r="BG100"/>
  <c r="BG105"/>
  <c r="BG108"/>
  <c r="BG113"/>
  <c r="BG118"/>
  <c r="BG123"/>
  <c i="3" r="E50"/>
  <c r="J56"/>
  <c r="F59"/>
  <c r="J59"/>
  <c r="BG94"/>
  <c r="BG101"/>
  <c r="BG108"/>
  <c r="BG112"/>
  <c r="BG116"/>
  <c r="BG122"/>
  <c r="BG127"/>
  <c r="BG132"/>
  <c r="BG136"/>
  <c r="BG139"/>
  <c r="BG142"/>
  <c r="BG143"/>
  <c r="BG150"/>
  <c r="BG159"/>
  <c r="BG166"/>
  <c i="2" r="E50"/>
  <c r="J56"/>
  <c r="F59"/>
  <c r="J59"/>
  <c r="BG91"/>
  <c r="BG98"/>
  <c r="BG104"/>
  <c r="BG111"/>
  <c r="BG114"/>
  <c r="BG121"/>
  <c r="BG127"/>
  <c r="BG133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9"/>
  <c i="4" r="J35"/>
  <c i="1" r="AV59"/>
  <c i="4" r="F36"/>
  <c i="1" r="BA59"/>
  <c i="4" r="J36"/>
  <c i="1" r="AW59"/>
  <c i="4" r="F38"/>
  <c i="1" r="BC59"/>
  <c i="4" r="F39"/>
  <c i="1" r="BD59"/>
  <c i="5" r="F35"/>
  <c i="1" r="AZ60"/>
  <c i="5" r="J35"/>
  <c i="1" r="AV60"/>
  <c i="5" r="F36"/>
  <c i="1" r="BA60"/>
  <c i="5" r="J36"/>
  <c i="1" r="AW60"/>
  <c i="5" r="F38"/>
  <c i="1" r="BC60"/>
  <c i="5" r="F39"/>
  <c i="1" r="BD60"/>
  <c i="4" l="1" r="T89"/>
  <c r="T88"/>
  <c r="R89"/>
  <c r="R88"/>
  <c r="P89"/>
  <c r="P88"/>
  <c i="1" r="AU59"/>
  <c i="2" r="T89"/>
  <c r="T88"/>
  <c r="R89"/>
  <c r="R88"/>
  <c r="P89"/>
  <c r="P88"/>
  <c i="1" r="AU56"/>
  <c i="2" r="BK89"/>
  <c r="J89"/>
  <c r="J64"/>
  <c i="3" r="BK92"/>
  <c r="J92"/>
  <c r="J64"/>
  <c i="4" r="BK89"/>
  <c r="J89"/>
  <c r="J64"/>
  <c i="5" r="BK92"/>
  <c r="J92"/>
  <c r="J64"/>
  <c i="1" r="AU58"/>
  <c r="AU55"/>
  <c r="AU54"/>
  <c r="AT56"/>
  <c i="2" r="F37"/>
  <c i="1" r="BB56"/>
  <c r="BD55"/>
  <c r="BC55"/>
  <c r="AY55"/>
  <c r="BA55"/>
  <c r="AW55"/>
  <c r="AZ55"/>
  <c r="AV55"/>
  <c r="AT57"/>
  <c i="3" r="F37"/>
  <c i="1" r="BB57"/>
  <c r="AT59"/>
  <c i="4" r="F37"/>
  <c i="1" r="BB59"/>
  <c r="BD58"/>
  <c r="BC58"/>
  <c r="AY58"/>
  <c r="BA58"/>
  <c r="AW58"/>
  <c r="AZ58"/>
  <c r="AV58"/>
  <c r="AT60"/>
  <c i="5" r="F37"/>
  <c i="1" r="BB60"/>
  <c i="2" l="1" r="BK88"/>
  <c r="J88"/>
  <c r="J63"/>
  <c i="3" r="BK91"/>
  <c r="J91"/>
  <c r="J63"/>
  <c i="4" r="BK88"/>
  <c r="J88"/>
  <c r="J63"/>
  <c i="5" r="BK91"/>
  <c r="J91"/>
  <c r="J63"/>
  <c i="1" r="AT55"/>
  <c r="BB55"/>
  <c r="AX55"/>
  <c r="AT58"/>
  <c r="BB58"/>
  <c r="AX58"/>
  <c r="BD54"/>
  <c r="W33"/>
  <c r="AZ54"/>
  <c r="W29"/>
  <c r="BC54"/>
  <c r="W32"/>
  <c r="BA54"/>
  <c r="W30"/>
  <c i="5" l="1" r="J32"/>
  <c i="1" r="AG60"/>
  <c i="4" r="J32"/>
  <c r="J41"/>
  <c i="3" r="J32"/>
  <c i="1" r="AG57"/>
  <c i="2" r="J32"/>
  <c i="1" r="AG56"/>
  <c r="AN56"/>
  <c r="AV54"/>
  <c r="AK29"/>
  <c r="AW54"/>
  <c r="AK30"/>
  <c r="BB54"/>
  <c r="W31"/>
  <c r="AY54"/>
  <c l="1" r="AG59"/>
  <c i="5" r="J41"/>
  <c i="2" r="J41"/>
  <c i="3" r="J41"/>
  <c i="1" r="AN57"/>
  <c r="AN59"/>
  <c r="AN60"/>
  <c r="AG55"/>
  <c r="AG58"/>
  <c r="AT54"/>
  <c r="AX54"/>
  <c l="1" r="AN55"/>
  <c r="AN58"/>
  <c r="AG54"/>
  <c r="AK26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<sst xmlns="http://schemas.openxmlformats.org/spreadsheetml/2006/main">
  <si>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</si>
  <si>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</si>
  <si>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</si>
  <si>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</si>
  <si>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</si>
  <si>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{7f87aca1-79f2-4972-9d5c-de2fa8763c08}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</si>
  <si>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</si>
  <si>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</si>
  <si>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</si>
  <si>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</si>
  <si>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</si>
  <si>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</si>
  <si>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</si>
  <si>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</si>
  <si>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105039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</si>
  <si>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</si>
  <si>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</si>
  <si>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VD Dolní Beřkovice a VD Obříství, sanace nadjezí a podjezí</t>
  </si>
  <si>
    <t>KSO:</t>
  </si>
  <si>
    <t/>
  </si>
  <si>
    <t>CC-CZ:</t>
  </si>
  <si>
    <t>Místo:</t>
  </si>
  <si>
    <t xml:space="preserve"> </t>
  </si>
  <si>
    <t>Datum:</t>
  </si>
  <si>
    <t>24.7.2025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</si>
  <si>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</si>
  <si>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</si>
  <si>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</si>
  <si>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</si>
  <si>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</si>
  <si>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</si>
  <si>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</si>
  <si>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</si>
  <si>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</si>
  <si>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P. Děták, Riegrova 1756/51, 370 01 Č. Budějovice 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</si>
  <si>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</si>
  <si>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</si>
  <si>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</si>
  <si>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</si>
  <si>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</si>
  <si>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</si>
  <si>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</si>
  <si>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</si>
  <si>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</si>
  <si>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</si>
  <si>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</si>
  <si>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</si>
  <si>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</si>
  <si>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</si>
  <si>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</si>
  <si>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</si>
  <si>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</si>
  <si>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</si>
  <si>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</si>
  <si>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</si>
  <si>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</si>
  <si>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</si>
  <si>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</si>
  <si>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</si>
  <si>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</si>
  <si>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</si>
  <si>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</si>
  <si>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</si>
  <si>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</si>
  <si>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</si>
  <si>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</si>
  <si>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</si>
  <si>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</si>
  <si>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</si>
  <si>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</si>
  <si>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</si>
  <si>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</si>
  <si>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</si>
  <si>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</si>
  <si>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</si>
  <si>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</si>
  <si>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</si>
  <si>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139251023</t>
  </si>
  <si>
    <t xml:space="preserve"> VD Obříství, sanace nadjezí a podjezí</t>
  </si>
  <si>
    <t>STA</t>
  </si>
  <si>
    <t>1</t>
  </si>
  <si>
    <t>{8a3d9ed9-00d0-4029-b4f6-91f6478cee5c}</t>
  </si>
  <si>
    <t>2</t>
  </si>
  <si>
    <t>/</t>
  </si>
  <si>
    <t>SO 01</t>
  </si>
  <si>
    <t>Sanace nadjezí a podjezí</t>
  </si>
  <si>
    <t>Soupis</t>
  </si>
  <si>
    <t>{6334673c-de7f-480d-95de-8f363af78142}</t>
  </si>
  <si>
    <t>VON</t>
  </si>
  <si>
    <t>Vedlejší a ostatní náklady</t>
  </si>
  <si>
    <t>{dd9306dc-536a-4b66-9d08-3765c77f7486}</t>
  </si>
  <si>
    <t>139251019</t>
  </si>
  <si>
    <t xml:space="preserve"> VD Dolní Beřkovice, sanace nadjezí a podjezí</t>
  </si>
  <si>
    <t>{930a5705-3b0d-45fc-a403-7e93a23fc8f5}</t>
  </si>
  <si>
    <t>Sanace podjezí</t>
  </si>
  <si>
    <t>{d8ac7a46-e6f5-41e7-b1bd-dc94142a00fd}</t>
  </si>
  <si>
    <t>{f43984f0-6c75-44d4-a377-2533d6e20c8a}</t>
  </si>
  <si>
    <t>KRYCÍ LIST SOUPISU PRACÍ</t>
  </si>
  <si>
    <t>Objekt:</t>
  </si>
  <si>
    <t xml:space="preserve">139251023 -  VD Obříství, sanace nadjezí a podjezí</t>
  </si>
  <si>
    <t>Soupis:</t>
  </si>
  <si>
    <t>SO 01 - Sanace nadjezí a podjezí</t>
  </si>
  <si>
    <t>VD Obříství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</si>
  <si>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</si>
  <si>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</si>
  <si>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</si>
  <si>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</si>
  <si>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</si>
  <si>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</si>
  <si>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</si>
  <si>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</si>
  <si>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</si>
  <si>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</si>
  <si>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</si>
  <si>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</si>
  <si>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</si>
  <si>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</si>
  <si>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</si>
  <si>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</si>
  <si>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</si>
  <si>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</si>
  <si>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</si>
  <si>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</si>
  <si>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</si>
  <si>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</si>
  <si>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</si>
  <si>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</si>
  <si>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</si>
  <si>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127751112R0</t>
  </si>
  <si>
    <t>Vykopávky pod vodou strojně na hloubku do 5 m pod projektem stanovenou hladinou vody v horninách třídy těžitelnosti I a II skupiny 1 až 4, vč. vodorovného přemístění výkopku</t>
  </si>
  <si>
    <t>m3</t>
  </si>
  <si>
    <t>4</t>
  </si>
  <si>
    <t>VV</t>
  </si>
  <si>
    <t>viz příloha A.B., C.2., C.3.</t>
  </si>
  <si>
    <t>vytěžení materiálu ze dna koryta (hromady mimo plavební dráhu) vč. shrnutí nánosů podvodní mechanizací z plavební dráhy</t>
  </si>
  <si>
    <t xml:space="preserve">"v podjezí"   2942,0</t>
  </si>
  <si>
    <t xml:space="preserve">"v podjezí - příjezd"   4500,0</t>
  </si>
  <si>
    <t xml:space="preserve">"v nadjezí"   1792,0</t>
  </si>
  <si>
    <t>Součet</t>
  </si>
  <si>
    <t>17120123R20</t>
  </si>
  <si>
    <t>Přemístění vytěženého materiálu po vodě včetně vyložení na břeh, ev. přeložení na auto, dopravy k meziskládce, uložení a případného poplatku za uložení na meziskládce pro vysáknutí</t>
  </si>
  <si>
    <t>odvoz vytěženého zvodnělého zemního materiálu na meziskládku k vysáknutí, viz příloha A.B., C.2., C.3.</t>
  </si>
  <si>
    <t xml:space="preserve">"z podjezí"   2942,0</t>
  </si>
  <si>
    <t xml:space="preserve">"z podjezí - příjezd"   4500,0</t>
  </si>
  <si>
    <t xml:space="preserve">"z nadjezí"   1792,0</t>
  </si>
  <si>
    <t>3</t>
  </si>
  <si>
    <t>17120123R0</t>
  </si>
  <si>
    <t>Likvidace vytěženého materiálu včetně naložení, dopravy, uložení a případného poplatku za uložení</t>
  </si>
  <si>
    <t>6</t>
  </si>
  <si>
    <t>P</t>
  </si>
  <si>
    <t>Poznámka k položce:_x000d_
Poznámka k položce: V PŘÍPADĚ ODKUPU VYZÍSKANÉHO ŘÍČNÍHO MATERIÁLU UCHAZEČ UVEDE JEDNOTKOVOU CENU V POLOŽCE Č. 17120124R0 A JEDNOTKOVOU CENU U POLOŽKY Č. 17120123R0 NEVYPLŇUJE !!!likvidace v souladu se zákonem č. 541/2020 Sb., o odpadech a jeho prováděcími předpisy</t>
  </si>
  <si>
    <t>likvidace vytěženého materiálu včetně naložení, dopravy, uložení a případného poplatku za uložení, viz příloha A.B., C.2., C.3.</t>
  </si>
  <si>
    <t>17120124R0</t>
  </si>
  <si>
    <t>Odkup vytěženého materiálu k dalšímu využití včetně naložení, dopravy, uložení</t>
  </si>
  <si>
    <t>8</t>
  </si>
  <si>
    <t>Poznámka k položce:_x000d_
Poznámka k položce: V PŘÍPADĚ LIKVIDACE SEDIMENTU JAKO ODPADU V SOULADU S LEGISLATIVOU UCHAZEČ UVEDE JEDNOTKOVOU CENU V POLOŽCE Č. 17120123R0 A JEDNOTKOVOU CENU U POLOŽKY Č. 17120124R0 NEVYPLŇUJE !!! Zhotovitel bere na vědomí, že sediment odkupuje jako surový říční materiál a nejedná se o výrobek. Objednatel neposkytuje kromě již uvedených informací žádné certifikace a podobně. Přechod vlastnictví a rizika k tomuto sedimentu přechází z objednatele na zhotovitele okamžikem vytěžení materiálu z vodního prostředí.	Zhotovitel při stanovení nabídkové ceny za odkup zohlední veškeré náklady na úpravu vytěženého materiálu: např. zajištění případných rozborů a zkoušek materiálu nezbytných pro jeho použití v souladu se zákonem, včetně předpokladu, že část vytěženého materiálu nelze druhotně využít např. komunální odpad, dřevní hmota.</t>
  </si>
  <si>
    <t>Vodorovné konstrukce</t>
  </si>
  <si>
    <t>5</t>
  </si>
  <si>
    <t>16275115R</t>
  </si>
  <si>
    <t>Vodorovné přemístění sypaniny z horniny třídy těžitelnosti III skupiny 6 a 7 na místo uložení včetně dopravy po suchu, přeložení a dopravy po vodě</t>
  </si>
  <si>
    <t>10</t>
  </si>
  <si>
    <t xml:space="preserve">nakoupený kámen, viz příloha  A.B., C.2., C.3., D.1.a., D.1.b., D.2.</t>
  </si>
  <si>
    <t>k překladišti, kde bude kámen přeložen na loď, včetně složení a naložení (ev. přeložení) na loď a dopravy po vodě, ev. proplavení plav. komorami</t>
  </si>
  <si>
    <t>kámen jednotl. hmotnosti 500 - 1000 kg</t>
  </si>
  <si>
    <t xml:space="preserve">"v podjezí"   172,0</t>
  </si>
  <si>
    <t xml:space="preserve">"v nadjezí"   100,0</t>
  </si>
  <si>
    <t>167151113</t>
  </si>
  <si>
    <t>Nakládání, skládání a překládání neulehlého výkopku nebo sypaniny strojně nakládání, množství přes 100 m3, z hornin třídy těžitelnosti III, skupiny 6 a 7</t>
  </si>
  <si>
    <t>Online PSC</t>
  </si>
  <si>
    <t>https://podminky.urs.cz/item/CS_URS_2025_02/167151113</t>
  </si>
  <si>
    <t xml:space="preserve">naložení nakoupeného kamene na automobily (v lomu), viz příloha  A.B., C.2., C.3., D.1.a., D.1.b., D.2.</t>
  </si>
  <si>
    <t xml:space="preserve">"kámen pro sanaci dna podjezí"   172,0</t>
  </si>
  <si>
    <t xml:space="preserve">"kámen pro sanaci dna nadjezí"   100,0</t>
  </si>
  <si>
    <t>7</t>
  </si>
  <si>
    <t>462511570R</t>
  </si>
  <si>
    <t>Ukládání lomového kamene z plavidla - kámen jednotlivé hmotnosti nad 500 do 1000 kg</t>
  </si>
  <si>
    <t>14</t>
  </si>
  <si>
    <t xml:space="preserve">sanace dna podjezí těžkým lomovým kamenem jednotlivé hmotnosti 500 - 1000 kg, viz příloha  A.B., C.2., C.3., D.1.a., D.1.b., D.2.</t>
  </si>
  <si>
    <t>ukládání kamenů do dna drapákem umístěným na plovoucím pontonu nebo na lodi včetně pontonu nebo lodi</t>
  </si>
  <si>
    <t>M</t>
  </si>
  <si>
    <t>58380655R1</t>
  </si>
  <si>
    <t>nákup lomového kamene záhozového jednotlivé hmotnosti 500 - 1000 kg</t>
  </si>
  <si>
    <t>16</t>
  </si>
  <si>
    <t>kámen pro sanaci dna podjezí, jednotl. hmotnosti 500 - 1000 kg, viz příloha A.B., C.2., C.3., D.1.a., D.1.b., D.2.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</si>
  <si>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</si>
  <si>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</si>
  <si>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</si>
  <si>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</si>
  <si>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</si>
  <si>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06 - Územní vlivy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</si>
  <si>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</si>
  <si>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</si>
  <si>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</si>
  <si>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</si>
  <si>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</si>
  <si>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01190</t>
  </si>
  <si>
    <t>Zajištění kompletního zařízení staveniště</t>
  </si>
  <si>
    <t>soubor</t>
  </si>
  <si>
    <t>viz příloha B.</t>
  </si>
  <si>
    <t>zařízení staveniště - nezbytné zázemí bude zřízeno na příslušných plavidlech stavby</t>
  </si>
  <si>
    <t>provedení opatření proti znečištění ropnými látkami a jinými podobnými produkty</t>
  </si>
  <si>
    <t>provedení takových opatření, aby nebyly překročeny limity prašnosti a hlučnosti dané obecně závaznou vyhláškou</t>
  </si>
  <si>
    <t>01290</t>
  </si>
  <si>
    <t>Zajištění dopravně inženýrských opatření</t>
  </si>
  <si>
    <t>soub</t>
  </si>
  <si>
    <t>- vypracování projektu DIO pro období výstavby</t>
  </si>
  <si>
    <t>- projednání a odsouhlasení projektu příslušnými orgány a zajištění vydání souhlasu s dočasným užíváním komunikací</t>
  </si>
  <si>
    <t>-dodání dopravního značení a světelné signalizace, jejich rozmístění, údržba, přemisťování během výstavby a následné odstranění po ukončení stavby</t>
  </si>
  <si>
    <t>1,0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</si>
  <si>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</si>
  <si>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</si>
  <si>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</si>
  <si>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</si>
  <si>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</si>
  <si>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0221</t>
  </si>
  <si>
    <t>Zpracování povodňového plánu stavby dle §71 zákona č. 254/2001 Sb. včetně zajištění schválení příslušnými orgány správy a Povodím Labe, státní podnik</t>
  </si>
  <si>
    <t>023</t>
  </si>
  <si>
    <t>Vypracování projektu skutečného provedení díla</t>
  </si>
  <si>
    <t>3 paré + 1 x CD, viz příloha B.</t>
  </si>
  <si>
    <t>včetně vytvoření digitálního modelu terénu dna koryta před a po těžení nánosů a výpočtu skutečně vytěženého objemu nánosů</t>
  </si>
  <si>
    <t>03</t>
  </si>
  <si>
    <t>Geodetické práce a vytýčení - ostatní náklady</t>
  </si>
  <si>
    <t>035</t>
  </si>
  <si>
    <t>Zajištění veškerých geodetických prací souvisejících s realizací díla</t>
  </si>
  <si>
    <t>viz příloha B</t>
  </si>
  <si>
    <t>06</t>
  </si>
  <si>
    <t>Územní vlivy</t>
  </si>
  <si>
    <t>063203000</t>
  </si>
  <si>
    <t>Potápěčské práce bez rozlišení</t>
  </si>
  <si>
    <t>kontrola usazení kamene potápěči (odborný odhad - 2 dny), včetně závěrečné zprávy, viz příloha A.B., C.3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</si>
  <si>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</si>
  <si>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</si>
  <si>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</si>
  <si>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</si>
  <si>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správce překladiště a prostoru pro vysáknutí vytěženého materiálu</t>
  </si>
  <si>
    <t>9</t>
  </si>
  <si>
    <t>0931</t>
  </si>
  <si>
    <t>Provedení pasportizace stávajících nemovitostí (vč. pozemků) a jejich příslušenství, zajištění fotodokumentace stávajícího stavu přístupových komunikací</t>
  </si>
  <si>
    <t>18</t>
  </si>
  <si>
    <t>094</t>
  </si>
  <si>
    <t>Zajištění vytýčení veškerých podzemních zařízení</t>
  </si>
  <si>
    <t>20</t>
  </si>
  <si>
    <t>11</t>
  </si>
  <si>
    <t>095</t>
  </si>
  <si>
    <t>Zajištění šetření o podzemních sítích vč. zajištění nových vyjádření v případě, že před realizací pozbyly platnosti</t>
  </si>
  <si>
    <t>22</t>
  </si>
  <si>
    <t>09920</t>
  </si>
  <si>
    <t>Zajištění kontrolního průzkumu přítomnosti chráněných druhů živočichů</t>
  </si>
  <si>
    <t>24</t>
  </si>
  <si>
    <t>kontrolní odběr vzorků sedimentu před realizací akce za účelem orientačního zjištění přítomnosti jedinců nalezených druhů živočichů</t>
  </si>
  <si>
    <t xml:space="preserve">v lokalitách s předpokládaným výskytem druhů </t>
  </si>
  <si>
    <t>lokality budou konzultovány prostřednictvím biologického dozoru s AOPK</t>
  </si>
  <si>
    <t>13</t>
  </si>
  <si>
    <t>09921</t>
  </si>
  <si>
    <t>Zajištění biologického dozoru odborně způsobilou osobou</t>
  </si>
  <si>
    <t>26</t>
  </si>
  <si>
    <t xml:space="preserve">biologický dozor </t>
  </si>
  <si>
    <t>zajištění terénního monitoringu staveniště</t>
  </si>
  <si>
    <t>zajištění plnění podmínek orgánu ochrany přírody</t>
  </si>
  <si>
    <t>koordinace prací biologického servisu</t>
  </si>
  <si>
    <t>zpracování zprávy o výsledcích biologického dozoru</t>
  </si>
  <si>
    <t>09922</t>
  </si>
  <si>
    <t>Zajištění biologického servisu odborně způsobilou osobou</t>
  </si>
  <si>
    <t>28</t>
  </si>
  <si>
    <t xml:space="preserve">biologický servis </t>
  </si>
  <si>
    <t>zajištění záchranného sběru a přesunu živočichů do vhodné lokality</t>
  </si>
  <si>
    <t>vedení statistik o transferech živočichů</t>
  </si>
  <si>
    <t>15</t>
  </si>
  <si>
    <t>0993015</t>
  </si>
  <si>
    <t>Přesuny plovoucí stavební techniky</t>
  </si>
  <si>
    <t>30</t>
  </si>
  <si>
    <t>přesuny stavební techniky mezi staveništěm a dočasným kotvištěm (dolní rejda plavební komory), včetně přikotvení, viz příloha B., C.3</t>
  </si>
  <si>
    <t xml:space="preserve">139251019 -  VD Dolní Beřkovice, sanace nadjezí a podjezí</t>
  </si>
  <si>
    <t>SO 01 - Sanace podjezí</t>
  </si>
  <si>
    <t>VD Dolní Beřkovice</t>
  </si>
  <si>
    <t>4950,0</t>
  </si>
  <si>
    <t>Poznámka k položce:_x000d_
Poznámka k položce: V PŘÍPADĚ ODKUPU VYZÍSKANÉHO ŘÍČNÍHO MATERIÁLU UCHAZEČ UVEDE JEDNOTKOVOU CENU V POLOŽCE Č. 17120124R0 A JEDNOTKOVOU CENU U POLOŽKY Č. 17120123R0 NEVYPLŇUJE !!!		 likvidace v souladu se zákonem č. 541/2020 Sb., o odpadech a jeho prováděcími předpisy</t>
  </si>
  <si>
    <t xml:space="preserve">"kámen jednotl. hmotnosti 500 - 1000 kg"   3068,0</t>
  </si>
  <si>
    <t xml:space="preserve">"kámen pro sanaci dna podjezí"   3068,0</t>
  </si>
  <si>
    <t>3068,0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</si>
</sst>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67151113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67151113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43</v>
      </c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4"/>
      <c r="BE37" s="38"/>
    </row>
    <row r="41" s="2" customFormat="1" ht="6.96" customHeight="1">
      <c r="A41" s="38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105039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VD Dolní Beřkovice a VD Obříství, sanace nadjezí a podjezí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2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3" t="str">
        <f>IF(AN8= "","",AN8)</f>
        <v>24.7.2025</v>
      </c>
      <c r="AN47" s="73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5" t="str">
        <f>IF(E11= "","",E11)</f>
        <v>Povodí Labe, státní podnik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4" t="str">
        <f>IF(E17="","",E17)</f>
        <v>P. Děták, Riegrova 1756/51, 370 01 Č. Budějovice 3</v>
      </c>
      <c r="AN49" s="65"/>
      <c r="AO49" s="65"/>
      <c r="AP49" s="65"/>
      <c r="AQ49" s="40"/>
      <c r="AR49" s="44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5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4" t="str">
        <f>IF(E20="","",E20)</f>
        <v xml:space="preserve"> </v>
      </c>
      <c r="AN50" s="65"/>
      <c r="AO50" s="65"/>
      <c r="AP50" s="65"/>
      <c r="AQ50" s="40"/>
      <c r="AR50" s="44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8"/>
    </row>
    <row r="52" s="2" customFormat="1" ht="29.28" customHeight="1">
      <c r="A52" s="38"/>
      <c r="B52" s="39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4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8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ROUND(AS55+AS58,2)</f>
        <v>0</v>
      </c>
      <c r="AT54" s="107">
        <f>ROUND(SUM(AV54:AW54),2)</f>
        <v>0</v>
      </c>
      <c r="AU54" s="108">
        <f>ROUND(AU55+AU58,5)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ROUND(AZ55+AZ58,2)</f>
        <v>0</v>
      </c>
      <c r="BA54" s="107">
        <f>ROUND(BA55+BA58,2)</f>
        <v>0</v>
      </c>
      <c r="BB54" s="107">
        <f>ROUND(BB55+BB58,2)</f>
        <v>0</v>
      </c>
      <c r="BC54" s="107">
        <f>ROUND(BC55+BC58,2)</f>
        <v>0</v>
      </c>
      <c r="BD54" s="109">
        <f>ROUND(BD55+BD58,2)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79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72</v>
      </c>
      <c r="BT55" s="124" t="s">
        <v>80</v>
      </c>
      <c r="BU55" s="124" t="s">
        <v>74</v>
      </c>
      <c r="BV55" s="124" t="s">
        <v>75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4" customFormat="1" ht="16.5" customHeight="1">
      <c r="A56" s="125" t="s">
        <v>83</v>
      </c>
      <c r="B56" s="64"/>
      <c r="C56" s="126"/>
      <c r="D56" s="126"/>
      <c r="E56" s="127" t="s">
        <v>84</v>
      </c>
      <c r="F56" s="127"/>
      <c r="G56" s="127"/>
      <c r="H56" s="127"/>
      <c r="I56" s="127"/>
      <c r="J56" s="126"/>
      <c r="K56" s="127" t="s">
        <v>85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01 - Sanace nadjezí a 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86</v>
      </c>
      <c r="AR56" s="66"/>
      <c r="AS56" s="130">
        <v>0</v>
      </c>
      <c r="AT56" s="131">
        <f>ROUND(SUM(AV56:AW56),2)</f>
        <v>0</v>
      </c>
      <c r="AU56" s="132">
        <f>'SO 01 - Sanace nadjezí a ...'!P88</f>
        <v>0</v>
      </c>
      <c r="AV56" s="131">
        <f>'SO 01 - Sanace nadjezí a ...'!J35</f>
        <v>0</v>
      </c>
      <c r="AW56" s="131">
        <f>'SO 01 - Sanace nadjezí a ...'!J36</f>
        <v>0</v>
      </c>
      <c r="AX56" s="131">
        <f>'SO 01 - Sanace nadjezí a ...'!J37</f>
        <v>0</v>
      </c>
      <c r="AY56" s="131">
        <f>'SO 01 - Sanace nadjezí a ...'!J38</f>
        <v>0</v>
      </c>
      <c r="AZ56" s="131">
        <f>'SO 01 - Sanace nadjezí a ...'!F35</f>
        <v>0</v>
      </c>
      <c r="BA56" s="131">
        <f>'SO 01 - Sanace nadjezí a ...'!F36</f>
        <v>0</v>
      </c>
      <c r="BB56" s="131">
        <f>'SO 01 - Sanace nadjezí a ...'!F37</f>
        <v>0</v>
      </c>
      <c r="BC56" s="131">
        <f>'SO 01 - Sanace nadjezí a ...'!F38</f>
        <v>0</v>
      </c>
      <c r="BD56" s="133">
        <f>'SO 01 - Sanace nadjezí a ...'!F39</f>
        <v>0</v>
      </c>
      <c r="BE56" s="4"/>
      <c r="BT56" s="134" t="s">
        <v>82</v>
      </c>
      <c r="BV56" s="134" t="s">
        <v>75</v>
      </c>
      <c r="BW56" s="134" t="s">
        <v>87</v>
      </c>
      <c r="BX56" s="134" t="s">
        <v>81</v>
      </c>
      <c r="CL56" s="134" t="s">
        <v>19</v>
      </c>
    </row>
    <row r="57" s="4" customFormat="1" ht="16.5" customHeight="1">
      <c r="A57" s="125" t="s">
        <v>83</v>
      </c>
      <c r="B57" s="64"/>
      <c r="C57" s="126"/>
      <c r="D57" s="126"/>
      <c r="E57" s="127" t="s">
        <v>88</v>
      </c>
      <c r="F57" s="127"/>
      <c r="G57" s="127"/>
      <c r="H57" s="127"/>
      <c r="I57" s="127"/>
      <c r="J57" s="126"/>
      <c r="K57" s="127" t="s">
        <v>89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'VON - Vedlejší a ostatní 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86</v>
      </c>
      <c r="AR57" s="66"/>
      <c r="AS57" s="130">
        <v>0</v>
      </c>
      <c r="AT57" s="131">
        <f>ROUND(SUM(AV57:AW57),2)</f>
        <v>0</v>
      </c>
      <c r="AU57" s="132">
        <f>'VON - Vedlejší a ostatní ...'!P91</f>
        <v>0</v>
      </c>
      <c r="AV57" s="131">
        <f>'VON - Vedlejší a ostatní ...'!J35</f>
        <v>0</v>
      </c>
      <c r="AW57" s="131">
        <f>'VON - Vedlejší a ostatní ...'!J36</f>
        <v>0</v>
      </c>
      <c r="AX57" s="131">
        <f>'VON - Vedlejší a ostatní ...'!J37</f>
        <v>0</v>
      </c>
      <c r="AY57" s="131">
        <f>'VON - Vedlejší a ostatní ...'!J38</f>
        <v>0</v>
      </c>
      <c r="AZ57" s="131">
        <f>'VON - Vedlejší a ostatní ...'!F35</f>
        <v>0</v>
      </c>
      <c r="BA57" s="131">
        <f>'VON - Vedlejší a ostatní ...'!F36</f>
        <v>0</v>
      </c>
      <c r="BB57" s="131">
        <f>'VON - Vedlejší a ostatní ...'!F37</f>
        <v>0</v>
      </c>
      <c r="BC57" s="131">
        <f>'VON - Vedlejší a ostatní ...'!F38</f>
        <v>0</v>
      </c>
      <c r="BD57" s="133">
        <f>'VON - Vedlejší a ostatní ...'!F39</f>
        <v>0</v>
      </c>
      <c r="BE57" s="4"/>
      <c r="BT57" s="134" t="s">
        <v>82</v>
      </c>
      <c r="BV57" s="134" t="s">
        <v>75</v>
      </c>
      <c r="BW57" s="134" t="s">
        <v>90</v>
      </c>
      <c r="BX57" s="134" t="s">
        <v>81</v>
      </c>
      <c r="CL57" s="134" t="s">
        <v>19</v>
      </c>
    </row>
    <row r="58" s="7" customFormat="1" ht="24.75" customHeight="1">
      <c r="A58" s="7"/>
      <c r="B58" s="112"/>
      <c r="C58" s="113"/>
      <c r="D58" s="114" t="s">
        <v>91</v>
      </c>
      <c r="E58" s="114"/>
      <c r="F58" s="114"/>
      <c r="G58" s="114"/>
      <c r="H58" s="114"/>
      <c r="I58" s="115"/>
      <c r="J58" s="114" t="s">
        <v>92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79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72</v>
      </c>
      <c r="BT58" s="124" t="s">
        <v>80</v>
      </c>
      <c r="BU58" s="124" t="s">
        <v>74</v>
      </c>
      <c r="BV58" s="124" t="s">
        <v>75</v>
      </c>
      <c r="BW58" s="124" t="s">
        <v>93</v>
      </c>
      <c r="BX58" s="124" t="s">
        <v>5</v>
      </c>
      <c r="CL58" s="124" t="s">
        <v>19</v>
      </c>
      <c r="CM58" s="124" t="s">
        <v>82</v>
      </c>
    </row>
    <row r="59" s="4" customFormat="1" ht="16.5" customHeight="1">
      <c r="A59" s="125" t="s">
        <v>83</v>
      </c>
      <c r="B59" s="64"/>
      <c r="C59" s="126"/>
      <c r="D59" s="126"/>
      <c r="E59" s="127" t="s">
        <v>84</v>
      </c>
      <c r="F59" s="127"/>
      <c r="G59" s="127"/>
      <c r="H59" s="127"/>
      <c r="I59" s="127"/>
      <c r="J59" s="126"/>
      <c r="K59" s="127" t="s">
        <v>94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 01 - Sanace podjezí'!J32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86</v>
      </c>
      <c r="AR59" s="66"/>
      <c r="AS59" s="130">
        <v>0</v>
      </c>
      <c r="AT59" s="131">
        <f>ROUND(SUM(AV59:AW59),2)</f>
        <v>0</v>
      </c>
      <c r="AU59" s="132">
        <f>'SO 01 - Sanace podjezí'!P88</f>
        <v>0</v>
      </c>
      <c r="AV59" s="131">
        <f>'SO 01 - Sanace podjezí'!J35</f>
        <v>0</v>
      </c>
      <c r="AW59" s="131">
        <f>'SO 01 - Sanace podjezí'!J36</f>
        <v>0</v>
      </c>
      <c r="AX59" s="131">
        <f>'SO 01 - Sanace podjezí'!J37</f>
        <v>0</v>
      </c>
      <c r="AY59" s="131">
        <f>'SO 01 - Sanace podjezí'!J38</f>
        <v>0</v>
      </c>
      <c r="AZ59" s="131">
        <f>'SO 01 - Sanace podjezí'!F35</f>
        <v>0</v>
      </c>
      <c r="BA59" s="131">
        <f>'SO 01 - Sanace podjezí'!F36</f>
        <v>0</v>
      </c>
      <c r="BB59" s="131">
        <f>'SO 01 - Sanace podjezí'!F37</f>
        <v>0</v>
      </c>
      <c r="BC59" s="131">
        <f>'SO 01 - Sanace podjezí'!F38</f>
        <v>0</v>
      </c>
      <c r="BD59" s="133">
        <f>'SO 01 - Sanace podjezí'!F39</f>
        <v>0</v>
      </c>
      <c r="BE59" s="4"/>
      <c r="BT59" s="134" t="s">
        <v>82</v>
      </c>
      <c r="BV59" s="134" t="s">
        <v>75</v>
      </c>
      <c r="BW59" s="134" t="s">
        <v>95</v>
      </c>
      <c r="BX59" s="134" t="s">
        <v>93</v>
      </c>
      <c r="CL59" s="134" t="s">
        <v>19</v>
      </c>
    </row>
    <row r="60" s="4" customFormat="1" ht="16.5" customHeight="1">
      <c r="A60" s="125" t="s">
        <v>83</v>
      </c>
      <c r="B60" s="64"/>
      <c r="C60" s="126"/>
      <c r="D60" s="126"/>
      <c r="E60" s="127" t="s">
        <v>88</v>
      </c>
      <c r="F60" s="127"/>
      <c r="G60" s="127"/>
      <c r="H60" s="127"/>
      <c r="I60" s="127"/>
      <c r="J60" s="126"/>
      <c r="K60" s="127" t="s">
        <v>89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'VON - Vedlejší a ostatní ..._01'!J32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5">
        <v>0</v>
      </c>
      <c r="AT60" s="136">
        <f>ROUND(SUM(AV60:AW60),2)</f>
        <v>0</v>
      </c>
      <c r="AU60" s="137">
        <f>'VON - Vedlejší a ostatní ..._01'!P91</f>
        <v>0</v>
      </c>
      <c r="AV60" s="136">
        <f>'VON - Vedlejší a ostatní ..._01'!J35</f>
        <v>0</v>
      </c>
      <c r="AW60" s="136">
        <f>'VON - Vedlejší a ostatní ..._01'!J36</f>
        <v>0</v>
      </c>
      <c r="AX60" s="136">
        <f>'VON - Vedlejší a ostatní ..._01'!J37</f>
        <v>0</v>
      </c>
      <c r="AY60" s="136">
        <f>'VON - Vedlejší a ostatní ..._01'!J38</f>
        <v>0</v>
      </c>
      <c r="AZ60" s="136">
        <f>'VON - Vedlejší a ostatní ..._01'!F35</f>
        <v>0</v>
      </c>
      <c r="BA60" s="136">
        <f>'VON - Vedlejší a ostatní ..._01'!F36</f>
        <v>0</v>
      </c>
      <c r="BB60" s="136">
        <f>'VON - Vedlejší a ostatní ..._01'!F37</f>
        <v>0</v>
      </c>
      <c r="BC60" s="136">
        <f>'VON - Vedlejší a ostatní ..._01'!F38</f>
        <v>0</v>
      </c>
      <c r="BD60" s="138">
        <f>'VON - Vedlejší a ostatní ..._01'!F39</f>
        <v>0</v>
      </c>
      <c r="BE60" s="4"/>
      <c r="BT60" s="134" t="s">
        <v>82</v>
      </c>
      <c r="BV60" s="134" t="s">
        <v>75</v>
      </c>
      <c r="BW60" s="134" t="s">
        <v>96</v>
      </c>
      <c r="BX60" s="134" t="s">
        <v>93</v>
      </c>
      <c r="CL60" s="134" t="s">
        <v>19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sP33KwlVkOCtk5YRz4wyTgzEGETvLdn2INLAnige553uGH0rrQtmDeOGEZqdWLTzP18M0Xy6FBkYjb3Ob6mjww==" hashValue="l1o7AwLP/sNQz4KhDlQeG6CEcifD0XS4n/OQ6WooRlc/BrvCdwoulUmD5CZNNXO+2e7Wrvj5q26EftMKQ3BJ6g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Sanace nadjezí a ...'!C2" display="/"/>
    <hyperlink ref="A57" location="'VON - Vedlejší a ostatní ...'!C2" display="/"/>
    <hyperlink ref="A59" location="'SO 01 - Sanace podjezí'!C2" display="/"/>
    <hyperlink ref="A60" location="'VON - Vedlejší a ostatní 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82</v>
      </c>
    </row>
    <row r="4" hidden="1" s="1" customFormat="1" ht="24.96" customHeight="1">
      <c r="B4" s="20"/>
      <c r="D4" s="141" t="s">
        <v>97</v>
      </c>
      <c r="L4" s="20"/>
      <c r="M4" s="142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3" t="s">
        <v>16</v>
      </c>
      <c r="L6" s="20"/>
    </row>
    <row r="7" hidden="1" s="1" customFormat="1" ht="16.5" customHeight="1">
      <c r="B7" s="20"/>
      <c r="E7" s="144" t="str">
        <f>'Rekapitulace stavby'!K6</f>
        <v>VD Dolní Beřkovice a VD Obříství, sanace nadjezí a podjezí</v>
      </c>
      <c r="F7" s="143"/>
      <c r="G7" s="143"/>
      <c r="H7" s="143"/>
      <c r="L7" s="20"/>
    </row>
    <row r="8" hidden="1" s="1" customFormat="1" ht="12" customHeight="1">
      <c r="B8" s="20"/>
      <c r="D8" s="143" t="s">
        <v>98</v>
      </c>
      <c r="L8" s="20"/>
    </row>
    <row r="9" hidden="1" s="2" customFormat="1" ht="16.5" customHeight="1">
      <c r="A9" s="38"/>
      <c r="B9" s="44"/>
      <c r="C9" s="38"/>
      <c r="D9" s="38"/>
      <c r="E9" s="144" t="s">
        <v>99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3" t="s">
        <v>100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6" t="s">
        <v>101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21</v>
      </c>
      <c r="E14" s="38"/>
      <c r="F14" s="134" t="s">
        <v>102</v>
      </c>
      <c r="G14" s="38"/>
      <c r="H14" s="38"/>
      <c r="I14" s="143" t="s">
        <v>23</v>
      </c>
      <c r="J14" s="147" t="str">
        <f>'Rekapitulace stavby'!AN8</f>
        <v>24.7.2025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19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4" t="s">
        <v>34</v>
      </c>
      <c r="F23" s="38"/>
      <c r="G23" s="38"/>
      <c r="H23" s="38"/>
      <c r="I23" s="143" t="s">
        <v>29</v>
      </c>
      <c r="J23" s="134" t="s">
        <v>19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4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4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ROUND(J88,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ROUND((SUM(BE88:BE137)),  2)</f>
        <v>0</v>
      </c>
      <c r="G35" s="38"/>
      <c r="H35" s="38"/>
      <c r="I35" s="158">
        <v>0.20999999999999999</v>
      </c>
      <c r="J35" s="157">
        <f>ROUND(((SUM(BE88:BE137))*I35),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45</v>
      </c>
      <c r="F36" s="157">
        <f>ROUND((SUM(BF88:BF137)),  2)</f>
        <v>0</v>
      </c>
      <c r="G36" s="38"/>
      <c r="H36" s="38"/>
      <c r="I36" s="158">
        <v>0.12</v>
      </c>
      <c r="J36" s="157">
        <f>ROUND(((SUM(BF88:BF137))*I36),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43" t="s">
        <v>43</v>
      </c>
      <c r="E37" s="143" t="s">
        <v>46</v>
      </c>
      <c r="F37" s="157">
        <f>ROUND((SUM(BG88:BG137)),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ROUND((SUM(BH88:BH137)),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ROUND((SUM(BI88:BI137)),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103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Dolní Beřkovice a VD Obříství, sanace nadjezí a podjezí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99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100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70" t="str">
        <f>E11</f>
        <v>SO 01 - Sanace nadjezí a podjezí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VD Obříství</v>
      </c>
      <c r="G56" s="40"/>
      <c r="H56" s="40"/>
      <c r="I56" s="32" t="s">
        <v>23</v>
      </c>
      <c r="J56" s="73" t="str">
        <f>IF(J14="","",J14)</f>
        <v>24.7.2025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40.0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P. Děták, Riegrova 1756/51, 370 01 Č. Budějovice 3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3">
        <f>J88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106</v>
      </c>
    </row>
    <row r="64" s="9" customFormat="1" ht="24.96" customHeight="1">
      <c r="A64" s="9"/>
      <c r="B64" s="175"/>
      <c r="C64" s="176"/>
      <c r="D64" s="177" t="s">
        <v>107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108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109</v>
      </c>
      <c r="E66" s="183"/>
      <c r="F66" s="183"/>
      <c r="G66" s="183"/>
      <c r="H66" s="183"/>
      <c r="I66" s="183"/>
      <c r="J66" s="184">
        <f>J113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110</v>
      </c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70" t="str">
        <f>E7</f>
        <v>VD Dolní Beřkovice a VD Obříství, sanace nadjezí a podjezí</v>
      </c>
      <c r="F76" s="32"/>
      <c r="G76" s="32"/>
      <c r="H76" s="32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98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70" t="s">
        <v>99</v>
      </c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100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70" t="str">
        <f>E11</f>
        <v>SO 01 - Sanace nadjezí a podjezí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>VD Obříství</v>
      </c>
      <c r="G82" s="40"/>
      <c r="H82" s="40"/>
      <c r="I82" s="32" t="s">
        <v>23</v>
      </c>
      <c r="J82" s="73" t="str">
        <f>IF(J14="","",J14)</f>
        <v>24.7.2025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40.05" customHeight="1">
      <c r="A84" s="38"/>
      <c r="B84" s="39"/>
      <c r="C84" s="32" t="s">
        <v>25</v>
      </c>
      <c r="D84" s="40"/>
      <c r="E84" s="40"/>
      <c r="F84" s="27" t="str">
        <f>E17</f>
        <v>Povodí Labe, státní podnik</v>
      </c>
      <c r="G84" s="40"/>
      <c r="H84" s="40"/>
      <c r="I84" s="32" t="s">
        <v>33</v>
      </c>
      <c r="J84" s="36" t="str">
        <f>E23</f>
        <v>P. Děták, Riegrova 1756/51, 370 01 Č. Budějovice 3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IF(E20="","",E20)</f>
        <v>Vyplň údaj</v>
      </c>
      <c r="G85" s="40"/>
      <c r="H85" s="40"/>
      <c r="I85" s="32" t="s">
        <v>36</v>
      </c>
      <c r="J85" s="36" t="str">
        <f>E26</f>
        <v xml:space="preserve"> 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6"/>
      <c r="B87" s="187"/>
      <c r="C87" s="188" t="s">
        <v>111</v>
      </c>
      <c r="D87" s="189" t="s">
        <v>58</v>
      </c>
      <c r="E87" s="189" t="s">
        <v>54</v>
      </c>
      <c r="F87" s="189" t="s">
        <v>55</v>
      </c>
      <c r="G87" s="189" t="s">
        <v>112</v>
      </c>
      <c r="H87" s="189" t="s">
        <v>113</v>
      </c>
      <c r="I87" s="189" t="s">
        <v>114</v>
      </c>
      <c r="J87" s="190" t="s">
        <v>105</v>
      </c>
      <c r="K87" s="191" t="s">
        <v>115</v>
      </c>
      <c r="L87" s="192"/>
      <c r="M87" s="93" t="s">
        <v>19</v>
      </c>
      <c r="N87" s="94" t="s">
        <v>43</v>
      </c>
      <c r="O87" s="94" t="s">
        <v>116</v>
      </c>
      <c r="P87" s="94" t="s">
        <v>117</v>
      </c>
      <c r="Q87" s="94" t="s">
        <v>118</v>
      </c>
      <c r="R87" s="94" t="s">
        <v>119</v>
      </c>
      <c r="S87" s="94" t="s">
        <v>120</v>
      </c>
      <c r="T87" s="95" t="s">
        <v>121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8"/>
      <c r="B88" s="39"/>
      <c r="C88" s="100" t="s">
        <v>122</v>
      </c>
      <c r="D88" s="40"/>
      <c r="E88" s="40"/>
      <c r="F88" s="40"/>
      <c r="G88" s="40"/>
      <c r="H88" s="40"/>
      <c r="I88" s="40"/>
      <c r="J88" s="193">
        <f>BK88</f>
        <v>0</v>
      </c>
      <c r="K88" s="40"/>
      <c r="L88" s="44"/>
      <c r="M88" s="96"/>
      <c r="N88" s="194"/>
      <c r="O88" s="97"/>
      <c r="P88" s="195">
        <f>P89</f>
        <v>0</v>
      </c>
      <c r="Q88" s="97"/>
      <c r="R88" s="195">
        <f>R89</f>
        <v>0</v>
      </c>
      <c r="S88" s="97"/>
      <c r="T88" s="196">
        <f>T89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72</v>
      </c>
      <c r="AU88" s="17" t="s">
        <v>106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72</v>
      </c>
      <c r="E89" s="201" t="s">
        <v>123</v>
      </c>
      <c r="F89" s="201" t="s">
        <v>124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P90+P113</f>
        <v>0</v>
      </c>
      <c r="Q89" s="206"/>
      <c r="R89" s="207">
        <f>R90+R113</f>
        <v>0</v>
      </c>
      <c r="S89" s="206"/>
      <c r="T89" s="208">
        <f>T90+T113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72</v>
      </c>
      <c r="AU89" s="210" t="s">
        <v>73</v>
      </c>
      <c r="AY89" s="209" t="s">
        <v>125</v>
      </c>
      <c r="BK89" s="211">
        <f>BK90+BK113</f>
        <v>0</v>
      </c>
    </row>
    <row r="90" s="12" customFormat="1" ht="22.8" customHeight="1">
      <c r="A90" s="12"/>
      <c r="B90" s="198"/>
      <c r="C90" s="199"/>
      <c r="D90" s="200" t="s">
        <v>72</v>
      </c>
      <c r="E90" s="212" t="s">
        <v>80</v>
      </c>
      <c r="F90" s="212" t="s">
        <v>126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SUM(P91:P112)</f>
        <v>0</v>
      </c>
      <c r="Q90" s="206"/>
      <c r="R90" s="207">
        <f>SUM(R91:R112)</f>
        <v>0</v>
      </c>
      <c r="S90" s="206"/>
      <c r="T90" s="208">
        <f>SUM(T91:T112)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72</v>
      </c>
      <c r="AU90" s="210" t="s">
        <v>80</v>
      </c>
      <c r="AY90" s="209" t="s">
        <v>125</v>
      </c>
      <c r="BK90" s="211">
        <f>SUM(BK91:BK112)</f>
        <v>0</v>
      </c>
    </row>
    <row r="91" s="2" customFormat="1" ht="49.05" customHeight="1">
      <c r="A91" s="38"/>
      <c r="B91" s="39"/>
      <c r="C91" s="214" t="s">
        <v>80</v>
      </c>
      <c r="D91" s="214" t="s">
        <v>127</v>
      </c>
      <c r="E91" s="215" t="s">
        <v>128</v>
      </c>
      <c r="F91" s="216" t="s">
        <v>129</v>
      </c>
      <c r="G91" s="217" t="s">
        <v>130</v>
      </c>
      <c r="H91" s="218">
        <v>9234</v>
      </c>
      <c r="I91" s="219"/>
      <c r="J91" s="220">
        <f>ROUND(I91*H91,2)</f>
        <v>0</v>
      </c>
      <c r="K91" s="221"/>
      <c r="L91" s="44"/>
      <c r="M91" s="222" t="s">
        <v>19</v>
      </c>
      <c r="N91" s="223" t="s">
        <v>46</v>
      </c>
      <c r="O91" s="85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6" t="s">
        <v>131</v>
      </c>
      <c r="AT91" s="226" t="s">
        <v>127</v>
      </c>
      <c r="AU91" s="226" t="s">
        <v>82</v>
      </c>
      <c r="AY91" s="17" t="s">
        <v>125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7" t="s">
        <v>131</v>
      </c>
      <c r="BK91" s="227">
        <f>ROUND(I91*H91,2)</f>
        <v>0</v>
      </c>
      <c r="BL91" s="17" t="s">
        <v>131</v>
      </c>
      <c r="BM91" s="226" t="s">
        <v>82</v>
      </c>
    </row>
    <row r="92" s="13" customFormat="1">
      <c r="A92" s="13"/>
      <c r="B92" s="228"/>
      <c r="C92" s="229"/>
      <c r="D92" s="230" t="s">
        <v>132</v>
      </c>
      <c r="E92" s="231" t="s">
        <v>19</v>
      </c>
      <c r="F92" s="232" t="s">
        <v>133</v>
      </c>
      <c r="G92" s="229"/>
      <c r="H92" s="231" t="s">
        <v>19</v>
      </c>
      <c r="I92" s="233"/>
      <c r="J92" s="229"/>
      <c r="K92" s="229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132</v>
      </c>
      <c r="AU92" s="238" t="s">
        <v>82</v>
      </c>
      <c r="AV92" s="13" t="s">
        <v>80</v>
      </c>
      <c r="AW92" s="13" t="s">
        <v>35</v>
      </c>
      <c r="AX92" s="13" t="s">
        <v>73</v>
      </c>
      <c r="AY92" s="238" t="s">
        <v>125</v>
      </c>
    </row>
    <row r="93" s="13" customFormat="1">
      <c r="A93" s="13"/>
      <c r="B93" s="228"/>
      <c r="C93" s="229"/>
      <c r="D93" s="230" t="s">
        <v>132</v>
      </c>
      <c r="E93" s="231" t="s">
        <v>19</v>
      </c>
      <c r="F93" s="232" t="s">
        <v>134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132</v>
      </c>
      <c r="AU93" s="238" t="s">
        <v>82</v>
      </c>
      <c r="AV93" s="13" t="s">
        <v>80</v>
      </c>
      <c r="AW93" s="13" t="s">
        <v>35</v>
      </c>
      <c r="AX93" s="13" t="s">
        <v>73</v>
      </c>
      <c r="AY93" s="238" t="s">
        <v>125</v>
      </c>
    </row>
    <row r="94" s="14" customFormat="1">
      <c r="A94" s="14"/>
      <c r="B94" s="239"/>
      <c r="C94" s="240"/>
      <c r="D94" s="230" t="s">
        <v>132</v>
      </c>
      <c r="E94" s="241" t="s">
        <v>19</v>
      </c>
      <c r="F94" s="242" t="s">
        <v>135</v>
      </c>
      <c r="G94" s="240"/>
      <c r="H94" s="243">
        <v>2942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132</v>
      </c>
      <c r="AU94" s="249" t="s">
        <v>82</v>
      </c>
      <c r="AV94" s="14" t="s">
        <v>82</v>
      </c>
      <c r="AW94" s="14" t="s">
        <v>35</v>
      </c>
      <c r="AX94" s="14" t="s">
        <v>73</v>
      </c>
      <c r="AY94" s="249" t="s">
        <v>125</v>
      </c>
    </row>
    <row r="95" s="14" customFormat="1">
      <c r="A95" s="14"/>
      <c r="B95" s="239"/>
      <c r="C95" s="240"/>
      <c r="D95" s="230" t="s">
        <v>132</v>
      </c>
      <c r="E95" s="241" t="s">
        <v>19</v>
      </c>
      <c r="F95" s="242" t="s">
        <v>136</v>
      </c>
      <c r="G95" s="240"/>
      <c r="H95" s="243">
        <v>4500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132</v>
      </c>
      <c r="AU95" s="249" t="s">
        <v>82</v>
      </c>
      <c r="AV95" s="14" t="s">
        <v>82</v>
      </c>
      <c r="AW95" s="14" t="s">
        <v>35</v>
      </c>
      <c r="AX95" s="14" t="s">
        <v>73</v>
      </c>
      <c r="AY95" s="249" t="s">
        <v>125</v>
      </c>
    </row>
    <row r="96" s="14" customFormat="1">
      <c r="A96" s="14"/>
      <c r="B96" s="239"/>
      <c r="C96" s="240"/>
      <c r="D96" s="230" t="s">
        <v>132</v>
      </c>
      <c r="E96" s="241" t="s">
        <v>19</v>
      </c>
      <c r="F96" s="242" t="s">
        <v>137</v>
      </c>
      <c r="G96" s="240"/>
      <c r="H96" s="243">
        <v>1792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132</v>
      </c>
      <c r="AU96" s="249" t="s">
        <v>82</v>
      </c>
      <c r="AV96" s="14" t="s">
        <v>82</v>
      </c>
      <c r="AW96" s="14" t="s">
        <v>35</v>
      </c>
      <c r="AX96" s="14" t="s">
        <v>73</v>
      </c>
      <c r="AY96" s="249" t="s">
        <v>125</v>
      </c>
    </row>
    <row r="97" s="15" customFormat="1">
      <c r="A97" s="15"/>
      <c r="B97" s="250"/>
      <c r="C97" s="251"/>
      <c r="D97" s="230" t="s">
        <v>132</v>
      </c>
      <c r="E97" s="252" t="s">
        <v>19</v>
      </c>
      <c r="F97" s="253" t="s">
        <v>138</v>
      </c>
      <c r="G97" s="251"/>
      <c r="H97" s="254">
        <v>9234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0" t="s">
        <v>132</v>
      </c>
      <c r="AU97" s="260" t="s">
        <v>82</v>
      </c>
      <c r="AV97" s="15" t="s">
        <v>131</v>
      </c>
      <c r="AW97" s="15" t="s">
        <v>35</v>
      </c>
      <c r="AX97" s="15" t="s">
        <v>80</v>
      </c>
      <c r="AY97" s="260" t="s">
        <v>125</v>
      </c>
    </row>
    <row r="98" s="2" customFormat="1" ht="49.05" customHeight="1">
      <c r="A98" s="38"/>
      <c r="B98" s="39"/>
      <c r="C98" s="214" t="s">
        <v>82</v>
      </c>
      <c r="D98" s="214" t="s">
        <v>127</v>
      </c>
      <c r="E98" s="215" t="s">
        <v>139</v>
      </c>
      <c r="F98" s="216" t="s">
        <v>140</v>
      </c>
      <c r="G98" s="217" t="s">
        <v>130</v>
      </c>
      <c r="H98" s="218">
        <v>9234</v>
      </c>
      <c r="I98" s="219"/>
      <c r="J98" s="220">
        <f>ROUND(I98*H98,2)</f>
        <v>0</v>
      </c>
      <c r="K98" s="221"/>
      <c r="L98" s="44"/>
      <c r="M98" s="222" t="s">
        <v>19</v>
      </c>
      <c r="N98" s="223" t="s">
        <v>46</v>
      </c>
      <c r="O98" s="85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6" t="s">
        <v>131</v>
      </c>
      <c r="AT98" s="226" t="s">
        <v>127</v>
      </c>
      <c r="AU98" s="226" t="s">
        <v>82</v>
      </c>
      <c r="AY98" s="17" t="s">
        <v>125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131</v>
      </c>
      <c r="BK98" s="227">
        <f>ROUND(I98*H98,2)</f>
        <v>0</v>
      </c>
      <c r="BL98" s="17" t="s">
        <v>131</v>
      </c>
      <c r="BM98" s="226" t="s">
        <v>131</v>
      </c>
    </row>
    <row r="99" s="13" customFormat="1">
      <c r="A99" s="13"/>
      <c r="B99" s="228"/>
      <c r="C99" s="229"/>
      <c r="D99" s="230" t="s">
        <v>132</v>
      </c>
      <c r="E99" s="231" t="s">
        <v>19</v>
      </c>
      <c r="F99" s="232" t="s">
        <v>141</v>
      </c>
      <c r="G99" s="229"/>
      <c r="H99" s="231" t="s">
        <v>19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132</v>
      </c>
      <c r="AU99" s="238" t="s">
        <v>82</v>
      </c>
      <c r="AV99" s="13" t="s">
        <v>80</v>
      </c>
      <c r="AW99" s="13" t="s">
        <v>35</v>
      </c>
      <c r="AX99" s="13" t="s">
        <v>73</v>
      </c>
      <c r="AY99" s="238" t="s">
        <v>125</v>
      </c>
    </row>
    <row r="100" s="14" customFormat="1">
      <c r="A100" s="14"/>
      <c r="B100" s="239"/>
      <c r="C100" s="240"/>
      <c r="D100" s="230" t="s">
        <v>132</v>
      </c>
      <c r="E100" s="241" t="s">
        <v>19</v>
      </c>
      <c r="F100" s="242" t="s">
        <v>142</v>
      </c>
      <c r="G100" s="240"/>
      <c r="H100" s="243">
        <v>2942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132</v>
      </c>
      <c r="AU100" s="249" t="s">
        <v>82</v>
      </c>
      <c r="AV100" s="14" t="s">
        <v>82</v>
      </c>
      <c r="AW100" s="14" t="s">
        <v>35</v>
      </c>
      <c r="AX100" s="14" t="s">
        <v>73</v>
      </c>
      <c r="AY100" s="249" t="s">
        <v>125</v>
      </c>
    </row>
    <row r="101" s="14" customFormat="1">
      <c r="A101" s="14"/>
      <c r="B101" s="239"/>
      <c r="C101" s="240"/>
      <c r="D101" s="230" t="s">
        <v>132</v>
      </c>
      <c r="E101" s="241" t="s">
        <v>19</v>
      </c>
      <c r="F101" s="242" t="s">
        <v>143</v>
      </c>
      <c r="G101" s="240"/>
      <c r="H101" s="243">
        <v>4500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132</v>
      </c>
      <c r="AU101" s="249" t="s">
        <v>82</v>
      </c>
      <c r="AV101" s="14" t="s">
        <v>82</v>
      </c>
      <c r="AW101" s="14" t="s">
        <v>35</v>
      </c>
      <c r="AX101" s="14" t="s">
        <v>73</v>
      </c>
      <c r="AY101" s="249" t="s">
        <v>125</v>
      </c>
    </row>
    <row r="102" s="14" customFormat="1">
      <c r="A102" s="14"/>
      <c r="B102" s="239"/>
      <c r="C102" s="240"/>
      <c r="D102" s="230" t="s">
        <v>132</v>
      </c>
      <c r="E102" s="241" t="s">
        <v>19</v>
      </c>
      <c r="F102" s="242" t="s">
        <v>144</v>
      </c>
      <c r="G102" s="240"/>
      <c r="H102" s="243">
        <v>1792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132</v>
      </c>
      <c r="AU102" s="249" t="s">
        <v>82</v>
      </c>
      <c r="AV102" s="14" t="s">
        <v>82</v>
      </c>
      <c r="AW102" s="14" t="s">
        <v>35</v>
      </c>
      <c r="AX102" s="14" t="s">
        <v>73</v>
      </c>
      <c r="AY102" s="249" t="s">
        <v>125</v>
      </c>
    </row>
    <row r="103" s="15" customFormat="1">
      <c r="A103" s="15"/>
      <c r="B103" s="250"/>
      <c r="C103" s="251"/>
      <c r="D103" s="230" t="s">
        <v>132</v>
      </c>
      <c r="E103" s="252" t="s">
        <v>19</v>
      </c>
      <c r="F103" s="253" t="s">
        <v>138</v>
      </c>
      <c r="G103" s="251"/>
      <c r="H103" s="254">
        <v>9234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0" t="s">
        <v>132</v>
      </c>
      <c r="AU103" s="260" t="s">
        <v>82</v>
      </c>
      <c r="AV103" s="15" t="s">
        <v>131</v>
      </c>
      <c r="AW103" s="15" t="s">
        <v>35</v>
      </c>
      <c r="AX103" s="15" t="s">
        <v>80</v>
      </c>
      <c r="AY103" s="260" t="s">
        <v>125</v>
      </c>
    </row>
    <row r="104" s="2" customFormat="1" ht="33" customHeight="1">
      <c r="A104" s="38"/>
      <c r="B104" s="39"/>
      <c r="C104" s="214" t="s">
        <v>145</v>
      </c>
      <c r="D104" s="214" t="s">
        <v>127</v>
      </c>
      <c r="E104" s="215" t="s">
        <v>146</v>
      </c>
      <c r="F104" s="216" t="s">
        <v>147</v>
      </c>
      <c r="G104" s="217" t="s">
        <v>130</v>
      </c>
      <c r="H104" s="218">
        <v>9234</v>
      </c>
      <c r="I104" s="219"/>
      <c r="J104" s="220">
        <f>ROUND(I104*H104,2)</f>
        <v>0</v>
      </c>
      <c r="K104" s="221"/>
      <c r="L104" s="44"/>
      <c r="M104" s="222" t="s">
        <v>19</v>
      </c>
      <c r="N104" s="223" t="s">
        <v>46</v>
      </c>
      <c r="O104" s="85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6" t="s">
        <v>131</v>
      </c>
      <c r="AT104" s="226" t="s">
        <v>127</v>
      </c>
      <c r="AU104" s="226" t="s">
        <v>82</v>
      </c>
      <c r="AY104" s="17" t="s">
        <v>125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7" t="s">
        <v>131</v>
      </c>
      <c r="BK104" s="227">
        <f>ROUND(I104*H104,2)</f>
        <v>0</v>
      </c>
      <c r="BL104" s="17" t="s">
        <v>131</v>
      </c>
      <c r="BM104" s="226" t="s">
        <v>148</v>
      </c>
    </row>
    <row r="105" s="2" customFormat="1">
      <c r="A105" s="38"/>
      <c r="B105" s="39"/>
      <c r="C105" s="40"/>
      <c r="D105" s="230" t="s">
        <v>149</v>
      </c>
      <c r="E105" s="40"/>
      <c r="F105" s="261" t="s">
        <v>150</v>
      </c>
      <c r="G105" s="40"/>
      <c r="H105" s="40"/>
      <c r="I105" s="262"/>
      <c r="J105" s="40"/>
      <c r="K105" s="40"/>
      <c r="L105" s="44"/>
      <c r="M105" s="263"/>
      <c r="N105" s="264"/>
      <c r="O105" s="85"/>
      <c r="P105" s="85"/>
      <c r="Q105" s="85"/>
      <c r="R105" s="85"/>
      <c r="S105" s="85"/>
      <c r="T105" s="86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149</v>
      </c>
      <c r="AU105" s="17" t="s">
        <v>82</v>
      </c>
    </row>
    <row r="106" s="13" customFormat="1">
      <c r="A106" s="13"/>
      <c r="B106" s="228"/>
      <c r="C106" s="229"/>
      <c r="D106" s="230" t="s">
        <v>132</v>
      </c>
      <c r="E106" s="231" t="s">
        <v>19</v>
      </c>
      <c r="F106" s="232" t="s">
        <v>151</v>
      </c>
      <c r="G106" s="229"/>
      <c r="H106" s="231" t="s">
        <v>19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132</v>
      </c>
      <c r="AU106" s="238" t="s">
        <v>82</v>
      </c>
      <c r="AV106" s="13" t="s">
        <v>80</v>
      </c>
      <c r="AW106" s="13" t="s">
        <v>35</v>
      </c>
      <c r="AX106" s="13" t="s">
        <v>73</v>
      </c>
      <c r="AY106" s="238" t="s">
        <v>125</v>
      </c>
    </row>
    <row r="107" s="14" customFormat="1">
      <c r="A107" s="14"/>
      <c r="B107" s="239"/>
      <c r="C107" s="240"/>
      <c r="D107" s="230" t="s">
        <v>132</v>
      </c>
      <c r="E107" s="241" t="s">
        <v>19</v>
      </c>
      <c r="F107" s="242" t="s">
        <v>142</v>
      </c>
      <c r="G107" s="240"/>
      <c r="H107" s="243">
        <v>2942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9" t="s">
        <v>132</v>
      </c>
      <c r="AU107" s="249" t="s">
        <v>82</v>
      </c>
      <c r="AV107" s="14" t="s">
        <v>82</v>
      </c>
      <c r="AW107" s="14" t="s">
        <v>35</v>
      </c>
      <c r="AX107" s="14" t="s">
        <v>73</v>
      </c>
      <c r="AY107" s="249" t="s">
        <v>125</v>
      </c>
    </row>
    <row r="108" s="14" customFormat="1">
      <c r="A108" s="14"/>
      <c r="B108" s="239"/>
      <c r="C108" s="240"/>
      <c r="D108" s="230" t="s">
        <v>132</v>
      </c>
      <c r="E108" s="241" t="s">
        <v>19</v>
      </c>
      <c r="F108" s="242" t="s">
        <v>143</v>
      </c>
      <c r="G108" s="240"/>
      <c r="H108" s="243">
        <v>4500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132</v>
      </c>
      <c r="AU108" s="249" t="s">
        <v>82</v>
      </c>
      <c r="AV108" s="14" t="s">
        <v>82</v>
      </c>
      <c r="AW108" s="14" t="s">
        <v>35</v>
      </c>
      <c r="AX108" s="14" t="s">
        <v>73</v>
      </c>
      <c r="AY108" s="249" t="s">
        <v>125</v>
      </c>
    </row>
    <row r="109" s="14" customFormat="1">
      <c r="A109" s="14"/>
      <c r="B109" s="239"/>
      <c r="C109" s="240"/>
      <c r="D109" s="230" t="s">
        <v>132</v>
      </c>
      <c r="E109" s="241" t="s">
        <v>19</v>
      </c>
      <c r="F109" s="242" t="s">
        <v>144</v>
      </c>
      <c r="G109" s="240"/>
      <c r="H109" s="243">
        <v>1792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132</v>
      </c>
      <c r="AU109" s="249" t="s">
        <v>82</v>
      </c>
      <c r="AV109" s="14" t="s">
        <v>82</v>
      </c>
      <c r="AW109" s="14" t="s">
        <v>35</v>
      </c>
      <c r="AX109" s="14" t="s">
        <v>73</v>
      </c>
      <c r="AY109" s="249" t="s">
        <v>125</v>
      </c>
    </row>
    <row r="110" s="15" customFormat="1">
      <c r="A110" s="15"/>
      <c r="B110" s="250"/>
      <c r="C110" s="251"/>
      <c r="D110" s="230" t="s">
        <v>132</v>
      </c>
      <c r="E110" s="252" t="s">
        <v>19</v>
      </c>
      <c r="F110" s="253" t="s">
        <v>138</v>
      </c>
      <c r="G110" s="251"/>
      <c r="H110" s="254">
        <v>9234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0" t="s">
        <v>132</v>
      </c>
      <c r="AU110" s="260" t="s">
        <v>82</v>
      </c>
      <c r="AV110" s="15" t="s">
        <v>131</v>
      </c>
      <c r="AW110" s="15" t="s">
        <v>35</v>
      </c>
      <c r="AX110" s="15" t="s">
        <v>80</v>
      </c>
      <c r="AY110" s="260" t="s">
        <v>125</v>
      </c>
    </row>
    <row r="111" s="2" customFormat="1" ht="24.15" customHeight="1">
      <c r="A111" s="38"/>
      <c r="B111" s="39"/>
      <c r="C111" s="214" t="s">
        <v>131</v>
      </c>
      <c r="D111" s="214" t="s">
        <v>127</v>
      </c>
      <c r="E111" s="215" t="s">
        <v>152</v>
      </c>
      <c r="F111" s="216" t="s">
        <v>153</v>
      </c>
      <c r="G111" s="217" t="s">
        <v>130</v>
      </c>
      <c r="H111" s="218">
        <v>-9234</v>
      </c>
      <c r="I111" s="219"/>
      <c r="J111" s="220">
        <f>ROUND(I111*H111,2)</f>
        <v>0</v>
      </c>
      <c r="K111" s="221"/>
      <c r="L111" s="44"/>
      <c r="M111" s="222" t="s">
        <v>19</v>
      </c>
      <c r="N111" s="223" t="s">
        <v>46</v>
      </c>
      <c r="O111" s="85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6" t="s">
        <v>131</v>
      </c>
      <c r="AT111" s="226" t="s">
        <v>127</v>
      </c>
      <c r="AU111" s="226" t="s">
        <v>82</v>
      </c>
      <c r="AY111" s="17" t="s">
        <v>125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131</v>
      </c>
      <c r="BK111" s="227">
        <f>ROUND(I111*H111,2)</f>
        <v>0</v>
      </c>
      <c r="BL111" s="17" t="s">
        <v>131</v>
      </c>
      <c r="BM111" s="226" t="s">
        <v>154</v>
      </c>
    </row>
    <row r="112" s="2" customFormat="1">
      <c r="A112" s="38"/>
      <c r="B112" s="39"/>
      <c r="C112" s="40"/>
      <c r="D112" s="230" t="s">
        <v>149</v>
      </c>
      <c r="E112" s="40"/>
      <c r="F112" s="261" t="s">
        <v>155</v>
      </c>
      <c r="G112" s="40"/>
      <c r="H112" s="40"/>
      <c r="I112" s="262"/>
      <c r="J112" s="40"/>
      <c r="K112" s="40"/>
      <c r="L112" s="44"/>
      <c r="M112" s="263"/>
      <c r="N112" s="264"/>
      <c r="O112" s="85"/>
      <c r="P112" s="85"/>
      <c r="Q112" s="85"/>
      <c r="R112" s="85"/>
      <c r="S112" s="85"/>
      <c r="T112" s="86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149</v>
      </c>
      <c r="AU112" s="17" t="s">
        <v>82</v>
      </c>
    </row>
    <row r="113" s="12" customFormat="1" ht="22.8" customHeight="1">
      <c r="A113" s="12"/>
      <c r="B113" s="198"/>
      <c r="C113" s="199"/>
      <c r="D113" s="200" t="s">
        <v>72</v>
      </c>
      <c r="E113" s="212" t="s">
        <v>131</v>
      </c>
      <c r="F113" s="212" t="s">
        <v>156</v>
      </c>
      <c r="G113" s="199"/>
      <c r="H113" s="199"/>
      <c r="I113" s="202"/>
      <c r="J113" s="213">
        <f>BK113</f>
        <v>0</v>
      </c>
      <c r="K113" s="199"/>
      <c r="L113" s="204"/>
      <c r="M113" s="205"/>
      <c r="N113" s="206"/>
      <c r="O113" s="206"/>
      <c r="P113" s="207">
        <f>SUM(P114:P137)</f>
        <v>0</v>
      </c>
      <c r="Q113" s="206"/>
      <c r="R113" s="207">
        <f>SUM(R114:R137)</f>
        <v>0</v>
      </c>
      <c r="S113" s="206"/>
      <c r="T113" s="208">
        <f>SUM(T114:T137)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80</v>
      </c>
      <c r="AT113" s="210" t="s">
        <v>72</v>
      </c>
      <c r="AU113" s="210" t="s">
        <v>80</v>
      </c>
      <c r="AY113" s="209" t="s">
        <v>125</v>
      </c>
      <c r="BK113" s="211">
        <f>SUM(BK114:BK137)</f>
        <v>0</v>
      </c>
    </row>
    <row r="114" s="2" customFormat="1" ht="44.25" customHeight="1">
      <c r="A114" s="38"/>
      <c r="B114" s="39"/>
      <c r="C114" s="214" t="s">
        <v>157</v>
      </c>
      <c r="D114" s="214" t="s">
        <v>127</v>
      </c>
      <c r="E114" s="215" t="s">
        <v>158</v>
      </c>
      <c r="F114" s="216" t="s">
        <v>159</v>
      </c>
      <c r="G114" s="217" t="s">
        <v>130</v>
      </c>
      <c r="H114" s="218">
        <v>272</v>
      </c>
      <c r="I114" s="219"/>
      <c r="J114" s="220">
        <f>ROUND(I114*H114,2)</f>
        <v>0</v>
      </c>
      <c r="K114" s="221"/>
      <c r="L114" s="44"/>
      <c r="M114" s="222" t="s">
        <v>19</v>
      </c>
      <c r="N114" s="223" t="s">
        <v>46</v>
      </c>
      <c r="O114" s="85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6" t="s">
        <v>131</v>
      </c>
      <c r="AT114" s="226" t="s">
        <v>127</v>
      </c>
      <c r="AU114" s="226" t="s">
        <v>82</v>
      </c>
      <c r="AY114" s="17" t="s">
        <v>125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7" t="s">
        <v>131</v>
      </c>
      <c r="BK114" s="227">
        <f>ROUND(I114*H114,2)</f>
        <v>0</v>
      </c>
      <c r="BL114" s="17" t="s">
        <v>131</v>
      </c>
      <c r="BM114" s="226" t="s">
        <v>160</v>
      </c>
    </row>
    <row r="115" s="13" customFormat="1">
      <c r="A115" s="13"/>
      <c r="B115" s="228"/>
      <c r="C115" s="229"/>
      <c r="D115" s="230" t="s">
        <v>132</v>
      </c>
      <c r="E115" s="231" t="s">
        <v>19</v>
      </c>
      <c r="F115" s="232" t="s">
        <v>161</v>
      </c>
      <c r="G115" s="229"/>
      <c r="H115" s="231" t="s">
        <v>19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132</v>
      </c>
      <c r="AU115" s="238" t="s">
        <v>82</v>
      </c>
      <c r="AV115" s="13" t="s">
        <v>80</v>
      </c>
      <c r="AW115" s="13" t="s">
        <v>35</v>
      </c>
      <c r="AX115" s="13" t="s">
        <v>73</v>
      </c>
      <c r="AY115" s="238" t="s">
        <v>125</v>
      </c>
    </row>
    <row r="116" s="13" customFormat="1">
      <c r="A116" s="13"/>
      <c r="B116" s="228"/>
      <c r="C116" s="229"/>
      <c r="D116" s="230" t="s">
        <v>132</v>
      </c>
      <c r="E116" s="231" t="s">
        <v>19</v>
      </c>
      <c r="F116" s="232" t="s">
        <v>162</v>
      </c>
      <c r="G116" s="229"/>
      <c r="H116" s="231" t="s">
        <v>19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132</v>
      </c>
      <c r="AU116" s="238" t="s">
        <v>82</v>
      </c>
      <c r="AV116" s="13" t="s">
        <v>80</v>
      </c>
      <c r="AW116" s="13" t="s">
        <v>35</v>
      </c>
      <c r="AX116" s="13" t="s">
        <v>73</v>
      </c>
      <c r="AY116" s="238" t="s">
        <v>125</v>
      </c>
    </row>
    <row r="117" s="13" customFormat="1">
      <c r="A117" s="13"/>
      <c r="B117" s="228"/>
      <c r="C117" s="229"/>
      <c r="D117" s="230" t="s">
        <v>132</v>
      </c>
      <c r="E117" s="231" t="s">
        <v>19</v>
      </c>
      <c r="F117" s="232" t="s">
        <v>163</v>
      </c>
      <c r="G117" s="229"/>
      <c r="H117" s="231" t="s">
        <v>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132</v>
      </c>
      <c r="AU117" s="238" t="s">
        <v>82</v>
      </c>
      <c r="AV117" s="13" t="s">
        <v>80</v>
      </c>
      <c r="AW117" s="13" t="s">
        <v>35</v>
      </c>
      <c r="AX117" s="13" t="s">
        <v>73</v>
      </c>
      <c r="AY117" s="238" t="s">
        <v>125</v>
      </c>
    </row>
    <row r="118" s="14" customFormat="1">
      <c r="A118" s="14"/>
      <c r="B118" s="239"/>
      <c r="C118" s="240"/>
      <c r="D118" s="230" t="s">
        <v>132</v>
      </c>
      <c r="E118" s="241" t="s">
        <v>19</v>
      </c>
      <c r="F118" s="242" t="s">
        <v>164</v>
      </c>
      <c r="G118" s="240"/>
      <c r="H118" s="243">
        <v>172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132</v>
      </c>
      <c r="AU118" s="249" t="s">
        <v>82</v>
      </c>
      <c r="AV118" s="14" t="s">
        <v>82</v>
      </c>
      <c r="AW118" s="14" t="s">
        <v>35</v>
      </c>
      <c r="AX118" s="14" t="s">
        <v>73</v>
      </c>
      <c r="AY118" s="249" t="s">
        <v>125</v>
      </c>
    </row>
    <row r="119" s="14" customFormat="1">
      <c r="A119" s="14"/>
      <c r="B119" s="239"/>
      <c r="C119" s="240"/>
      <c r="D119" s="230" t="s">
        <v>132</v>
      </c>
      <c r="E119" s="241" t="s">
        <v>19</v>
      </c>
      <c r="F119" s="242" t="s">
        <v>165</v>
      </c>
      <c r="G119" s="240"/>
      <c r="H119" s="243">
        <v>100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132</v>
      </c>
      <c r="AU119" s="249" t="s">
        <v>82</v>
      </c>
      <c r="AV119" s="14" t="s">
        <v>82</v>
      </c>
      <c r="AW119" s="14" t="s">
        <v>35</v>
      </c>
      <c r="AX119" s="14" t="s">
        <v>73</v>
      </c>
      <c r="AY119" s="249" t="s">
        <v>125</v>
      </c>
    </row>
    <row r="120" s="15" customFormat="1">
      <c r="A120" s="15"/>
      <c r="B120" s="250"/>
      <c r="C120" s="251"/>
      <c r="D120" s="230" t="s">
        <v>132</v>
      </c>
      <c r="E120" s="252" t="s">
        <v>19</v>
      </c>
      <c r="F120" s="253" t="s">
        <v>138</v>
      </c>
      <c r="G120" s="251"/>
      <c r="H120" s="254">
        <v>272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0" t="s">
        <v>132</v>
      </c>
      <c r="AU120" s="260" t="s">
        <v>82</v>
      </c>
      <c r="AV120" s="15" t="s">
        <v>131</v>
      </c>
      <c r="AW120" s="15" t="s">
        <v>35</v>
      </c>
      <c r="AX120" s="15" t="s">
        <v>80</v>
      </c>
      <c r="AY120" s="260" t="s">
        <v>125</v>
      </c>
    </row>
    <row r="121" s="2" customFormat="1" ht="44.25" customHeight="1">
      <c r="A121" s="38"/>
      <c r="B121" s="39"/>
      <c r="C121" s="214" t="s">
        <v>148</v>
      </c>
      <c r="D121" s="214" t="s">
        <v>127</v>
      </c>
      <c r="E121" s="215" t="s">
        <v>166</v>
      </c>
      <c r="F121" s="216" t="s">
        <v>167</v>
      </c>
      <c r="G121" s="217" t="s">
        <v>130</v>
      </c>
      <c r="H121" s="218">
        <v>272</v>
      </c>
      <c r="I121" s="219"/>
      <c r="J121" s="220">
        <f>ROUND(I121*H121,2)</f>
        <v>0</v>
      </c>
      <c r="K121" s="221"/>
      <c r="L121" s="44"/>
      <c r="M121" s="222" t="s">
        <v>19</v>
      </c>
      <c r="N121" s="223" t="s">
        <v>46</v>
      </c>
      <c r="O121" s="85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6" t="s">
        <v>131</v>
      </c>
      <c r="AT121" s="226" t="s">
        <v>127</v>
      </c>
      <c r="AU121" s="226" t="s">
        <v>82</v>
      </c>
      <c r="AY121" s="17" t="s">
        <v>125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7" t="s">
        <v>131</v>
      </c>
      <c r="BK121" s="227">
        <f>ROUND(I121*H121,2)</f>
        <v>0</v>
      </c>
      <c r="BL121" s="17" t="s">
        <v>131</v>
      </c>
      <c r="BM121" s="226" t="s">
        <v>8</v>
      </c>
    </row>
    <row r="122" s="2" customFormat="1">
      <c r="A122" s="38"/>
      <c r="B122" s="39"/>
      <c r="C122" s="40"/>
      <c r="D122" s="265" t="s">
        <v>168</v>
      </c>
      <c r="E122" s="40"/>
      <c r="F122" s="266" t="s">
        <v>169</v>
      </c>
      <c r="G122" s="40"/>
      <c r="H122" s="40"/>
      <c r="I122" s="262"/>
      <c r="J122" s="40"/>
      <c r="K122" s="40"/>
      <c r="L122" s="44"/>
      <c r="M122" s="263"/>
      <c r="N122" s="264"/>
      <c r="O122" s="85"/>
      <c r="P122" s="85"/>
      <c r="Q122" s="85"/>
      <c r="R122" s="85"/>
      <c r="S122" s="85"/>
      <c r="T122" s="86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168</v>
      </c>
      <c r="AU122" s="17" t="s">
        <v>82</v>
      </c>
    </row>
    <row r="123" s="13" customFormat="1">
      <c r="A123" s="13"/>
      <c r="B123" s="228"/>
      <c r="C123" s="229"/>
      <c r="D123" s="230" t="s">
        <v>132</v>
      </c>
      <c r="E123" s="231" t="s">
        <v>19</v>
      </c>
      <c r="F123" s="232" t="s">
        <v>170</v>
      </c>
      <c r="G123" s="229"/>
      <c r="H123" s="231" t="s">
        <v>19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132</v>
      </c>
      <c r="AU123" s="238" t="s">
        <v>82</v>
      </c>
      <c r="AV123" s="13" t="s">
        <v>80</v>
      </c>
      <c r="AW123" s="13" t="s">
        <v>35</v>
      </c>
      <c r="AX123" s="13" t="s">
        <v>73</v>
      </c>
      <c r="AY123" s="238" t="s">
        <v>125</v>
      </c>
    </row>
    <row r="124" s="14" customFormat="1">
      <c r="A124" s="14"/>
      <c r="B124" s="239"/>
      <c r="C124" s="240"/>
      <c r="D124" s="230" t="s">
        <v>132</v>
      </c>
      <c r="E124" s="241" t="s">
        <v>19</v>
      </c>
      <c r="F124" s="242" t="s">
        <v>171</v>
      </c>
      <c r="G124" s="240"/>
      <c r="H124" s="243">
        <v>172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132</v>
      </c>
      <c r="AU124" s="249" t="s">
        <v>82</v>
      </c>
      <c r="AV124" s="14" t="s">
        <v>82</v>
      </c>
      <c r="AW124" s="14" t="s">
        <v>35</v>
      </c>
      <c r="AX124" s="14" t="s">
        <v>73</v>
      </c>
      <c r="AY124" s="249" t="s">
        <v>125</v>
      </c>
    </row>
    <row r="125" s="14" customFormat="1">
      <c r="A125" s="14"/>
      <c r="B125" s="239"/>
      <c r="C125" s="240"/>
      <c r="D125" s="230" t="s">
        <v>132</v>
      </c>
      <c r="E125" s="241" t="s">
        <v>19</v>
      </c>
      <c r="F125" s="242" t="s">
        <v>172</v>
      </c>
      <c r="G125" s="240"/>
      <c r="H125" s="243">
        <v>100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132</v>
      </c>
      <c r="AU125" s="249" t="s">
        <v>82</v>
      </c>
      <c r="AV125" s="14" t="s">
        <v>82</v>
      </c>
      <c r="AW125" s="14" t="s">
        <v>35</v>
      </c>
      <c r="AX125" s="14" t="s">
        <v>73</v>
      </c>
      <c r="AY125" s="249" t="s">
        <v>125</v>
      </c>
    </row>
    <row r="126" s="15" customFormat="1">
      <c r="A126" s="15"/>
      <c r="B126" s="250"/>
      <c r="C126" s="251"/>
      <c r="D126" s="230" t="s">
        <v>132</v>
      </c>
      <c r="E126" s="252" t="s">
        <v>19</v>
      </c>
      <c r="F126" s="253" t="s">
        <v>138</v>
      </c>
      <c r="G126" s="251"/>
      <c r="H126" s="254">
        <v>272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0" t="s">
        <v>132</v>
      </c>
      <c r="AU126" s="260" t="s">
        <v>82</v>
      </c>
      <c r="AV126" s="15" t="s">
        <v>131</v>
      </c>
      <c r="AW126" s="15" t="s">
        <v>35</v>
      </c>
      <c r="AX126" s="15" t="s">
        <v>80</v>
      </c>
      <c r="AY126" s="260" t="s">
        <v>125</v>
      </c>
    </row>
    <row r="127" s="2" customFormat="1" ht="24.15" customHeight="1">
      <c r="A127" s="38"/>
      <c r="B127" s="39"/>
      <c r="C127" s="214" t="s">
        <v>173</v>
      </c>
      <c r="D127" s="214" t="s">
        <v>127</v>
      </c>
      <c r="E127" s="215" t="s">
        <v>174</v>
      </c>
      <c r="F127" s="216" t="s">
        <v>175</v>
      </c>
      <c r="G127" s="217" t="s">
        <v>130</v>
      </c>
      <c r="H127" s="218">
        <v>272</v>
      </c>
      <c r="I127" s="219"/>
      <c r="J127" s="220">
        <f>ROUND(I127*H127,2)</f>
        <v>0</v>
      </c>
      <c r="K127" s="221"/>
      <c r="L127" s="44"/>
      <c r="M127" s="222" t="s">
        <v>19</v>
      </c>
      <c r="N127" s="223" t="s">
        <v>46</v>
      </c>
      <c r="O127" s="85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6" t="s">
        <v>131</v>
      </c>
      <c r="AT127" s="226" t="s">
        <v>127</v>
      </c>
      <c r="AU127" s="226" t="s">
        <v>82</v>
      </c>
      <c r="AY127" s="17" t="s">
        <v>125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7" t="s">
        <v>131</v>
      </c>
      <c r="BK127" s="227">
        <f>ROUND(I127*H127,2)</f>
        <v>0</v>
      </c>
      <c r="BL127" s="17" t="s">
        <v>131</v>
      </c>
      <c r="BM127" s="226" t="s">
        <v>176</v>
      </c>
    </row>
    <row r="128" s="13" customFormat="1">
      <c r="A128" s="13"/>
      <c r="B128" s="228"/>
      <c r="C128" s="229"/>
      <c r="D128" s="230" t="s">
        <v>132</v>
      </c>
      <c r="E128" s="231" t="s">
        <v>19</v>
      </c>
      <c r="F128" s="232" t="s">
        <v>177</v>
      </c>
      <c r="G128" s="229"/>
      <c r="H128" s="231" t="s">
        <v>19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132</v>
      </c>
      <c r="AU128" s="238" t="s">
        <v>82</v>
      </c>
      <c r="AV128" s="13" t="s">
        <v>80</v>
      </c>
      <c r="AW128" s="13" t="s">
        <v>35</v>
      </c>
      <c r="AX128" s="13" t="s">
        <v>73</v>
      </c>
      <c r="AY128" s="238" t="s">
        <v>125</v>
      </c>
    </row>
    <row r="129" s="13" customFormat="1">
      <c r="A129" s="13"/>
      <c r="B129" s="228"/>
      <c r="C129" s="229"/>
      <c r="D129" s="230" t="s">
        <v>132</v>
      </c>
      <c r="E129" s="231" t="s">
        <v>19</v>
      </c>
      <c r="F129" s="232" t="s">
        <v>178</v>
      </c>
      <c r="G129" s="229"/>
      <c r="H129" s="231" t="s">
        <v>19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132</v>
      </c>
      <c r="AU129" s="238" t="s">
        <v>82</v>
      </c>
      <c r="AV129" s="13" t="s">
        <v>80</v>
      </c>
      <c r="AW129" s="13" t="s">
        <v>35</v>
      </c>
      <c r="AX129" s="13" t="s">
        <v>73</v>
      </c>
      <c r="AY129" s="238" t="s">
        <v>125</v>
      </c>
    </row>
    <row r="130" s="14" customFormat="1">
      <c r="A130" s="14"/>
      <c r="B130" s="239"/>
      <c r="C130" s="240"/>
      <c r="D130" s="230" t="s">
        <v>132</v>
      </c>
      <c r="E130" s="241" t="s">
        <v>19</v>
      </c>
      <c r="F130" s="242" t="s">
        <v>164</v>
      </c>
      <c r="G130" s="240"/>
      <c r="H130" s="243">
        <v>172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132</v>
      </c>
      <c r="AU130" s="249" t="s">
        <v>82</v>
      </c>
      <c r="AV130" s="14" t="s">
        <v>82</v>
      </c>
      <c r="AW130" s="14" t="s">
        <v>35</v>
      </c>
      <c r="AX130" s="14" t="s">
        <v>73</v>
      </c>
      <c r="AY130" s="249" t="s">
        <v>125</v>
      </c>
    </row>
    <row r="131" s="14" customFormat="1">
      <c r="A131" s="14"/>
      <c r="B131" s="239"/>
      <c r="C131" s="240"/>
      <c r="D131" s="230" t="s">
        <v>132</v>
      </c>
      <c r="E131" s="241" t="s">
        <v>19</v>
      </c>
      <c r="F131" s="242" t="s">
        <v>165</v>
      </c>
      <c r="G131" s="240"/>
      <c r="H131" s="243">
        <v>100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132</v>
      </c>
      <c r="AU131" s="249" t="s">
        <v>82</v>
      </c>
      <c r="AV131" s="14" t="s">
        <v>82</v>
      </c>
      <c r="AW131" s="14" t="s">
        <v>35</v>
      </c>
      <c r="AX131" s="14" t="s">
        <v>73</v>
      </c>
      <c r="AY131" s="249" t="s">
        <v>125</v>
      </c>
    </row>
    <row r="132" s="15" customFormat="1">
      <c r="A132" s="15"/>
      <c r="B132" s="250"/>
      <c r="C132" s="251"/>
      <c r="D132" s="230" t="s">
        <v>132</v>
      </c>
      <c r="E132" s="252" t="s">
        <v>19</v>
      </c>
      <c r="F132" s="253" t="s">
        <v>138</v>
      </c>
      <c r="G132" s="251"/>
      <c r="H132" s="254">
        <v>272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0" t="s">
        <v>132</v>
      </c>
      <c r="AU132" s="260" t="s">
        <v>82</v>
      </c>
      <c r="AV132" s="15" t="s">
        <v>131</v>
      </c>
      <c r="AW132" s="15" t="s">
        <v>35</v>
      </c>
      <c r="AX132" s="15" t="s">
        <v>80</v>
      </c>
      <c r="AY132" s="260" t="s">
        <v>125</v>
      </c>
    </row>
    <row r="133" s="2" customFormat="1" ht="24.15" customHeight="1">
      <c r="A133" s="38"/>
      <c r="B133" s="39"/>
      <c r="C133" s="267" t="s">
        <v>154</v>
      </c>
      <c r="D133" s="267" t="s">
        <v>179</v>
      </c>
      <c r="E133" s="268" t="s">
        <v>180</v>
      </c>
      <c r="F133" s="269" t="s">
        <v>181</v>
      </c>
      <c r="G133" s="270" t="s">
        <v>130</v>
      </c>
      <c r="H133" s="271">
        <v>272</v>
      </c>
      <c r="I133" s="272"/>
      <c r="J133" s="273">
        <f>ROUND(I133*H133,2)</f>
        <v>0</v>
      </c>
      <c r="K133" s="274"/>
      <c r="L133" s="275"/>
      <c r="M133" s="276" t="s">
        <v>19</v>
      </c>
      <c r="N133" s="277" t="s">
        <v>46</v>
      </c>
      <c r="O133" s="85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6" t="s">
        <v>154</v>
      </c>
      <c r="AT133" s="226" t="s">
        <v>179</v>
      </c>
      <c r="AU133" s="226" t="s">
        <v>82</v>
      </c>
      <c r="AY133" s="17" t="s">
        <v>125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7" t="s">
        <v>131</v>
      </c>
      <c r="BK133" s="227">
        <f>ROUND(I133*H133,2)</f>
        <v>0</v>
      </c>
      <c r="BL133" s="17" t="s">
        <v>131</v>
      </c>
      <c r="BM133" s="226" t="s">
        <v>182</v>
      </c>
    </row>
    <row r="134" s="13" customFormat="1">
      <c r="A134" s="13"/>
      <c r="B134" s="228"/>
      <c r="C134" s="229"/>
      <c r="D134" s="230" t="s">
        <v>132</v>
      </c>
      <c r="E134" s="231" t="s">
        <v>19</v>
      </c>
      <c r="F134" s="232" t="s">
        <v>183</v>
      </c>
      <c r="G134" s="229"/>
      <c r="H134" s="231" t="s">
        <v>19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132</v>
      </c>
      <c r="AU134" s="238" t="s">
        <v>82</v>
      </c>
      <c r="AV134" s="13" t="s">
        <v>80</v>
      </c>
      <c r="AW134" s="13" t="s">
        <v>35</v>
      </c>
      <c r="AX134" s="13" t="s">
        <v>73</v>
      </c>
      <c r="AY134" s="238" t="s">
        <v>125</v>
      </c>
    </row>
    <row r="135" s="14" customFormat="1">
      <c r="A135" s="14"/>
      <c r="B135" s="239"/>
      <c r="C135" s="240"/>
      <c r="D135" s="230" t="s">
        <v>132</v>
      </c>
      <c r="E135" s="241" t="s">
        <v>19</v>
      </c>
      <c r="F135" s="242" t="s">
        <v>164</v>
      </c>
      <c r="G135" s="240"/>
      <c r="H135" s="243">
        <v>172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132</v>
      </c>
      <c r="AU135" s="249" t="s">
        <v>82</v>
      </c>
      <c r="AV135" s="14" t="s">
        <v>82</v>
      </c>
      <c r="AW135" s="14" t="s">
        <v>35</v>
      </c>
      <c r="AX135" s="14" t="s">
        <v>73</v>
      </c>
      <c r="AY135" s="249" t="s">
        <v>125</v>
      </c>
    </row>
    <row r="136" s="14" customFormat="1">
      <c r="A136" s="14"/>
      <c r="B136" s="239"/>
      <c r="C136" s="240"/>
      <c r="D136" s="230" t="s">
        <v>132</v>
      </c>
      <c r="E136" s="241" t="s">
        <v>19</v>
      </c>
      <c r="F136" s="242" t="s">
        <v>165</v>
      </c>
      <c r="G136" s="240"/>
      <c r="H136" s="243">
        <v>100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132</v>
      </c>
      <c r="AU136" s="249" t="s">
        <v>82</v>
      </c>
      <c r="AV136" s="14" t="s">
        <v>82</v>
      </c>
      <c r="AW136" s="14" t="s">
        <v>35</v>
      </c>
      <c r="AX136" s="14" t="s">
        <v>73</v>
      </c>
      <c r="AY136" s="249" t="s">
        <v>125</v>
      </c>
    </row>
    <row r="137" s="15" customFormat="1">
      <c r="A137" s="15"/>
      <c r="B137" s="250"/>
      <c r="C137" s="251"/>
      <c r="D137" s="230" t="s">
        <v>132</v>
      </c>
      <c r="E137" s="252" t="s">
        <v>19</v>
      </c>
      <c r="F137" s="253" t="s">
        <v>138</v>
      </c>
      <c r="G137" s="251"/>
      <c r="H137" s="254">
        <v>272</v>
      </c>
      <c r="I137" s="255"/>
      <c r="J137" s="251"/>
      <c r="K137" s="251"/>
      <c r="L137" s="256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0" t="s">
        <v>132</v>
      </c>
      <c r="AU137" s="260" t="s">
        <v>82</v>
      </c>
      <c r="AV137" s="15" t="s">
        <v>131</v>
      </c>
      <c r="AW137" s="15" t="s">
        <v>35</v>
      </c>
      <c r="AX137" s="15" t="s">
        <v>80</v>
      </c>
      <c r="AY137" s="260" t="s">
        <v>125</v>
      </c>
    </row>
    <row r="138" s="2" customFormat="1" ht="6.96" customHeight="1">
      <c r="A138" s="38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+iN/muwlCVnGBMqe7uFBZG4++/onfo2ZVtM28ApG5etUtDkhG6TvMliQurs798UiukeuUuBzGt9fdaUMLt9/TQ==" hashValue="ugjjrkgTXacmjt0sCQ4321nAr/jnd3g2qAYdjuaAf1SLhAbe4DIucgR997q/G4KNvkXm9Y7pCMVWmflsF3BGaQ==" algorithmName="SHA-512" password="CC35"/>
  <autoFilter ref="C87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122" r:id="rId1" display="https://podminky.urs.cz/item/CS_URS_2025_02/167151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82</v>
      </c>
    </row>
    <row r="4" hidden="1" s="1" customFormat="1" ht="24.96" customHeight="1">
      <c r="B4" s="20"/>
      <c r="D4" s="141" t="s">
        <v>97</v>
      </c>
      <c r="L4" s="20"/>
      <c r="M4" s="142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3" t="s">
        <v>16</v>
      </c>
      <c r="L6" s="20"/>
    </row>
    <row r="7" hidden="1" s="1" customFormat="1" ht="16.5" customHeight="1">
      <c r="B7" s="20"/>
      <c r="E7" s="144" t="str">
        <f>'Rekapitulace stavby'!K6</f>
        <v>VD Dolní Beřkovice a VD Obříství, sanace nadjezí a podjezí</v>
      </c>
      <c r="F7" s="143"/>
      <c r="G7" s="143"/>
      <c r="H7" s="143"/>
      <c r="L7" s="20"/>
    </row>
    <row r="8" hidden="1" s="1" customFormat="1" ht="12" customHeight="1">
      <c r="B8" s="20"/>
      <c r="D8" s="143" t="s">
        <v>98</v>
      </c>
      <c r="L8" s="20"/>
    </row>
    <row r="9" hidden="1" s="2" customFormat="1" ht="16.5" customHeight="1">
      <c r="A9" s="38"/>
      <c r="B9" s="44"/>
      <c r="C9" s="38"/>
      <c r="D9" s="38"/>
      <c r="E9" s="144" t="s">
        <v>99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3" t="s">
        <v>100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6" t="s">
        <v>184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21</v>
      </c>
      <c r="E14" s="38"/>
      <c r="F14" s="134" t="s">
        <v>102</v>
      </c>
      <c r="G14" s="38"/>
      <c r="H14" s="38"/>
      <c r="I14" s="143" t="s">
        <v>23</v>
      </c>
      <c r="J14" s="147" t="str">
        <f>'Rekapitulace stavby'!AN8</f>
        <v>24.7.2025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19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4" t="s">
        <v>34</v>
      </c>
      <c r="F23" s="38"/>
      <c r="G23" s="38"/>
      <c r="H23" s="38"/>
      <c r="I23" s="143" t="s">
        <v>29</v>
      </c>
      <c r="J23" s="134" t="s">
        <v>19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4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4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ROUND(J91,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ROUND((SUM(BE91:BE169)),  2)</f>
        <v>0</v>
      </c>
      <c r="G35" s="38"/>
      <c r="H35" s="38"/>
      <c r="I35" s="158">
        <v>0.20999999999999999</v>
      </c>
      <c r="J35" s="157">
        <f>ROUND(((SUM(BE91:BE169))*I35),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45</v>
      </c>
      <c r="F36" s="157">
        <f>ROUND((SUM(BF91:BF169)),  2)</f>
        <v>0</v>
      </c>
      <c r="G36" s="38"/>
      <c r="H36" s="38"/>
      <c r="I36" s="158">
        <v>0.12</v>
      </c>
      <c r="J36" s="157">
        <f>ROUND(((SUM(BF91:BF169))*I36),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43" t="s">
        <v>43</v>
      </c>
      <c r="E37" s="143" t="s">
        <v>46</v>
      </c>
      <c r="F37" s="157">
        <f>ROUND((SUM(BG91:BG169)),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ROUND((SUM(BH91:BH169)),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ROUND((SUM(BI91:BI169)),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103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Dolní Beřkovice a VD Obříství, sanace nadjezí a podjezí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99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100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70" t="str">
        <f>E11</f>
        <v>VON - Vedlejší a ostatní náklady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VD Obříství</v>
      </c>
      <c r="G56" s="40"/>
      <c r="H56" s="40"/>
      <c r="I56" s="32" t="s">
        <v>23</v>
      </c>
      <c r="J56" s="73" t="str">
        <f>IF(J14="","",J14)</f>
        <v>24.7.2025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40.0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P. Děták, Riegrova 1756/51, 370 01 Č. Budějovice 3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3">
        <f>J91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106</v>
      </c>
    </row>
    <row r="64" s="9" customFormat="1" ht="24.96" customHeight="1">
      <c r="A64" s="9"/>
      <c r="B64" s="175"/>
      <c r="C64" s="176"/>
      <c r="D64" s="177" t="s">
        <v>185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186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187</v>
      </c>
      <c r="E66" s="183"/>
      <c r="F66" s="183"/>
      <c r="G66" s="183"/>
      <c r="H66" s="183"/>
      <c r="I66" s="183"/>
      <c r="J66" s="184">
        <f>J107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188</v>
      </c>
      <c r="E67" s="183"/>
      <c r="F67" s="183"/>
      <c r="G67" s="183"/>
      <c r="H67" s="183"/>
      <c r="I67" s="183"/>
      <c r="J67" s="184">
        <f>J121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189</v>
      </c>
      <c r="E68" s="183"/>
      <c r="F68" s="183"/>
      <c r="G68" s="183"/>
      <c r="H68" s="183"/>
      <c r="I68" s="183"/>
      <c r="J68" s="184">
        <f>J126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190</v>
      </c>
      <c r="E69" s="183"/>
      <c r="F69" s="183"/>
      <c r="G69" s="183"/>
      <c r="H69" s="183"/>
      <c r="I69" s="183"/>
      <c r="J69" s="184">
        <f>J131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110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70" t="str">
        <f>E7</f>
        <v>VD Dolní Beřkovice a VD Obříství, sanace nadjezí a podjezí</v>
      </c>
      <c r="F79" s="32"/>
      <c r="G79" s="32"/>
      <c r="H79" s="32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98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99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100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70" t="str">
        <f>E11</f>
        <v>VON - Vedlejší a ostatní náklady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VD Obříství</v>
      </c>
      <c r="G85" s="40"/>
      <c r="H85" s="40"/>
      <c r="I85" s="32" t="s">
        <v>23</v>
      </c>
      <c r="J85" s="73" t="str">
        <f>IF(J14="","",J14)</f>
        <v>24.7.2025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40.05" customHeight="1">
      <c r="A87" s="38"/>
      <c r="B87" s="39"/>
      <c r="C87" s="32" t="s">
        <v>25</v>
      </c>
      <c r="D87" s="40"/>
      <c r="E87" s="40"/>
      <c r="F87" s="27" t="str">
        <f>E17</f>
        <v>Povodí Labe, státní podnik</v>
      </c>
      <c r="G87" s="40"/>
      <c r="H87" s="40"/>
      <c r="I87" s="32" t="s">
        <v>33</v>
      </c>
      <c r="J87" s="36" t="str">
        <f>E23</f>
        <v>P. Děták, Riegrova 1756/51, 370 01 Č. Budějovice 3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31</v>
      </c>
      <c r="D88" s="40"/>
      <c r="E88" s="40"/>
      <c r="F88" s="27" t="str">
        <f>IF(E20="","",E20)</f>
        <v>Vyplň údaj</v>
      </c>
      <c r="G88" s="40"/>
      <c r="H88" s="40"/>
      <c r="I88" s="32" t="s">
        <v>36</v>
      </c>
      <c r="J88" s="36" t="str">
        <f>E26</f>
        <v xml:space="preserve"> 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111</v>
      </c>
      <c r="D90" s="189" t="s">
        <v>58</v>
      </c>
      <c r="E90" s="189" t="s">
        <v>54</v>
      </c>
      <c r="F90" s="189" t="s">
        <v>55</v>
      </c>
      <c r="G90" s="189" t="s">
        <v>112</v>
      </c>
      <c r="H90" s="189" t="s">
        <v>113</v>
      </c>
      <c r="I90" s="189" t="s">
        <v>114</v>
      </c>
      <c r="J90" s="190" t="s">
        <v>105</v>
      </c>
      <c r="K90" s="191" t="s">
        <v>115</v>
      </c>
      <c r="L90" s="192"/>
      <c r="M90" s="93" t="s">
        <v>19</v>
      </c>
      <c r="N90" s="94" t="s">
        <v>43</v>
      </c>
      <c r="O90" s="94" t="s">
        <v>116</v>
      </c>
      <c r="P90" s="94" t="s">
        <v>117</v>
      </c>
      <c r="Q90" s="94" t="s">
        <v>118</v>
      </c>
      <c r="R90" s="94" t="s">
        <v>119</v>
      </c>
      <c r="S90" s="94" t="s">
        <v>120</v>
      </c>
      <c r="T90" s="95" t="s">
        <v>121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100" t="s">
        <v>122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6"/>
      <c r="N91" s="194"/>
      <c r="O91" s="97"/>
      <c r="P91" s="195">
        <f>P92</f>
        <v>0</v>
      </c>
      <c r="Q91" s="97"/>
      <c r="R91" s="195">
        <f>R92</f>
        <v>0</v>
      </c>
      <c r="S91" s="97"/>
      <c r="T91" s="196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72</v>
      </c>
      <c r="AU91" s="17" t="s">
        <v>106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72</v>
      </c>
      <c r="E92" s="201" t="s">
        <v>191</v>
      </c>
      <c r="F92" s="201" t="s">
        <v>192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P93+P107+P121+P126+P131</f>
        <v>0</v>
      </c>
      <c r="Q92" s="206"/>
      <c r="R92" s="207">
        <f>R93+R107+R121+R126+R131</f>
        <v>0</v>
      </c>
      <c r="S92" s="206"/>
      <c r="T92" s="208">
        <f>T93+T107+T121+T126+T131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131</v>
      </c>
      <c r="AT92" s="210" t="s">
        <v>72</v>
      </c>
      <c r="AU92" s="210" t="s">
        <v>73</v>
      </c>
      <c r="AY92" s="209" t="s">
        <v>125</v>
      </c>
      <c r="BK92" s="211">
        <f>BK93+BK107+BK121+BK126+BK131</f>
        <v>0</v>
      </c>
    </row>
    <row r="93" s="12" customFormat="1" ht="22.8" customHeight="1">
      <c r="A93" s="12"/>
      <c r="B93" s="198"/>
      <c r="C93" s="199"/>
      <c r="D93" s="200" t="s">
        <v>72</v>
      </c>
      <c r="E93" s="212" t="s">
        <v>193</v>
      </c>
      <c r="F93" s="212" t="s">
        <v>194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SUM(P94:P106)</f>
        <v>0</v>
      </c>
      <c r="Q93" s="206"/>
      <c r="R93" s="207">
        <f>SUM(R94:R106)</f>
        <v>0</v>
      </c>
      <c r="S93" s="206"/>
      <c r="T93" s="208">
        <f>SUM(T94:T106)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80</v>
      </c>
      <c r="AT93" s="210" t="s">
        <v>72</v>
      </c>
      <c r="AU93" s="210" t="s">
        <v>80</v>
      </c>
      <c r="AY93" s="209" t="s">
        <v>125</v>
      </c>
      <c r="BK93" s="211">
        <f>SUM(BK94:BK106)</f>
        <v>0</v>
      </c>
    </row>
    <row r="94" s="2" customFormat="1" ht="16.5" customHeight="1">
      <c r="A94" s="38"/>
      <c r="B94" s="39"/>
      <c r="C94" s="214" t="s">
        <v>80</v>
      </c>
      <c r="D94" s="214" t="s">
        <v>127</v>
      </c>
      <c r="E94" s="215" t="s">
        <v>195</v>
      </c>
      <c r="F94" s="216" t="s">
        <v>196</v>
      </c>
      <c r="G94" s="217" t="s">
        <v>197</v>
      </c>
      <c r="H94" s="218">
        <v>1</v>
      </c>
      <c r="I94" s="219"/>
      <c r="J94" s="220">
        <f>ROUND(I94*H94,2)</f>
        <v>0</v>
      </c>
      <c r="K94" s="221"/>
      <c r="L94" s="44"/>
      <c r="M94" s="222" t="s">
        <v>19</v>
      </c>
      <c r="N94" s="223" t="s">
        <v>46</v>
      </c>
      <c r="O94" s="85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6" t="s">
        <v>131</v>
      </c>
      <c r="AT94" s="226" t="s">
        <v>127</v>
      </c>
      <c r="AU94" s="226" t="s">
        <v>82</v>
      </c>
      <c r="AY94" s="17" t="s">
        <v>125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7" t="s">
        <v>131</v>
      </c>
      <c r="BK94" s="227">
        <f>ROUND(I94*H94,2)</f>
        <v>0</v>
      </c>
      <c r="BL94" s="17" t="s">
        <v>131</v>
      </c>
      <c r="BM94" s="226" t="s">
        <v>82</v>
      </c>
    </row>
    <row r="95" s="13" customFormat="1">
      <c r="A95" s="13"/>
      <c r="B95" s="228"/>
      <c r="C95" s="229"/>
      <c r="D95" s="230" t="s">
        <v>132</v>
      </c>
      <c r="E95" s="231" t="s">
        <v>19</v>
      </c>
      <c r="F95" s="232" t="s">
        <v>198</v>
      </c>
      <c r="G95" s="229"/>
      <c r="H95" s="231" t="s">
        <v>19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132</v>
      </c>
      <c r="AU95" s="238" t="s">
        <v>82</v>
      </c>
      <c r="AV95" s="13" t="s">
        <v>80</v>
      </c>
      <c r="AW95" s="13" t="s">
        <v>35</v>
      </c>
      <c r="AX95" s="13" t="s">
        <v>73</v>
      </c>
      <c r="AY95" s="238" t="s">
        <v>125</v>
      </c>
    </row>
    <row r="96" s="13" customFormat="1">
      <c r="A96" s="13"/>
      <c r="B96" s="228"/>
      <c r="C96" s="229"/>
      <c r="D96" s="230" t="s">
        <v>132</v>
      </c>
      <c r="E96" s="231" t="s">
        <v>19</v>
      </c>
      <c r="F96" s="232" t="s">
        <v>199</v>
      </c>
      <c r="G96" s="229"/>
      <c r="H96" s="231" t="s">
        <v>19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132</v>
      </c>
      <c r="AU96" s="238" t="s">
        <v>82</v>
      </c>
      <c r="AV96" s="13" t="s">
        <v>80</v>
      </c>
      <c r="AW96" s="13" t="s">
        <v>35</v>
      </c>
      <c r="AX96" s="13" t="s">
        <v>73</v>
      </c>
      <c r="AY96" s="238" t="s">
        <v>125</v>
      </c>
    </row>
    <row r="97" s="13" customFormat="1">
      <c r="A97" s="13"/>
      <c r="B97" s="228"/>
      <c r="C97" s="229"/>
      <c r="D97" s="230" t="s">
        <v>132</v>
      </c>
      <c r="E97" s="231" t="s">
        <v>19</v>
      </c>
      <c r="F97" s="232" t="s">
        <v>200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132</v>
      </c>
      <c r="AU97" s="238" t="s">
        <v>82</v>
      </c>
      <c r="AV97" s="13" t="s">
        <v>80</v>
      </c>
      <c r="AW97" s="13" t="s">
        <v>35</v>
      </c>
      <c r="AX97" s="13" t="s">
        <v>73</v>
      </c>
      <c r="AY97" s="238" t="s">
        <v>125</v>
      </c>
    </row>
    <row r="98" s="13" customFormat="1">
      <c r="A98" s="13"/>
      <c r="B98" s="228"/>
      <c r="C98" s="229"/>
      <c r="D98" s="230" t="s">
        <v>132</v>
      </c>
      <c r="E98" s="231" t="s">
        <v>19</v>
      </c>
      <c r="F98" s="232" t="s">
        <v>201</v>
      </c>
      <c r="G98" s="229"/>
      <c r="H98" s="231" t="s">
        <v>19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132</v>
      </c>
      <c r="AU98" s="238" t="s">
        <v>82</v>
      </c>
      <c r="AV98" s="13" t="s">
        <v>80</v>
      </c>
      <c r="AW98" s="13" t="s">
        <v>35</v>
      </c>
      <c r="AX98" s="13" t="s">
        <v>73</v>
      </c>
      <c r="AY98" s="238" t="s">
        <v>125</v>
      </c>
    </row>
    <row r="99" s="14" customFormat="1">
      <c r="A99" s="14"/>
      <c r="B99" s="239"/>
      <c r="C99" s="240"/>
      <c r="D99" s="230" t="s">
        <v>132</v>
      </c>
      <c r="E99" s="241" t="s">
        <v>19</v>
      </c>
      <c r="F99" s="242" t="s">
        <v>80</v>
      </c>
      <c r="G99" s="240"/>
      <c r="H99" s="243">
        <v>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132</v>
      </c>
      <c r="AU99" s="249" t="s">
        <v>82</v>
      </c>
      <c r="AV99" s="14" t="s">
        <v>82</v>
      </c>
      <c r="AW99" s="14" t="s">
        <v>35</v>
      </c>
      <c r="AX99" s="14" t="s">
        <v>73</v>
      </c>
      <c r="AY99" s="249" t="s">
        <v>125</v>
      </c>
    </row>
    <row r="100" s="15" customFormat="1">
      <c r="A100" s="15"/>
      <c r="B100" s="250"/>
      <c r="C100" s="251"/>
      <c r="D100" s="230" t="s">
        <v>132</v>
      </c>
      <c r="E100" s="252" t="s">
        <v>19</v>
      </c>
      <c r="F100" s="253" t="s">
        <v>138</v>
      </c>
      <c r="G100" s="251"/>
      <c r="H100" s="254">
        <v>1</v>
      </c>
      <c r="I100" s="255"/>
      <c r="J100" s="251"/>
      <c r="K100" s="251"/>
      <c r="L100" s="256"/>
      <c r="M100" s="257"/>
      <c r="N100" s="258"/>
      <c r="O100" s="258"/>
      <c r="P100" s="258"/>
      <c r="Q100" s="258"/>
      <c r="R100" s="258"/>
      <c r="S100" s="258"/>
      <c r="T100" s="25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0" t="s">
        <v>132</v>
      </c>
      <c r="AU100" s="260" t="s">
        <v>82</v>
      </c>
      <c r="AV100" s="15" t="s">
        <v>131</v>
      </c>
      <c r="AW100" s="15" t="s">
        <v>35</v>
      </c>
      <c r="AX100" s="15" t="s">
        <v>80</v>
      </c>
      <c r="AY100" s="260" t="s">
        <v>125</v>
      </c>
    </row>
    <row r="101" s="2" customFormat="1" ht="16.5" customHeight="1">
      <c r="A101" s="38"/>
      <c r="B101" s="39"/>
      <c r="C101" s="214" t="s">
        <v>82</v>
      </c>
      <c r="D101" s="214" t="s">
        <v>127</v>
      </c>
      <c r="E101" s="215" t="s">
        <v>202</v>
      </c>
      <c r="F101" s="216" t="s">
        <v>203</v>
      </c>
      <c r="G101" s="217" t="s">
        <v>204</v>
      </c>
      <c r="H101" s="218">
        <v>1</v>
      </c>
      <c r="I101" s="219"/>
      <c r="J101" s="220">
        <f>ROUND(I101*H101,2)</f>
        <v>0</v>
      </c>
      <c r="K101" s="221"/>
      <c r="L101" s="44"/>
      <c r="M101" s="222" t="s">
        <v>19</v>
      </c>
      <c r="N101" s="223" t="s">
        <v>46</v>
      </c>
      <c r="O101" s="85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6" t="s">
        <v>131</v>
      </c>
      <c r="AT101" s="226" t="s">
        <v>127</v>
      </c>
      <c r="AU101" s="226" t="s">
        <v>82</v>
      </c>
      <c r="AY101" s="17" t="s">
        <v>125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131</v>
      </c>
      <c r="BK101" s="227">
        <f>ROUND(I101*H101,2)</f>
        <v>0</v>
      </c>
      <c r="BL101" s="17" t="s">
        <v>131</v>
      </c>
      <c r="BM101" s="226" t="s">
        <v>131</v>
      </c>
    </row>
    <row r="102" s="13" customFormat="1">
      <c r="A102" s="13"/>
      <c r="B102" s="228"/>
      <c r="C102" s="229"/>
      <c r="D102" s="230" t="s">
        <v>132</v>
      </c>
      <c r="E102" s="231" t="s">
        <v>19</v>
      </c>
      <c r="F102" s="232" t="s">
        <v>205</v>
      </c>
      <c r="G102" s="229"/>
      <c r="H102" s="231" t="s">
        <v>19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132</v>
      </c>
      <c r="AU102" s="238" t="s">
        <v>82</v>
      </c>
      <c r="AV102" s="13" t="s">
        <v>80</v>
      </c>
      <c r="AW102" s="13" t="s">
        <v>35</v>
      </c>
      <c r="AX102" s="13" t="s">
        <v>73</v>
      </c>
      <c r="AY102" s="238" t="s">
        <v>125</v>
      </c>
    </row>
    <row r="103" s="13" customFormat="1">
      <c r="A103" s="13"/>
      <c r="B103" s="228"/>
      <c r="C103" s="229"/>
      <c r="D103" s="230" t="s">
        <v>132</v>
      </c>
      <c r="E103" s="231" t="s">
        <v>19</v>
      </c>
      <c r="F103" s="232" t="s">
        <v>206</v>
      </c>
      <c r="G103" s="229"/>
      <c r="H103" s="231" t="s">
        <v>19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132</v>
      </c>
      <c r="AU103" s="238" t="s">
        <v>82</v>
      </c>
      <c r="AV103" s="13" t="s">
        <v>80</v>
      </c>
      <c r="AW103" s="13" t="s">
        <v>35</v>
      </c>
      <c r="AX103" s="13" t="s">
        <v>73</v>
      </c>
      <c r="AY103" s="238" t="s">
        <v>125</v>
      </c>
    </row>
    <row r="104" s="13" customFormat="1">
      <c r="A104" s="13"/>
      <c r="B104" s="228"/>
      <c r="C104" s="229"/>
      <c r="D104" s="230" t="s">
        <v>132</v>
      </c>
      <c r="E104" s="231" t="s">
        <v>19</v>
      </c>
      <c r="F104" s="232" t="s">
        <v>207</v>
      </c>
      <c r="G104" s="229"/>
      <c r="H104" s="231" t="s">
        <v>19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132</v>
      </c>
      <c r="AU104" s="238" t="s">
        <v>82</v>
      </c>
      <c r="AV104" s="13" t="s">
        <v>80</v>
      </c>
      <c r="AW104" s="13" t="s">
        <v>35</v>
      </c>
      <c r="AX104" s="13" t="s">
        <v>73</v>
      </c>
      <c r="AY104" s="238" t="s">
        <v>125</v>
      </c>
    </row>
    <row r="105" s="14" customFormat="1">
      <c r="A105" s="14"/>
      <c r="B105" s="239"/>
      <c r="C105" s="240"/>
      <c r="D105" s="230" t="s">
        <v>132</v>
      </c>
      <c r="E105" s="241" t="s">
        <v>19</v>
      </c>
      <c r="F105" s="242" t="s">
        <v>208</v>
      </c>
      <c r="G105" s="240"/>
      <c r="H105" s="243">
        <v>1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9" t="s">
        <v>132</v>
      </c>
      <c r="AU105" s="249" t="s">
        <v>82</v>
      </c>
      <c r="AV105" s="14" t="s">
        <v>82</v>
      </c>
      <c r="AW105" s="14" t="s">
        <v>35</v>
      </c>
      <c r="AX105" s="14" t="s">
        <v>73</v>
      </c>
      <c r="AY105" s="249" t="s">
        <v>125</v>
      </c>
    </row>
    <row r="106" s="15" customFormat="1">
      <c r="A106" s="15"/>
      <c r="B106" s="250"/>
      <c r="C106" s="251"/>
      <c r="D106" s="230" t="s">
        <v>132</v>
      </c>
      <c r="E106" s="252" t="s">
        <v>19</v>
      </c>
      <c r="F106" s="253" t="s">
        <v>138</v>
      </c>
      <c r="G106" s="251"/>
      <c r="H106" s="254">
        <v>1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0" t="s">
        <v>132</v>
      </c>
      <c r="AU106" s="260" t="s">
        <v>82</v>
      </c>
      <c r="AV106" s="15" t="s">
        <v>131</v>
      </c>
      <c r="AW106" s="15" t="s">
        <v>35</v>
      </c>
      <c r="AX106" s="15" t="s">
        <v>80</v>
      </c>
      <c r="AY106" s="260" t="s">
        <v>125</v>
      </c>
    </row>
    <row r="107" s="12" customFormat="1" ht="22.8" customHeight="1">
      <c r="A107" s="12"/>
      <c r="B107" s="198"/>
      <c r="C107" s="199"/>
      <c r="D107" s="200" t="s">
        <v>72</v>
      </c>
      <c r="E107" s="212" t="s">
        <v>209</v>
      </c>
      <c r="F107" s="212" t="s">
        <v>210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SUM(P108:P120)</f>
        <v>0</v>
      </c>
      <c r="Q107" s="206"/>
      <c r="R107" s="207">
        <f>SUM(R108:R120)</f>
        <v>0</v>
      </c>
      <c r="S107" s="206"/>
      <c r="T107" s="208">
        <f>SUM(T108:T120)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80</v>
      </c>
      <c r="AT107" s="210" t="s">
        <v>72</v>
      </c>
      <c r="AU107" s="210" t="s">
        <v>80</v>
      </c>
      <c r="AY107" s="209" t="s">
        <v>125</v>
      </c>
      <c r="BK107" s="211">
        <f>SUM(BK108:BK120)</f>
        <v>0</v>
      </c>
    </row>
    <row r="108" s="2" customFormat="1" ht="49.05" customHeight="1">
      <c r="A108" s="38"/>
      <c r="B108" s="39"/>
      <c r="C108" s="214" t="s">
        <v>145</v>
      </c>
      <c r="D108" s="214" t="s">
        <v>127</v>
      </c>
      <c r="E108" s="215" t="s">
        <v>211</v>
      </c>
      <c r="F108" s="216" t="s">
        <v>212</v>
      </c>
      <c r="G108" s="217" t="s">
        <v>213</v>
      </c>
      <c r="H108" s="218">
        <v>1</v>
      </c>
      <c r="I108" s="219"/>
      <c r="J108" s="220">
        <f>ROUND(I108*H108,2)</f>
        <v>0</v>
      </c>
      <c r="K108" s="221"/>
      <c r="L108" s="44"/>
      <c r="M108" s="222" t="s">
        <v>19</v>
      </c>
      <c r="N108" s="223" t="s">
        <v>46</v>
      </c>
      <c r="O108" s="85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6" t="s">
        <v>131</v>
      </c>
      <c r="AT108" s="226" t="s">
        <v>127</v>
      </c>
      <c r="AU108" s="226" t="s">
        <v>82</v>
      </c>
      <c r="AY108" s="17" t="s">
        <v>125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7" t="s">
        <v>131</v>
      </c>
      <c r="BK108" s="227">
        <f>ROUND(I108*H108,2)</f>
        <v>0</v>
      </c>
      <c r="BL108" s="17" t="s">
        <v>131</v>
      </c>
      <c r="BM108" s="226" t="s">
        <v>148</v>
      </c>
    </row>
    <row r="109" s="13" customFormat="1">
      <c r="A109" s="13"/>
      <c r="B109" s="228"/>
      <c r="C109" s="229"/>
      <c r="D109" s="230" t="s">
        <v>132</v>
      </c>
      <c r="E109" s="231" t="s">
        <v>19</v>
      </c>
      <c r="F109" s="232" t="s">
        <v>198</v>
      </c>
      <c r="G109" s="229"/>
      <c r="H109" s="231" t="s">
        <v>19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132</v>
      </c>
      <c r="AU109" s="238" t="s">
        <v>82</v>
      </c>
      <c r="AV109" s="13" t="s">
        <v>80</v>
      </c>
      <c r="AW109" s="13" t="s">
        <v>35</v>
      </c>
      <c r="AX109" s="13" t="s">
        <v>73</v>
      </c>
      <c r="AY109" s="238" t="s">
        <v>125</v>
      </c>
    </row>
    <row r="110" s="14" customFormat="1">
      <c r="A110" s="14"/>
      <c r="B110" s="239"/>
      <c r="C110" s="240"/>
      <c r="D110" s="230" t="s">
        <v>132</v>
      </c>
      <c r="E110" s="241" t="s">
        <v>19</v>
      </c>
      <c r="F110" s="242" t="s">
        <v>80</v>
      </c>
      <c r="G110" s="240"/>
      <c r="H110" s="243">
        <v>1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132</v>
      </c>
      <c r="AU110" s="249" t="s">
        <v>82</v>
      </c>
      <c r="AV110" s="14" t="s">
        <v>82</v>
      </c>
      <c r="AW110" s="14" t="s">
        <v>35</v>
      </c>
      <c r="AX110" s="14" t="s">
        <v>73</v>
      </c>
      <c r="AY110" s="249" t="s">
        <v>125</v>
      </c>
    </row>
    <row r="111" s="15" customFormat="1">
      <c r="A111" s="15"/>
      <c r="B111" s="250"/>
      <c r="C111" s="251"/>
      <c r="D111" s="230" t="s">
        <v>132</v>
      </c>
      <c r="E111" s="252" t="s">
        <v>19</v>
      </c>
      <c r="F111" s="253" t="s">
        <v>138</v>
      </c>
      <c r="G111" s="251"/>
      <c r="H111" s="254">
        <v>1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0" t="s">
        <v>132</v>
      </c>
      <c r="AU111" s="260" t="s">
        <v>82</v>
      </c>
      <c r="AV111" s="15" t="s">
        <v>131</v>
      </c>
      <c r="AW111" s="15" t="s">
        <v>35</v>
      </c>
      <c r="AX111" s="15" t="s">
        <v>80</v>
      </c>
      <c r="AY111" s="260" t="s">
        <v>125</v>
      </c>
    </row>
    <row r="112" s="2" customFormat="1" ht="44.25" customHeight="1">
      <c r="A112" s="38"/>
      <c r="B112" s="39"/>
      <c r="C112" s="214" t="s">
        <v>131</v>
      </c>
      <c r="D112" s="214" t="s">
        <v>127</v>
      </c>
      <c r="E112" s="215" t="s">
        <v>214</v>
      </c>
      <c r="F112" s="216" t="s">
        <v>215</v>
      </c>
      <c r="G112" s="217" t="s">
        <v>213</v>
      </c>
      <c r="H112" s="218">
        <v>1</v>
      </c>
      <c r="I112" s="219"/>
      <c r="J112" s="220">
        <f>ROUND(I112*H112,2)</f>
        <v>0</v>
      </c>
      <c r="K112" s="221"/>
      <c r="L112" s="44"/>
      <c r="M112" s="222" t="s">
        <v>19</v>
      </c>
      <c r="N112" s="223" t="s">
        <v>46</v>
      </c>
      <c r="O112" s="85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6" t="s">
        <v>131</v>
      </c>
      <c r="AT112" s="226" t="s">
        <v>127</v>
      </c>
      <c r="AU112" s="226" t="s">
        <v>82</v>
      </c>
      <c r="AY112" s="17" t="s">
        <v>125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7" t="s">
        <v>131</v>
      </c>
      <c r="BK112" s="227">
        <f>ROUND(I112*H112,2)</f>
        <v>0</v>
      </c>
      <c r="BL112" s="17" t="s">
        <v>131</v>
      </c>
      <c r="BM112" s="226" t="s">
        <v>154</v>
      </c>
    </row>
    <row r="113" s="13" customFormat="1">
      <c r="A113" s="13"/>
      <c r="B113" s="228"/>
      <c r="C113" s="229"/>
      <c r="D113" s="230" t="s">
        <v>132</v>
      </c>
      <c r="E113" s="231" t="s">
        <v>19</v>
      </c>
      <c r="F113" s="232" t="s">
        <v>198</v>
      </c>
      <c r="G113" s="229"/>
      <c r="H113" s="231" t="s">
        <v>19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132</v>
      </c>
      <c r="AU113" s="238" t="s">
        <v>82</v>
      </c>
      <c r="AV113" s="13" t="s">
        <v>80</v>
      </c>
      <c r="AW113" s="13" t="s">
        <v>35</v>
      </c>
      <c r="AX113" s="13" t="s">
        <v>73</v>
      </c>
      <c r="AY113" s="238" t="s">
        <v>125</v>
      </c>
    </row>
    <row r="114" s="14" customFormat="1">
      <c r="A114" s="14"/>
      <c r="B114" s="239"/>
      <c r="C114" s="240"/>
      <c r="D114" s="230" t="s">
        <v>132</v>
      </c>
      <c r="E114" s="241" t="s">
        <v>19</v>
      </c>
      <c r="F114" s="242" t="s">
        <v>80</v>
      </c>
      <c r="G114" s="240"/>
      <c r="H114" s="243">
        <v>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132</v>
      </c>
      <c r="AU114" s="249" t="s">
        <v>82</v>
      </c>
      <c r="AV114" s="14" t="s">
        <v>82</v>
      </c>
      <c r="AW114" s="14" t="s">
        <v>35</v>
      </c>
      <c r="AX114" s="14" t="s">
        <v>73</v>
      </c>
      <c r="AY114" s="249" t="s">
        <v>125</v>
      </c>
    </row>
    <row r="115" s="15" customFormat="1">
      <c r="A115" s="15"/>
      <c r="B115" s="250"/>
      <c r="C115" s="251"/>
      <c r="D115" s="230" t="s">
        <v>132</v>
      </c>
      <c r="E115" s="252" t="s">
        <v>19</v>
      </c>
      <c r="F115" s="253" t="s">
        <v>138</v>
      </c>
      <c r="G115" s="251"/>
      <c r="H115" s="254">
        <v>1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0" t="s">
        <v>132</v>
      </c>
      <c r="AU115" s="260" t="s">
        <v>82</v>
      </c>
      <c r="AV115" s="15" t="s">
        <v>131</v>
      </c>
      <c r="AW115" s="15" t="s">
        <v>35</v>
      </c>
      <c r="AX115" s="15" t="s">
        <v>80</v>
      </c>
      <c r="AY115" s="260" t="s">
        <v>125</v>
      </c>
    </row>
    <row r="116" s="2" customFormat="1" ht="16.5" customHeight="1">
      <c r="A116" s="38"/>
      <c r="B116" s="39"/>
      <c r="C116" s="214" t="s">
        <v>157</v>
      </c>
      <c r="D116" s="214" t="s">
        <v>127</v>
      </c>
      <c r="E116" s="215" t="s">
        <v>216</v>
      </c>
      <c r="F116" s="216" t="s">
        <v>217</v>
      </c>
      <c r="G116" s="217" t="s">
        <v>197</v>
      </c>
      <c r="H116" s="218">
        <v>1</v>
      </c>
      <c r="I116" s="219"/>
      <c r="J116" s="220">
        <f>ROUND(I116*H116,2)</f>
        <v>0</v>
      </c>
      <c r="K116" s="221"/>
      <c r="L116" s="44"/>
      <c r="M116" s="222" t="s">
        <v>19</v>
      </c>
      <c r="N116" s="223" t="s">
        <v>46</v>
      </c>
      <c r="O116" s="85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6" t="s">
        <v>131</v>
      </c>
      <c r="AT116" s="226" t="s">
        <v>127</v>
      </c>
      <c r="AU116" s="226" t="s">
        <v>82</v>
      </c>
      <c r="AY116" s="17" t="s">
        <v>125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7" t="s">
        <v>131</v>
      </c>
      <c r="BK116" s="227">
        <f>ROUND(I116*H116,2)</f>
        <v>0</v>
      </c>
      <c r="BL116" s="17" t="s">
        <v>131</v>
      </c>
      <c r="BM116" s="226" t="s">
        <v>160</v>
      </c>
    </row>
    <row r="117" s="13" customFormat="1">
      <c r="A117" s="13"/>
      <c r="B117" s="228"/>
      <c r="C117" s="229"/>
      <c r="D117" s="230" t="s">
        <v>132</v>
      </c>
      <c r="E117" s="231" t="s">
        <v>19</v>
      </c>
      <c r="F117" s="232" t="s">
        <v>218</v>
      </c>
      <c r="G117" s="229"/>
      <c r="H117" s="231" t="s">
        <v>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132</v>
      </c>
      <c r="AU117" s="238" t="s">
        <v>82</v>
      </c>
      <c r="AV117" s="13" t="s">
        <v>80</v>
      </c>
      <c r="AW117" s="13" t="s">
        <v>35</v>
      </c>
      <c r="AX117" s="13" t="s">
        <v>73</v>
      </c>
      <c r="AY117" s="238" t="s">
        <v>125</v>
      </c>
    </row>
    <row r="118" s="13" customFormat="1">
      <c r="A118" s="13"/>
      <c r="B118" s="228"/>
      <c r="C118" s="229"/>
      <c r="D118" s="230" t="s">
        <v>132</v>
      </c>
      <c r="E118" s="231" t="s">
        <v>19</v>
      </c>
      <c r="F118" s="232" t="s">
        <v>219</v>
      </c>
      <c r="G118" s="229"/>
      <c r="H118" s="231" t="s">
        <v>19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132</v>
      </c>
      <c r="AU118" s="238" t="s">
        <v>82</v>
      </c>
      <c r="AV118" s="13" t="s">
        <v>80</v>
      </c>
      <c r="AW118" s="13" t="s">
        <v>35</v>
      </c>
      <c r="AX118" s="13" t="s">
        <v>73</v>
      </c>
      <c r="AY118" s="238" t="s">
        <v>125</v>
      </c>
    </row>
    <row r="119" s="14" customFormat="1">
      <c r="A119" s="14"/>
      <c r="B119" s="239"/>
      <c r="C119" s="240"/>
      <c r="D119" s="230" t="s">
        <v>132</v>
      </c>
      <c r="E119" s="241" t="s">
        <v>19</v>
      </c>
      <c r="F119" s="242" t="s">
        <v>80</v>
      </c>
      <c r="G119" s="240"/>
      <c r="H119" s="243">
        <v>1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132</v>
      </c>
      <c r="AU119" s="249" t="s">
        <v>82</v>
      </c>
      <c r="AV119" s="14" t="s">
        <v>82</v>
      </c>
      <c r="AW119" s="14" t="s">
        <v>35</v>
      </c>
      <c r="AX119" s="14" t="s">
        <v>73</v>
      </c>
      <c r="AY119" s="249" t="s">
        <v>125</v>
      </c>
    </row>
    <row r="120" s="15" customFormat="1">
      <c r="A120" s="15"/>
      <c r="B120" s="250"/>
      <c r="C120" s="251"/>
      <c r="D120" s="230" t="s">
        <v>132</v>
      </c>
      <c r="E120" s="252" t="s">
        <v>19</v>
      </c>
      <c r="F120" s="253" t="s">
        <v>138</v>
      </c>
      <c r="G120" s="251"/>
      <c r="H120" s="254">
        <v>1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0" t="s">
        <v>132</v>
      </c>
      <c r="AU120" s="260" t="s">
        <v>82</v>
      </c>
      <c r="AV120" s="15" t="s">
        <v>131</v>
      </c>
      <c r="AW120" s="15" t="s">
        <v>35</v>
      </c>
      <c r="AX120" s="15" t="s">
        <v>80</v>
      </c>
      <c r="AY120" s="260" t="s">
        <v>125</v>
      </c>
    </row>
    <row r="121" s="12" customFormat="1" ht="22.8" customHeight="1">
      <c r="A121" s="12"/>
      <c r="B121" s="198"/>
      <c r="C121" s="199"/>
      <c r="D121" s="200" t="s">
        <v>72</v>
      </c>
      <c r="E121" s="212" t="s">
        <v>220</v>
      </c>
      <c r="F121" s="212" t="s">
        <v>221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SUM(P122:P125)</f>
        <v>0</v>
      </c>
      <c r="Q121" s="206"/>
      <c r="R121" s="207">
        <f>SUM(R122:R125)</f>
        <v>0</v>
      </c>
      <c r="S121" s="206"/>
      <c r="T121" s="208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80</v>
      </c>
      <c r="AT121" s="210" t="s">
        <v>72</v>
      </c>
      <c r="AU121" s="210" t="s">
        <v>80</v>
      </c>
      <c r="AY121" s="209" t="s">
        <v>125</v>
      </c>
      <c r="BK121" s="211">
        <f>SUM(BK122:BK125)</f>
        <v>0</v>
      </c>
    </row>
    <row r="122" s="2" customFormat="1" ht="24.15" customHeight="1">
      <c r="A122" s="38"/>
      <c r="B122" s="39"/>
      <c r="C122" s="214" t="s">
        <v>148</v>
      </c>
      <c r="D122" s="214" t="s">
        <v>127</v>
      </c>
      <c r="E122" s="215" t="s">
        <v>222</v>
      </c>
      <c r="F122" s="216" t="s">
        <v>223</v>
      </c>
      <c r="G122" s="217" t="s">
        <v>197</v>
      </c>
      <c r="H122" s="218">
        <v>1</v>
      </c>
      <c r="I122" s="219"/>
      <c r="J122" s="220">
        <f>ROUND(I122*H122,2)</f>
        <v>0</v>
      </c>
      <c r="K122" s="221"/>
      <c r="L122" s="44"/>
      <c r="M122" s="222" t="s">
        <v>19</v>
      </c>
      <c r="N122" s="223" t="s">
        <v>46</v>
      </c>
      <c r="O122" s="85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6" t="s">
        <v>131</v>
      </c>
      <c r="AT122" s="226" t="s">
        <v>127</v>
      </c>
      <c r="AU122" s="226" t="s">
        <v>82</v>
      </c>
      <c r="AY122" s="17" t="s">
        <v>125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7" t="s">
        <v>131</v>
      </c>
      <c r="BK122" s="227">
        <f>ROUND(I122*H122,2)</f>
        <v>0</v>
      </c>
      <c r="BL122" s="17" t="s">
        <v>131</v>
      </c>
      <c r="BM122" s="226" t="s">
        <v>8</v>
      </c>
    </row>
    <row r="123" s="13" customFormat="1">
      <c r="A123" s="13"/>
      <c r="B123" s="228"/>
      <c r="C123" s="229"/>
      <c r="D123" s="230" t="s">
        <v>132</v>
      </c>
      <c r="E123" s="231" t="s">
        <v>19</v>
      </c>
      <c r="F123" s="232" t="s">
        <v>224</v>
      </c>
      <c r="G123" s="229"/>
      <c r="H123" s="231" t="s">
        <v>19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132</v>
      </c>
      <c r="AU123" s="238" t="s">
        <v>82</v>
      </c>
      <c r="AV123" s="13" t="s">
        <v>80</v>
      </c>
      <c r="AW123" s="13" t="s">
        <v>35</v>
      </c>
      <c r="AX123" s="13" t="s">
        <v>73</v>
      </c>
      <c r="AY123" s="238" t="s">
        <v>125</v>
      </c>
    </row>
    <row r="124" s="14" customFormat="1">
      <c r="A124" s="14"/>
      <c r="B124" s="239"/>
      <c r="C124" s="240"/>
      <c r="D124" s="230" t="s">
        <v>132</v>
      </c>
      <c r="E124" s="241" t="s">
        <v>19</v>
      </c>
      <c r="F124" s="242" t="s">
        <v>80</v>
      </c>
      <c r="G124" s="240"/>
      <c r="H124" s="243">
        <v>1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132</v>
      </c>
      <c r="AU124" s="249" t="s">
        <v>82</v>
      </c>
      <c r="AV124" s="14" t="s">
        <v>82</v>
      </c>
      <c r="AW124" s="14" t="s">
        <v>35</v>
      </c>
      <c r="AX124" s="14" t="s">
        <v>73</v>
      </c>
      <c r="AY124" s="249" t="s">
        <v>125</v>
      </c>
    </row>
    <row r="125" s="15" customFormat="1">
      <c r="A125" s="15"/>
      <c r="B125" s="250"/>
      <c r="C125" s="251"/>
      <c r="D125" s="230" t="s">
        <v>132</v>
      </c>
      <c r="E125" s="252" t="s">
        <v>19</v>
      </c>
      <c r="F125" s="253" t="s">
        <v>138</v>
      </c>
      <c r="G125" s="251"/>
      <c r="H125" s="254">
        <v>1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0" t="s">
        <v>132</v>
      </c>
      <c r="AU125" s="260" t="s">
        <v>82</v>
      </c>
      <c r="AV125" s="15" t="s">
        <v>131</v>
      </c>
      <c r="AW125" s="15" t="s">
        <v>35</v>
      </c>
      <c r="AX125" s="15" t="s">
        <v>80</v>
      </c>
      <c r="AY125" s="260" t="s">
        <v>125</v>
      </c>
    </row>
    <row r="126" s="12" customFormat="1" ht="22.8" customHeight="1">
      <c r="A126" s="12"/>
      <c r="B126" s="198"/>
      <c r="C126" s="199"/>
      <c r="D126" s="200" t="s">
        <v>72</v>
      </c>
      <c r="E126" s="212" t="s">
        <v>225</v>
      </c>
      <c r="F126" s="212" t="s">
        <v>226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SUM(P127:P130)</f>
        <v>0</v>
      </c>
      <c r="Q126" s="206"/>
      <c r="R126" s="207">
        <f>SUM(R127:R130)</f>
        <v>0</v>
      </c>
      <c r="S126" s="206"/>
      <c r="T126" s="20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80</v>
      </c>
      <c r="AT126" s="210" t="s">
        <v>72</v>
      </c>
      <c r="AU126" s="210" t="s">
        <v>80</v>
      </c>
      <c r="AY126" s="209" t="s">
        <v>125</v>
      </c>
      <c r="BK126" s="211">
        <f>SUM(BK127:BK130)</f>
        <v>0</v>
      </c>
    </row>
    <row r="127" s="2" customFormat="1" ht="16.5" customHeight="1">
      <c r="A127" s="38"/>
      <c r="B127" s="39"/>
      <c r="C127" s="214" t="s">
        <v>173</v>
      </c>
      <c r="D127" s="214" t="s">
        <v>127</v>
      </c>
      <c r="E127" s="215" t="s">
        <v>227</v>
      </c>
      <c r="F127" s="216" t="s">
        <v>228</v>
      </c>
      <c r="G127" s="217" t="s">
        <v>197</v>
      </c>
      <c r="H127" s="218">
        <v>1</v>
      </c>
      <c r="I127" s="219"/>
      <c r="J127" s="220">
        <f>ROUND(I127*H127,2)</f>
        <v>0</v>
      </c>
      <c r="K127" s="221"/>
      <c r="L127" s="44"/>
      <c r="M127" s="222" t="s">
        <v>19</v>
      </c>
      <c r="N127" s="223" t="s">
        <v>46</v>
      </c>
      <c r="O127" s="85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6" t="s">
        <v>131</v>
      </c>
      <c r="AT127" s="226" t="s">
        <v>127</v>
      </c>
      <c r="AU127" s="226" t="s">
        <v>82</v>
      </c>
      <c r="AY127" s="17" t="s">
        <v>125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7" t="s">
        <v>131</v>
      </c>
      <c r="BK127" s="227">
        <f>ROUND(I127*H127,2)</f>
        <v>0</v>
      </c>
      <c r="BL127" s="17" t="s">
        <v>131</v>
      </c>
      <c r="BM127" s="226" t="s">
        <v>176</v>
      </c>
    </row>
    <row r="128" s="13" customFormat="1">
      <c r="A128" s="13"/>
      <c r="B128" s="228"/>
      <c r="C128" s="229"/>
      <c r="D128" s="230" t="s">
        <v>132</v>
      </c>
      <c r="E128" s="231" t="s">
        <v>19</v>
      </c>
      <c r="F128" s="232" t="s">
        <v>229</v>
      </c>
      <c r="G128" s="229"/>
      <c r="H128" s="231" t="s">
        <v>19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132</v>
      </c>
      <c r="AU128" s="238" t="s">
        <v>82</v>
      </c>
      <c r="AV128" s="13" t="s">
        <v>80</v>
      </c>
      <c r="AW128" s="13" t="s">
        <v>35</v>
      </c>
      <c r="AX128" s="13" t="s">
        <v>73</v>
      </c>
      <c r="AY128" s="238" t="s">
        <v>125</v>
      </c>
    </row>
    <row r="129" s="14" customFormat="1">
      <c r="A129" s="14"/>
      <c r="B129" s="239"/>
      <c r="C129" s="240"/>
      <c r="D129" s="230" t="s">
        <v>132</v>
      </c>
      <c r="E129" s="241" t="s">
        <v>19</v>
      </c>
      <c r="F129" s="242" t="s">
        <v>80</v>
      </c>
      <c r="G129" s="240"/>
      <c r="H129" s="243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132</v>
      </c>
      <c r="AU129" s="249" t="s">
        <v>82</v>
      </c>
      <c r="AV129" s="14" t="s">
        <v>82</v>
      </c>
      <c r="AW129" s="14" t="s">
        <v>35</v>
      </c>
      <c r="AX129" s="14" t="s">
        <v>73</v>
      </c>
      <c r="AY129" s="249" t="s">
        <v>125</v>
      </c>
    </row>
    <row r="130" s="15" customFormat="1">
      <c r="A130" s="15"/>
      <c r="B130" s="250"/>
      <c r="C130" s="251"/>
      <c r="D130" s="230" t="s">
        <v>132</v>
      </c>
      <c r="E130" s="252" t="s">
        <v>19</v>
      </c>
      <c r="F130" s="253" t="s">
        <v>138</v>
      </c>
      <c r="G130" s="251"/>
      <c r="H130" s="254">
        <v>1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0" t="s">
        <v>132</v>
      </c>
      <c r="AU130" s="260" t="s">
        <v>82</v>
      </c>
      <c r="AV130" s="15" t="s">
        <v>131</v>
      </c>
      <c r="AW130" s="15" t="s">
        <v>35</v>
      </c>
      <c r="AX130" s="15" t="s">
        <v>80</v>
      </c>
      <c r="AY130" s="260" t="s">
        <v>125</v>
      </c>
    </row>
    <row r="131" s="12" customFormat="1" ht="22.8" customHeight="1">
      <c r="A131" s="12"/>
      <c r="B131" s="198"/>
      <c r="C131" s="199"/>
      <c r="D131" s="200" t="s">
        <v>72</v>
      </c>
      <c r="E131" s="212" t="s">
        <v>230</v>
      </c>
      <c r="F131" s="212" t="s">
        <v>231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SUM(P132:P169)</f>
        <v>0</v>
      </c>
      <c r="Q131" s="206"/>
      <c r="R131" s="207">
        <f>SUM(R132:R169)</f>
        <v>0</v>
      </c>
      <c r="S131" s="206"/>
      <c r="T131" s="208">
        <f>SUM(T132:T169)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80</v>
      </c>
      <c r="AT131" s="210" t="s">
        <v>72</v>
      </c>
      <c r="AU131" s="210" t="s">
        <v>80</v>
      </c>
      <c r="AY131" s="209" t="s">
        <v>125</v>
      </c>
      <c r="BK131" s="211">
        <f>SUM(BK132:BK169)</f>
        <v>0</v>
      </c>
    </row>
    <row r="132" s="2" customFormat="1" ht="49.05" customHeight="1">
      <c r="A132" s="38"/>
      <c r="B132" s="39"/>
      <c r="C132" s="214" t="s">
        <v>154</v>
      </c>
      <c r="D132" s="214" t="s">
        <v>127</v>
      </c>
      <c r="E132" s="215" t="s">
        <v>232</v>
      </c>
      <c r="F132" s="216" t="s">
        <v>233</v>
      </c>
      <c r="G132" s="217" t="s">
        <v>197</v>
      </c>
      <c r="H132" s="218">
        <v>1</v>
      </c>
      <c r="I132" s="219"/>
      <c r="J132" s="220">
        <f>ROUND(I132*H132,2)</f>
        <v>0</v>
      </c>
      <c r="K132" s="221"/>
      <c r="L132" s="44"/>
      <c r="M132" s="222" t="s">
        <v>19</v>
      </c>
      <c r="N132" s="223" t="s">
        <v>46</v>
      </c>
      <c r="O132" s="85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6" t="s">
        <v>131</v>
      </c>
      <c r="AT132" s="226" t="s">
        <v>127</v>
      </c>
      <c r="AU132" s="226" t="s">
        <v>82</v>
      </c>
      <c r="AY132" s="17" t="s">
        <v>125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7" t="s">
        <v>131</v>
      </c>
      <c r="BK132" s="227">
        <f>ROUND(I132*H132,2)</f>
        <v>0</v>
      </c>
      <c r="BL132" s="17" t="s">
        <v>131</v>
      </c>
      <c r="BM132" s="226" t="s">
        <v>182</v>
      </c>
    </row>
    <row r="133" s="13" customFormat="1">
      <c r="A133" s="13"/>
      <c r="B133" s="228"/>
      <c r="C133" s="229"/>
      <c r="D133" s="230" t="s">
        <v>132</v>
      </c>
      <c r="E133" s="231" t="s">
        <v>19</v>
      </c>
      <c r="F133" s="232" t="s">
        <v>234</v>
      </c>
      <c r="G133" s="229"/>
      <c r="H133" s="231" t="s">
        <v>19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132</v>
      </c>
      <c r="AU133" s="238" t="s">
        <v>82</v>
      </c>
      <c r="AV133" s="13" t="s">
        <v>80</v>
      </c>
      <c r="AW133" s="13" t="s">
        <v>35</v>
      </c>
      <c r="AX133" s="13" t="s">
        <v>73</v>
      </c>
      <c r="AY133" s="238" t="s">
        <v>125</v>
      </c>
    </row>
    <row r="134" s="14" customFormat="1">
      <c r="A134" s="14"/>
      <c r="B134" s="239"/>
      <c r="C134" s="240"/>
      <c r="D134" s="230" t="s">
        <v>132</v>
      </c>
      <c r="E134" s="241" t="s">
        <v>19</v>
      </c>
      <c r="F134" s="242" t="s">
        <v>80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132</v>
      </c>
      <c r="AU134" s="249" t="s">
        <v>82</v>
      </c>
      <c r="AV134" s="14" t="s">
        <v>82</v>
      </c>
      <c r="AW134" s="14" t="s">
        <v>35</v>
      </c>
      <c r="AX134" s="14" t="s">
        <v>73</v>
      </c>
      <c r="AY134" s="249" t="s">
        <v>125</v>
      </c>
    </row>
    <row r="135" s="15" customFormat="1">
      <c r="A135" s="15"/>
      <c r="B135" s="250"/>
      <c r="C135" s="251"/>
      <c r="D135" s="230" t="s">
        <v>132</v>
      </c>
      <c r="E135" s="252" t="s">
        <v>19</v>
      </c>
      <c r="F135" s="253" t="s">
        <v>138</v>
      </c>
      <c r="G135" s="251"/>
      <c r="H135" s="254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0" t="s">
        <v>132</v>
      </c>
      <c r="AU135" s="260" t="s">
        <v>82</v>
      </c>
      <c r="AV135" s="15" t="s">
        <v>131</v>
      </c>
      <c r="AW135" s="15" t="s">
        <v>35</v>
      </c>
      <c r="AX135" s="15" t="s">
        <v>80</v>
      </c>
      <c r="AY135" s="260" t="s">
        <v>125</v>
      </c>
    </row>
    <row r="136" s="2" customFormat="1" ht="49.05" customHeight="1">
      <c r="A136" s="38"/>
      <c r="B136" s="39"/>
      <c r="C136" s="214" t="s">
        <v>235</v>
      </c>
      <c r="D136" s="214" t="s">
        <v>127</v>
      </c>
      <c r="E136" s="215" t="s">
        <v>236</v>
      </c>
      <c r="F136" s="216" t="s">
        <v>237</v>
      </c>
      <c r="G136" s="217" t="s">
        <v>197</v>
      </c>
      <c r="H136" s="218">
        <v>1</v>
      </c>
      <c r="I136" s="219"/>
      <c r="J136" s="220">
        <f>ROUND(I136*H136,2)</f>
        <v>0</v>
      </c>
      <c r="K136" s="221"/>
      <c r="L136" s="44"/>
      <c r="M136" s="222" t="s">
        <v>19</v>
      </c>
      <c r="N136" s="223" t="s">
        <v>46</v>
      </c>
      <c r="O136" s="85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6" t="s">
        <v>131</v>
      </c>
      <c r="AT136" s="226" t="s">
        <v>127</v>
      </c>
      <c r="AU136" s="226" t="s">
        <v>82</v>
      </c>
      <c r="AY136" s="17" t="s">
        <v>125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7" t="s">
        <v>131</v>
      </c>
      <c r="BK136" s="227">
        <f>ROUND(I136*H136,2)</f>
        <v>0</v>
      </c>
      <c r="BL136" s="17" t="s">
        <v>131</v>
      </c>
      <c r="BM136" s="226" t="s">
        <v>238</v>
      </c>
    </row>
    <row r="137" s="14" customFormat="1">
      <c r="A137" s="14"/>
      <c r="B137" s="239"/>
      <c r="C137" s="240"/>
      <c r="D137" s="230" t="s">
        <v>132</v>
      </c>
      <c r="E137" s="241" t="s">
        <v>19</v>
      </c>
      <c r="F137" s="242" t="s">
        <v>208</v>
      </c>
      <c r="G137" s="240"/>
      <c r="H137" s="243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132</v>
      </c>
      <c r="AU137" s="249" t="s">
        <v>82</v>
      </c>
      <c r="AV137" s="14" t="s">
        <v>82</v>
      </c>
      <c r="AW137" s="14" t="s">
        <v>35</v>
      </c>
      <c r="AX137" s="14" t="s">
        <v>73</v>
      </c>
      <c r="AY137" s="249" t="s">
        <v>125</v>
      </c>
    </row>
    <row r="138" s="15" customFormat="1">
      <c r="A138" s="15"/>
      <c r="B138" s="250"/>
      <c r="C138" s="251"/>
      <c r="D138" s="230" t="s">
        <v>132</v>
      </c>
      <c r="E138" s="252" t="s">
        <v>19</v>
      </c>
      <c r="F138" s="253" t="s">
        <v>138</v>
      </c>
      <c r="G138" s="251"/>
      <c r="H138" s="254">
        <v>1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0" t="s">
        <v>132</v>
      </c>
      <c r="AU138" s="260" t="s">
        <v>82</v>
      </c>
      <c r="AV138" s="15" t="s">
        <v>131</v>
      </c>
      <c r="AW138" s="15" t="s">
        <v>35</v>
      </c>
      <c r="AX138" s="15" t="s">
        <v>80</v>
      </c>
      <c r="AY138" s="260" t="s">
        <v>125</v>
      </c>
    </row>
    <row r="139" s="2" customFormat="1" ht="16.5" customHeight="1">
      <c r="A139" s="38"/>
      <c r="B139" s="39"/>
      <c r="C139" s="214" t="s">
        <v>160</v>
      </c>
      <c r="D139" s="214" t="s">
        <v>127</v>
      </c>
      <c r="E139" s="215" t="s">
        <v>239</v>
      </c>
      <c r="F139" s="216" t="s">
        <v>240</v>
      </c>
      <c r="G139" s="217" t="s">
        <v>197</v>
      </c>
      <c r="H139" s="218">
        <v>1</v>
      </c>
      <c r="I139" s="219"/>
      <c r="J139" s="220">
        <f>ROUND(I139*H139,2)</f>
        <v>0</v>
      </c>
      <c r="K139" s="221"/>
      <c r="L139" s="44"/>
      <c r="M139" s="222" t="s">
        <v>19</v>
      </c>
      <c r="N139" s="223" t="s">
        <v>46</v>
      </c>
      <c r="O139" s="85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6" t="s">
        <v>131</v>
      </c>
      <c r="AT139" s="226" t="s">
        <v>127</v>
      </c>
      <c r="AU139" s="226" t="s">
        <v>82</v>
      </c>
      <c r="AY139" s="17" t="s">
        <v>125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7" t="s">
        <v>131</v>
      </c>
      <c r="BK139" s="227">
        <f>ROUND(I139*H139,2)</f>
        <v>0</v>
      </c>
      <c r="BL139" s="17" t="s">
        <v>131</v>
      </c>
      <c r="BM139" s="226" t="s">
        <v>241</v>
      </c>
    </row>
    <row r="140" s="14" customFormat="1">
      <c r="A140" s="14"/>
      <c r="B140" s="239"/>
      <c r="C140" s="240"/>
      <c r="D140" s="230" t="s">
        <v>132</v>
      </c>
      <c r="E140" s="241" t="s">
        <v>19</v>
      </c>
      <c r="F140" s="242" t="s">
        <v>208</v>
      </c>
      <c r="G140" s="240"/>
      <c r="H140" s="243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132</v>
      </c>
      <c r="AU140" s="249" t="s">
        <v>82</v>
      </c>
      <c r="AV140" s="14" t="s">
        <v>82</v>
      </c>
      <c r="AW140" s="14" t="s">
        <v>35</v>
      </c>
      <c r="AX140" s="14" t="s">
        <v>73</v>
      </c>
      <c r="AY140" s="249" t="s">
        <v>125</v>
      </c>
    </row>
    <row r="141" s="15" customFormat="1">
      <c r="A141" s="15"/>
      <c r="B141" s="250"/>
      <c r="C141" s="251"/>
      <c r="D141" s="230" t="s">
        <v>132</v>
      </c>
      <c r="E141" s="252" t="s">
        <v>19</v>
      </c>
      <c r="F141" s="253" t="s">
        <v>138</v>
      </c>
      <c r="G141" s="251"/>
      <c r="H141" s="254">
        <v>1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0" t="s">
        <v>132</v>
      </c>
      <c r="AU141" s="260" t="s">
        <v>82</v>
      </c>
      <c r="AV141" s="15" t="s">
        <v>131</v>
      </c>
      <c r="AW141" s="15" t="s">
        <v>35</v>
      </c>
      <c r="AX141" s="15" t="s">
        <v>80</v>
      </c>
      <c r="AY141" s="260" t="s">
        <v>125</v>
      </c>
    </row>
    <row r="142" s="2" customFormat="1" ht="37.8" customHeight="1">
      <c r="A142" s="38"/>
      <c r="B142" s="39"/>
      <c r="C142" s="214" t="s">
        <v>242</v>
      </c>
      <c r="D142" s="214" t="s">
        <v>127</v>
      </c>
      <c r="E142" s="215" t="s">
        <v>243</v>
      </c>
      <c r="F142" s="216" t="s">
        <v>244</v>
      </c>
      <c r="G142" s="217" t="s">
        <v>197</v>
      </c>
      <c r="H142" s="218">
        <v>1</v>
      </c>
      <c r="I142" s="219"/>
      <c r="J142" s="220">
        <f>ROUND(I142*H142,2)</f>
        <v>0</v>
      </c>
      <c r="K142" s="221"/>
      <c r="L142" s="44"/>
      <c r="M142" s="222" t="s">
        <v>19</v>
      </c>
      <c r="N142" s="223" t="s">
        <v>46</v>
      </c>
      <c r="O142" s="85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6" t="s">
        <v>131</v>
      </c>
      <c r="AT142" s="226" t="s">
        <v>127</v>
      </c>
      <c r="AU142" s="226" t="s">
        <v>82</v>
      </c>
      <c r="AY142" s="17" t="s">
        <v>125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7" t="s">
        <v>131</v>
      </c>
      <c r="BK142" s="227">
        <f>ROUND(I142*H142,2)</f>
        <v>0</v>
      </c>
      <c r="BL142" s="17" t="s">
        <v>131</v>
      </c>
      <c r="BM142" s="226" t="s">
        <v>245</v>
      </c>
    </row>
    <row r="143" s="2" customFormat="1" ht="24.15" customHeight="1">
      <c r="A143" s="38"/>
      <c r="B143" s="39"/>
      <c r="C143" s="214" t="s">
        <v>8</v>
      </c>
      <c r="D143" s="214" t="s">
        <v>127</v>
      </c>
      <c r="E143" s="215" t="s">
        <v>246</v>
      </c>
      <c r="F143" s="216" t="s">
        <v>247</v>
      </c>
      <c r="G143" s="217" t="s">
        <v>197</v>
      </c>
      <c r="H143" s="218">
        <v>1</v>
      </c>
      <c r="I143" s="219"/>
      <c r="J143" s="220">
        <f>ROUND(I143*H143,2)</f>
        <v>0</v>
      </c>
      <c r="K143" s="221"/>
      <c r="L143" s="44"/>
      <c r="M143" s="222" t="s">
        <v>19</v>
      </c>
      <c r="N143" s="223" t="s">
        <v>46</v>
      </c>
      <c r="O143" s="85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6" t="s">
        <v>131</v>
      </c>
      <c r="AT143" s="226" t="s">
        <v>127</v>
      </c>
      <c r="AU143" s="226" t="s">
        <v>82</v>
      </c>
      <c r="AY143" s="17" t="s">
        <v>125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7" t="s">
        <v>131</v>
      </c>
      <c r="BK143" s="227">
        <f>ROUND(I143*H143,2)</f>
        <v>0</v>
      </c>
      <c r="BL143" s="17" t="s">
        <v>131</v>
      </c>
      <c r="BM143" s="226" t="s">
        <v>248</v>
      </c>
    </row>
    <row r="144" s="13" customFormat="1">
      <c r="A144" s="13"/>
      <c r="B144" s="228"/>
      <c r="C144" s="229"/>
      <c r="D144" s="230" t="s">
        <v>132</v>
      </c>
      <c r="E144" s="231" t="s">
        <v>19</v>
      </c>
      <c r="F144" s="232" t="s">
        <v>198</v>
      </c>
      <c r="G144" s="229"/>
      <c r="H144" s="231" t="s">
        <v>19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132</v>
      </c>
      <c r="AU144" s="238" t="s">
        <v>82</v>
      </c>
      <c r="AV144" s="13" t="s">
        <v>80</v>
      </c>
      <c r="AW144" s="13" t="s">
        <v>35</v>
      </c>
      <c r="AX144" s="13" t="s">
        <v>73</v>
      </c>
      <c r="AY144" s="238" t="s">
        <v>125</v>
      </c>
    </row>
    <row r="145" s="13" customFormat="1">
      <c r="A145" s="13"/>
      <c r="B145" s="228"/>
      <c r="C145" s="229"/>
      <c r="D145" s="230" t="s">
        <v>132</v>
      </c>
      <c r="E145" s="231" t="s">
        <v>19</v>
      </c>
      <c r="F145" s="232" t="s">
        <v>249</v>
      </c>
      <c r="G145" s="229"/>
      <c r="H145" s="231" t="s">
        <v>19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132</v>
      </c>
      <c r="AU145" s="238" t="s">
        <v>82</v>
      </c>
      <c r="AV145" s="13" t="s">
        <v>80</v>
      </c>
      <c r="AW145" s="13" t="s">
        <v>35</v>
      </c>
      <c r="AX145" s="13" t="s">
        <v>73</v>
      </c>
      <c r="AY145" s="238" t="s">
        <v>125</v>
      </c>
    </row>
    <row r="146" s="13" customFormat="1">
      <c r="A146" s="13"/>
      <c r="B146" s="228"/>
      <c r="C146" s="229"/>
      <c r="D146" s="230" t="s">
        <v>132</v>
      </c>
      <c r="E146" s="231" t="s">
        <v>19</v>
      </c>
      <c r="F146" s="232" t="s">
        <v>250</v>
      </c>
      <c r="G146" s="229"/>
      <c r="H146" s="231" t="s">
        <v>19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132</v>
      </c>
      <c r="AU146" s="238" t="s">
        <v>82</v>
      </c>
      <c r="AV146" s="13" t="s">
        <v>80</v>
      </c>
      <c r="AW146" s="13" t="s">
        <v>35</v>
      </c>
      <c r="AX146" s="13" t="s">
        <v>73</v>
      </c>
      <c r="AY146" s="238" t="s">
        <v>125</v>
      </c>
    </row>
    <row r="147" s="13" customFormat="1">
      <c r="A147" s="13"/>
      <c r="B147" s="228"/>
      <c r="C147" s="229"/>
      <c r="D147" s="230" t="s">
        <v>132</v>
      </c>
      <c r="E147" s="231" t="s">
        <v>19</v>
      </c>
      <c r="F147" s="232" t="s">
        <v>251</v>
      </c>
      <c r="G147" s="229"/>
      <c r="H147" s="231" t="s">
        <v>19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132</v>
      </c>
      <c r="AU147" s="238" t="s">
        <v>82</v>
      </c>
      <c r="AV147" s="13" t="s">
        <v>80</v>
      </c>
      <c r="AW147" s="13" t="s">
        <v>35</v>
      </c>
      <c r="AX147" s="13" t="s">
        <v>73</v>
      </c>
      <c r="AY147" s="238" t="s">
        <v>125</v>
      </c>
    </row>
    <row r="148" s="14" customFormat="1">
      <c r="A148" s="14"/>
      <c r="B148" s="239"/>
      <c r="C148" s="240"/>
      <c r="D148" s="230" t="s">
        <v>132</v>
      </c>
      <c r="E148" s="241" t="s">
        <v>19</v>
      </c>
      <c r="F148" s="242" t="s">
        <v>80</v>
      </c>
      <c r="G148" s="240"/>
      <c r="H148" s="243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132</v>
      </c>
      <c r="AU148" s="249" t="s">
        <v>82</v>
      </c>
      <c r="AV148" s="14" t="s">
        <v>82</v>
      </c>
      <c r="AW148" s="14" t="s">
        <v>35</v>
      </c>
      <c r="AX148" s="14" t="s">
        <v>73</v>
      </c>
      <c r="AY148" s="249" t="s">
        <v>125</v>
      </c>
    </row>
    <row r="149" s="15" customFormat="1">
      <c r="A149" s="15"/>
      <c r="B149" s="250"/>
      <c r="C149" s="251"/>
      <c r="D149" s="230" t="s">
        <v>132</v>
      </c>
      <c r="E149" s="252" t="s">
        <v>19</v>
      </c>
      <c r="F149" s="253" t="s">
        <v>138</v>
      </c>
      <c r="G149" s="251"/>
      <c r="H149" s="254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0" t="s">
        <v>132</v>
      </c>
      <c r="AU149" s="260" t="s">
        <v>82</v>
      </c>
      <c r="AV149" s="15" t="s">
        <v>131</v>
      </c>
      <c r="AW149" s="15" t="s">
        <v>35</v>
      </c>
      <c r="AX149" s="15" t="s">
        <v>80</v>
      </c>
      <c r="AY149" s="260" t="s">
        <v>125</v>
      </c>
    </row>
    <row r="150" s="2" customFormat="1" ht="24.15" customHeight="1">
      <c r="A150" s="38"/>
      <c r="B150" s="39"/>
      <c r="C150" s="214" t="s">
        <v>252</v>
      </c>
      <c r="D150" s="214" t="s">
        <v>127</v>
      </c>
      <c r="E150" s="215" t="s">
        <v>253</v>
      </c>
      <c r="F150" s="216" t="s">
        <v>254</v>
      </c>
      <c r="G150" s="217" t="s">
        <v>197</v>
      </c>
      <c r="H150" s="218">
        <v>1</v>
      </c>
      <c r="I150" s="219"/>
      <c r="J150" s="220">
        <f>ROUND(I150*H150,2)</f>
        <v>0</v>
      </c>
      <c r="K150" s="221"/>
      <c r="L150" s="44"/>
      <c r="M150" s="222" t="s">
        <v>19</v>
      </c>
      <c r="N150" s="223" t="s">
        <v>46</v>
      </c>
      <c r="O150" s="85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6" t="s">
        <v>131</v>
      </c>
      <c r="AT150" s="226" t="s">
        <v>127</v>
      </c>
      <c r="AU150" s="226" t="s">
        <v>82</v>
      </c>
      <c r="AY150" s="17" t="s">
        <v>125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7" t="s">
        <v>131</v>
      </c>
      <c r="BK150" s="227">
        <f>ROUND(I150*H150,2)</f>
        <v>0</v>
      </c>
      <c r="BL150" s="17" t="s">
        <v>131</v>
      </c>
      <c r="BM150" s="226" t="s">
        <v>255</v>
      </c>
    </row>
    <row r="151" s="13" customFormat="1">
      <c r="A151" s="13"/>
      <c r="B151" s="228"/>
      <c r="C151" s="229"/>
      <c r="D151" s="230" t="s">
        <v>132</v>
      </c>
      <c r="E151" s="231" t="s">
        <v>19</v>
      </c>
      <c r="F151" s="232" t="s">
        <v>198</v>
      </c>
      <c r="G151" s="229"/>
      <c r="H151" s="231" t="s">
        <v>19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132</v>
      </c>
      <c r="AU151" s="238" t="s">
        <v>82</v>
      </c>
      <c r="AV151" s="13" t="s">
        <v>80</v>
      </c>
      <c r="AW151" s="13" t="s">
        <v>35</v>
      </c>
      <c r="AX151" s="13" t="s">
        <v>73</v>
      </c>
      <c r="AY151" s="238" t="s">
        <v>125</v>
      </c>
    </row>
    <row r="152" s="13" customFormat="1">
      <c r="A152" s="13"/>
      <c r="B152" s="228"/>
      <c r="C152" s="229"/>
      <c r="D152" s="230" t="s">
        <v>132</v>
      </c>
      <c r="E152" s="231" t="s">
        <v>19</v>
      </c>
      <c r="F152" s="232" t="s">
        <v>256</v>
      </c>
      <c r="G152" s="229"/>
      <c r="H152" s="231" t="s">
        <v>19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132</v>
      </c>
      <c r="AU152" s="238" t="s">
        <v>82</v>
      </c>
      <c r="AV152" s="13" t="s">
        <v>80</v>
      </c>
      <c r="AW152" s="13" t="s">
        <v>35</v>
      </c>
      <c r="AX152" s="13" t="s">
        <v>73</v>
      </c>
      <c r="AY152" s="238" t="s">
        <v>125</v>
      </c>
    </row>
    <row r="153" s="13" customFormat="1">
      <c r="A153" s="13"/>
      <c r="B153" s="228"/>
      <c r="C153" s="229"/>
      <c r="D153" s="230" t="s">
        <v>132</v>
      </c>
      <c r="E153" s="231" t="s">
        <v>19</v>
      </c>
      <c r="F153" s="232" t="s">
        <v>257</v>
      </c>
      <c r="G153" s="229"/>
      <c r="H153" s="231" t="s">
        <v>19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132</v>
      </c>
      <c r="AU153" s="238" t="s">
        <v>82</v>
      </c>
      <c r="AV153" s="13" t="s">
        <v>80</v>
      </c>
      <c r="AW153" s="13" t="s">
        <v>35</v>
      </c>
      <c r="AX153" s="13" t="s">
        <v>73</v>
      </c>
      <c r="AY153" s="238" t="s">
        <v>125</v>
      </c>
    </row>
    <row r="154" s="13" customFormat="1">
      <c r="A154" s="13"/>
      <c r="B154" s="228"/>
      <c r="C154" s="229"/>
      <c r="D154" s="230" t="s">
        <v>132</v>
      </c>
      <c r="E154" s="231" t="s">
        <v>19</v>
      </c>
      <c r="F154" s="232" t="s">
        <v>258</v>
      </c>
      <c r="G154" s="229"/>
      <c r="H154" s="231" t="s">
        <v>19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132</v>
      </c>
      <c r="AU154" s="238" t="s">
        <v>82</v>
      </c>
      <c r="AV154" s="13" t="s">
        <v>80</v>
      </c>
      <c r="AW154" s="13" t="s">
        <v>35</v>
      </c>
      <c r="AX154" s="13" t="s">
        <v>73</v>
      </c>
      <c r="AY154" s="238" t="s">
        <v>125</v>
      </c>
    </row>
    <row r="155" s="13" customFormat="1">
      <c r="A155" s="13"/>
      <c r="B155" s="228"/>
      <c r="C155" s="229"/>
      <c r="D155" s="230" t="s">
        <v>132</v>
      </c>
      <c r="E155" s="231" t="s">
        <v>19</v>
      </c>
      <c r="F155" s="232" t="s">
        <v>259</v>
      </c>
      <c r="G155" s="229"/>
      <c r="H155" s="231" t="s">
        <v>19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132</v>
      </c>
      <c r="AU155" s="238" t="s">
        <v>82</v>
      </c>
      <c r="AV155" s="13" t="s">
        <v>80</v>
      </c>
      <c r="AW155" s="13" t="s">
        <v>35</v>
      </c>
      <c r="AX155" s="13" t="s">
        <v>73</v>
      </c>
      <c r="AY155" s="238" t="s">
        <v>125</v>
      </c>
    </row>
    <row r="156" s="13" customFormat="1">
      <c r="A156" s="13"/>
      <c r="B156" s="228"/>
      <c r="C156" s="229"/>
      <c r="D156" s="230" t="s">
        <v>132</v>
      </c>
      <c r="E156" s="231" t="s">
        <v>19</v>
      </c>
      <c r="F156" s="232" t="s">
        <v>260</v>
      </c>
      <c r="G156" s="229"/>
      <c r="H156" s="231" t="s">
        <v>19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132</v>
      </c>
      <c r="AU156" s="238" t="s">
        <v>82</v>
      </c>
      <c r="AV156" s="13" t="s">
        <v>80</v>
      </c>
      <c r="AW156" s="13" t="s">
        <v>35</v>
      </c>
      <c r="AX156" s="13" t="s">
        <v>73</v>
      </c>
      <c r="AY156" s="238" t="s">
        <v>125</v>
      </c>
    </row>
    <row r="157" s="14" customFormat="1">
      <c r="A157" s="14"/>
      <c r="B157" s="239"/>
      <c r="C157" s="240"/>
      <c r="D157" s="230" t="s">
        <v>132</v>
      </c>
      <c r="E157" s="241" t="s">
        <v>19</v>
      </c>
      <c r="F157" s="242" t="s">
        <v>80</v>
      </c>
      <c r="G157" s="240"/>
      <c r="H157" s="243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132</v>
      </c>
      <c r="AU157" s="249" t="s">
        <v>82</v>
      </c>
      <c r="AV157" s="14" t="s">
        <v>82</v>
      </c>
      <c r="AW157" s="14" t="s">
        <v>35</v>
      </c>
      <c r="AX157" s="14" t="s">
        <v>73</v>
      </c>
      <c r="AY157" s="249" t="s">
        <v>125</v>
      </c>
    </row>
    <row r="158" s="15" customFormat="1">
      <c r="A158" s="15"/>
      <c r="B158" s="250"/>
      <c r="C158" s="251"/>
      <c r="D158" s="230" t="s">
        <v>132</v>
      </c>
      <c r="E158" s="252" t="s">
        <v>19</v>
      </c>
      <c r="F158" s="253" t="s">
        <v>138</v>
      </c>
      <c r="G158" s="251"/>
      <c r="H158" s="254">
        <v>1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0" t="s">
        <v>132</v>
      </c>
      <c r="AU158" s="260" t="s">
        <v>82</v>
      </c>
      <c r="AV158" s="15" t="s">
        <v>131</v>
      </c>
      <c r="AW158" s="15" t="s">
        <v>35</v>
      </c>
      <c r="AX158" s="15" t="s">
        <v>80</v>
      </c>
      <c r="AY158" s="260" t="s">
        <v>125</v>
      </c>
    </row>
    <row r="159" s="2" customFormat="1" ht="24.15" customHeight="1">
      <c r="A159" s="38"/>
      <c r="B159" s="39"/>
      <c r="C159" s="214" t="s">
        <v>176</v>
      </c>
      <c r="D159" s="214" t="s">
        <v>127</v>
      </c>
      <c r="E159" s="215" t="s">
        <v>261</v>
      </c>
      <c r="F159" s="216" t="s">
        <v>262</v>
      </c>
      <c r="G159" s="217" t="s">
        <v>197</v>
      </c>
      <c r="H159" s="218">
        <v>1</v>
      </c>
      <c r="I159" s="219"/>
      <c r="J159" s="220">
        <f>ROUND(I159*H159,2)</f>
        <v>0</v>
      </c>
      <c r="K159" s="221"/>
      <c r="L159" s="44"/>
      <c r="M159" s="222" t="s">
        <v>19</v>
      </c>
      <c r="N159" s="223" t="s">
        <v>46</v>
      </c>
      <c r="O159" s="8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6" t="s">
        <v>131</v>
      </c>
      <c r="AT159" s="226" t="s">
        <v>127</v>
      </c>
      <c r="AU159" s="226" t="s">
        <v>82</v>
      </c>
      <c r="AY159" s="17" t="s">
        <v>125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7" t="s">
        <v>131</v>
      </c>
      <c r="BK159" s="227">
        <f>ROUND(I159*H159,2)</f>
        <v>0</v>
      </c>
      <c r="BL159" s="17" t="s">
        <v>131</v>
      </c>
      <c r="BM159" s="226" t="s">
        <v>263</v>
      </c>
    </row>
    <row r="160" s="13" customFormat="1">
      <c r="A160" s="13"/>
      <c r="B160" s="228"/>
      <c r="C160" s="229"/>
      <c r="D160" s="230" t="s">
        <v>132</v>
      </c>
      <c r="E160" s="231" t="s">
        <v>19</v>
      </c>
      <c r="F160" s="232" t="s">
        <v>198</v>
      </c>
      <c r="G160" s="229"/>
      <c r="H160" s="231" t="s">
        <v>19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132</v>
      </c>
      <c r="AU160" s="238" t="s">
        <v>82</v>
      </c>
      <c r="AV160" s="13" t="s">
        <v>80</v>
      </c>
      <c r="AW160" s="13" t="s">
        <v>35</v>
      </c>
      <c r="AX160" s="13" t="s">
        <v>73</v>
      </c>
      <c r="AY160" s="238" t="s">
        <v>125</v>
      </c>
    </row>
    <row r="161" s="13" customFormat="1">
      <c r="A161" s="13"/>
      <c r="B161" s="228"/>
      <c r="C161" s="229"/>
      <c r="D161" s="230" t="s">
        <v>132</v>
      </c>
      <c r="E161" s="231" t="s">
        <v>19</v>
      </c>
      <c r="F161" s="232" t="s">
        <v>264</v>
      </c>
      <c r="G161" s="229"/>
      <c r="H161" s="231" t="s">
        <v>19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132</v>
      </c>
      <c r="AU161" s="238" t="s">
        <v>82</v>
      </c>
      <c r="AV161" s="13" t="s">
        <v>80</v>
      </c>
      <c r="AW161" s="13" t="s">
        <v>35</v>
      </c>
      <c r="AX161" s="13" t="s">
        <v>73</v>
      </c>
      <c r="AY161" s="238" t="s">
        <v>125</v>
      </c>
    </row>
    <row r="162" s="13" customFormat="1">
      <c r="A162" s="13"/>
      <c r="B162" s="228"/>
      <c r="C162" s="229"/>
      <c r="D162" s="230" t="s">
        <v>132</v>
      </c>
      <c r="E162" s="231" t="s">
        <v>19</v>
      </c>
      <c r="F162" s="232" t="s">
        <v>265</v>
      </c>
      <c r="G162" s="229"/>
      <c r="H162" s="231" t="s">
        <v>19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132</v>
      </c>
      <c r="AU162" s="238" t="s">
        <v>82</v>
      </c>
      <c r="AV162" s="13" t="s">
        <v>80</v>
      </c>
      <c r="AW162" s="13" t="s">
        <v>35</v>
      </c>
      <c r="AX162" s="13" t="s">
        <v>73</v>
      </c>
      <c r="AY162" s="238" t="s">
        <v>125</v>
      </c>
    </row>
    <row r="163" s="13" customFormat="1">
      <c r="A163" s="13"/>
      <c r="B163" s="228"/>
      <c r="C163" s="229"/>
      <c r="D163" s="230" t="s">
        <v>132</v>
      </c>
      <c r="E163" s="231" t="s">
        <v>19</v>
      </c>
      <c r="F163" s="232" t="s">
        <v>266</v>
      </c>
      <c r="G163" s="229"/>
      <c r="H163" s="231" t="s">
        <v>19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132</v>
      </c>
      <c r="AU163" s="238" t="s">
        <v>82</v>
      </c>
      <c r="AV163" s="13" t="s">
        <v>80</v>
      </c>
      <c r="AW163" s="13" t="s">
        <v>35</v>
      </c>
      <c r="AX163" s="13" t="s">
        <v>73</v>
      </c>
      <c r="AY163" s="238" t="s">
        <v>125</v>
      </c>
    </row>
    <row r="164" s="14" customFormat="1">
      <c r="A164" s="14"/>
      <c r="B164" s="239"/>
      <c r="C164" s="240"/>
      <c r="D164" s="230" t="s">
        <v>132</v>
      </c>
      <c r="E164" s="241" t="s">
        <v>19</v>
      </c>
      <c r="F164" s="242" t="s">
        <v>80</v>
      </c>
      <c r="G164" s="240"/>
      <c r="H164" s="243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132</v>
      </c>
      <c r="AU164" s="249" t="s">
        <v>82</v>
      </c>
      <c r="AV164" s="14" t="s">
        <v>82</v>
      </c>
      <c r="AW164" s="14" t="s">
        <v>35</v>
      </c>
      <c r="AX164" s="14" t="s">
        <v>73</v>
      </c>
      <c r="AY164" s="249" t="s">
        <v>125</v>
      </c>
    </row>
    <row r="165" s="15" customFormat="1">
      <c r="A165" s="15"/>
      <c r="B165" s="250"/>
      <c r="C165" s="251"/>
      <c r="D165" s="230" t="s">
        <v>132</v>
      </c>
      <c r="E165" s="252" t="s">
        <v>19</v>
      </c>
      <c r="F165" s="253" t="s">
        <v>138</v>
      </c>
      <c r="G165" s="251"/>
      <c r="H165" s="254">
        <v>1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0" t="s">
        <v>132</v>
      </c>
      <c r="AU165" s="260" t="s">
        <v>82</v>
      </c>
      <c r="AV165" s="15" t="s">
        <v>131</v>
      </c>
      <c r="AW165" s="15" t="s">
        <v>35</v>
      </c>
      <c r="AX165" s="15" t="s">
        <v>80</v>
      </c>
      <c r="AY165" s="260" t="s">
        <v>125</v>
      </c>
    </row>
    <row r="166" s="2" customFormat="1" ht="16.5" customHeight="1">
      <c r="A166" s="38"/>
      <c r="B166" s="39"/>
      <c r="C166" s="214" t="s">
        <v>267</v>
      </c>
      <c r="D166" s="214" t="s">
        <v>127</v>
      </c>
      <c r="E166" s="215" t="s">
        <v>268</v>
      </c>
      <c r="F166" s="216" t="s">
        <v>269</v>
      </c>
      <c r="G166" s="217" t="s">
        <v>197</v>
      </c>
      <c r="H166" s="218">
        <v>1</v>
      </c>
      <c r="I166" s="219"/>
      <c r="J166" s="220">
        <f>ROUND(I166*H166,2)</f>
        <v>0</v>
      </c>
      <c r="K166" s="221"/>
      <c r="L166" s="44"/>
      <c r="M166" s="222" t="s">
        <v>19</v>
      </c>
      <c r="N166" s="223" t="s">
        <v>46</v>
      </c>
      <c r="O166" s="85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6" t="s">
        <v>131</v>
      </c>
      <c r="AT166" s="226" t="s">
        <v>127</v>
      </c>
      <c r="AU166" s="226" t="s">
        <v>82</v>
      </c>
      <c r="AY166" s="17" t="s">
        <v>125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7" t="s">
        <v>131</v>
      </c>
      <c r="BK166" s="227">
        <f>ROUND(I166*H166,2)</f>
        <v>0</v>
      </c>
      <c r="BL166" s="17" t="s">
        <v>131</v>
      </c>
      <c r="BM166" s="226" t="s">
        <v>270</v>
      </c>
    </row>
    <row r="167" s="13" customFormat="1">
      <c r="A167" s="13"/>
      <c r="B167" s="228"/>
      <c r="C167" s="229"/>
      <c r="D167" s="230" t="s">
        <v>132</v>
      </c>
      <c r="E167" s="231" t="s">
        <v>19</v>
      </c>
      <c r="F167" s="232" t="s">
        <v>271</v>
      </c>
      <c r="G167" s="229"/>
      <c r="H167" s="231" t="s">
        <v>19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132</v>
      </c>
      <c r="AU167" s="238" t="s">
        <v>82</v>
      </c>
      <c r="AV167" s="13" t="s">
        <v>80</v>
      </c>
      <c r="AW167" s="13" t="s">
        <v>35</v>
      </c>
      <c r="AX167" s="13" t="s">
        <v>73</v>
      </c>
      <c r="AY167" s="238" t="s">
        <v>125</v>
      </c>
    </row>
    <row r="168" s="14" customFormat="1">
      <c r="A168" s="14"/>
      <c r="B168" s="239"/>
      <c r="C168" s="240"/>
      <c r="D168" s="230" t="s">
        <v>132</v>
      </c>
      <c r="E168" s="241" t="s">
        <v>19</v>
      </c>
      <c r="F168" s="242" t="s">
        <v>80</v>
      </c>
      <c r="G168" s="240"/>
      <c r="H168" s="243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132</v>
      </c>
      <c r="AU168" s="249" t="s">
        <v>82</v>
      </c>
      <c r="AV168" s="14" t="s">
        <v>82</v>
      </c>
      <c r="AW168" s="14" t="s">
        <v>35</v>
      </c>
      <c r="AX168" s="14" t="s">
        <v>73</v>
      </c>
      <c r="AY168" s="249" t="s">
        <v>125</v>
      </c>
    </row>
    <row r="169" s="15" customFormat="1">
      <c r="A169" s="15"/>
      <c r="B169" s="250"/>
      <c r="C169" s="251"/>
      <c r="D169" s="230" t="s">
        <v>132</v>
      </c>
      <c r="E169" s="252" t="s">
        <v>19</v>
      </c>
      <c r="F169" s="253" t="s">
        <v>138</v>
      </c>
      <c r="G169" s="251"/>
      <c r="H169" s="254">
        <v>1</v>
      </c>
      <c r="I169" s="255"/>
      <c r="J169" s="251"/>
      <c r="K169" s="251"/>
      <c r="L169" s="256"/>
      <c r="M169" s="278"/>
      <c r="N169" s="279"/>
      <c r="O169" s="279"/>
      <c r="P169" s="279"/>
      <c r="Q169" s="279"/>
      <c r="R169" s="279"/>
      <c r="S169" s="279"/>
      <c r="T169" s="28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0" t="s">
        <v>132</v>
      </c>
      <c r="AU169" s="260" t="s">
        <v>82</v>
      </c>
      <c r="AV169" s="15" t="s">
        <v>131</v>
      </c>
      <c r="AW169" s="15" t="s">
        <v>35</v>
      </c>
      <c r="AX169" s="15" t="s">
        <v>80</v>
      </c>
      <c r="AY169" s="260" t="s">
        <v>125</v>
      </c>
    </row>
    <row r="170" s="2" customFormat="1" ht="6.96" customHeight="1">
      <c r="A170" s="38"/>
      <c r="B170" s="60"/>
      <c r="C170" s="61"/>
      <c r="D170" s="61"/>
      <c r="E170" s="61"/>
      <c r="F170" s="61"/>
      <c r="G170" s="61"/>
      <c r="H170" s="61"/>
      <c r="I170" s="61"/>
      <c r="J170" s="61"/>
      <c r="K170" s="61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t6PH3jm3lCYJBaRnhojLyLqkMLqEf6lUF8VVsh353fNZZFgW0m6BpE18IbOq1TtEuTSFGkFN5Q+EbQwjxnzSJw==" hashValue="ScJ0+GceG4y4+EcCOhVOhG6Yshihxz9mVLJQauJp1Y13nExjsiouVr3T+aYj19h+2AyFcpUU6o/2fkh8174Ybw==" algorithmName="SHA-512" password="CC35"/>
  <autoFilter ref="C90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82</v>
      </c>
    </row>
    <row r="4" hidden="1" s="1" customFormat="1" ht="24.96" customHeight="1">
      <c r="B4" s="20"/>
      <c r="D4" s="141" t="s">
        <v>97</v>
      </c>
      <c r="L4" s="20"/>
      <c r="M4" s="142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3" t="s">
        <v>16</v>
      </c>
      <c r="L6" s="20"/>
    </row>
    <row r="7" hidden="1" s="1" customFormat="1" ht="16.5" customHeight="1">
      <c r="B7" s="20"/>
      <c r="E7" s="144" t="str">
        <f>'Rekapitulace stavby'!K6</f>
        <v>VD Dolní Beřkovice a VD Obříství, sanace nadjezí a podjezí</v>
      </c>
      <c r="F7" s="143"/>
      <c r="G7" s="143"/>
      <c r="H7" s="143"/>
      <c r="L7" s="20"/>
    </row>
    <row r="8" hidden="1" s="1" customFormat="1" ht="12" customHeight="1">
      <c r="B8" s="20"/>
      <c r="D8" s="143" t="s">
        <v>98</v>
      </c>
      <c r="L8" s="20"/>
    </row>
    <row r="9" hidden="1" s="2" customFormat="1" ht="16.5" customHeight="1">
      <c r="A9" s="38"/>
      <c r="B9" s="44"/>
      <c r="C9" s="38"/>
      <c r="D9" s="38"/>
      <c r="E9" s="144" t="s">
        <v>272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3" t="s">
        <v>100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6" t="s">
        <v>273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21</v>
      </c>
      <c r="E14" s="38"/>
      <c r="F14" s="134" t="s">
        <v>274</v>
      </c>
      <c r="G14" s="38"/>
      <c r="H14" s="38"/>
      <c r="I14" s="143" t="s">
        <v>23</v>
      </c>
      <c r="J14" s="147" t="str">
        <f>'Rekapitulace stavby'!AN8</f>
        <v>24.7.2025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19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4" t="s">
        <v>34</v>
      </c>
      <c r="F23" s="38"/>
      <c r="G23" s="38"/>
      <c r="H23" s="38"/>
      <c r="I23" s="143" t="s">
        <v>29</v>
      </c>
      <c r="J23" s="134" t="s">
        <v>19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4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4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ROUND(J88,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ROUND((SUM(BE88:BE126)),  2)</f>
        <v>0</v>
      </c>
      <c r="G35" s="38"/>
      <c r="H35" s="38"/>
      <c r="I35" s="158">
        <v>0.20999999999999999</v>
      </c>
      <c r="J35" s="157">
        <f>ROUND(((SUM(BE88:BE126))*I35),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45</v>
      </c>
      <c r="F36" s="157">
        <f>ROUND((SUM(BF88:BF126)),  2)</f>
        <v>0</v>
      </c>
      <c r="G36" s="38"/>
      <c r="H36" s="38"/>
      <c r="I36" s="158">
        <v>0.12</v>
      </c>
      <c r="J36" s="157">
        <f>ROUND(((SUM(BF88:BF126))*I36),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43" t="s">
        <v>43</v>
      </c>
      <c r="E37" s="143" t="s">
        <v>46</v>
      </c>
      <c r="F37" s="157">
        <f>ROUND((SUM(BG88:BG126)),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ROUND((SUM(BH88:BH126)),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ROUND((SUM(BI88:BI126)),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103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Dolní Beřkovice a VD Obříství, sanace nadjezí a podjezí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272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100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70" t="str">
        <f>E11</f>
        <v>SO 01 - Sanace podjezí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VD Dolní Beřkovice</v>
      </c>
      <c r="G56" s="40"/>
      <c r="H56" s="40"/>
      <c r="I56" s="32" t="s">
        <v>23</v>
      </c>
      <c r="J56" s="73" t="str">
        <f>IF(J14="","",J14)</f>
        <v>24.7.2025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40.0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P. Děták, Riegrova 1756/51, 370 01 Č. Budějovice 3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3">
        <f>J88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106</v>
      </c>
    </row>
    <row r="64" s="9" customFormat="1" ht="24.96" customHeight="1">
      <c r="A64" s="9"/>
      <c r="B64" s="175"/>
      <c r="C64" s="176"/>
      <c r="D64" s="177" t="s">
        <v>107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108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109</v>
      </c>
      <c r="E66" s="183"/>
      <c r="F66" s="183"/>
      <c r="G66" s="183"/>
      <c r="H66" s="183"/>
      <c r="I66" s="183"/>
      <c r="J66" s="184">
        <f>J107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110</v>
      </c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70" t="str">
        <f>E7</f>
        <v>VD Dolní Beřkovice a VD Obříství, sanace nadjezí a podjezí</v>
      </c>
      <c r="F76" s="32"/>
      <c r="G76" s="32"/>
      <c r="H76" s="32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98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70" t="s">
        <v>272</v>
      </c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100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70" t="str">
        <f>E11</f>
        <v>SO 01 - Sanace podjezí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>VD Dolní Beřkovice</v>
      </c>
      <c r="G82" s="40"/>
      <c r="H82" s="40"/>
      <c r="I82" s="32" t="s">
        <v>23</v>
      </c>
      <c r="J82" s="73" t="str">
        <f>IF(J14="","",J14)</f>
        <v>24.7.2025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40.05" customHeight="1">
      <c r="A84" s="38"/>
      <c r="B84" s="39"/>
      <c r="C84" s="32" t="s">
        <v>25</v>
      </c>
      <c r="D84" s="40"/>
      <c r="E84" s="40"/>
      <c r="F84" s="27" t="str">
        <f>E17</f>
        <v>Povodí Labe, státní podnik</v>
      </c>
      <c r="G84" s="40"/>
      <c r="H84" s="40"/>
      <c r="I84" s="32" t="s">
        <v>33</v>
      </c>
      <c r="J84" s="36" t="str">
        <f>E23</f>
        <v>P. Děták, Riegrova 1756/51, 370 01 Č. Budějovice 3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IF(E20="","",E20)</f>
        <v>Vyplň údaj</v>
      </c>
      <c r="G85" s="40"/>
      <c r="H85" s="40"/>
      <c r="I85" s="32" t="s">
        <v>36</v>
      </c>
      <c r="J85" s="36" t="str">
        <f>E26</f>
        <v xml:space="preserve"> 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6"/>
      <c r="B87" s="187"/>
      <c r="C87" s="188" t="s">
        <v>111</v>
      </c>
      <c r="D87" s="189" t="s">
        <v>58</v>
      </c>
      <c r="E87" s="189" t="s">
        <v>54</v>
      </c>
      <c r="F87" s="189" t="s">
        <v>55</v>
      </c>
      <c r="G87" s="189" t="s">
        <v>112</v>
      </c>
      <c r="H87" s="189" t="s">
        <v>113</v>
      </c>
      <c r="I87" s="189" t="s">
        <v>114</v>
      </c>
      <c r="J87" s="190" t="s">
        <v>105</v>
      </c>
      <c r="K87" s="191" t="s">
        <v>115</v>
      </c>
      <c r="L87" s="192"/>
      <c r="M87" s="93" t="s">
        <v>19</v>
      </c>
      <c r="N87" s="94" t="s">
        <v>43</v>
      </c>
      <c r="O87" s="94" t="s">
        <v>116</v>
      </c>
      <c r="P87" s="94" t="s">
        <v>117</v>
      </c>
      <c r="Q87" s="94" t="s">
        <v>118</v>
      </c>
      <c r="R87" s="94" t="s">
        <v>119</v>
      </c>
      <c r="S87" s="94" t="s">
        <v>120</v>
      </c>
      <c r="T87" s="95" t="s">
        <v>121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8"/>
      <c r="B88" s="39"/>
      <c r="C88" s="100" t="s">
        <v>122</v>
      </c>
      <c r="D88" s="40"/>
      <c r="E88" s="40"/>
      <c r="F88" s="40"/>
      <c r="G88" s="40"/>
      <c r="H88" s="40"/>
      <c r="I88" s="40"/>
      <c r="J88" s="193">
        <f>BK88</f>
        <v>0</v>
      </c>
      <c r="K88" s="40"/>
      <c r="L88" s="44"/>
      <c r="M88" s="96"/>
      <c r="N88" s="194"/>
      <c r="O88" s="97"/>
      <c r="P88" s="195">
        <f>P89</f>
        <v>0</v>
      </c>
      <c r="Q88" s="97"/>
      <c r="R88" s="195">
        <f>R89</f>
        <v>0</v>
      </c>
      <c r="S88" s="97"/>
      <c r="T88" s="196">
        <f>T89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72</v>
      </c>
      <c r="AU88" s="17" t="s">
        <v>106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72</v>
      </c>
      <c r="E89" s="201" t="s">
        <v>123</v>
      </c>
      <c r="F89" s="201" t="s">
        <v>124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P90+P107</f>
        <v>0</v>
      </c>
      <c r="Q89" s="206"/>
      <c r="R89" s="207">
        <f>R90+R107</f>
        <v>0</v>
      </c>
      <c r="S89" s="206"/>
      <c r="T89" s="208">
        <f>T90+T107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72</v>
      </c>
      <c r="AU89" s="210" t="s">
        <v>73</v>
      </c>
      <c r="AY89" s="209" t="s">
        <v>125</v>
      </c>
      <c r="BK89" s="211">
        <f>BK90+BK107</f>
        <v>0</v>
      </c>
    </row>
    <row r="90" s="12" customFormat="1" ht="22.8" customHeight="1">
      <c r="A90" s="12"/>
      <c r="B90" s="198"/>
      <c r="C90" s="199"/>
      <c r="D90" s="200" t="s">
        <v>72</v>
      </c>
      <c r="E90" s="212" t="s">
        <v>80</v>
      </c>
      <c r="F90" s="212" t="s">
        <v>126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SUM(P91:P106)</f>
        <v>0</v>
      </c>
      <c r="Q90" s="206"/>
      <c r="R90" s="207">
        <f>SUM(R91:R106)</f>
        <v>0</v>
      </c>
      <c r="S90" s="206"/>
      <c r="T90" s="208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72</v>
      </c>
      <c r="AU90" s="210" t="s">
        <v>80</v>
      </c>
      <c r="AY90" s="209" t="s">
        <v>125</v>
      </c>
      <c r="BK90" s="211">
        <f>SUM(BK91:BK106)</f>
        <v>0</v>
      </c>
    </row>
    <row r="91" s="2" customFormat="1" ht="49.05" customHeight="1">
      <c r="A91" s="38"/>
      <c r="B91" s="39"/>
      <c r="C91" s="214" t="s">
        <v>80</v>
      </c>
      <c r="D91" s="214" t="s">
        <v>127</v>
      </c>
      <c r="E91" s="215" t="s">
        <v>128</v>
      </c>
      <c r="F91" s="216" t="s">
        <v>129</v>
      </c>
      <c r="G91" s="217" t="s">
        <v>130</v>
      </c>
      <c r="H91" s="218">
        <v>4950</v>
      </c>
      <c r="I91" s="219"/>
      <c r="J91" s="220">
        <f>ROUND(I91*H91,2)</f>
        <v>0</v>
      </c>
      <c r="K91" s="221"/>
      <c r="L91" s="44"/>
      <c r="M91" s="222" t="s">
        <v>19</v>
      </c>
      <c r="N91" s="223" t="s">
        <v>46</v>
      </c>
      <c r="O91" s="85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6" t="s">
        <v>131</v>
      </c>
      <c r="AT91" s="226" t="s">
        <v>127</v>
      </c>
      <c r="AU91" s="226" t="s">
        <v>82</v>
      </c>
      <c r="AY91" s="17" t="s">
        <v>125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7" t="s">
        <v>131</v>
      </c>
      <c r="BK91" s="227">
        <f>ROUND(I91*H91,2)</f>
        <v>0</v>
      </c>
      <c r="BL91" s="17" t="s">
        <v>131</v>
      </c>
      <c r="BM91" s="226" t="s">
        <v>82</v>
      </c>
    </row>
    <row r="92" s="13" customFormat="1">
      <c r="A92" s="13"/>
      <c r="B92" s="228"/>
      <c r="C92" s="229"/>
      <c r="D92" s="230" t="s">
        <v>132</v>
      </c>
      <c r="E92" s="231" t="s">
        <v>19</v>
      </c>
      <c r="F92" s="232" t="s">
        <v>133</v>
      </c>
      <c r="G92" s="229"/>
      <c r="H92" s="231" t="s">
        <v>19</v>
      </c>
      <c r="I92" s="233"/>
      <c r="J92" s="229"/>
      <c r="K92" s="229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132</v>
      </c>
      <c r="AU92" s="238" t="s">
        <v>82</v>
      </c>
      <c r="AV92" s="13" t="s">
        <v>80</v>
      </c>
      <c r="AW92" s="13" t="s">
        <v>35</v>
      </c>
      <c r="AX92" s="13" t="s">
        <v>73</v>
      </c>
      <c r="AY92" s="238" t="s">
        <v>125</v>
      </c>
    </row>
    <row r="93" s="13" customFormat="1">
      <c r="A93" s="13"/>
      <c r="B93" s="228"/>
      <c r="C93" s="229"/>
      <c r="D93" s="230" t="s">
        <v>132</v>
      </c>
      <c r="E93" s="231" t="s">
        <v>19</v>
      </c>
      <c r="F93" s="232" t="s">
        <v>134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132</v>
      </c>
      <c r="AU93" s="238" t="s">
        <v>82</v>
      </c>
      <c r="AV93" s="13" t="s">
        <v>80</v>
      </c>
      <c r="AW93" s="13" t="s">
        <v>35</v>
      </c>
      <c r="AX93" s="13" t="s">
        <v>73</v>
      </c>
      <c r="AY93" s="238" t="s">
        <v>125</v>
      </c>
    </row>
    <row r="94" s="14" customFormat="1">
      <c r="A94" s="14"/>
      <c r="B94" s="239"/>
      <c r="C94" s="240"/>
      <c r="D94" s="230" t="s">
        <v>132</v>
      </c>
      <c r="E94" s="241" t="s">
        <v>19</v>
      </c>
      <c r="F94" s="242" t="s">
        <v>275</v>
      </c>
      <c r="G94" s="240"/>
      <c r="H94" s="243">
        <v>4950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132</v>
      </c>
      <c r="AU94" s="249" t="s">
        <v>82</v>
      </c>
      <c r="AV94" s="14" t="s">
        <v>82</v>
      </c>
      <c r="AW94" s="14" t="s">
        <v>35</v>
      </c>
      <c r="AX94" s="14" t="s">
        <v>73</v>
      </c>
      <c r="AY94" s="249" t="s">
        <v>125</v>
      </c>
    </row>
    <row r="95" s="15" customFormat="1">
      <c r="A95" s="15"/>
      <c r="B95" s="250"/>
      <c r="C95" s="251"/>
      <c r="D95" s="230" t="s">
        <v>132</v>
      </c>
      <c r="E95" s="252" t="s">
        <v>19</v>
      </c>
      <c r="F95" s="253" t="s">
        <v>138</v>
      </c>
      <c r="G95" s="251"/>
      <c r="H95" s="254">
        <v>4950</v>
      </c>
      <c r="I95" s="255"/>
      <c r="J95" s="251"/>
      <c r="K95" s="251"/>
      <c r="L95" s="256"/>
      <c r="M95" s="257"/>
      <c r="N95" s="258"/>
      <c r="O95" s="258"/>
      <c r="P95" s="258"/>
      <c r="Q95" s="258"/>
      <c r="R95" s="258"/>
      <c r="S95" s="258"/>
      <c r="T95" s="25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0" t="s">
        <v>132</v>
      </c>
      <c r="AU95" s="260" t="s">
        <v>82</v>
      </c>
      <c r="AV95" s="15" t="s">
        <v>131</v>
      </c>
      <c r="AW95" s="15" t="s">
        <v>35</v>
      </c>
      <c r="AX95" s="15" t="s">
        <v>80</v>
      </c>
      <c r="AY95" s="260" t="s">
        <v>125</v>
      </c>
    </row>
    <row r="96" s="2" customFormat="1" ht="49.05" customHeight="1">
      <c r="A96" s="38"/>
      <c r="B96" s="39"/>
      <c r="C96" s="214" t="s">
        <v>82</v>
      </c>
      <c r="D96" s="214" t="s">
        <v>127</v>
      </c>
      <c r="E96" s="215" t="s">
        <v>139</v>
      </c>
      <c r="F96" s="216" t="s">
        <v>140</v>
      </c>
      <c r="G96" s="217" t="s">
        <v>130</v>
      </c>
      <c r="H96" s="218">
        <v>4950</v>
      </c>
      <c r="I96" s="219"/>
      <c r="J96" s="220">
        <f>ROUND(I96*H96,2)</f>
        <v>0</v>
      </c>
      <c r="K96" s="221"/>
      <c r="L96" s="44"/>
      <c r="M96" s="222" t="s">
        <v>19</v>
      </c>
      <c r="N96" s="223" t="s">
        <v>46</v>
      </c>
      <c r="O96" s="85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6" t="s">
        <v>131</v>
      </c>
      <c r="AT96" s="226" t="s">
        <v>127</v>
      </c>
      <c r="AU96" s="226" t="s">
        <v>82</v>
      </c>
      <c r="AY96" s="17" t="s">
        <v>125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131</v>
      </c>
      <c r="BK96" s="227">
        <f>ROUND(I96*H96,2)</f>
        <v>0</v>
      </c>
      <c r="BL96" s="17" t="s">
        <v>131</v>
      </c>
      <c r="BM96" s="226" t="s">
        <v>131</v>
      </c>
    </row>
    <row r="97" s="13" customFormat="1">
      <c r="A97" s="13"/>
      <c r="B97" s="228"/>
      <c r="C97" s="229"/>
      <c r="D97" s="230" t="s">
        <v>132</v>
      </c>
      <c r="E97" s="231" t="s">
        <v>19</v>
      </c>
      <c r="F97" s="232" t="s">
        <v>141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132</v>
      </c>
      <c r="AU97" s="238" t="s">
        <v>82</v>
      </c>
      <c r="AV97" s="13" t="s">
        <v>80</v>
      </c>
      <c r="AW97" s="13" t="s">
        <v>35</v>
      </c>
      <c r="AX97" s="13" t="s">
        <v>73</v>
      </c>
      <c r="AY97" s="238" t="s">
        <v>125</v>
      </c>
    </row>
    <row r="98" s="14" customFormat="1">
      <c r="A98" s="14"/>
      <c r="B98" s="239"/>
      <c r="C98" s="240"/>
      <c r="D98" s="230" t="s">
        <v>132</v>
      </c>
      <c r="E98" s="241" t="s">
        <v>19</v>
      </c>
      <c r="F98" s="242" t="s">
        <v>275</v>
      </c>
      <c r="G98" s="240"/>
      <c r="H98" s="243">
        <v>4950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132</v>
      </c>
      <c r="AU98" s="249" t="s">
        <v>82</v>
      </c>
      <c r="AV98" s="14" t="s">
        <v>82</v>
      </c>
      <c r="AW98" s="14" t="s">
        <v>35</v>
      </c>
      <c r="AX98" s="14" t="s">
        <v>73</v>
      </c>
      <c r="AY98" s="249" t="s">
        <v>125</v>
      </c>
    </row>
    <row r="99" s="15" customFormat="1">
      <c r="A99" s="15"/>
      <c r="B99" s="250"/>
      <c r="C99" s="251"/>
      <c r="D99" s="230" t="s">
        <v>132</v>
      </c>
      <c r="E99" s="252" t="s">
        <v>19</v>
      </c>
      <c r="F99" s="253" t="s">
        <v>138</v>
      </c>
      <c r="G99" s="251"/>
      <c r="H99" s="254">
        <v>4950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0" t="s">
        <v>132</v>
      </c>
      <c r="AU99" s="260" t="s">
        <v>82</v>
      </c>
      <c r="AV99" s="15" t="s">
        <v>131</v>
      </c>
      <c r="AW99" s="15" t="s">
        <v>35</v>
      </c>
      <c r="AX99" s="15" t="s">
        <v>80</v>
      </c>
      <c r="AY99" s="260" t="s">
        <v>125</v>
      </c>
    </row>
    <row r="100" s="2" customFormat="1" ht="33" customHeight="1">
      <c r="A100" s="38"/>
      <c r="B100" s="39"/>
      <c r="C100" s="214" t="s">
        <v>145</v>
      </c>
      <c r="D100" s="214" t="s">
        <v>127</v>
      </c>
      <c r="E100" s="215" t="s">
        <v>146</v>
      </c>
      <c r="F100" s="216" t="s">
        <v>147</v>
      </c>
      <c r="G100" s="217" t="s">
        <v>130</v>
      </c>
      <c r="H100" s="218">
        <v>4950</v>
      </c>
      <c r="I100" s="219"/>
      <c r="J100" s="220">
        <f>ROUND(I100*H100,2)</f>
        <v>0</v>
      </c>
      <c r="K100" s="221"/>
      <c r="L100" s="44"/>
      <c r="M100" s="222" t="s">
        <v>19</v>
      </c>
      <c r="N100" s="223" t="s">
        <v>46</v>
      </c>
      <c r="O100" s="85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6" t="s">
        <v>131</v>
      </c>
      <c r="AT100" s="226" t="s">
        <v>127</v>
      </c>
      <c r="AU100" s="226" t="s">
        <v>82</v>
      </c>
      <c r="AY100" s="17" t="s">
        <v>125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131</v>
      </c>
      <c r="BK100" s="227">
        <f>ROUND(I100*H100,2)</f>
        <v>0</v>
      </c>
      <c r="BL100" s="17" t="s">
        <v>131</v>
      </c>
      <c r="BM100" s="226" t="s">
        <v>148</v>
      </c>
    </row>
    <row r="101" s="2" customFormat="1">
      <c r="A101" s="38"/>
      <c r="B101" s="39"/>
      <c r="C101" s="40"/>
      <c r="D101" s="230" t="s">
        <v>149</v>
      </c>
      <c r="E101" s="40"/>
      <c r="F101" s="261" t="s">
        <v>276</v>
      </c>
      <c r="G101" s="40"/>
      <c r="H101" s="40"/>
      <c r="I101" s="262"/>
      <c r="J101" s="40"/>
      <c r="K101" s="40"/>
      <c r="L101" s="44"/>
      <c r="M101" s="263"/>
      <c r="N101" s="264"/>
      <c r="O101" s="85"/>
      <c r="P101" s="85"/>
      <c r="Q101" s="85"/>
      <c r="R101" s="85"/>
      <c r="S101" s="85"/>
      <c r="T101" s="86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82</v>
      </c>
    </row>
    <row r="102" s="13" customFormat="1">
      <c r="A102" s="13"/>
      <c r="B102" s="228"/>
      <c r="C102" s="229"/>
      <c r="D102" s="230" t="s">
        <v>132</v>
      </c>
      <c r="E102" s="231" t="s">
        <v>19</v>
      </c>
      <c r="F102" s="232" t="s">
        <v>151</v>
      </c>
      <c r="G102" s="229"/>
      <c r="H102" s="231" t="s">
        <v>19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132</v>
      </c>
      <c r="AU102" s="238" t="s">
        <v>82</v>
      </c>
      <c r="AV102" s="13" t="s">
        <v>80</v>
      </c>
      <c r="AW102" s="13" t="s">
        <v>35</v>
      </c>
      <c r="AX102" s="13" t="s">
        <v>73</v>
      </c>
      <c r="AY102" s="238" t="s">
        <v>125</v>
      </c>
    </row>
    <row r="103" s="14" customFormat="1">
      <c r="A103" s="14"/>
      <c r="B103" s="239"/>
      <c r="C103" s="240"/>
      <c r="D103" s="230" t="s">
        <v>132</v>
      </c>
      <c r="E103" s="241" t="s">
        <v>19</v>
      </c>
      <c r="F103" s="242" t="s">
        <v>275</v>
      </c>
      <c r="G103" s="240"/>
      <c r="H103" s="243">
        <v>4950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132</v>
      </c>
      <c r="AU103" s="249" t="s">
        <v>82</v>
      </c>
      <c r="AV103" s="14" t="s">
        <v>82</v>
      </c>
      <c r="AW103" s="14" t="s">
        <v>35</v>
      </c>
      <c r="AX103" s="14" t="s">
        <v>73</v>
      </c>
      <c r="AY103" s="249" t="s">
        <v>125</v>
      </c>
    </row>
    <row r="104" s="15" customFormat="1">
      <c r="A104" s="15"/>
      <c r="B104" s="250"/>
      <c r="C104" s="251"/>
      <c r="D104" s="230" t="s">
        <v>132</v>
      </c>
      <c r="E104" s="252" t="s">
        <v>19</v>
      </c>
      <c r="F104" s="253" t="s">
        <v>138</v>
      </c>
      <c r="G104" s="251"/>
      <c r="H104" s="254">
        <v>4950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0" t="s">
        <v>132</v>
      </c>
      <c r="AU104" s="260" t="s">
        <v>82</v>
      </c>
      <c r="AV104" s="15" t="s">
        <v>131</v>
      </c>
      <c r="AW104" s="15" t="s">
        <v>35</v>
      </c>
      <c r="AX104" s="15" t="s">
        <v>80</v>
      </c>
      <c r="AY104" s="260" t="s">
        <v>125</v>
      </c>
    </row>
    <row r="105" s="2" customFormat="1" ht="24.15" customHeight="1">
      <c r="A105" s="38"/>
      <c r="B105" s="39"/>
      <c r="C105" s="214" t="s">
        <v>131</v>
      </c>
      <c r="D105" s="214" t="s">
        <v>127</v>
      </c>
      <c r="E105" s="215" t="s">
        <v>152</v>
      </c>
      <c r="F105" s="216" t="s">
        <v>153</v>
      </c>
      <c r="G105" s="217" t="s">
        <v>130</v>
      </c>
      <c r="H105" s="218">
        <v>-4950</v>
      </c>
      <c r="I105" s="219"/>
      <c r="J105" s="220">
        <f>ROUND(I105*H105,2)</f>
        <v>0</v>
      </c>
      <c r="K105" s="221"/>
      <c r="L105" s="44"/>
      <c r="M105" s="222" t="s">
        <v>19</v>
      </c>
      <c r="N105" s="223" t="s">
        <v>46</v>
      </c>
      <c r="O105" s="85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6" t="s">
        <v>131</v>
      </c>
      <c r="AT105" s="226" t="s">
        <v>127</v>
      </c>
      <c r="AU105" s="226" t="s">
        <v>82</v>
      </c>
      <c r="AY105" s="17" t="s">
        <v>125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131</v>
      </c>
      <c r="BK105" s="227">
        <f>ROUND(I105*H105,2)</f>
        <v>0</v>
      </c>
      <c r="BL105" s="17" t="s">
        <v>131</v>
      </c>
      <c r="BM105" s="226" t="s">
        <v>154</v>
      </c>
    </row>
    <row r="106" s="2" customFormat="1">
      <c r="A106" s="38"/>
      <c r="B106" s="39"/>
      <c r="C106" s="40"/>
      <c r="D106" s="230" t="s">
        <v>149</v>
      </c>
      <c r="E106" s="40"/>
      <c r="F106" s="261" t="s">
        <v>155</v>
      </c>
      <c r="G106" s="40"/>
      <c r="H106" s="40"/>
      <c r="I106" s="262"/>
      <c r="J106" s="40"/>
      <c r="K106" s="40"/>
      <c r="L106" s="44"/>
      <c r="M106" s="263"/>
      <c r="N106" s="264"/>
      <c r="O106" s="85"/>
      <c r="P106" s="85"/>
      <c r="Q106" s="85"/>
      <c r="R106" s="85"/>
      <c r="S106" s="85"/>
      <c r="T106" s="86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149</v>
      </c>
      <c r="AU106" s="17" t="s">
        <v>82</v>
      </c>
    </row>
    <row r="107" s="12" customFormat="1" ht="22.8" customHeight="1">
      <c r="A107" s="12"/>
      <c r="B107" s="198"/>
      <c r="C107" s="199"/>
      <c r="D107" s="200" t="s">
        <v>72</v>
      </c>
      <c r="E107" s="212" t="s">
        <v>131</v>
      </c>
      <c r="F107" s="212" t="s">
        <v>156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SUM(P108:P126)</f>
        <v>0</v>
      </c>
      <c r="Q107" s="206"/>
      <c r="R107" s="207">
        <f>SUM(R108:R126)</f>
        <v>0</v>
      </c>
      <c r="S107" s="206"/>
      <c r="T107" s="208">
        <f>SUM(T108:T126)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80</v>
      </c>
      <c r="AT107" s="210" t="s">
        <v>72</v>
      </c>
      <c r="AU107" s="210" t="s">
        <v>80</v>
      </c>
      <c r="AY107" s="209" t="s">
        <v>125</v>
      </c>
      <c r="BK107" s="211">
        <f>SUM(BK108:BK126)</f>
        <v>0</v>
      </c>
    </row>
    <row r="108" s="2" customFormat="1" ht="44.25" customHeight="1">
      <c r="A108" s="38"/>
      <c r="B108" s="39"/>
      <c r="C108" s="214" t="s">
        <v>157</v>
      </c>
      <c r="D108" s="214" t="s">
        <v>127</v>
      </c>
      <c r="E108" s="215" t="s">
        <v>158</v>
      </c>
      <c r="F108" s="216" t="s">
        <v>159</v>
      </c>
      <c r="G108" s="217" t="s">
        <v>130</v>
      </c>
      <c r="H108" s="218">
        <v>3068</v>
      </c>
      <c r="I108" s="219"/>
      <c r="J108" s="220">
        <f>ROUND(I108*H108,2)</f>
        <v>0</v>
      </c>
      <c r="K108" s="221"/>
      <c r="L108" s="44"/>
      <c r="M108" s="222" t="s">
        <v>19</v>
      </c>
      <c r="N108" s="223" t="s">
        <v>46</v>
      </c>
      <c r="O108" s="85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6" t="s">
        <v>131</v>
      </c>
      <c r="AT108" s="226" t="s">
        <v>127</v>
      </c>
      <c r="AU108" s="226" t="s">
        <v>82</v>
      </c>
      <c r="AY108" s="17" t="s">
        <v>125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7" t="s">
        <v>131</v>
      </c>
      <c r="BK108" s="227">
        <f>ROUND(I108*H108,2)</f>
        <v>0</v>
      </c>
      <c r="BL108" s="17" t="s">
        <v>131</v>
      </c>
      <c r="BM108" s="226" t="s">
        <v>160</v>
      </c>
    </row>
    <row r="109" s="13" customFormat="1">
      <c r="A109" s="13"/>
      <c r="B109" s="228"/>
      <c r="C109" s="229"/>
      <c r="D109" s="230" t="s">
        <v>132</v>
      </c>
      <c r="E109" s="231" t="s">
        <v>19</v>
      </c>
      <c r="F109" s="232" t="s">
        <v>161</v>
      </c>
      <c r="G109" s="229"/>
      <c r="H109" s="231" t="s">
        <v>19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132</v>
      </c>
      <c r="AU109" s="238" t="s">
        <v>82</v>
      </c>
      <c r="AV109" s="13" t="s">
        <v>80</v>
      </c>
      <c r="AW109" s="13" t="s">
        <v>35</v>
      </c>
      <c r="AX109" s="13" t="s">
        <v>73</v>
      </c>
      <c r="AY109" s="238" t="s">
        <v>125</v>
      </c>
    </row>
    <row r="110" s="13" customFormat="1">
      <c r="A110" s="13"/>
      <c r="B110" s="228"/>
      <c r="C110" s="229"/>
      <c r="D110" s="230" t="s">
        <v>132</v>
      </c>
      <c r="E110" s="231" t="s">
        <v>19</v>
      </c>
      <c r="F110" s="232" t="s">
        <v>162</v>
      </c>
      <c r="G110" s="229"/>
      <c r="H110" s="231" t="s">
        <v>19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132</v>
      </c>
      <c r="AU110" s="238" t="s">
        <v>82</v>
      </c>
      <c r="AV110" s="13" t="s">
        <v>80</v>
      </c>
      <c r="AW110" s="13" t="s">
        <v>35</v>
      </c>
      <c r="AX110" s="13" t="s">
        <v>73</v>
      </c>
      <c r="AY110" s="238" t="s">
        <v>125</v>
      </c>
    </row>
    <row r="111" s="14" customFormat="1">
      <c r="A111" s="14"/>
      <c r="B111" s="239"/>
      <c r="C111" s="240"/>
      <c r="D111" s="230" t="s">
        <v>132</v>
      </c>
      <c r="E111" s="241" t="s">
        <v>19</v>
      </c>
      <c r="F111" s="242" t="s">
        <v>277</v>
      </c>
      <c r="G111" s="240"/>
      <c r="H111" s="243">
        <v>3068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132</v>
      </c>
      <c r="AU111" s="249" t="s">
        <v>82</v>
      </c>
      <c r="AV111" s="14" t="s">
        <v>82</v>
      </c>
      <c r="AW111" s="14" t="s">
        <v>35</v>
      </c>
      <c r="AX111" s="14" t="s">
        <v>73</v>
      </c>
      <c r="AY111" s="249" t="s">
        <v>125</v>
      </c>
    </row>
    <row r="112" s="15" customFormat="1">
      <c r="A112" s="15"/>
      <c r="B112" s="250"/>
      <c r="C112" s="251"/>
      <c r="D112" s="230" t="s">
        <v>132</v>
      </c>
      <c r="E112" s="252" t="s">
        <v>19</v>
      </c>
      <c r="F112" s="253" t="s">
        <v>138</v>
      </c>
      <c r="G112" s="251"/>
      <c r="H112" s="254">
        <v>3068</v>
      </c>
      <c r="I112" s="255"/>
      <c r="J112" s="251"/>
      <c r="K112" s="251"/>
      <c r="L112" s="256"/>
      <c r="M112" s="257"/>
      <c r="N112" s="258"/>
      <c r="O112" s="258"/>
      <c r="P112" s="258"/>
      <c r="Q112" s="258"/>
      <c r="R112" s="258"/>
      <c r="S112" s="258"/>
      <c r="T112" s="25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0" t="s">
        <v>132</v>
      </c>
      <c r="AU112" s="260" t="s">
        <v>82</v>
      </c>
      <c r="AV112" s="15" t="s">
        <v>131</v>
      </c>
      <c r="AW112" s="15" t="s">
        <v>35</v>
      </c>
      <c r="AX112" s="15" t="s">
        <v>80</v>
      </c>
      <c r="AY112" s="260" t="s">
        <v>125</v>
      </c>
    </row>
    <row r="113" s="2" customFormat="1" ht="44.25" customHeight="1">
      <c r="A113" s="38"/>
      <c r="B113" s="39"/>
      <c r="C113" s="214" t="s">
        <v>148</v>
      </c>
      <c r="D113" s="214" t="s">
        <v>127</v>
      </c>
      <c r="E113" s="215" t="s">
        <v>166</v>
      </c>
      <c r="F113" s="216" t="s">
        <v>167</v>
      </c>
      <c r="G113" s="217" t="s">
        <v>130</v>
      </c>
      <c r="H113" s="218">
        <v>3068</v>
      </c>
      <c r="I113" s="219"/>
      <c r="J113" s="220">
        <f>ROUND(I113*H113,2)</f>
        <v>0</v>
      </c>
      <c r="K113" s="221"/>
      <c r="L113" s="44"/>
      <c r="M113" s="222" t="s">
        <v>19</v>
      </c>
      <c r="N113" s="223" t="s">
        <v>46</v>
      </c>
      <c r="O113" s="85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6" t="s">
        <v>131</v>
      </c>
      <c r="AT113" s="226" t="s">
        <v>127</v>
      </c>
      <c r="AU113" s="226" t="s">
        <v>82</v>
      </c>
      <c r="AY113" s="17" t="s">
        <v>125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131</v>
      </c>
      <c r="BK113" s="227">
        <f>ROUND(I113*H113,2)</f>
        <v>0</v>
      </c>
      <c r="BL113" s="17" t="s">
        <v>131</v>
      </c>
      <c r="BM113" s="226" t="s">
        <v>8</v>
      </c>
    </row>
    <row r="114" s="2" customFormat="1">
      <c r="A114" s="38"/>
      <c r="B114" s="39"/>
      <c r="C114" s="40"/>
      <c r="D114" s="265" t="s">
        <v>168</v>
      </c>
      <c r="E114" s="40"/>
      <c r="F114" s="266" t="s">
        <v>169</v>
      </c>
      <c r="G114" s="40"/>
      <c r="H114" s="40"/>
      <c r="I114" s="262"/>
      <c r="J114" s="40"/>
      <c r="K114" s="40"/>
      <c r="L114" s="44"/>
      <c r="M114" s="263"/>
      <c r="N114" s="264"/>
      <c r="O114" s="85"/>
      <c r="P114" s="85"/>
      <c r="Q114" s="85"/>
      <c r="R114" s="85"/>
      <c r="S114" s="85"/>
      <c r="T114" s="86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168</v>
      </c>
      <c r="AU114" s="17" t="s">
        <v>82</v>
      </c>
    </row>
    <row r="115" s="13" customFormat="1">
      <c r="A115" s="13"/>
      <c r="B115" s="228"/>
      <c r="C115" s="229"/>
      <c r="D115" s="230" t="s">
        <v>132</v>
      </c>
      <c r="E115" s="231" t="s">
        <v>19</v>
      </c>
      <c r="F115" s="232" t="s">
        <v>170</v>
      </c>
      <c r="G115" s="229"/>
      <c r="H115" s="231" t="s">
        <v>19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132</v>
      </c>
      <c r="AU115" s="238" t="s">
        <v>82</v>
      </c>
      <c r="AV115" s="13" t="s">
        <v>80</v>
      </c>
      <c r="AW115" s="13" t="s">
        <v>35</v>
      </c>
      <c r="AX115" s="13" t="s">
        <v>73</v>
      </c>
      <c r="AY115" s="238" t="s">
        <v>125</v>
      </c>
    </row>
    <row r="116" s="14" customFormat="1">
      <c r="A116" s="14"/>
      <c r="B116" s="239"/>
      <c r="C116" s="240"/>
      <c r="D116" s="230" t="s">
        <v>132</v>
      </c>
      <c r="E116" s="241" t="s">
        <v>19</v>
      </c>
      <c r="F116" s="242" t="s">
        <v>278</v>
      </c>
      <c r="G116" s="240"/>
      <c r="H116" s="243">
        <v>3068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132</v>
      </c>
      <c r="AU116" s="249" t="s">
        <v>82</v>
      </c>
      <c r="AV116" s="14" t="s">
        <v>82</v>
      </c>
      <c r="AW116" s="14" t="s">
        <v>35</v>
      </c>
      <c r="AX116" s="14" t="s">
        <v>73</v>
      </c>
      <c r="AY116" s="249" t="s">
        <v>125</v>
      </c>
    </row>
    <row r="117" s="15" customFormat="1">
      <c r="A117" s="15"/>
      <c r="B117" s="250"/>
      <c r="C117" s="251"/>
      <c r="D117" s="230" t="s">
        <v>132</v>
      </c>
      <c r="E117" s="252" t="s">
        <v>19</v>
      </c>
      <c r="F117" s="253" t="s">
        <v>138</v>
      </c>
      <c r="G117" s="251"/>
      <c r="H117" s="254">
        <v>3068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0" t="s">
        <v>132</v>
      </c>
      <c r="AU117" s="260" t="s">
        <v>82</v>
      </c>
      <c r="AV117" s="15" t="s">
        <v>131</v>
      </c>
      <c r="AW117" s="15" t="s">
        <v>35</v>
      </c>
      <c r="AX117" s="15" t="s">
        <v>80</v>
      </c>
      <c r="AY117" s="260" t="s">
        <v>125</v>
      </c>
    </row>
    <row r="118" s="2" customFormat="1" ht="24.15" customHeight="1">
      <c r="A118" s="38"/>
      <c r="B118" s="39"/>
      <c r="C118" s="214" t="s">
        <v>173</v>
      </c>
      <c r="D118" s="214" t="s">
        <v>127</v>
      </c>
      <c r="E118" s="215" t="s">
        <v>174</v>
      </c>
      <c r="F118" s="216" t="s">
        <v>175</v>
      </c>
      <c r="G118" s="217" t="s">
        <v>130</v>
      </c>
      <c r="H118" s="218">
        <v>3068</v>
      </c>
      <c r="I118" s="219"/>
      <c r="J118" s="220">
        <f>ROUND(I118*H118,2)</f>
        <v>0</v>
      </c>
      <c r="K118" s="221"/>
      <c r="L118" s="44"/>
      <c r="M118" s="222" t="s">
        <v>19</v>
      </c>
      <c r="N118" s="223" t="s">
        <v>46</v>
      </c>
      <c r="O118" s="85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6" t="s">
        <v>131</v>
      </c>
      <c r="AT118" s="226" t="s">
        <v>127</v>
      </c>
      <c r="AU118" s="226" t="s">
        <v>82</v>
      </c>
      <c r="AY118" s="17" t="s">
        <v>125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7" t="s">
        <v>131</v>
      </c>
      <c r="BK118" s="227">
        <f>ROUND(I118*H118,2)</f>
        <v>0</v>
      </c>
      <c r="BL118" s="17" t="s">
        <v>131</v>
      </c>
      <c r="BM118" s="226" t="s">
        <v>176</v>
      </c>
    </row>
    <row r="119" s="13" customFormat="1">
      <c r="A119" s="13"/>
      <c r="B119" s="228"/>
      <c r="C119" s="229"/>
      <c r="D119" s="230" t="s">
        <v>132</v>
      </c>
      <c r="E119" s="231" t="s">
        <v>19</v>
      </c>
      <c r="F119" s="232" t="s">
        <v>177</v>
      </c>
      <c r="G119" s="229"/>
      <c r="H119" s="231" t="s">
        <v>19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132</v>
      </c>
      <c r="AU119" s="238" t="s">
        <v>82</v>
      </c>
      <c r="AV119" s="13" t="s">
        <v>80</v>
      </c>
      <c r="AW119" s="13" t="s">
        <v>35</v>
      </c>
      <c r="AX119" s="13" t="s">
        <v>73</v>
      </c>
      <c r="AY119" s="238" t="s">
        <v>125</v>
      </c>
    </row>
    <row r="120" s="13" customFormat="1">
      <c r="A120" s="13"/>
      <c r="B120" s="228"/>
      <c r="C120" s="229"/>
      <c r="D120" s="230" t="s">
        <v>132</v>
      </c>
      <c r="E120" s="231" t="s">
        <v>19</v>
      </c>
      <c r="F120" s="232" t="s">
        <v>178</v>
      </c>
      <c r="G120" s="229"/>
      <c r="H120" s="231" t="s">
        <v>19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132</v>
      </c>
      <c r="AU120" s="238" t="s">
        <v>82</v>
      </c>
      <c r="AV120" s="13" t="s">
        <v>80</v>
      </c>
      <c r="AW120" s="13" t="s">
        <v>35</v>
      </c>
      <c r="AX120" s="13" t="s">
        <v>73</v>
      </c>
      <c r="AY120" s="238" t="s">
        <v>125</v>
      </c>
    </row>
    <row r="121" s="14" customFormat="1">
      <c r="A121" s="14"/>
      <c r="B121" s="239"/>
      <c r="C121" s="240"/>
      <c r="D121" s="230" t="s">
        <v>132</v>
      </c>
      <c r="E121" s="241" t="s">
        <v>19</v>
      </c>
      <c r="F121" s="242" t="s">
        <v>279</v>
      </c>
      <c r="G121" s="240"/>
      <c r="H121" s="243">
        <v>3068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132</v>
      </c>
      <c r="AU121" s="249" t="s">
        <v>82</v>
      </c>
      <c r="AV121" s="14" t="s">
        <v>82</v>
      </c>
      <c r="AW121" s="14" t="s">
        <v>35</v>
      </c>
      <c r="AX121" s="14" t="s">
        <v>73</v>
      </c>
      <c r="AY121" s="249" t="s">
        <v>125</v>
      </c>
    </row>
    <row r="122" s="15" customFormat="1">
      <c r="A122" s="15"/>
      <c r="B122" s="250"/>
      <c r="C122" s="251"/>
      <c r="D122" s="230" t="s">
        <v>132</v>
      </c>
      <c r="E122" s="252" t="s">
        <v>19</v>
      </c>
      <c r="F122" s="253" t="s">
        <v>138</v>
      </c>
      <c r="G122" s="251"/>
      <c r="H122" s="254">
        <v>3068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0" t="s">
        <v>132</v>
      </c>
      <c r="AU122" s="260" t="s">
        <v>82</v>
      </c>
      <c r="AV122" s="15" t="s">
        <v>131</v>
      </c>
      <c r="AW122" s="15" t="s">
        <v>35</v>
      </c>
      <c r="AX122" s="15" t="s">
        <v>80</v>
      </c>
      <c r="AY122" s="260" t="s">
        <v>125</v>
      </c>
    </row>
    <row r="123" s="2" customFormat="1" ht="24.15" customHeight="1">
      <c r="A123" s="38"/>
      <c r="B123" s="39"/>
      <c r="C123" s="267" t="s">
        <v>154</v>
      </c>
      <c r="D123" s="267" t="s">
        <v>179</v>
      </c>
      <c r="E123" s="268" t="s">
        <v>180</v>
      </c>
      <c r="F123" s="269" t="s">
        <v>181</v>
      </c>
      <c r="G123" s="270" t="s">
        <v>130</v>
      </c>
      <c r="H123" s="271">
        <v>3068</v>
      </c>
      <c r="I123" s="272"/>
      <c r="J123" s="273">
        <f>ROUND(I123*H123,2)</f>
        <v>0</v>
      </c>
      <c r="K123" s="274"/>
      <c r="L123" s="275"/>
      <c r="M123" s="276" t="s">
        <v>19</v>
      </c>
      <c r="N123" s="277" t="s">
        <v>46</v>
      </c>
      <c r="O123" s="85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6" t="s">
        <v>154</v>
      </c>
      <c r="AT123" s="226" t="s">
        <v>179</v>
      </c>
      <c r="AU123" s="226" t="s">
        <v>82</v>
      </c>
      <c r="AY123" s="17" t="s">
        <v>125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7" t="s">
        <v>131</v>
      </c>
      <c r="BK123" s="227">
        <f>ROUND(I123*H123,2)</f>
        <v>0</v>
      </c>
      <c r="BL123" s="17" t="s">
        <v>131</v>
      </c>
      <c r="BM123" s="226" t="s">
        <v>182</v>
      </c>
    </row>
    <row r="124" s="13" customFormat="1">
      <c r="A124" s="13"/>
      <c r="B124" s="228"/>
      <c r="C124" s="229"/>
      <c r="D124" s="230" t="s">
        <v>132</v>
      </c>
      <c r="E124" s="231" t="s">
        <v>19</v>
      </c>
      <c r="F124" s="232" t="s">
        <v>183</v>
      </c>
      <c r="G124" s="229"/>
      <c r="H124" s="231" t="s">
        <v>19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132</v>
      </c>
      <c r="AU124" s="238" t="s">
        <v>82</v>
      </c>
      <c r="AV124" s="13" t="s">
        <v>80</v>
      </c>
      <c r="AW124" s="13" t="s">
        <v>35</v>
      </c>
      <c r="AX124" s="13" t="s">
        <v>73</v>
      </c>
      <c r="AY124" s="238" t="s">
        <v>125</v>
      </c>
    </row>
    <row r="125" s="14" customFormat="1">
      <c r="A125" s="14"/>
      <c r="B125" s="239"/>
      <c r="C125" s="240"/>
      <c r="D125" s="230" t="s">
        <v>132</v>
      </c>
      <c r="E125" s="241" t="s">
        <v>19</v>
      </c>
      <c r="F125" s="242" t="s">
        <v>279</v>
      </c>
      <c r="G125" s="240"/>
      <c r="H125" s="243">
        <v>3068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132</v>
      </c>
      <c r="AU125" s="249" t="s">
        <v>82</v>
      </c>
      <c r="AV125" s="14" t="s">
        <v>82</v>
      </c>
      <c r="AW125" s="14" t="s">
        <v>35</v>
      </c>
      <c r="AX125" s="14" t="s">
        <v>73</v>
      </c>
      <c r="AY125" s="249" t="s">
        <v>125</v>
      </c>
    </row>
    <row r="126" s="15" customFormat="1">
      <c r="A126" s="15"/>
      <c r="B126" s="250"/>
      <c r="C126" s="251"/>
      <c r="D126" s="230" t="s">
        <v>132</v>
      </c>
      <c r="E126" s="252" t="s">
        <v>19</v>
      </c>
      <c r="F126" s="253" t="s">
        <v>138</v>
      </c>
      <c r="G126" s="251"/>
      <c r="H126" s="254">
        <v>3068</v>
      </c>
      <c r="I126" s="255"/>
      <c r="J126" s="251"/>
      <c r="K126" s="251"/>
      <c r="L126" s="256"/>
      <c r="M126" s="278"/>
      <c r="N126" s="279"/>
      <c r="O126" s="279"/>
      <c r="P126" s="279"/>
      <c r="Q126" s="279"/>
      <c r="R126" s="279"/>
      <c r="S126" s="279"/>
      <c r="T126" s="28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0" t="s">
        <v>132</v>
      </c>
      <c r="AU126" s="260" t="s">
        <v>82</v>
      </c>
      <c r="AV126" s="15" t="s">
        <v>131</v>
      </c>
      <c r="AW126" s="15" t="s">
        <v>35</v>
      </c>
      <c r="AX126" s="15" t="s">
        <v>80</v>
      </c>
      <c r="AY126" s="260" t="s">
        <v>125</v>
      </c>
    </row>
    <row r="127" s="2" customFormat="1" ht="6.96" customHeight="1">
      <c r="A127" s="38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7YMOz6L6e4zgDGGYhdG06Q2HNSXIxeGtbA7l3heua/AivTeX7GYd2SgC1WiX0LPJTYXJIwZulA0fJ+SM0WKprw==" hashValue="enngEMo6No+hmu+MVtKNTgjYWe4b2Q3yPB4UtC1g73xBqgNyoqI4vyhGIWj6qigoZciZW6Kl5NHk8kQTGYINCg==" algorithmName="SHA-512" password="CC35"/>
  <autoFilter ref="C87:K1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114" r:id="rId1" display="https://podminky.urs.cz/item/CS_URS_2025_02/167151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82</v>
      </c>
    </row>
    <row r="4" hidden="1" s="1" customFormat="1" ht="24.96" customHeight="1">
      <c r="B4" s="20"/>
      <c r="D4" s="141" t="s">
        <v>97</v>
      </c>
      <c r="L4" s="20"/>
      <c r="M4" s="142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3" t="s">
        <v>16</v>
      </c>
      <c r="L6" s="20"/>
    </row>
    <row r="7" hidden="1" s="1" customFormat="1" ht="16.5" customHeight="1">
      <c r="B7" s="20"/>
      <c r="E7" s="144" t="str">
        <f>'Rekapitulace stavby'!K6</f>
        <v>VD Dolní Beřkovice a VD Obříství, sanace nadjezí a podjezí</v>
      </c>
      <c r="F7" s="143"/>
      <c r="G7" s="143"/>
      <c r="H7" s="143"/>
      <c r="L7" s="20"/>
    </row>
    <row r="8" hidden="1" s="1" customFormat="1" ht="12" customHeight="1">
      <c r="B8" s="20"/>
      <c r="D8" s="143" t="s">
        <v>98</v>
      </c>
      <c r="L8" s="20"/>
    </row>
    <row r="9" hidden="1" s="2" customFormat="1" ht="16.5" customHeight="1">
      <c r="A9" s="38"/>
      <c r="B9" s="44"/>
      <c r="C9" s="38"/>
      <c r="D9" s="38"/>
      <c r="E9" s="144" t="s">
        <v>272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3" t="s">
        <v>100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6" t="s">
        <v>184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21</v>
      </c>
      <c r="E14" s="38"/>
      <c r="F14" s="134" t="s">
        <v>274</v>
      </c>
      <c r="G14" s="38"/>
      <c r="H14" s="38"/>
      <c r="I14" s="143" t="s">
        <v>23</v>
      </c>
      <c r="J14" s="147" t="str">
        <f>'Rekapitulace stavby'!AN8</f>
        <v>24.7.2025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19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4" t="s">
        <v>34</v>
      </c>
      <c r="F23" s="38"/>
      <c r="G23" s="38"/>
      <c r="H23" s="38"/>
      <c r="I23" s="143" t="s">
        <v>29</v>
      </c>
      <c r="J23" s="134" t="s">
        <v>19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4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4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ROUND(J91,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ROUND((SUM(BE91:BE169)),  2)</f>
        <v>0</v>
      </c>
      <c r="G35" s="38"/>
      <c r="H35" s="38"/>
      <c r="I35" s="158">
        <v>0.20999999999999999</v>
      </c>
      <c r="J35" s="157">
        <f>ROUND(((SUM(BE91:BE169))*I35),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45</v>
      </c>
      <c r="F36" s="157">
        <f>ROUND((SUM(BF91:BF169)),  2)</f>
        <v>0</v>
      </c>
      <c r="G36" s="38"/>
      <c r="H36" s="38"/>
      <c r="I36" s="158">
        <v>0.12</v>
      </c>
      <c r="J36" s="157">
        <f>ROUND(((SUM(BF91:BF169))*I36),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43" t="s">
        <v>43</v>
      </c>
      <c r="E37" s="143" t="s">
        <v>46</v>
      </c>
      <c r="F37" s="157">
        <f>ROUND((SUM(BG91:BG169)),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ROUND((SUM(BH91:BH169)),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ROUND((SUM(BI91:BI169)),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103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Dolní Beřkovice a VD Obříství, sanace nadjezí a podjezí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272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100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70" t="str">
        <f>E11</f>
        <v>VON - Vedlejší a ostatní náklady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VD Dolní Beřkovice</v>
      </c>
      <c r="G56" s="40"/>
      <c r="H56" s="40"/>
      <c r="I56" s="32" t="s">
        <v>23</v>
      </c>
      <c r="J56" s="73" t="str">
        <f>IF(J14="","",J14)</f>
        <v>24.7.2025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40.0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P. Děták, Riegrova 1756/51, 370 01 Č. Budějovice 3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104</v>
      </c>
      <c r="D61" s="172"/>
      <c r="E61" s="172"/>
      <c r="F61" s="172"/>
      <c r="G61" s="172"/>
      <c r="H61" s="172"/>
      <c r="I61" s="172"/>
      <c r="J61" s="173" t="s">
        <v>105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3">
        <f>J91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106</v>
      </c>
    </row>
    <row r="64" s="9" customFormat="1" ht="24.96" customHeight="1">
      <c r="A64" s="9"/>
      <c r="B64" s="175"/>
      <c r="C64" s="176"/>
      <c r="D64" s="177" t="s">
        <v>185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186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187</v>
      </c>
      <c r="E66" s="183"/>
      <c r="F66" s="183"/>
      <c r="G66" s="183"/>
      <c r="H66" s="183"/>
      <c r="I66" s="183"/>
      <c r="J66" s="184">
        <f>J107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188</v>
      </c>
      <c r="E67" s="183"/>
      <c r="F67" s="183"/>
      <c r="G67" s="183"/>
      <c r="H67" s="183"/>
      <c r="I67" s="183"/>
      <c r="J67" s="184">
        <f>J121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189</v>
      </c>
      <c r="E68" s="183"/>
      <c r="F68" s="183"/>
      <c r="G68" s="183"/>
      <c r="H68" s="183"/>
      <c r="I68" s="183"/>
      <c r="J68" s="184">
        <f>J126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190</v>
      </c>
      <c r="E69" s="183"/>
      <c r="F69" s="183"/>
      <c r="G69" s="183"/>
      <c r="H69" s="183"/>
      <c r="I69" s="183"/>
      <c r="J69" s="184">
        <f>J131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110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70" t="str">
        <f>E7</f>
        <v>VD Dolní Beřkovice a VD Obříství, sanace nadjezí a podjezí</v>
      </c>
      <c r="F79" s="32"/>
      <c r="G79" s="32"/>
      <c r="H79" s="32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98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272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100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70" t="str">
        <f>E11</f>
        <v>VON - Vedlejší a ostatní náklady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VD Dolní Beřkovice</v>
      </c>
      <c r="G85" s="40"/>
      <c r="H85" s="40"/>
      <c r="I85" s="32" t="s">
        <v>23</v>
      </c>
      <c r="J85" s="73" t="str">
        <f>IF(J14="","",J14)</f>
        <v>24.7.2025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40.05" customHeight="1">
      <c r="A87" s="38"/>
      <c r="B87" s="39"/>
      <c r="C87" s="32" t="s">
        <v>25</v>
      </c>
      <c r="D87" s="40"/>
      <c r="E87" s="40"/>
      <c r="F87" s="27" t="str">
        <f>E17</f>
        <v>Povodí Labe, státní podnik</v>
      </c>
      <c r="G87" s="40"/>
      <c r="H87" s="40"/>
      <c r="I87" s="32" t="s">
        <v>33</v>
      </c>
      <c r="J87" s="36" t="str">
        <f>E23</f>
        <v>P. Děták, Riegrova 1756/51, 370 01 Č. Budějovice 3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31</v>
      </c>
      <c r="D88" s="40"/>
      <c r="E88" s="40"/>
      <c r="F88" s="27" t="str">
        <f>IF(E20="","",E20)</f>
        <v>Vyplň údaj</v>
      </c>
      <c r="G88" s="40"/>
      <c r="H88" s="40"/>
      <c r="I88" s="32" t="s">
        <v>36</v>
      </c>
      <c r="J88" s="36" t="str">
        <f>E26</f>
        <v xml:space="preserve"> 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111</v>
      </c>
      <c r="D90" s="189" t="s">
        <v>58</v>
      </c>
      <c r="E90" s="189" t="s">
        <v>54</v>
      </c>
      <c r="F90" s="189" t="s">
        <v>55</v>
      </c>
      <c r="G90" s="189" t="s">
        <v>112</v>
      </c>
      <c r="H90" s="189" t="s">
        <v>113</v>
      </c>
      <c r="I90" s="189" t="s">
        <v>114</v>
      </c>
      <c r="J90" s="190" t="s">
        <v>105</v>
      </c>
      <c r="K90" s="191" t="s">
        <v>115</v>
      </c>
      <c r="L90" s="192"/>
      <c r="M90" s="93" t="s">
        <v>19</v>
      </c>
      <c r="N90" s="94" t="s">
        <v>43</v>
      </c>
      <c r="O90" s="94" t="s">
        <v>116</v>
      </c>
      <c r="P90" s="94" t="s">
        <v>117</v>
      </c>
      <c r="Q90" s="94" t="s">
        <v>118</v>
      </c>
      <c r="R90" s="94" t="s">
        <v>119</v>
      </c>
      <c r="S90" s="94" t="s">
        <v>120</v>
      </c>
      <c r="T90" s="95" t="s">
        <v>121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100" t="s">
        <v>122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6"/>
      <c r="N91" s="194"/>
      <c r="O91" s="97"/>
      <c r="P91" s="195">
        <f>P92</f>
        <v>0</v>
      </c>
      <c r="Q91" s="97"/>
      <c r="R91" s="195">
        <f>R92</f>
        <v>0</v>
      </c>
      <c r="S91" s="97"/>
      <c r="T91" s="196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72</v>
      </c>
      <c r="AU91" s="17" t="s">
        <v>106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72</v>
      </c>
      <c r="E92" s="201" t="s">
        <v>191</v>
      </c>
      <c r="F92" s="201" t="s">
        <v>192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P93+P107+P121+P126+P131</f>
        <v>0</v>
      </c>
      <c r="Q92" s="206"/>
      <c r="R92" s="207">
        <f>R93+R107+R121+R126+R131</f>
        <v>0</v>
      </c>
      <c r="S92" s="206"/>
      <c r="T92" s="208">
        <f>T93+T107+T121+T126+T131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131</v>
      </c>
      <c r="AT92" s="210" t="s">
        <v>72</v>
      </c>
      <c r="AU92" s="210" t="s">
        <v>73</v>
      </c>
      <c r="AY92" s="209" t="s">
        <v>125</v>
      </c>
      <c r="BK92" s="211">
        <f>BK93+BK107+BK121+BK126+BK131</f>
        <v>0</v>
      </c>
    </row>
    <row r="93" s="12" customFormat="1" ht="22.8" customHeight="1">
      <c r="A93" s="12"/>
      <c r="B93" s="198"/>
      <c r="C93" s="199"/>
      <c r="D93" s="200" t="s">
        <v>72</v>
      </c>
      <c r="E93" s="212" t="s">
        <v>193</v>
      </c>
      <c r="F93" s="212" t="s">
        <v>194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SUM(P94:P106)</f>
        <v>0</v>
      </c>
      <c r="Q93" s="206"/>
      <c r="R93" s="207">
        <f>SUM(R94:R106)</f>
        <v>0</v>
      </c>
      <c r="S93" s="206"/>
      <c r="T93" s="208">
        <f>SUM(T94:T106)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80</v>
      </c>
      <c r="AT93" s="210" t="s">
        <v>72</v>
      </c>
      <c r="AU93" s="210" t="s">
        <v>80</v>
      </c>
      <c r="AY93" s="209" t="s">
        <v>125</v>
      </c>
      <c r="BK93" s="211">
        <f>SUM(BK94:BK106)</f>
        <v>0</v>
      </c>
    </row>
    <row r="94" s="2" customFormat="1" ht="16.5" customHeight="1">
      <c r="A94" s="38"/>
      <c r="B94" s="39"/>
      <c r="C94" s="214" t="s">
        <v>80</v>
      </c>
      <c r="D94" s="214" t="s">
        <v>127</v>
      </c>
      <c r="E94" s="215" t="s">
        <v>195</v>
      </c>
      <c r="F94" s="216" t="s">
        <v>196</v>
      </c>
      <c r="G94" s="217" t="s">
        <v>197</v>
      </c>
      <c r="H94" s="218">
        <v>1</v>
      </c>
      <c r="I94" s="219"/>
      <c r="J94" s="220">
        <f>ROUND(I94*H94,2)</f>
        <v>0</v>
      </c>
      <c r="K94" s="221"/>
      <c r="L94" s="44"/>
      <c r="M94" s="222" t="s">
        <v>19</v>
      </c>
      <c r="N94" s="223" t="s">
        <v>46</v>
      </c>
      <c r="O94" s="85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6" t="s">
        <v>131</v>
      </c>
      <c r="AT94" s="226" t="s">
        <v>127</v>
      </c>
      <c r="AU94" s="226" t="s">
        <v>82</v>
      </c>
      <c r="AY94" s="17" t="s">
        <v>125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7" t="s">
        <v>131</v>
      </c>
      <c r="BK94" s="227">
        <f>ROUND(I94*H94,2)</f>
        <v>0</v>
      </c>
      <c r="BL94" s="17" t="s">
        <v>131</v>
      </c>
      <c r="BM94" s="226" t="s">
        <v>82</v>
      </c>
    </row>
    <row r="95" s="13" customFormat="1">
      <c r="A95" s="13"/>
      <c r="B95" s="228"/>
      <c r="C95" s="229"/>
      <c r="D95" s="230" t="s">
        <v>132</v>
      </c>
      <c r="E95" s="231" t="s">
        <v>19</v>
      </c>
      <c r="F95" s="232" t="s">
        <v>198</v>
      </c>
      <c r="G95" s="229"/>
      <c r="H95" s="231" t="s">
        <v>19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132</v>
      </c>
      <c r="AU95" s="238" t="s">
        <v>82</v>
      </c>
      <c r="AV95" s="13" t="s">
        <v>80</v>
      </c>
      <c r="AW95" s="13" t="s">
        <v>35</v>
      </c>
      <c r="AX95" s="13" t="s">
        <v>73</v>
      </c>
      <c r="AY95" s="238" t="s">
        <v>125</v>
      </c>
    </row>
    <row r="96" s="13" customFormat="1">
      <c r="A96" s="13"/>
      <c r="B96" s="228"/>
      <c r="C96" s="229"/>
      <c r="D96" s="230" t="s">
        <v>132</v>
      </c>
      <c r="E96" s="231" t="s">
        <v>19</v>
      </c>
      <c r="F96" s="232" t="s">
        <v>199</v>
      </c>
      <c r="G96" s="229"/>
      <c r="H96" s="231" t="s">
        <v>19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132</v>
      </c>
      <c r="AU96" s="238" t="s">
        <v>82</v>
      </c>
      <c r="AV96" s="13" t="s">
        <v>80</v>
      </c>
      <c r="AW96" s="13" t="s">
        <v>35</v>
      </c>
      <c r="AX96" s="13" t="s">
        <v>73</v>
      </c>
      <c r="AY96" s="238" t="s">
        <v>125</v>
      </c>
    </row>
    <row r="97" s="13" customFormat="1">
      <c r="A97" s="13"/>
      <c r="B97" s="228"/>
      <c r="C97" s="229"/>
      <c r="D97" s="230" t="s">
        <v>132</v>
      </c>
      <c r="E97" s="231" t="s">
        <v>19</v>
      </c>
      <c r="F97" s="232" t="s">
        <v>200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132</v>
      </c>
      <c r="AU97" s="238" t="s">
        <v>82</v>
      </c>
      <c r="AV97" s="13" t="s">
        <v>80</v>
      </c>
      <c r="AW97" s="13" t="s">
        <v>35</v>
      </c>
      <c r="AX97" s="13" t="s">
        <v>73</v>
      </c>
      <c r="AY97" s="238" t="s">
        <v>125</v>
      </c>
    </row>
    <row r="98" s="13" customFormat="1">
      <c r="A98" s="13"/>
      <c r="B98" s="228"/>
      <c r="C98" s="229"/>
      <c r="D98" s="230" t="s">
        <v>132</v>
      </c>
      <c r="E98" s="231" t="s">
        <v>19</v>
      </c>
      <c r="F98" s="232" t="s">
        <v>201</v>
      </c>
      <c r="G98" s="229"/>
      <c r="H98" s="231" t="s">
        <v>19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132</v>
      </c>
      <c r="AU98" s="238" t="s">
        <v>82</v>
      </c>
      <c r="AV98" s="13" t="s">
        <v>80</v>
      </c>
      <c r="AW98" s="13" t="s">
        <v>35</v>
      </c>
      <c r="AX98" s="13" t="s">
        <v>73</v>
      </c>
      <c r="AY98" s="238" t="s">
        <v>125</v>
      </c>
    </row>
    <row r="99" s="14" customFormat="1">
      <c r="A99" s="14"/>
      <c r="B99" s="239"/>
      <c r="C99" s="240"/>
      <c r="D99" s="230" t="s">
        <v>132</v>
      </c>
      <c r="E99" s="241" t="s">
        <v>19</v>
      </c>
      <c r="F99" s="242" t="s">
        <v>80</v>
      </c>
      <c r="G99" s="240"/>
      <c r="H99" s="243">
        <v>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132</v>
      </c>
      <c r="AU99" s="249" t="s">
        <v>82</v>
      </c>
      <c r="AV99" s="14" t="s">
        <v>82</v>
      </c>
      <c r="AW99" s="14" t="s">
        <v>35</v>
      </c>
      <c r="AX99" s="14" t="s">
        <v>73</v>
      </c>
      <c r="AY99" s="249" t="s">
        <v>125</v>
      </c>
    </row>
    <row r="100" s="15" customFormat="1">
      <c r="A100" s="15"/>
      <c r="B100" s="250"/>
      <c r="C100" s="251"/>
      <c r="D100" s="230" t="s">
        <v>132</v>
      </c>
      <c r="E100" s="252" t="s">
        <v>19</v>
      </c>
      <c r="F100" s="253" t="s">
        <v>138</v>
      </c>
      <c r="G100" s="251"/>
      <c r="H100" s="254">
        <v>1</v>
      </c>
      <c r="I100" s="255"/>
      <c r="J100" s="251"/>
      <c r="K100" s="251"/>
      <c r="L100" s="256"/>
      <c r="M100" s="257"/>
      <c r="N100" s="258"/>
      <c r="O100" s="258"/>
      <c r="P100" s="258"/>
      <c r="Q100" s="258"/>
      <c r="R100" s="258"/>
      <c r="S100" s="258"/>
      <c r="T100" s="25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0" t="s">
        <v>132</v>
      </c>
      <c r="AU100" s="260" t="s">
        <v>82</v>
      </c>
      <c r="AV100" s="15" t="s">
        <v>131</v>
      </c>
      <c r="AW100" s="15" t="s">
        <v>35</v>
      </c>
      <c r="AX100" s="15" t="s">
        <v>80</v>
      </c>
      <c r="AY100" s="260" t="s">
        <v>125</v>
      </c>
    </row>
    <row r="101" s="2" customFormat="1" ht="16.5" customHeight="1">
      <c r="A101" s="38"/>
      <c r="B101" s="39"/>
      <c r="C101" s="214" t="s">
        <v>82</v>
      </c>
      <c r="D101" s="214" t="s">
        <v>127</v>
      </c>
      <c r="E101" s="215" t="s">
        <v>202</v>
      </c>
      <c r="F101" s="216" t="s">
        <v>203</v>
      </c>
      <c r="G101" s="217" t="s">
        <v>204</v>
      </c>
      <c r="H101" s="218">
        <v>1</v>
      </c>
      <c r="I101" s="219"/>
      <c r="J101" s="220">
        <f>ROUND(I101*H101,2)</f>
        <v>0</v>
      </c>
      <c r="K101" s="221"/>
      <c r="L101" s="44"/>
      <c r="M101" s="222" t="s">
        <v>19</v>
      </c>
      <c r="N101" s="223" t="s">
        <v>46</v>
      </c>
      <c r="O101" s="85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6" t="s">
        <v>131</v>
      </c>
      <c r="AT101" s="226" t="s">
        <v>127</v>
      </c>
      <c r="AU101" s="226" t="s">
        <v>82</v>
      </c>
      <c r="AY101" s="17" t="s">
        <v>125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131</v>
      </c>
      <c r="BK101" s="227">
        <f>ROUND(I101*H101,2)</f>
        <v>0</v>
      </c>
      <c r="BL101" s="17" t="s">
        <v>131</v>
      </c>
      <c r="BM101" s="226" t="s">
        <v>131</v>
      </c>
    </row>
    <row r="102" s="13" customFormat="1">
      <c r="A102" s="13"/>
      <c r="B102" s="228"/>
      <c r="C102" s="229"/>
      <c r="D102" s="230" t="s">
        <v>132</v>
      </c>
      <c r="E102" s="231" t="s">
        <v>19</v>
      </c>
      <c r="F102" s="232" t="s">
        <v>205</v>
      </c>
      <c r="G102" s="229"/>
      <c r="H102" s="231" t="s">
        <v>19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132</v>
      </c>
      <c r="AU102" s="238" t="s">
        <v>82</v>
      </c>
      <c r="AV102" s="13" t="s">
        <v>80</v>
      </c>
      <c r="AW102" s="13" t="s">
        <v>35</v>
      </c>
      <c r="AX102" s="13" t="s">
        <v>73</v>
      </c>
      <c r="AY102" s="238" t="s">
        <v>125</v>
      </c>
    </row>
    <row r="103" s="13" customFormat="1">
      <c r="A103" s="13"/>
      <c r="B103" s="228"/>
      <c r="C103" s="229"/>
      <c r="D103" s="230" t="s">
        <v>132</v>
      </c>
      <c r="E103" s="231" t="s">
        <v>19</v>
      </c>
      <c r="F103" s="232" t="s">
        <v>206</v>
      </c>
      <c r="G103" s="229"/>
      <c r="H103" s="231" t="s">
        <v>19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132</v>
      </c>
      <c r="AU103" s="238" t="s">
        <v>82</v>
      </c>
      <c r="AV103" s="13" t="s">
        <v>80</v>
      </c>
      <c r="AW103" s="13" t="s">
        <v>35</v>
      </c>
      <c r="AX103" s="13" t="s">
        <v>73</v>
      </c>
      <c r="AY103" s="238" t="s">
        <v>125</v>
      </c>
    </row>
    <row r="104" s="13" customFormat="1">
      <c r="A104" s="13"/>
      <c r="B104" s="228"/>
      <c r="C104" s="229"/>
      <c r="D104" s="230" t="s">
        <v>132</v>
      </c>
      <c r="E104" s="231" t="s">
        <v>19</v>
      </c>
      <c r="F104" s="232" t="s">
        <v>207</v>
      </c>
      <c r="G104" s="229"/>
      <c r="H104" s="231" t="s">
        <v>19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132</v>
      </c>
      <c r="AU104" s="238" t="s">
        <v>82</v>
      </c>
      <c r="AV104" s="13" t="s">
        <v>80</v>
      </c>
      <c r="AW104" s="13" t="s">
        <v>35</v>
      </c>
      <c r="AX104" s="13" t="s">
        <v>73</v>
      </c>
      <c r="AY104" s="238" t="s">
        <v>125</v>
      </c>
    </row>
    <row r="105" s="14" customFormat="1">
      <c r="A105" s="14"/>
      <c r="B105" s="239"/>
      <c r="C105" s="240"/>
      <c r="D105" s="230" t="s">
        <v>132</v>
      </c>
      <c r="E105" s="241" t="s">
        <v>19</v>
      </c>
      <c r="F105" s="242" t="s">
        <v>208</v>
      </c>
      <c r="G105" s="240"/>
      <c r="H105" s="243">
        <v>1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9" t="s">
        <v>132</v>
      </c>
      <c r="AU105" s="249" t="s">
        <v>82</v>
      </c>
      <c r="AV105" s="14" t="s">
        <v>82</v>
      </c>
      <c r="AW105" s="14" t="s">
        <v>35</v>
      </c>
      <c r="AX105" s="14" t="s">
        <v>73</v>
      </c>
      <c r="AY105" s="249" t="s">
        <v>125</v>
      </c>
    </row>
    <row r="106" s="15" customFormat="1">
      <c r="A106" s="15"/>
      <c r="B106" s="250"/>
      <c r="C106" s="251"/>
      <c r="D106" s="230" t="s">
        <v>132</v>
      </c>
      <c r="E106" s="252" t="s">
        <v>19</v>
      </c>
      <c r="F106" s="253" t="s">
        <v>138</v>
      </c>
      <c r="G106" s="251"/>
      <c r="H106" s="254">
        <v>1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0" t="s">
        <v>132</v>
      </c>
      <c r="AU106" s="260" t="s">
        <v>82</v>
      </c>
      <c r="AV106" s="15" t="s">
        <v>131</v>
      </c>
      <c r="AW106" s="15" t="s">
        <v>35</v>
      </c>
      <c r="AX106" s="15" t="s">
        <v>80</v>
      </c>
      <c r="AY106" s="260" t="s">
        <v>125</v>
      </c>
    </row>
    <row r="107" s="12" customFormat="1" ht="22.8" customHeight="1">
      <c r="A107" s="12"/>
      <c r="B107" s="198"/>
      <c r="C107" s="199"/>
      <c r="D107" s="200" t="s">
        <v>72</v>
      </c>
      <c r="E107" s="212" t="s">
        <v>209</v>
      </c>
      <c r="F107" s="212" t="s">
        <v>210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SUM(P108:P120)</f>
        <v>0</v>
      </c>
      <c r="Q107" s="206"/>
      <c r="R107" s="207">
        <f>SUM(R108:R120)</f>
        <v>0</v>
      </c>
      <c r="S107" s="206"/>
      <c r="T107" s="208">
        <f>SUM(T108:T120)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80</v>
      </c>
      <c r="AT107" s="210" t="s">
        <v>72</v>
      </c>
      <c r="AU107" s="210" t="s">
        <v>80</v>
      </c>
      <c r="AY107" s="209" t="s">
        <v>125</v>
      </c>
      <c r="BK107" s="211">
        <f>SUM(BK108:BK120)</f>
        <v>0</v>
      </c>
    </row>
    <row r="108" s="2" customFormat="1" ht="49.05" customHeight="1">
      <c r="A108" s="38"/>
      <c r="B108" s="39"/>
      <c r="C108" s="214" t="s">
        <v>145</v>
      </c>
      <c r="D108" s="214" t="s">
        <v>127</v>
      </c>
      <c r="E108" s="215" t="s">
        <v>211</v>
      </c>
      <c r="F108" s="216" t="s">
        <v>212</v>
      </c>
      <c r="G108" s="217" t="s">
        <v>213</v>
      </c>
      <c r="H108" s="218">
        <v>1</v>
      </c>
      <c r="I108" s="219"/>
      <c r="J108" s="220">
        <f>ROUND(I108*H108,2)</f>
        <v>0</v>
      </c>
      <c r="K108" s="221"/>
      <c r="L108" s="44"/>
      <c r="M108" s="222" t="s">
        <v>19</v>
      </c>
      <c r="N108" s="223" t="s">
        <v>46</v>
      </c>
      <c r="O108" s="85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6" t="s">
        <v>131</v>
      </c>
      <c r="AT108" s="226" t="s">
        <v>127</v>
      </c>
      <c r="AU108" s="226" t="s">
        <v>82</v>
      </c>
      <c r="AY108" s="17" t="s">
        <v>125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7" t="s">
        <v>131</v>
      </c>
      <c r="BK108" s="227">
        <f>ROUND(I108*H108,2)</f>
        <v>0</v>
      </c>
      <c r="BL108" s="17" t="s">
        <v>131</v>
      </c>
      <c r="BM108" s="226" t="s">
        <v>148</v>
      </c>
    </row>
    <row r="109" s="13" customFormat="1">
      <c r="A109" s="13"/>
      <c r="B109" s="228"/>
      <c r="C109" s="229"/>
      <c r="D109" s="230" t="s">
        <v>132</v>
      </c>
      <c r="E109" s="231" t="s">
        <v>19</v>
      </c>
      <c r="F109" s="232" t="s">
        <v>198</v>
      </c>
      <c r="G109" s="229"/>
      <c r="H109" s="231" t="s">
        <v>19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132</v>
      </c>
      <c r="AU109" s="238" t="s">
        <v>82</v>
      </c>
      <c r="AV109" s="13" t="s">
        <v>80</v>
      </c>
      <c r="AW109" s="13" t="s">
        <v>35</v>
      </c>
      <c r="AX109" s="13" t="s">
        <v>73</v>
      </c>
      <c r="AY109" s="238" t="s">
        <v>125</v>
      </c>
    </row>
    <row r="110" s="14" customFormat="1">
      <c r="A110" s="14"/>
      <c r="B110" s="239"/>
      <c r="C110" s="240"/>
      <c r="D110" s="230" t="s">
        <v>132</v>
      </c>
      <c r="E110" s="241" t="s">
        <v>19</v>
      </c>
      <c r="F110" s="242" t="s">
        <v>80</v>
      </c>
      <c r="G110" s="240"/>
      <c r="H110" s="243">
        <v>1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132</v>
      </c>
      <c r="AU110" s="249" t="s">
        <v>82</v>
      </c>
      <c r="AV110" s="14" t="s">
        <v>82</v>
      </c>
      <c r="AW110" s="14" t="s">
        <v>35</v>
      </c>
      <c r="AX110" s="14" t="s">
        <v>73</v>
      </c>
      <c r="AY110" s="249" t="s">
        <v>125</v>
      </c>
    </row>
    <row r="111" s="15" customFormat="1">
      <c r="A111" s="15"/>
      <c r="B111" s="250"/>
      <c r="C111" s="251"/>
      <c r="D111" s="230" t="s">
        <v>132</v>
      </c>
      <c r="E111" s="252" t="s">
        <v>19</v>
      </c>
      <c r="F111" s="253" t="s">
        <v>138</v>
      </c>
      <c r="G111" s="251"/>
      <c r="H111" s="254">
        <v>1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0" t="s">
        <v>132</v>
      </c>
      <c r="AU111" s="260" t="s">
        <v>82</v>
      </c>
      <c r="AV111" s="15" t="s">
        <v>131</v>
      </c>
      <c r="AW111" s="15" t="s">
        <v>35</v>
      </c>
      <c r="AX111" s="15" t="s">
        <v>80</v>
      </c>
      <c r="AY111" s="260" t="s">
        <v>125</v>
      </c>
    </row>
    <row r="112" s="2" customFormat="1" ht="44.25" customHeight="1">
      <c r="A112" s="38"/>
      <c r="B112" s="39"/>
      <c r="C112" s="214" t="s">
        <v>131</v>
      </c>
      <c r="D112" s="214" t="s">
        <v>127</v>
      </c>
      <c r="E112" s="215" t="s">
        <v>214</v>
      </c>
      <c r="F112" s="216" t="s">
        <v>215</v>
      </c>
      <c r="G112" s="217" t="s">
        <v>213</v>
      </c>
      <c r="H112" s="218">
        <v>1</v>
      </c>
      <c r="I112" s="219"/>
      <c r="J112" s="220">
        <f>ROUND(I112*H112,2)</f>
        <v>0</v>
      </c>
      <c r="K112" s="221"/>
      <c r="L112" s="44"/>
      <c r="M112" s="222" t="s">
        <v>19</v>
      </c>
      <c r="N112" s="223" t="s">
        <v>46</v>
      </c>
      <c r="O112" s="85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6" t="s">
        <v>131</v>
      </c>
      <c r="AT112" s="226" t="s">
        <v>127</v>
      </c>
      <c r="AU112" s="226" t="s">
        <v>82</v>
      </c>
      <c r="AY112" s="17" t="s">
        <v>125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7" t="s">
        <v>131</v>
      </c>
      <c r="BK112" s="227">
        <f>ROUND(I112*H112,2)</f>
        <v>0</v>
      </c>
      <c r="BL112" s="17" t="s">
        <v>131</v>
      </c>
      <c r="BM112" s="226" t="s">
        <v>154</v>
      </c>
    </row>
    <row r="113" s="13" customFormat="1">
      <c r="A113" s="13"/>
      <c r="B113" s="228"/>
      <c r="C113" s="229"/>
      <c r="D113" s="230" t="s">
        <v>132</v>
      </c>
      <c r="E113" s="231" t="s">
        <v>19</v>
      </c>
      <c r="F113" s="232" t="s">
        <v>198</v>
      </c>
      <c r="G113" s="229"/>
      <c r="H113" s="231" t="s">
        <v>19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132</v>
      </c>
      <c r="AU113" s="238" t="s">
        <v>82</v>
      </c>
      <c r="AV113" s="13" t="s">
        <v>80</v>
      </c>
      <c r="AW113" s="13" t="s">
        <v>35</v>
      </c>
      <c r="AX113" s="13" t="s">
        <v>73</v>
      </c>
      <c r="AY113" s="238" t="s">
        <v>125</v>
      </c>
    </row>
    <row r="114" s="14" customFormat="1">
      <c r="A114" s="14"/>
      <c r="B114" s="239"/>
      <c r="C114" s="240"/>
      <c r="D114" s="230" t="s">
        <v>132</v>
      </c>
      <c r="E114" s="241" t="s">
        <v>19</v>
      </c>
      <c r="F114" s="242" t="s">
        <v>80</v>
      </c>
      <c r="G114" s="240"/>
      <c r="H114" s="243">
        <v>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132</v>
      </c>
      <c r="AU114" s="249" t="s">
        <v>82</v>
      </c>
      <c r="AV114" s="14" t="s">
        <v>82</v>
      </c>
      <c r="AW114" s="14" t="s">
        <v>35</v>
      </c>
      <c r="AX114" s="14" t="s">
        <v>73</v>
      </c>
      <c r="AY114" s="249" t="s">
        <v>125</v>
      </c>
    </row>
    <row r="115" s="15" customFormat="1">
      <c r="A115" s="15"/>
      <c r="B115" s="250"/>
      <c r="C115" s="251"/>
      <c r="D115" s="230" t="s">
        <v>132</v>
      </c>
      <c r="E115" s="252" t="s">
        <v>19</v>
      </c>
      <c r="F115" s="253" t="s">
        <v>138</v>
      </c>
      <c r="G115" s="251"/>
      <c r="H115" s="254">
        <v>1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0" t="s">
        <v>132</v>
      </c>
      <c r="AU115" s="260" t="s">
        <v>82</v>
      </c>
      <c r="AV115" s="15" t="s">
        <v>131</v>
      </c>
      <c r="AW115" s="15" t="s">
        <v>35</v>
      </c>
      <c r="AX115" s="15" t="s">
        <v>80</v>
      </c>
      <c r="AY115" s="260" t="s">
        <v>125</v>
      </c>
    </row>
    <row r="116" s="2" customFormat="1" ht="16.5" customHeight="1">
      <c r="A116" s="38"/>
      <c r="B116" s="39"/>
      <c r="C116" s="214" t="s">
        <v>157</v>
      </c>
      <c r="D116" s="214" t="s">
        <v>127</v>
      </c>
      <c r="E116" s="215" t="s">
        <v>216</v>
      </c>
      <c r="F116" s="216" t="s">
        <v>217</v>
      </c>
      <c r="G116" s="217" t="s">
        <v>197</v>
      </c>
      <c r="H116" s="218">
        <v>1</v>
      </c>
      <c r="I116" s="219"/>
      <c r="J116" s="220">
        <f>ROUND(I116*H116,2)</f>
        <v>0</v>
      </c>
      <c r="K116" s="221"/>
      <c r="L116" s="44"/>
      <c r="M116" s="222" t="s">
        <v>19</v>
      </c>
      <c r="N116" s="223" t="s">
        <v>46</v>
      </c>
      <c r="O116" s="85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6" t="s">
        <v>131</v>
      </c>
      <c r="AT116" s="226" t="s">
        <v>127</v>
      </c>
      <c r="AU116" s="226" t="s">
        <v>82</v>
      </c>
      <c r="AY116" s="17" t="s">
        <v>125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7" t="s">
        <v>131</v>
      </c>
      <c r="BK116" s="227">
        <f>ROUND(I116*H116,2)</f>
        <v>0</v>
      </c>
      <c r="BL116" s="17" t="s">
        <v>131</v>
      </c>
      <c r="BM116" s="226" t="s">
        <v>160</v>
      </c>
    </row>
    <row r="117" s="13" customFormat="1">
      <c r="A117" s="13"/>
      <c r="B117" s="228"/>
      <c r="C117" s="229"/>
      <c r="D117" s="230" t="s">
        <v>132</v>
      </c>
      <c r="E117" s="231" t="s">
        <v>19</v>
      </c>
      <c r="F117" s="232" t="s">
        <v>218</v>
      </c>
      <c r="G117" s="229"/>
      <c r="H117" s="231" t="s">
        <v>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132</v>
      </c>
      <c r="AU117" s="238" t="s">
        <v>82</v>
      </c>
      <c r="AV117" s="13" t="s">
        <v>80</v>
      </c>
      <c r="AW117" s="13" t="s">
        <v>35</v>
      </c>
      <c r="AX117" s="13" t="s">
        <v>73</v>
      </c>
      <c r="AY117" s="238" t="s">
        <v>125</v>
      </c>
    </row>
    <row r="118" s="13" customFormat="1">
      <c r="A118" s="13"/>
      <c r="B118" s="228"/>
      <c r="C118" s="229"/>
      <c r="D118" s="230" t="s">
        <v>132</v>
      </c>
      <c r="E118" s="231" t="s">
        <v>19</v>
      </c>
      <c r="F118" s="232" t="s">
        <v>219</v>
      </c>
      <c r="G118" s="229"/>
      <c r="H118" s="231" t="s">
        <v>19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132</v>
      </c>
      <c r="AU118" s="238" t="s">
        <v>82</v>
      </c>
      <c r="AV118" s="13" t="s">
        <v>80</v>
      </c>
      <c r="AW118" s="13" t="s">
        <v>35</v>
      </c>
      <c r="AX118" s="13" t="s">
        <v>73</v>
      </c>
      <c r="AY118" s="238" t="s">
        <v>125</v>
      </c>
    </row>
    <row r="119" s="14" customFormat="1">
      <c r="A119" s="14"/>
      <c r="B119" s="239"/>
      <c r="C119" s="240"/>
      <c r="D119" s="230" t="s">
        <v>132</v>
      </c>
      <c r="E119" s="241" t="s">
        <v>19</v>
      </c>
      <c r="F119" s="242" t="s">
        <v>80</v>
      </c>
      <c r="G119" s="240"/>
      <c r="H119" s="243">
        <v>1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132</v>
      </c>
      <c r="AU119" s="249" t="s">
        <v>82</v>
      </c>
      <c r="AV119" s="14" t="s">
        <v>82</v>
      </c>
      <c r="AW119" s="14" t="s">
        <v>35</v>
      </c>
      <c r="AX119" s="14" t="s">
        <v>73</v>
      </c>
      <c r="AY119" s="249" t="s">
        <v>125</v>
      </c>
    </row>
    <row r="120" s="15" customFormat="1">
      <c r="A120" s="15"/>
      <c r="B120" s="250"/>
      <c r="C120" s="251"/>
      <c r="D120" s="230" t="s">
        <v>132</v>
      </c>
      <c r="E120" s="252" t="s">
        <v>19</v>
      </c>
      <c r="F120" s="253" t="s">
        <v>138</v>
      </c>
      <c r="G120" s="251"/>
      <c r="H120" s="254">
        <v>1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0" t="s">
        <v>132</v>
      </c>
      <c r="AU120" s="260" t="s">
        <v>82</v>
      </c>
      <c r="AV120" s="15" t="s">
        <v>131</v>
      </c>
      <c r="AW120" s="15" t="s">
        <v>35</v>
      </c>
      <c r="AX120" s="15" t="s">
        <v>80</v>
      </c>
      <c r="AY120" s="260" t="s">
        <v>125</v>
      </c>
    </row>
    <row r="121" s="12" customFormat="1" ht="22.8" customHeight="1">
      <c r="A121" s="12"/>
      <c r="B121" s="198"/>
      <c r="C121" s="199"/>
      <c r="D121" s="200" t="s">
        <v>72</v>
      </c>
      <c r="E121" s="212" t="s">
        <v>220</v>
      </c>
      <c r="F121" s="212" t="s">
        <v>221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SUM(P122:P125)</f>
        <v>0</v>
      </c>
      <c r="Q121" s="206"/>
      <c r="R121" s="207">
        <f>SUM(R122:R125)</f>
        <v>0</v>
      </c>
      <c r="S121" s="206"/>
      <c r="T121" s="208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80</v>
      </c>
      <c r="AT121" s="210" t="s">
        <v>72</v>
      </c>
      <c r="AU121" s="210" t="s">
        <v>80</v>
      </c>
      <c r="AY121" s="209" t="s">
        <v>125</v>
      </c>
      <c r="BK121" s="211">
        <f>SUM(BK122:BK125)</f>
        <v>0</v>
      </c>
    </row>
    <row r="122" s="2" customFormat="1" ht="24.15" customHeight="1">
      <c r="A122" s="38"/>
      <c r="B122" s="39"/>
      <c r="C122" s="214" t="s">
        <v>148</v>
      </c>
      <c r="D122" s="214" t="s">
        <v>127</v>
      </c>
      <c r="E122" s="215" t="s">
        <v>222</v>
      </c>
      <c r="F122" s="216" t="s">
        <v>223</v>
      </c>
      <c r="G122" s="217" t="s">
        <v>197</v>
      </c>
      <c r="H122" s="218">
        <v>1</v>
      </c>
      <c r="I122" s="219"/>
      <c r="J122" s="220">
        <f>ROUND(I122*H122,2)</f>
        <v>0</v>
      </c>
      <c r="K122" s="221"/>
      <c r="L122" s="44"/>
      <c r="M122" s="222" t="s">
        <v>19</v>
      </c>
      <c r="N122" s="223" t="s">
        <v>46</v>
      </c>
      <c r="O122" s="85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6" t="s">
        <v>131</v>
      </c>
      <c r="AT122" s="226" t="s">
        <v>127</v>
      </c>
      <c r="AU122" s="226" t="s">
        <v>82</v>
      </c>
      <c r="AY122" s="17" t="s">
        <v>125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7" t="s">
        <v>131</v>
      </c>
      <c r="BK122" s="227">
        <f>ROUND(I122*H122,2)</f>
        <v>0</v>
      </c>
      <c r="BL122" s="17" t="s">
        <v>131</v>
      </c>
      <c r="BM122" s="226" t="s">
        <v>8</v>
      </c>
    </row>
    <row r="123" s="13" customFormat="1">
      <c r="A123" s="13"/>
      <c r="B123" s="228"/>
      <c r="C123" s="229"/>
      <c r="D123" s="230" t="s">
        <v>132</v>
      </c>
      <c r="E123" s="231" t="s">
        <v>19</v>
      </c>
      <c r="F123" s="232" t="s">
        <v>224</v>
      </c>
      <c r="G123" s="229"/>
      <c r="H123" s="231" t="s">
        <v>19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132</v>
      </c>
      <c r="AU123" s="238" t="s">
        <v>82</v>
      </c>
      <c r="AV123" s="13" t="s">
        <v>80</v>
      </c>
      <c r="AW123" s="13" t="s">
        <v>35</v>
      </c>
      <c r="AX123" s="13" t="s">
        <v>73</v>
      </c>
      <c r="AY123" s="238" t="s">
        <v>125</v>
      </c>
    </row>
    <row r="124" s="14" customFormat="1">
      <c r="A124" s="14"/>
      <c r="B124" s="239"/>
      <c r="C124" s="240"/>
      <c r="D124" s="230" t="s">
        <v>132</v>
      </c>
      <c r="E124" s="241" t="s">
        <v>19</v>
      </c>
      <c r="F124" s="242" t="s">
        <v>80</v>
      </c>
      <c r="G124" s="240"/>
      <c r="H124" s="243">
        <v>1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132</v>
      </c>
      <c r="AU124" s="249" t="s">
        <v>82</v>
      </c>
      <c r="AV124" s="14" t="s">
        <v>82</v>
      </c>
      <c r="AW124" s="14" t="s">
        <v>35</v>
      </c>
      <c r="AX124" s="14" t="s">
        <v>73</v>
      </c>
      <c r="AY124" s="249" t="s">
        <v>125</v>
      </c>
    </row>
    <row r="125" s="15" customFormat="1">
      <c r="A125" s="15"/>
      <c r="B125" s="250"/>
      <c r="C125" s="251"/>
      <c r="D125" s="230" t="s">
        <v>132</v>
      </c>
      <c r="E125" s="252" t="s">
        <v>19</v>
      </c>
      <c r="F125" s="253" t="s">
        <v>138</v>
      </c>
      <c r="G125" s="251"/>
      <c r="H125" s="254">
        <v>1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0" t="s">
        <v>132</v>
      </c>
      <c r="AU125" s="260" t="s">
        <v>82</v>
      </c>
      <c r="AV125" s="15" t="s">
        <v>131</v>
      </c>
      <c r="AW125" s="15" t="s">
        <v>35</v>
      </c>
      <c r="AX125" s="15" t="s">
        <v>80</v>
      </c>
      <c r="AY125" s="260" t="s">
        <v>125</v>
      </c>
    </row>
    <row r="126" s="12" customFormat="1" ht="22.8" customHeight="1">
      <c r="A126" s="12"/>
      <c r="B126" s="198"/>
      <c r="C126" s="199"/>
      <c r="D126" s="200" t="s">
        <v>72</v>
      </c>
      <c r="E126" s="212" t="s">
        <v>225</v>
      </c>
      <c r="F126" s="212" t="s">
        <v>226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SUM(P127:P130)</f>
        <v>0</v>
      </c>
      <c r="Q126" s="206"/>
      <c r="R126" s="207">
        <f>SUM(R127:R130)</f>
        <v>0</v>
      </c>
      <c r="S126" s="206"/>
      <c r="T126" s="20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80</v>
      </c>
      <c r="AT126" s="210" t="s">
        <v>72</v>
      </c>
      <c r="AU126" s="210" t="s">
        <v>80</v>
      </c>
      <c r="AY126" s="209" t="s">
        <v>125</v>
      </c>
      <c r="BK126" s="211">
        <f>SUM(BK127:BK130)</f>
        <v>0</v>
      </c>
    </row>
    <row r="127" s="2" customFormat="1" ht="16.5" customHeight="1">
      <c r="A127" s="38"/>
      <c r="B127" s="39"/>
      <c r="C127" s="214" t="s">
        <v>173</v>
      </c>
      <c r="D127" s="214" t="s">
        <v>127</v>
      </c>
      <c r="E127" s="215" t="s">
        <v>227</v>
      </c>
      <c r="F127" s="216" t="s">
        <v>228</v>
      </c>
      <c r="G127" s="217" t="s">
        <v>197</v>
      </c>
      <c r="H127" s="218">
        <v>1</v>
      </c>
      <c r="I127" s="219"/>
      <c r="J127" s="220">
        <f>ROUND(I127*H127,2)</f>
        <v>0</v>
      </c>
      <c r="K127" s="221"/>
      <c r="L127" s="44"/>
      <c r="M127" s="222" t="s">
        <v>19</v>
      </c>
      <c r="N127" s="223" t="s">
        <v>46</v>
      </c>
      <c r="O127" s="85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6" t="s">
        <v>131</v>
      </c>
      <c r="AT127" s="226" t="s">
        <v>127</v>
      </c>
      <c r="AU127" s="226" t="s">
        <v>82</v>
      </c>
      <c r="AY127" s="17" t="s">
        <v>125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7" t="s">
        <v>131</v>
      </c>
      <c r="BK127" s="227">
        <f>ROUND(I127*H127,2)</f>
        <v>0</v>
      </c>
      <c r="BL127" s="17" t="s">
        <v>131</v>
      </c>
      <c r="BM127" s="226" t="s">
        <v>176</v>
      </c>
    </row>
    <row r="128" s="13" customFormat="1">
      <c r="A128" s="13"/>
      <c r="B128" s="228"/>
      <c r="C128" s="229"/>
      <c r="D128" s="230" t="s">
        <v>132</v>
      </c>
      <c r="E128" s="231" t="s">
        <v>19</v>
      </c>
      <c r="F128" s="232" t="s">
        <v>229</v>
      </c>
      <c r="G128" s="229"/>
      <c r="H128" s="231" t="s">
        <v>19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132</v>
      </c>
      <c r="AU128" s="238" t="s">
        <v>82</v>
      </c>
      <c r="AV128" s="13" t="s">
        <v>80</v>
      </c>
      <c r="AW128" s="13" t="s">
        <v>35</v>
      </c>
      <c r="AX128" s="13" t="s">
        <v>73</v>
      </c>
      <c r="AY128" s="238" t="s">
        <v>125</v>
      </c>
    </row>
    <row r="129" s="14" customFormat="1">
      <c r="A129" s="14"/>
      <c r="B129" s="239"/>
      <c r="C129" s="240"/>
      <c r="D129" s="230" t="s">
        <v>132</v>
      </c>
      <c r="E129" s="241" t="s">
        <v>19</v>
      </c>
      <c r="F129" s="242" t="s">
        <v>80</v>
      </c>
      <c r="G129" s="240"/>
      <c r="H129" s="243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132</v>
      </c>
      <c r="AU129" s="249" t="s">
        <v>82</v>
      </c>
      <c r="AV129" s="14" t="s">
        <v>82</v>
      </c>
      <c r="AW129" s="14" t="s">
        <v>35</v>
      </c>
      <c r="AX129" s="14" t="s">
        <v>73</v>
      </c>
      <c r="AY129" s="249" t="s">
        <v>125</v>
      </c>
    </row>
    <row r="130" s="15" customFormat="1">
      <c r="A130" s="15"/>
      <c r="B130" s="250"/>
      <c r="C130" s="251"/>
      <c r="D130" s="230" t="s">
        <v>132</v>
      </c>
      <c r="E130" s="252" t="s">
        <v>19</v>
      </c>
      <c r="F130" s="253" t="s">
        <v>138</v>
      </c>
      <c r="G130" s="251"/>
      <c r="H130" s="254">
        <v>1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0" t="s">
        <v>132</v>
      </c>
      <c r="AU130" s="260" t="s">
        <v>82</v>
      </c>
      <c r="AV130" s="15" t="s">
        <v>131</v>
      </c>
      <c r="AW130" s="15" t="s">
        <v>35</v>
      </c>
      <c r="AX130" s="15" t="s">
        <v>80</v>
      </c>
      <c r="AY130" s="260" t="s">
        <v>125</v>
      </c>
    </row>
    <row r="131" s="12" customFormat="1" ht="22.8" customHeight="1">
      <c r="A131" s="12"/>
      <c r="B131" s="198"/>
      <c r="C131" s="199"/>
      <c r="D131" s="200" t="s">
        <v>72</v>
      </c>
      <c r="E131" s="212" t="s">
        <v>230</v>
      </c>
      <c r="F131" s="212" t="s">
        <v>231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SUM(P132:P169)</f>
        <v>0</v>
      </c>
      <c r="Q131" s="206"/>
      <c r="R131" s="207">
        <f>SUM(R132:R169)</f>
        <v>0</v>
      </c>
      <c r="S131" s="206"/>
      <c r="T131" s="208">
        <f>SUM(T132:T169)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80</v>
      </c>
      <c r="AT131" s="210" t="s">
        <v>72</v>
      </c>
      <c r="AU131" s="210" t="s">
        <v>80</v>
      </c>
      <c r="AY131" s="209" t="s">
        <v>125</v>
      </c>
      <c r="BK131" s="211">
        <f>SUM(BK132:BK169)</f>
        <v>0</v>
      </c>
    </row>
    <row r="132" s="2" customFormat="1" ht="49.05" customHeight="1">
      <c r="A132" s="38"/>
      <c r="B132" s="39"/>
      <c r="C132" s="214" t="s">
        <v>154</v>
      </c>
      <c r="D132" s="214" t="s">
        <v>127</v>
      </c>
      <c r="E132" s="215" t="s">
        <v>232</v>
      </c>
      <c r="F132" s="216" t="s">
        <v>233</v>
      </c>
      <c r="G132" s="217" t="s">
        <v>197</v>
      </c>
      <c r="H132" s="218">
        <v>1</v>
      </c>
      <c r="I132" s="219"/>
      <c r="J132" s="220">
        <f>ROUND(I132*H132,2)</f>
        <v>0</v>
      </c>
      <c r="K132" s="221"/>
      <c r="L132" s="44"/>
      <c r="M132" s="222" t="s">
        <v>19</v>
      </c>
      <c r="N132" s="223" t="s">
        <v>46</v>
      </c>
      <c r="O132" s="85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6" t="s">
        <v>131</v>
      </c>
      <c r="AT132" s="226" t="s">
        <v>127</v>
      </c>
      <c r="AU132" s="226" t="s">
        <v>82</v>
      </c>
      <c r="AY132" s="17" t="s">
        <v>125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7" t="s">
        <v>131</v>
      </c>
      <c r="BK132" s="227">
        <f>ROUND(I132*H132,2)</f>
        <v>0</v>
      </c>
      <c r="BL132" s="17" t="s">
        <v>131</v>
      </c>
      <c r="BM132" s="226" t="s">
        <v>182</v>
      </c>
    </row>
    <row r="133" s="13" customFormat="1">
      <c r="A133" s="13"/>
      <c r="B133" s="228"/>
      <c r="C133" s="229"/>
      <c r="D133" s="230" t="s">
        <v>132</v>
      </c>
      <c r="E133" s="231" t="s">
        <v>19</v>
      </c>
      <c r="F133" s="232" t="s">
        <v>234</v>
      </c>
      <c r="G133" s="229"/>
      <c r="H133" s="231" t="s">
        <v>19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132</v>
      </c>
      <c r="AU133" s="238" t="s">
        <v>82</v>
      </c>
      <c r="AV133" s="13" t="s">
        <v>80</v>
      </c>
      <c r="AW133" s="13" t="s">
        <v>35</v>
      </c>
      <c r="AX133" s="13" t="s">
        <v>73</v>
      </c>
      <c r="AY133" s="238" t="s">
        <v>125</v>
      </c>
    </row>
    <row r="134" s="14" customFormat="1">
      <c r="A134" s="14"/>
      <c r="B134" s="239"/>
      <c r="C134" s="240"/>
      <c r="D134" s="230" t="s">
        <v>132</v>
      </c>
      <c r="E134" s="241" t="s">
        <v>19</v>
      </c>
      <c r="F134" s="242" t="s">
        <v>80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132</v>
      </c>
      <c r="AU134" s="249" t="s">
        <v>82</v>
      </c>
      <c r="AV134" s="14" t="s">
        <v>82</v>
      </c>
      <c r="AW134" s="14" t="s">
        <v>35</v>
      </c>
      <c r="AX134" s="14" t="s">
        <v>73</v>
      </c>
      <c r="AY134" s="249" t="s">
        <v>125</v>
      </c>
    </row>
    <row r="135" s="15" customFormat="1">
      <c r="A135" s="15"/>
      <c r="B135" s="250"/>
      <c r="C135" s="251"/>
      <c r="D135" s="230" t="s">
        <v>132</v>
      </c>
      <c r="E135" s="252" t="s">
        <v>19</v>
      </c>
      <c r="F135" s="253" t="s">
        <v>138</v>
      </c>
      <c r="G135" s="251"/>
      <c r="H135" s="254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0" t="s">
        <v>132</v>
      </c>
      <c r="AU135" s="260" t="s">
        <v>82</v>
      </c>
      <c r="AV135" s="15" t="s">
        <v>131</v>
      </c>
      <c r="AW135" s="15" t="s">
        <v>35</v>
      </c>
      <c r="AX135" s="15" t="s">
        <v>80</v>
      </c>
      <c r="AY135" s="260" t="s">
        <v>125</v>
      </c>
    </row>
    <row r="136" s="2" customFormat="1" ht="49.05" customHeight="1">
      <c r="A136" s="38"/>
      <c r="B136" s="39"/>
      <c r="C136" s="214" t="s">
        <v>235</v>
      </c>
      <c r="D136" s="214" t="s">
        <v>127</v>
      </c>
      <c r="E136" s="215" t="s">
        <v>236</v>
      </c>
      <c r="F136" s="216" t="s">
        <v>237</v>
      </c>
      <c r="G136" s="217" t="s">
        <v>197</v>
      </c>
      <c r="H136" s="218">
        <v>1</v>
      </c>
      <c r="I136" s="219"/>
      <c r="J136" s="220">
        <f>ROUND(I136*H136,2)</f>
        <v>0</v>
      </c>
      <c r="K136" s="221"/>
      <c r="L136" s="44"/>
      <c r="M136" s="222" t="s">
        <v>19</v>
      </c>
      <c r="N136" s="223" t="s">
        <v>46</v>
      </c>
      <c r="O136" s="85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6" t="s">
        <v>131</v>
      </c>
      <c r="AT136" s="226" t="s">
        <v>127</v>
      </c>
      <c r="AU136" s="226" t="s">
        <v>82</v>
      </c>
      <c r="AY136" s="17" t="s">
        <v>125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7" t="s">
        <v>131</v>
      </c>
      <c r="BK136" s="227">
        <f>ROUND(I136*H136,2)</f>
        <v>0</v>
      </c>
      <c r="BL136" s="17" t="s">
        <v>131</v>
      </c>
      <c r="BM136" s="226" t="s">
        <v>238</v>
      </c>
    </row>
    <row r="137" s="14" customFormat="1">
      <c r="A137" s="14"/>
      <c r="B137" s="239"/>
      <c r="C137" s="240"/>
      <c r="D137" s="230" t="s">
        <v>132</v>
      </c>
      <c r="E137" s="241" t="s">
        <v>19</v>
      </c>
      <c r="F137" s="242" t="s">
        <v>208</v>
      </c>
      <c r="G137" s="240"/>
      <c r="H137" s="243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132</v>
      </c>
      <c r="AU137" s="249" t="s">
        <v>82</v>
      </c>
      <c r="AV137" s="14" t="s">
        <v>82</v>
      </c>
      <c r="AW137" s="14" t="s">
        <v>35</v>
      </c>
      <c r="AX137" s="14" t="s">
        <v>73</v>
      </c>
      <c r="AY137" s="249" t="s">
        <v>125</v>
      </c>
    </row>
    <row r="138" s="15" customFormat="1">
      <c r="A138" s="15"/>
      <c r="B138" s="250"/>
      <c r="C138" s="251"/>
      <c r="D138" s="230" t="s">
        <v>132</v>
      </c>
      <c r="E138" s="252" t="s">
        <v>19</v>
      </c>
      <c r="F138" s="253" t="s">
        <v>138</v>
      </c>
      <c r="G138" s="251"/>
      <c r="H138" s="254">
        <v>1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0" t="s">
        <v>132</v>
      </c>
      <c r="AU138" s="260" t="s">
        <v>82</v>
      </c>
      <c r="AV138" s="15" t="s">
        <v>131</v>
      </c>
      <c r="AW138" s="15" t="s">
        <v>35</v>
      </c>
      <c r="AX138" s="15" t="s">
        <v>80</v>
      </c>
      <c r="AY138" s="260" t="s">
        <v>125</v>
      </c>
    </row>
    <row r="139" s="2" customFormat="1" ht="16.5" customHeight="1">
      <c r="A139" s="38"/>
      <c r="B139" s="39"/>
      <c r="C139" s="214" t="s">
        <v>160</v>
      </c>
      <c r="D139" s="214" t="s">
        <v>127</v>
      </c>
      <c r="E139" s="215" t="s">
        <v>239</v>
      </c>
      <c r="F139" s="216" t="s">
        <v>240</v>
      </c>
      <c r="G139" s="217" t="s">
        <v>197</v>
      </c>
      <c r="H139" s="218">
        <v>1</v>
      </c>
      <c r="I139" s="219"/>
      <c r="J139" s="220">
        <f>ROUND(I139*H139,2)</f>
        <v>0</v>
      </c>
      <c r="K139" s="221"/>
      <c r="L139" s="44"/>
      <c r="M139" s="222" t="s">
        <v>19</v>
      </c>
      <c r="N139" s="223" t="s">
        <v>46</v>
      </c>
      <c r="O139" s="85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6" t="s">
        <v>131</v>
      </c>
      <c r="AT139" s="226" t="s">
        <v>127</v>
      </c>
      <c r="AU139" s="226" t="s">
        <v>82</v>
      </c>
      <c r="AY139" s="17" t="s">
        <v>125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7" t="s">
        <v>131</v>
      </c>
      <c r="BK139" s="227">
        <f>ROUND(I139*H139,2)</f>
        <v>0</v>
      </c>
      <c r="BL139" s="17" t="s">
        <v>131</v>
      </c>
      <c r="BM139" s="226" t="s">
        <v>241</v>
      </c>
    </row>
    <row r="140" s="14" customFormat="1">
      <c r="A140" s="14"/>
      <c r="B140" s="239"/>
      <c r="C140" s="240"/>
      <c r="D140" s="230" t="s">
        <v>132</v>
      </c>
      <c r="E140" s="241" t="s">
        <v>19</v>
      </c>
      <c r="F140" s="242" t="s">
        <v>208</v>
      </c>
      <c r="G140" s="240"/>
      <c r="H140" s="243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132</v>
      </c>
      <c r="AU140" s="249" t="s">
        <v>82</v>
      </c>
      <c r="AV140" s="14" t="s">
        <v>82</v>
      </c>
      <c r="AW140" s="14" t="s">
        <v>35</v>
      </c>
      <c r="AX140" s="14" t="s">
        <v>73</v>
      </c>
      <c r="AY140" s="249" t="s">
        <v>125</v>
      </c>
    </row>
    <row r="141" s="15" customFormat="1">
      <c r="A141" s="15"/>
      <c r="B141" s="250"/>
      <c r="C141" s="251"/>
      <c r="D141" s="230" t="s">
        <v>132</v>
      </c>
      <c r="E141" s="252" t="s">
        <v>19</v>
      </c>
      <c r="F141" s="253" t="s">
        <v>138</v>
      </c>
      <c r="G141" s="251"/>
      <c r="H141" s="254">
        <v>1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0" t="s">
        <v>132</v>
      </c>
      <c r="AU141" s="260" t="s">
        <v>82</v>
      </c>
      <c r="AV141" s="15" t="s">
        <v>131</v>
      </c>
      <c r="AW141" s="15" t="s">
        <v>35</v>
      </c>
      <c r="AX141" s="15" t="s">
        <v>80</v>
      </c>
      <c r="AY141" s="260" t="s">
        <v>125</v>
      </c>
    </row>
    <row r="142" s="2" customFormat="1" ht="37.8" customHeight="1">
      <c r="A142" s="38"/>
      <c r="B142" s="39"/>
      <c r="C142" s="214" t="s">
        <v>242</v>
      </c>
      <c r="D142" s="214" t="s">
        <v>127</v>
      </c>
      <c r="E142" s="215" t="s">
        <v>243</v>
      </c>
      <c r="F142" s="216" t="s">
        <v>244</v>
      </c>
      <c r="G142" s="217" t="s">
        <v>197</v>
      </c>
      <c r="H142" s="218">
        <v>1</v>
      </c>
      <c r="I142" s="219"/>
      <c r="J142" s="220">
        <f>ROUND(I142*H142,2)</f>
        <v>0</v>
      </c>
      <c r="K142" s="221"/>
      <c r="L142" s="44"/>
      <c r="M142" s="222" t="s">
        <v>19</v>
      </c>
      <c r="N142" s="223" t="s">
        <v>46</v>
      </c>
      <c r="O142" s="85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6" t="s">
        <v>131</v>
      </c>
      <c r="AT142" s="226" t="s">
        <v>127</v>
      </c>
      <c r="AU142" s="226" t="s">
        <v>82</v>
      </c>
      <c r="AY142" s="17" t="s">
        <v>125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7" t="s">
        <v>131</v>
      </c>
      <c r="BK142" s="227">
        <f>ROUND(I142*H142,2)</f>
        <v>0</v>
      </c>
      <c r="BL142" s="17" t="s">
        <v>131</v>
      </c>
      <c r="BM142" s="226" t="s">
        <v>245</v>
      </c>
    </row>
    <row r="143" s="2" customFormat="1" ht="24.15" customHeight="1">
      <c r="A143" s="38"/>
      <c r="B143" s="39"/>
      <c r="C143" s="214" t="s">
        <v>8</v>
      </c>
      <c r="D143" s="214" t="s">
        <v>127</v>
      </c>
      <c r="E143" s="215" t="s">
        <v>246</v>
      </c>
      <c r="F143" s="216" t="s">
        <v>247</v>
      </c>
      <c r="G143" s="217" t="s">
        <v>197</v>
      </c>
      <c r="H143" s="218">
        <v>1</v>
      </c>
      <c r="I143" s="219"/>
      <c r="J143" s="220">
        <f>ROUND(I143*H143,2)</f>
        <v>0</v>
      </c>
      <c r="K143" s="221"/>
      <c r="L143" s="44"/>
      <c r="M143" s="222" t="s">
        <v>19</v>
      </c>
      <c r="N143" s="223" t="s">
        <v>46</v>
      </c>
      <c r="O143" s="85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6" t="s">
        <v>131</v>
      </c>
      <c r="AT143" s="226" t="s">
        <v>127</v>
      </c>
      <c r="AU143" s="226" t="s">
        <v>82</v>
      </c>
      <c r="AY143" s="17" t="s">
        <v>125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7" t="s">
        <v>131</v>
      </c>
      <c r="BK143" s="227">
        <f>ROUND(I143*H143,2)</f>
        <v>0</v>
      </c>
      <c r="BL143" s="17" t="s">
        <v>131</v>
      </c>
      <c r="BM143" s="226" t="s">
        <v>248</v>
      </c>
    </row>
    <row r="144" s="13" customFormat="1">
      <c r="A144" s="13"/>
      <c r="B144" s="228"/>
      <c r="C144" s="229"/>
      <c r="D144" s="230" t="s">
        <v>132</v>
      </c>
      <c r="E144" s="231" t="s">
        <v>19</v>
      </c>
      <c r="F144" s="232" t="s">
        <v>198</v>
      </c>
      <c r="G144" s="229"/>
      <c r="H144" s="231" t="s">
        <v>19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132</v>
      </c>
      <c r="AU144" s="238" t="s">
        <v>82</v>
      </c>
      <c r="AV144" s="13" t="s">
        <v>80</v>
      </c>
      <c r="AW144" s="13" t="s">
        <v>35</v>
      </c>
      <c r="AX144" s="13" t="s">
        <v>73</v>
      </c>
      <c r="AY144" s="238" t="s">
        <v>125</v>
      </c>
    </row>
    <row r="145" s="13" customFormat="1">
      <c r="A145" s="13"/>
      <c r="B145" s="228"/>
      <c r="C145" s="229"/>
      <c r="D145" s="230" t="s">
        <v>132</v>
      </c>
      <c r="E145" s="231" t="s">
        <v>19</v>
      </c>
      <c r="F145" s="232" t="s">
        <v>249</v>
      </c>
      <c r="G145" s="229"/>
      <c r="H145" s="231" t="s">
        <v>19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132</v>
      </c>
      <c r="AU145" s="238" t="s">
        <v>82</v>
      </c>
      <c r="AV145" s="13" t="s">
        <v>80</v>
      </c>
      <c r="AW145" s="13" t="s">
        <v>35</v>
      </c>
      <c r="AX145" s="13" t="s">
        <v>73</v>
      </c>
      <c r="AY145" s="238" t="s">
        <v>125</v>
      </c>
    </row>
    <row r="146" s="13" customFormat="1">
      <c r="A146" s="13"/>
      <c r="B146" s="228"/>
      <c r="C146" s="229"/>
      <c r="D146" s="230" t="s">
        <v>132</v>
      </c>
      <c r="E146" s="231" t="s">
        <v>19</v>
      </c>
      <c r="F146" s="232" t="s">
        <v>250</v>
      </c>
      <c r="G146" s="229"/>
      <c r="H146" s="231" t="s">
        <v>19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132</v>
      </c>
      <c r="AU146" s="238" t="s">
        <v>82</v>
      </c>
      <c r="AV146" s="13" t="s">
        <v>80</v>
      </c>
      <c r="AW146" s="13" t="s">
        <v>35</v>
      </c>
      <c r="AX146" s="13" t="s">
        <v>73</v>
      </c>
      <c r="AY146" s="238" t="s">
        <v>125</v>
      </c>
    </row>
    <row r="147" s="13" customFormat="1">
      <c r="A147" s="13"/>
      <c r="B147" s="228"/>
      <c r="C147" s="229"/>
      <c r="D147" s="230" t="s">
        <v>132</v>
      </c>
      <c r="E147" s="231" t="s">
        <v>19</v>
      </c>
      <c r="F147" s="232" t="s">
        <v>251</v>
      </c>
      <c r="G147" s="229"/>
      <c r="H147" s="231" t="s">
        <v>19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132</v>
      </c>
      <c r="AU147" s="238" t="s">
        <v>82</v>
      </c>
      <c r="AV147" s="13" t="s">
        <v>80</v>
      </c>
      <c r="AW147" s="13" t="s">
        <v>35</v>
      </c>
      <c r="AX147" s="13" t="s">
        <v>73</v>
      </c>
      <c r="AY147" s="238" t="s">
        <v>125</v>
      </c>
    </row>
    <row r="148" s="14" customFormat="1">
      <c r="A148" s="14"/>
      <c r="B148" s="239"/>
      <c r="C148" s="240"/>
      <c r="D148" s="230" t="s">
        <v>132</v>
      </c>
      <c r="E148" s="241" t="s">
        <v>19</v>
      </c>
      <c r="F148" s="242" t="s">
        <v>80</v>
      </c>
      <c r="G148" s="240"/>
      <c r="H148" s="243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132</v>
      </c>
      <c r="AU148" s="249" t="s">
        <v>82</v>
      </c>
      <c r="AV148" s="14" t="s">
        <v>82</v>
      </c>
      <c r="AW148" s="14" t="s">
        <v>35</v>
      </c>
      <c r="AX148" s="14" t="s">
        <v>73</v>
      </c>
      <c r="AY148" s="249" t="s">
        <v>125</v>
      </c>
    </row>
    <row r="149" s="15" customFormat="1">
      <c r="A149" s="15"/>
      <c r="B149" s="250"/>
      <c r="C149" s="251"/>
      <c r="D149" s="230" t="s">
        <v>132</v>
      </c>
      <c r="E149" s="252" t="s">
        <v>19</v>
      </c>
      <c r="F149" s="253" t="s">
        <v>138</v>
      </c>
      <c r="G149" s="251"/>
      <c r="H149" s="254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0" t="s">
        <v>132</v>
      </c>
      <c r="AU149" s="260" t="s">
        <v>82</v>
      </c>
      <c r="AV149" s="15" t="s">
        <v>131</v>
      </c>
      <c r="AW149" s="15" t="s">
        <v>35</v>
      </c>
      <c r="AX149" s="15" t="s">
        <v>80</v>
      </c>
      <c r="AY149" s="260" t="s">
        <v>125</v>
      </c>
    </row>
    <row r="150" s="2" customFormat="1" ht="24.15" customHeight="1">
      <c r="A150" s="38"/>
      <c r="B150" s="39"/>
      <c r="C150" s="214" t="s">
        <v>252</v>
      </c>
      <c r="D150" s="214" t="s">
        <v>127</v>
      </c>
      <c r="E150" s="215" t="s">
        <v>253</v>
      </c>
      <c r="F150" s="216" t="s">
        <v>254</v>
      </c>
      <c r="G150" s="217" t="s">
        <v>197</v>
      </c>
      <c r="H150" s="218">
        <v>1</v>
      </c>
      <c r="I150" s="219"/>
      <c r="J150" s="220">
        <f>ROUND(I150*H150,2)</f>
        <v>0</v>
      </c>
      <c r="K150" s="221"/>
      <c r="L150" s="44"/>
      <c r="M150" s="222" t="s">
        <v>19</v>
      </c>
      <c r="N150" s="223" t="s">
        <v>46</v>
      </c>
      <c r="O150" s="85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6" t="s">
        <v>131</v>
      </c>
      <c r="AT150" s="226" t="s">
        <v>127</v>
      </c>
      <c r="AU150" s="226" t="s">
        <v>82</v>
      </c>
      <c r="AY150" s="17" t="s">
        <v>125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7" t="s">
        <v>131</v>
      </c>
      <c r="BK150" s="227">
        <f>ROUND(I150*H150,2)</f>
        <v>0</v>
      </c>
      <c r="BL150" s="17" t="s">
        <v>131</v>
      </c>
      <c r="BM150" s="226" t="s">
        <v>255</v>
      </c>
    </row>
    <row r="151" s="13" customFormat="1">
      <c r="A151" s="13"/>
      <c r="B151" s="228"/>
      <c r="C151" s="229"/>
      <c r="D151" s="230" t="s">
        <v>132</v>
      </c>
      <c r="E151" s="231" t="s">
        <v>19</v>
      </c>
      <c r="F151" s="232" t="s">
        <v>198</v>
      </c>
      <c r="G151" s="229"/>
      <c r="H151" s="231" t="s">
        <v>19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132</v>
      </c>
      <c r="AU151" s="238" t="s">
        <v>82</v>
      </c>
      <c r="AV151" s="13" t="s">
        <v>80</v>
      </c>
      <c r="AW151" s="13" t="s">
        <v>35</v>
      </c>
      <c r="AX151" s="13" t="s">
        <v>73</v>
      </c>
      <c r="AY151" s="238" t="s">
        <v>125</v>
      </c>
    </row>
    <row r="152" s="13" customFormat="1">
      <c r="A152" s="13"/>
      <c r="B152" s="228"/>
      <c r="C152" s="229"/>
      <c r="D152" s="230" t="s">
        <v>132</v>
      </c>
      <c r="E152" s="231" t="s">
        <v>19</v>
      </c>
      <c r="F152" s="232" t="s">
        <v>256</v>
      </c>
      <c r="G152" s="229"/>
      <c r="H152" s="231" t="s">
        <v>19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132</v>
      </c>
      <c r="AU152" s="238" t="s">
        <v>82</v>
      </c>
      <c r="AV152" s="13" t="s">
        <v>80</v>
      </c>
      <c r="AW152" s="13" t="s">
        <v>35</v>
      </c>
      <c r="AX152" s="13" t="s">
        <v>73</v>
      </c>
      <c r="AY152" s="238" t="s">
        <v>125</v>
      </c>
    </row>
    <row r="153" s="13" customFormat="1">
      <c r="A153" s="13"/>
      <c r="B153" s="228"/>
      <c r="C153" s="229"/>
      <c r="D153" s="230" t="s">
        <v>132</v>
      </c>
      <c r="E153" s="231" t="s">
        <v>19</v>
      </c>
      <c r="F153" s="232" t="s">
        <v>257</v>
      </c>
      <c r="G153" s="229"/>
      <c r="H153" s="231" t="s">
        <v>19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132</v>
      </c>
      <c r="AU153" s="238" t="s">
        <v>82</v>
      </c>
      <c r="AV153" s="13" t="s">
        <v>80</v>
      </c>
      <c r="AW153" s="13" t="s">
        <v>35</v>
      </c>
      <c r="AX153" s="13" t="s">
        <v>73</v>
      </c>
      <c r="AY153" s="238" t="s">
        <v>125</v>
      </c>
    </row>
    <row r="154" s="13" customFormat="1">
      <c r="A154" s="13"/>
      <c r="B154" s="228"/>
      <c r="C154" s="229"/>
      <c r="D154" s="230" t="s">
        <v>132</v>
      </c>
      <c r="E154" s="231" t="s">
        <v>19</v>
      </c>
      <c r="F154" s="232" t="s">
        <v>258</v>
      </c>
      <c r="G154" s="229"/>
      <c r="H154" s="231" t="s">
        <v>19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132</v>
      </c>
      <c r="AU154" s="238" t="s">
        <v>82</v>
      </c>
      <c r="AV154" s="13" t="s">
        <v>80</v>
      </c>
      <c r="AW154" s="13" t="s">
        <v>35</v>
      </c>
      <c r="AX154" s="13" t="s">
        <v>73</v>
      </c>
      <c r="AY154" s="238" t="s">
        <v>125</v>
      </c>
    </row>
    <row r="155" s="13" customFormat="1">
      <c r="A155" s="13"/>
      <c r="B155" s="228"/>
      <c r="C155" s="229"/>
      <c r="D155" s="230" t="s">
        <v>132</v>
      </c>
      <c r="E155" s="231" t="s">
        <v>19</v>
      </c>
      <c r="F155" s="232" t="s">
        <v>259</v>
      </c>
      <c r="G155" s="229"/>
      <c r="H155" s="231" t="s">
        <v>19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132</v>
      </c>
      <c r="AU155" s="238" t="s">
        <v>82</v>
      </c>
      <c r="AV155" s="13" t="s">
        <v>80</v>
      </c>
      <c r="AW155" s="13" t="s">
        <v>35</v>
      </c>
      <c r="AX155" s="13" t="s">
        <v>73</v>
      </c>
      <c r="AY155" s="238" t="s">
        <v>125</v>
      </c>
    </row>
    <row r="156" s="13" customFormat="1">
      <c r="A156" s="13"/>
      <c r="B156" s="228"/>
      <c r="C156" s="229"/>
      <c r="D156" s="230" t="s">
        <v>132</v>
      </c>
      <c r="E156" s="231" t="s">
        <v>19</v>
      </c>
      <c r="F156" s="232" t="s">
        <v>260</v>
      </c>
      <c r="G156" s="229"/>
      <c r="H156" s="231" t="s">
        <v>19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132</v>
      </c>
      <c r="AU156" s="238" t="s">
        <v>82</v>
      </c>
      <c r="AV156" s="13" t="s">
        <v>80</v>
      </c>
      <c r="AW156" s="13" t="s">
        <v>35</v>
      </c>
      <c r="AX156" s="13" t="s">
        <v>73</v>
      </c>
      <c r="AY156" s="238" t="s">
        <v>125</v>
      </c>
    </row>
    <row r="157" s="14" customFormat="1">
      <c r="A157" s="14"/>
      <c r="B157" s="239"/>
      <c r="C157" s="240"/>
      <c r="D157" s="230" t="s">
        <v>132</v>
      </c>
      <c r="E157" s="241" t="s">
        <v>19</v>
      </c>
      <c r="F157" s="242" t="s">
        <v>80</v>
      </c>
      <c r="G157" s="240"/>
      <c r="H157" s="243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132</v>
      </c>
      <c r="AU157" s="249" t="s">
        <v>82</v>
      </c>
      <c r="AV157" s="14" t="s">
        <v>82</v>
      </c>
      <c r="AW157" s="14" t="s">
        <v>35</v>
      </c>
      <c r="AX157" s="14" t="s">
        <v>73</v>
      </c>
      <c r="AY157" s="249" t="s">
        <v>125</v>
      </c>
    </row>
    <row r="158" s="15" customFormat="1">
      <c r="A158" s="15"/>
      <c r="B158" s="250"/>
      <c r="C158" s="251"/>
      <c r="D158" s="230" t="s">
        <v>132</v>
      </c>
      <c r="E158" s="252" t="s">
        <v>19</v>
      </c>
      <c r="F158" s="253" t="s">
        <v>138</v>
      </c>
      <c r="G158" s="251"/>
      <c r="H158" s="254">
        <v>1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0" t="s">
        <v>132</v>
      </c>
      <c r="AU158" s="260" t="s">
        <v>82</v>
      </c>
      <c r="AV158" s="15" t="s">
        <v>131</v>
      </c>
      <c r="AW158" s="15" t="s">
        <v>35</v>
      </c>
      <c r="AX158" s="15" t="s">
        <v>80</v>
      </c>
      <c r="AY158" s="260" t="s">
        <v>125</v>
      </c>
    </row>
    <row r="159" s="2" customFormat="1" ht="24.15" customHeight="1">
      <c r="A159" s="38"/>
      <c r="B159" s="39"/>
      <c r="C159" s="214" t="s">
        <v>176</v>
      </c>
      <c r="D159" s="214" t="s">
        <v>127</v>
      </c>
      <c r="E159" s="215" t="s">
        <v>261</v>
      </c>
      <c r="F159" s="216" t="s">
        <v>262</v>
      </c>
      <c r="G159" s="217" t="s">
        <v>197</v>
      </c>
      <c r="H159" s="218">
        <v>1</v>
      </c>
      <c r="I159" s="219"/>
      <c r="J159" s="220">
        <f>ROUND(I159*H159,2)</f>
        <v>0</v>
      </c>
      <c r="K159" s="221"/>
      <c r="L159" s="44"/>
      <c r="M159" s="222" t="s">
        <v>19</v>
      </c>
      <c r="N159" s="223" t="s">
        <v>46</v>
      </c>
      <c r="O159" s="8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6" t="s">
        <v>131</v>
      </c>
      <c r="AT159" s="226" t="s">
        <v>127</v>
      </c>
      <c r="AU159" s="226" t="s">
        <v>82</v>
      </c>
      <c r="AY159" s="17" t="s">
        <v>125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7" t="s">
        <v>131</v>
      </c>
      <c r="BK159" s="227">
        <f>ROUND(I159*H159,2)</f>
        <v>0</v>
      </c>
      <c r="BL159" s="17" t="s">
        <v>131</v>
      </c>
      <c r="BM159" s="226" t="s">
        <v>263</v>
      </c>
    </row>
    <row r="160" s="13" customFormat="1">
      <c r="A160" s="13"/>
      <c r="B160" s="228"/>
      <c r="C160" s="229"/>
      <c r="D160" s="230" t="s">
        <v>132</v>
      </c>
      <c r="E160" s="231" t="s">
        <v>19</v>
      </c>
      <c r="F160" s="232" t="s">
        <v>198</v>
      </c>
      <c r="G160" s="229"/>
      <c r="H160" s="231" t="s">
        <v>19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132</v>
      </c>
      <c r="AU160" s="238" t="s">
        <v>82</v>
      </c>
      <c r="AV160" s="13" t="s">
        <v>80</v>
      </c>
      <c r="AW160" s="13" t="s">
        <v>35</v>
      </c>
      <c r="AX160" s="13" t="s">
        <v>73</v>
      </c>
      <c r="AY160" s="238" t="s">
        <v>125</v>
      </c>
    </row>
    <row r="161" s="13" customFormat="1">
      <c r="A161" s="13"/>
      <c r="B161" s="228"/>
      <c r="C161" s="229"/>
      <c r="D161" s="230" t="s">
        <v>132</v>
      </c>
      <c r="E161" s="231" t="s">
        <v>19</v>
      </c>
      <c r="F161" s="232" t="s">
        <v>264</v>
      </c>
      <c r="G161" s="229"/>
      <c r="H161" s="231" t="s">
        <v>19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132</v>
      </c>
      <c r="AU161" s="238" t="s">
        <v>82</v>
      </c>
      <c r="AV161" s="13" t="s">
        <v>80</v>
      </c>
      <c r="AW161" s="13" t="s">
        <v>35</v>
      </c>
      <c r="AX161" s="13" t="s">
        <v>73</v>
      </c>
      <c r="AY161" s="238" t="s">
        <v>125</v>
      </c>
    </row>
    <row r="162" s="13" customFormat="1">
      <c r="A162" s="13"/>
      <c r="B162" s="228"/>
      <c r="C162" s="229"/>
      <c r="D162" s="230" t="s">
        <v>132</v>
      </c>
      <c r="E162" s="231" t="s">
        <v>19</v>
      </c>
      <c r="F162" s="232" t="s">
        <v>265</v>
      </c>
      <c r="G162" s="229"/>
      <c r="H162" s="231" t="s">
        <v>19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132</v>
      </c>
      <c r="AU162" s="238" t="s">
        <v>82</v>
      </c>
      <c r="AV162" s="13" t="s">
        <v>80</v>
      </c>
      <c r="AW162" s="13" t="s">
        <v>35</v>
      </c>
      <c r="AX162" s="13" t="s">
        <v>73</v>
      </c>
      <c r="AY162" s="238" t="s">
        <v>125</v>
      </c>
    </row>
    <row r="163" s="13" customFormat="1">
      <c r="A163" s="13"/>
      <c r="B163" s="228"/>
      <c r="C163" s="229"/>
      <c r="D163" s="230" t="s">
        <v>132</v>
      </c>
      <c r="E163" s="231" t="s">
        <v>19</v>
      </c>
      <c r="F163" s="232" t="s">
        <v>266</v>
      </c>
      <c r="G163" s="229"/>
      <c r="H163" s="231" t="s">
        <v>19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132</v>
      </c>
      <c r="AU163" s="238" t="s">
        <v>82</v>
      </c>
      <c r="AV163" s="13" t="s">
        <v>80</v>
      </c>
      <c r="AW163" s="13" t="s">
        <v>35</v>
      </c>
      <c r="AX163" s="13" t="s">
        <v>73</v>
      </c>
      <c r="AY163" s="238" t="s">
        <v>125</v>
      </c>
    </row>
    <row r="164" s="14" customFormat="1">
      <c r="A164" s="14"/>
      <c r="B164" s="239"/>
      <c r="C164" s="240"/>
      <c r="D164" s="230" t="s">
        <v>132</v>
      </c>
      <c r="E164" s="241" t="s">
        <v>19</v>
      </c>
      <c r="F164" s="242" t="s">
        <v>80</v>
      </c>
      <c r="G164" s="240"/>
      <c r="H164" s="243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132</v>
      </c>
      <c r="AU164" s="249" t="s">
        <v>82</v>
      </c>
      <c r="AV164" s="14" t="s">
        <v>82</v>
      </c>
      <c r="AW164" s="14" t="s">
        <v>35</v>
      </c>
      <c r="AX164" s="14" t="s">
        <v>73</v>
      </c>
      <c r="AY164" s="249" t="s">
        <v>125</v>
      </c>
    </row>
    <row r="165" s="15" customFormat="1">
      <c r="A165" s="15"/>
      <c r="B165" s="250"/>
      <c r="C165" s="251"/>
      <c r="D165" s="230" t="s">
        <v>132</v>
      </c>
      <c r="E165" s="252" t="s">
        <v>19</v>
      </c>
      <c r="F165" s="253" t="s">
        <v>138</v>
      </c>
      <c r="G165" s="251"/>
      <c r="H165" s="254">
        <v>1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0" t="s">
        <v>132</v>
      </c>
      <c r="AU165" s="260" t="s">
        <v>82</v>
      </c>
      <c r="AV165" s="15" t="s">
        <v>131</v>
      </c>
      <c r="AW165" s="15" t="s">
        <v>35</v>
      </c>
      <c r="AX165" s="15" t="s">
        <v>80</v>
      </c>
      <c r="AY165" s="260" t="s">
        <v>125</v>
      </c>
    </row>
    <row r="166" s="2" customFormat="1" ht="16.5" customHeight="1">
      <c r="A166" s="38"/>
      <c r="B166" s="39"/>
      <c r="C166" s="214" t="s">
        <v>267</v>
      </c>
      <c r="D166" s="214" t="s">
        <v>127</v>
      </c>
      <c r="E166" s="215" t="s">
        <v>268</v>
      </c>
      <c r="F166" s="216" t="s">
        <v>269</v>
      </c>
      <c r="G166" s="217" t="s">
        <v>197</v>
      </c>
      <c r="H166" s="218">
        <v>1</v>
      </c>
      <c r="I166" s="219"/>
      <c r="J166" s="220">
        <f>ROUND(I166*H166,2)</f>
        <v>0</v>
      </c>
      <c r="K166" s="221"/>
      <c r="L166" s="44"/>
      <c r="M166" s="222" t="s">
        <v>19</v>
      </c>
      <c r="N166" s="223" t="s">
        <v>46</v>
      </c>
      <c r="O166" s="85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6" t="s">
        <v>131</v>
      </c>
      <c r="AT166" s="226" t="s">
        <v>127</v>
      </c>
      <c r="AU166" s="226" t="s">
        <v>82</v>
      </c>
      <c r="AY166" s="17" t="s">
        <v>125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7" t="s">
        <v>131</v>
      </c>
      <c r="BK166" s="227">
        <f>ROUND(I166*H166,2)</f>
        <v>0</v>
      </c>
      <c r="BL166" s="17" t="s">
        <v>131</v>
      </c>
      <c r="BM166" s="226" t="s">
        <v>270</v>
      </c>
    </row>
    <row r="167" s="13" customFormat="1">
      <c r="A167" s="13"/>
      <c r="B167" s="228"/>
      <c r="C167" s="229"/>
      <c r="D167" s="230" t="s">
        <v>132</v>
      </c>
      <c r="E167" s="231" t="s">
        <v>19</v>
      </c>
      <c r="F167" s="232" t="s">
        <v>271</v>
      </c>
      <c r="G167" s="229"/>
      <c r="H167" s="231" t="s">
        <v>19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132</v>
      </c>
      <c r="AU167" s="238" t="s">
        <v>82</v>
      </c>
      <c r="AV167" s="13" t="s">
        <v>80</v>
      </c>
      <c r="AW167" s="13" t="s">
        <v>35</v>
      </c>
      <c r="AX167" s="13" t="s">
        <v>73</v>
      </c>
      <c r="AY167" s="238" t="s">
        <v>125</v>
      </c>
    </row>
    <row r="168" s="14" customFormat="1">
      <c r="A168" s="14"/>
      <c r="B168" s="239"/>
      <c r="C168" s="240"/>
      <c r="D168" s="230" t="s">
        <v>132</v>
      </c>
      <c r="E168" s="241" t="s">
        <v>19</v>
      </c>
      <c r="F168" s="242" t="s">
        <v>80</v>
      </c>
      <c r="G168" s="240"/>
      <c r="H168" s="243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132</v>
      </c>
      <c r="AU168" s="249" t="s">
        <v>82</v>
      </c>
      <c r="AV168" s="14" t="s">
        <v>82</v>
      </c>
      <c r="AW168" s="14" t="s">
        <v>35</v>
      </c>
      <c r="AX168" s="14" t="s">
        <v>73</v>
      </c>
      <c r="AY168" s="249" t="s">
        <v>125</v>
      </c>
    </row>
    <row r="169" s="15" customFormat="1">
      <c r="A169" s="15"/>
      <c r="B169" s="250"/>
      <c r="C169" s="251"/>
      <c r="D169" s="230" t="s">
        <v>132</v>
      </c>
      <c r="E169" s="252" t="s">
        <v>19</v>
      </c>
      <c r="F169" s="253" t="s">
        <v>138</v>
      </c>
      <c r="G169" s="251"/>
      <c r="H169" s="254">
        <v>1</v>
      </c>
      <c r="I169" s="255"/>
      <c r="J169" s="251"/>
      <c r="K169" s="251"/>
      <c r="L169" s="256"/>
      <c r="M169" s="278"/>
      <c r="N169" s="279"/>
      <c r="O169" s="279"/>
      <c r="P169" s="279"/>
      <c r="Q169" s="279"/>
      <c r="R169" s="279"/>
      <c r="S169" s="279"/>
      <c r="T169" s="28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0" t="s">
        <v>132</v>
      </c>
      <c r="AU169" s="260" t="s">
        <v>82</v>
      </c>
      <c r="AV169" s="15" t="s">
        <v>131</v>
      </c>
      <c r="AW169" s="15" t="s">
        <v>35</v>
      </c>
      <c r="AX169" s="15" t="s">
        <v>80</v>
      </c>
      <c r="AY169" s="260" t="s">
        <v>125</v>
      </c>
    </row>
    <row r="170" s="2" customFormat="1" ht="6.96" customHeight="1">
      <c r="A170" s="38"/>
      <c r="B170" s="60"/>
      <c r="C170" s="61"/>
      <c r="D170" s="61"/>
      <c r="E170" s="61"/>
      <c r="F170" s="61"/>
      <c r="G170" s="61"/>
      <c r="H170" s="61"/>
      <c r="I170" s="61"/>
      <c r="J170" s="61"/>
      <c r="K170" s="61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8oPCsdGjIiN+4A3kniv/ffhCCM3oB/hSl4nNzTw0zDzhoXKiChwyZm8urumxr1Kg5BTqXRbmNFSR5zlCWFGEpw==" hashValue="vkQ2uAJQUyRYEX4hQchpSVA6ZO+S2C2ZixljG8rnWwxaHI753QSY47+DKdCGjUGNvmRqKe6Cl+taJhJgP+Y3QQ==" algorithmName="SHA-512" password="CC35"/>
  <autoFilter ref="C90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2025-07-25T07:40:00Z</dcterms:created>
  <dcterms:modified xsi:type="dcterms:W3CDTF">2025-07-25T07:40:10Z</dcterms:modified>
</cp:coreProperties>
</file>