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7"/>
  <workbookPr filterPrivacy="1" codeName="ThisWorkbook" defaultThemeVersion="124226"/>
  <xr:revisionPtr revIDLastSave="129" documentId="11_6C770F7840F91EF1716BB847E50005672A7F7F4D" xr6:coauthVersionLast="47" xr6:coauthVersionMax="47" xr10:uidLastSave="{962174B7-FD53-C94B-BBDF-8E6F48B35AB4}"/>
  <bookViews>
    <workbookView xWindow="0" yWindow="500" windowWidth="35100" windowHeight="22840" xr2:uid="{00000000-000D-0000-FFFF-FFFF00000000}"/>
  </bookViews>
  <sheets>
    <sheet name="Kalkulace nabídkové cen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3" l="1"/>
  <c r="H70" i="3"/>
  <c r="H69" i="3"/>
  <c r="H68" i="3"/>
  <c r="H67" i="3"/>
  <c r="H66" i="3"/>
  <c r="H11" i="3"/>
  <c r="D73" i="3"/>
  <c r="H65" i="3"/>
  <c r="D62" i="3"/>
  <c r="H60" i="3"/>
  <c r="H62" i="3" s="1"/>
  <c r="D57" i="3"/>
  <c r="H55" i="3"/>
  <c r="H57" i="3" s="1"/>
  <c r="D52" i="3"/>
  <c r="H50" i="3"/>
  <c r="H52" i="3" s="1"/>
  <c r="D47" i="3"/>
  <c r="H45" i="3"/>
  <c r="H47" i="3" s="1"/>
  <c r="D42" i="3"/>
  <c r="H40" i="3"/>
  <c r="H42" i="3" s="1"/>
  <c r="D37" i="3"/>
  <c r="H35" i="3"/>
  <c r="H34" i="3"/>
  <c r="H37" i="3" s="1"/>
  <c r="H12" i="3"/>
  <c r="A9" i="3"/>
  <c r="A10" i="3" s="1"/>
  <c r="A11" i="3" s="1"/>
  <c r="A12" i="3" s="1"/>
  <c r="A17" i="3" s="1"/>
  <c r="A18" i="3" s="1"/>
  <c r="A23" i="3" s="1"/>
  <c r="A24" i="3" s="1"/>
  <c r="A29" i="3" s="1"/>
  <c r="H18" i="3"/>
  <c r="D31" i="3"/>
  <c r="D26" i="3"/>
  <c r="H29" i="3"/>
  <c r="H31" i="3" s="1"/>
  <c r="H24" i="3"/>
  <c r="H23" i="3"/>
  <c r="D20" i="3"/>
  <c r="D14" i="3"/>
  <c r="H17" i="3"/>
  <c r="H10" i="3"/>
  <c r="H9" i="3"/>
  <c r="H8" i="3"/>
  <c r="H73" i="3" l="1"/>
  <c r="H26" i="3"/>
  <c r="H14" i="3"/>
  <c r="H20" i="3"/>
  <c r="A30" i="3"/>
  <c r="A34" i="3" s="1"/>
  <c r="A35" i="3" s="1"/>
  <c r="A40" i="3" s="1"/>
  <c r="A45" i="3" s="1"/>
  <c r="A50" i="3" s="1"/>
  <c r="A55" i="3" s="1"/>
  <c r="A56" i="3" s="1"/>
  <c r="A60" i="3" s="1"/>
  <c r="A65" i="3" s="1"/>
  <c r="H76" i="3" l="1"/>
  <c r="A66" i="3"/>
  <c r="A67" i="3" s="1"/>
  <c r="A68" i="3" s="1"/>
  <c r="A69" i="3" s="1"/>
  <c r="A70" i="3" s="1"/>
  <c r="A71" i="3" s="1"/>
</calcChain>
</file>

<file path=xl/sharedStrings.xml><?xml version="1.0" encoding="utf-8"?>
<sst xmlns="http://schemas.openxmlformats.org/spreadsheetml/2006/main" count="102" uniqueCount="57">
  <si>
    <t>Příloha zadávací dokumentace k veřejné zakázce „Obměna výpočetní techniky do serverovny“ - Tabulka pro kalkulaci nabídkové ceny</t>
  </si>
  <si>
    <t>Název účastníka:</t>
  </si>
  <si>
    <t>IČ:</t>
  </si>
  <si>
    <t>Sídlo:</t>
  </si>
  <si>
    <t>A.</t>
  </si>
  <si>
    <t>Nabídková cena</t>
  </si>
  <si>
    <t>Číslo</t>
  </si>
  <si>
    <t>CPV</t>
  </si>
  <si>
    <t>Dílčí plnění</t>
  </si>
  <si>
    <t>Jednotka</t>
  </si>
  <si>
    <t>Počet</t>
  </si>
  <si>
    <t>Cena bez DPH za jednotku</t>
  </si>
  <si>
    <t>Celková cena bez DPH</t>
  </si>
  <si>
    <t>Síťová infrastruktura - síťové prvky</t>
  </si>
  <si>
    <t>72611000-6</t>
  </si>
  <si>
    <t>Centrální přepínače</t>
  </si>
  <si>
    <t>ks</t>
  </si>
  <si>
    <t>Přístupový přepínač typ A</t>
  </si>
  <si>
    <t>Přístupový přepínač typ B</t>
  </si>
  <si>
    <t>30237200-1</t>
  </si>
  <si>
    <t>Příslušenství dle specifikace</t>
  </si>
  <si>
    <t>celkem</t>
  </si>
  <si>
    <t>Síťová infrastruktura - Bezdrátové prvky</t>
  </si>
  <si>
    <t>Bezdrátový řadič</t>
  </si>
  <si>
    <t>Síťová infrastruktura - Správa a management</t>
  </si>
  <si>
    <t>48000000-8</t>
  </si>
  <si>
    <t>Systém na ověřování uživatelů</t>
  </si>
  <si>
    <t>ks licence</t>
  </si>
  <si>
    <t>Systém na centrální správu</t>
  </si>
  <si>
    <t>Síťová infrastruktura - Záruka, servis a podpora</t>
  </si>
  <si>
    <t>Celková cena na veškerý HW a SW dle technické specifikace</t>
  </si>
  <si>
    <t>Celkem</t>
  </si>
  <si>
    <t>Serverová infrastruktura - Fyzické servery</t>
  </si>
  <si>
    <t>Server 1</t>
  </si>
  <si>
    <t>Serverová infrastruktura - Fyzické servery  - Záruka, servis a podpora</t>
  </si>
  <si>
    <t>Serverová infrastruktura - Datové úložiště</t>
  </si>
  <si>
    <t>Diskové pole 1</t>
  </si>
  <si>
    <t>Ks</t>
  </si>
  <si>
    <t>Serverová infrastruktura - Datové úložiště  - Záruka, servis a podpora</t>
  </si>
  <si>
    <t>Bezpečnostní perimetr - UTM Firewall</t>
  </si>
  <si>
    <t>UTM Firewall</t>
  </si>
  <si>
    <t>Bezpečnostní perimetr - UTM Firewall  - Záruka, servis a podpora</t>
  </si>
  <si>
    <t>Celková nabídková cena</t>
  </si>
  <si>
    <t>V</t>
  </si>
  <si>
    <t>[název účastníka – doplní účastník]</t>
  </si>
  <si>
    <t>Dne</t>
  </si>
  <si>
    <t>[jméno a příjmení osoby oprávněné jednat jménem nebo za účastníka – doplní účastník]</t>
  </si>
  <si>
    <t>[funkce nebo oprávnění – doplní účastník]</t>
  </si>
  <si>
    <t>Přístupový přepínač typ C</t>
  </si>
  <si>
    <t>Interní přístupový bod 6x6 muti-user MIMO s Wifi 6</t>
  </si>
  <si>
    <t>Požadavky a počty kusů prodloužení sávajících licencí</t>
  </si>
  <si>
    <t>FortiClient EPP/ATP Subscription for 150 endpoints, Includes VPN/ZTNA Agent, EPP/ATP on-prem EMS with FortiCare Premium, coterm (FCTEMS0000100645 od 6. 1. 2026 do 6. 1. 2031)</t>
  </si>
  <si>
    <t>FortiAnalyzer VM, RNW, FortiCare Premium  (for 1-11 GB/Day of Logs) RNW coterm (FAZ-VMTM19003039 od 29. 5. 2025 do 7. 2. 2031)</t>
  </si>
  <si>
    <t>FortiAnalyzer VM, Licence, 5 GB Logs/Day Add-on</t>
  </si>
  <si>
    <t>FortiGate 60F, HW podpora, Premium FortiCare 5YR</t>
  </si>
  <si>
    <t>FortiMail Cloud Server, RNW, FortiMail Cloud - Gateway Premium with Office365 FortiMail Cloud - Gateway Premium w. Office365 API support (101-1000 mailboxes) RNW</t>
  </si>
  <si>
    <t>FortiAnalyzer VM, RNW, FortiGuard IOC and Outbreak Detection Service Upgrade from (1-6 GB) to (1-11GB) RNW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</si>
</sst>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0&quot; Ks&quot;"/>
    <numFmt numFmtId="166" formatCode="#,##0.00\ &quot;Kč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2" applyNumberFormat="0" applyFill="0" applyAlignment="0" applyProtection="0"/>
  </cellStyleXfs>
  <cellXfs count="31">
    <xf numFmtId="0" fontId="0" fillId="0" borderId="0" xfId="0"/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0" fillId="0" borderId="0" xfId="1" applyNumberFormat="1" applyFont="1" applyAlignment="1" applyProtection="1">
      <alignment vertical="center"/>
      <protection hidden="1"/>
    </xf>
    <xf numFmtId="164" fontId="6" fillId="0" borderId="0" xfId="1" applyNumberFormat="1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6" fontId="0" fillId="0" borderId="0" xfId="1" applyNumberFormat="1" applyFont="1" applyAlignment="1" applyProtection="1">
      <alignment vertical="center" wrapText="1"/>
      <protection locked="0" hidden="1"/>
    </xf>
    <xf numFmtId="0" fontId="6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166" fontId="0" fillId="0" borderId="0" xfId="1" applyNumberFormat="1" applyFont="1" applyAlignment="1" applyProtection="1">
      <alignment vertical="center" wrapText="1"/>
      <protection hidden="1"/>
    </xf>
    <xf numFmtId="49" fontId="0" fillId="0" borderId="0" xfId="1" applyNumberFormat="1" applyFont="1" applyAlignment="1" applyProtection="1">
      <alignment vertical="center" wrapText="1"/>
      <protection locked="0" hidden="1"/>
    </xf>
    <xf numFmtId="0" fontId="0" fillId="0" borderId="1" xfId="0" applyBorder="1" applyProtection="1">
      <protection locked="0" hidden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7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9" fillId="0" borderId="0" xfId="2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right" vertical="center"/>
      <protection hidden="1"/>
    </xf>
  </cellXfs>
  <cellStyles count="3">
    <cellStyle name="Měna" xfId="1" builtinId="4"/>
    <cellStyle name="Normální" xfId="0" builtinId="0"/>
    <cellStyle name="Propojená buňka" xfId="2" builtinId="2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84"/>
  <sheetViews>
    <sheetView tabSelected="1" topLeftCell="A44" zoomScale="125" zoomScaleNormal="85" workbookViewId="0">
      <selection activeCell="G71" sqref="G71"/>
    </sheetView>
  </sheetViews>
  <sheetFormatPr baseColWidth="10" defaultColWidth="8.83203125" defaultRowHeight="15" x14ac:dyDescent="0.2"/>
  <cols>
    <col min="1" max="1" width="5.1640625" style="2" customWidth="1"/>
    <col min="2" max="2" width="11.83203125" style="2" bestFit="1" customWidth="1"/>
    <col min="3" max="3" width="56.1640625" style="2" customWidth="1"/>
    <col min="4" max="4" width="47.5" style="1" customWidth="1"/>
    <col min="5" max="5" width="16" style="1" customWidth="1"/>
    <col min="6" max="6" width="14.33203125" style="1" customWidth="1"/>
    <col min="7" max="7" width="23.33203125" style="2" customWidth="1"/>
    <col min="8" max="8" width="22.1640625" style="3" bestFit="1" customWidth="1"/>
    <col min="9" max="9" width="21" style="3" bestFit="1" customWidth="1"/>
    <col min="10" max="16384" width="8.83203125" style="1"/>
  </cols>
  <sheetData>
    <row r="1" spans="1:9" ht="21.7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2">
      <c r="A2" s="1"/>
      <c r="B2" s="1"/>
      <c r="C2" s="4" t="s">
        <v>1</v>
      </c>
      <c r="D2" s="18"/>
      <c r="E2" s="18"/>
    </row>
    <row r="3" spans="1:9" x14ac:dyDescent="0.2">
      <c r="A3" s="1"/>
      <c r="B3" s="1"/>
      <c r="C3" s="4" t="s">
        <v>2</v>
      </c>
      <c r="D3" s="18"/>
      <c r="E3" s="18"/>
    </row>
    <row r="4" spans="1:9" x14ac:dyDescent="0.2">
      <c r="A4" s="1"/>
      <c r="B4" s="1"/>
      <c r="C4" s="4" t="s">
        <v>3</v>
      </c>
      <c r="D4" s="18"/>
      <c r="E4" s="18"/>
    </row>
    <row r="5" spans="1:9" ht="43.5" customHeight="1" x14ac:dyDescent="0.2">
      <c r="A5" s="5" t="s">
        <v>4</v>
      </c>
      <c r="B5" s="5"/>
      <c r="C5" s="6" t="s">
        <v>5</v>
      </c>
    </row>
    <row r="6" spans="1:9" ht="16" x14ac:dyDescent="0.2">
      <c r="A6" s="2" t="s">
        <v>6</v>
      </c>
      <c r="B6" s="2" t="s">
        <v>7</v>
      </c>
      <c r="C6" s="2" t="s">
        <v>8</v>
      </c>
      <c r="E6" s="2" t="s">
        <v>9</v>
      </c>
      <c r="F6" s="2" t="s">
        <v>10</v>
      </c>
      <c r="G6" s="3" t="s">
        <v>11</v>
      </c>
      <c r="H6" s="7" t="s">
        <v>12</v>
      </c>
    </row>
    <row r="7" spans="1:9" x14ac:dyDescent="0.2">
      <c r="C7" s="22" t="s">
        <v>13</v>
      </c>
      <c r="D7" s="22"/>
      <c r="E7" s="2"/>
      <c r="F7" s="2"/>
      <c r="G7" s="3"/>
      <c r="H7" s="7"/>
    </row>
    <row r="8" spans="1:9" ht="16" x14ac:dyDescent="0.2">
      <c r="A8" s="2">
        <v>1</v>
      </c>
      <c r="B8" s="14" t="s">
        <v>14</v>
      </c>
      <c r="C8" s="14" t="s">
        <v>15</v>
      </c>
      <c r="E8" s="1" t="s">
        <v>16</v>
      </c>
      <c r="F8" s="16">
        <v>4</v>
      </c>
      <c r="G8" s="12"/>
      <c r="H8" s="3">
        <f>SUM(F8*G8)</f>
        <v>0</v>
      </c>
    </row>
    <row r="9" spans="1:9" ht="15" customHeight="1" x14ac:dyDescent="0.2">
      <c r="A9" s="2">
        <f>A8+1</f>
        <v>2</v>
      </c>
      <c r="B9" s="14" t="s">
        <v>14</v>
      </c>
      <c r="C9" s="14" t="s">
        <v>17</v>
      </c>
      <c r="E9" s="1" t="s">
        <v>16</v>
      </c>
      <c r="F9" s="16">
        <v>1</v>
      </c>
      <c r="G9" s="12"/>
      <c r="H9" s="3">
        <f>SUM(F9*G9)</f>
        <v>0</v>
      </c>
    </row>
    <row r="10" spans="1:9" ht="15" customHeight="1" x14ac:dyDescent="0.2">
      <c r="A10" s="2">
        <f>A9+1</f>
        <v>3</v>
      </c>
      <c r="B10" s="14" t="s">
        <v>14</v>
      </c>
      <c r="C10" s="14" t="s">
        <v>18</v>
      </c>
      <c r="D10" s="14"/>
      <c r="E10" s="14" t="s">
        <v>16</v>
      </c>
      <c r="F10" s="16">
        <v>3</v>
      </c>
      <c r="G10" s="12"/>
      <c r="H10" s="3">
        <f>SUM(F10*G10)</f>
        <v>0</v>
      </c>
    </row>
    <row r="11" spans="1:9" ht="15" customHeight="1" x14ac:dyDescent="0.2">
      <c r="A11" s="2">
        <f>A10+1</f>
        <v>4</v>
      </c>
      <c r="B11" s="14" t="s">
        <v>14</v>
      </c>
      <c r="C11" s="14" t="s">
        <v>48</v>
      </c>
      <c r="D11" s="14"/>
      <c r="E11" s="14" t="s">
        <v>16</v>
      </c>
      <c r="F11" s="16">
        <v>2</v>
      </c>
      <c r="G11" s="12"/>
      <c r="H11" s="3">
        <f>SUM(F11*G11)</f>
        <v>0</v>
      </c>
    </row>
    <row r="12" spans="1:9" ht="15" customHeight="1" x14ac:dyDescent="0.2">
      <c r="A12" s="2">
        <f>A11+1</f>
        <v>5</v>
      </c>
      <c r="B12" s="14" t="s">
        <v>19</v>
      </c>
      <c r="C12" s="14" t="s">
        <v>20</v>
      </c>
      <c r="D12" s="14"/>
      <c r="E12" s="14" t="s">
        <v>21</v>
      </c>
      <c r="F12" s="16">
        <v>1</v>
      </c>
      <c r="G12" s="12"/>
      <c r="H12" s="3">
        <f>SUM(F12*G12)</f>
        <v>0</v>
      </c>
    </row>
    <row r="13" spans="1:9" ht="15" customHeight="1" x14ac:dyDescent="0.2">
      <c r="B13" s="14"/>
      <c r="C13" s="14"/>
      <c r="D13" s="14"/>
      <c r="E13" s="14"/>
      <c r="F13" s="16"/>
      <c r="G13" s="17"/>
    </row>
    <row r="14" spans="1:9" ht="15" customHeight="1" x14ac:dyDescent="0.2">
      <c r="B14" s="14"/>
      <c r="C14" s="14"/>
      <c r="D14" s="23" t="str">
        <f>CONCATENATE("Celková nabídková cena za ",C7)</f>
        <v>Celková nabídková cena za Síťová infrastruktura - síťové prvky</v>
      </c>
      <c r="E14" s="23"/>
      <c r="F14" s="23"/>
      <c r="G14" s="23"/>
      <c r="H14" s="8">
        <f>SUBTOTAL(109,H8:H12)</f>
        <v>0</v>
      </c>
    </row>
    <row r="15" spans="1:9" ht="15" customHeight="1" x14ac:dyDescent="0.2">
      <c r="B15" s="14"/>
      <c r="C15" s="14"/>
      <c r="D15" s="13"/>
      <c r="E15" s="13"/>
      <c r="F15" s="13"/>
      <c r="G15" s="13"/>
      <c r="H15" s="8"/>
    </row>
    <row r="16" spans="1:9" ht="15" customHeight="1" x14ac:dyDescent="0.2">
      <c r="B16" s="14"/>
      <c r="C16" s="22" t="s">
        <v>22</v>
      </c>
      <c r="D16" s="22"/>
      <c r="E16" s="14"/>
      <c r="F16" s="16"/>
      <c r="G16" s="3"/>
    </row>
    <row r="17" spans="1:8" ht="15" customHeight="1" x14ac:dyDescent="0.2">
      <c r="A17" s="2">
        <f>A12+1</f>
        <v>6</v>
      </c>
      <c r="B17" s="14" t="s">
        <v>14</v>
      </c>
      <c r="C17" s="14" t="s">
        <v>23</v>
      </c>
      <c r="D17" s="13"/>
      <c r="E17" s="1" t="s">
        <v>16</v>
      </c>
      <c r="F17" s="16">
        <v>1</v>
      </c>
      <c r="G17" s="12"/>
      <c r="H17" s="3">
        <f t="shared" ref="H17:H18" si="0">SUM(F17*G17)</f>
        <v>0</v>
      </c>
    </row>
    <row r="18" spans="1:8" ht="15" customHeight="1" x14ac:dyDescent="0.2">
      <c r="A18" s="2">
        <f>A17+1</f>
        <v>7</v>
      </c>
      <c r="B18" s="14" t="s">
        <v>14</v>
      </c>
      <c r="C18" s="14" t="s">
        <v>49</v>
      </c>
      <c r="D18" s="13"/>
      <c r="E18" s="1" t="s">
        <v>16</v>
      </c>
      <c r="F18" s="16">
        <v>7</v>
      </c>
      <c r="G18" s="12"/>
      <c r="H18" s="3">
        <f t="shared" si="0"/>
        <v>0</v>
      </c>
    </row>
    <row r="19" spans="1:8" ht="15" customHeight="1" x14ac:dyDescent="0.2">
      <c r="B19" s="14"/>
      <c r="C19" s="14"/>
      <c r="D19" s="13"/>
      <c r="F19" s="16"/>
      <c r="G19" s="17"/>
    </row>
    <row r="20" spans="1:8" ht="15" customHeight="1" x14ac:dyDescent="0.2">
      <c r="B20" s="14"/>
      <c r="C20" s="14"/>
      <c r="D20" s="23" t="str">
        <f>CONCATENATE("Celková nabídková cena za ",C16)</f>
        <v>Celková nabídková cena za Síťová infrastruktura - Bezdrátové prvky</v>
      </c>
      <c r="E20" s="23"/>
      <c r="F20" s="23"/>
      <c r="G20" s="23"/>
      <c r="H20" s="8">
        <f>SUBTOTAL(109,H17:H18)</f>
        <v>0</v>
      </c>
    </row>
    <row r="21" spans="1:8" ht="15" customHeight="1" x14ac:dyDescent="0.2">
      <c r="B21" s="14"/>
      <c r="C21" s="14"/>
      <c r="D21" s="13"/>
      <c r="F21" s="16"/>
      <c r="G21" s="3"/>
    </row>
    <row r="22" spans="1:8" ht="15" customHeight="1" x14ac:dyDescent="0.2">
      <c r="B22" s="14"/>
      <c r="C22" s="22" t="s">
        <v>24</v>
      </c>
      <c r="D22" s="22"/>
      <c r="F22" s="16"/>
      <c r="G22" s="3"/>
    </row>
    <row r="23" spans="1:8" ht="15" customHeight="1" x14ac:dyDescent="0.2">
      <c r="A23" s="2">
        <f>A18+1</f>
        <v>8</v>
      </c>
      <c r="B23" s="14" t="s">
        <v>25</v>
      </c>
      <c r="C23" s="14" t="s">
        <v>26</v>
      </c>
      <c r="D23" s="13"/>
      <c r="E23" s="1" t="s">
        <v>27</v>
      </c>
      <c r="F23" s="16">
        <v>1</v>
      </c>
      <c r="G23" s="12"/>
      <c r="H23" s="3">
        <f t="shared" ref="H23:H29" si="1">SUM(F23*G23)</f>
        <v>0</v>
      </c>
    </row>
    <row r="24" spans="1:8" ht="15" customHeight="1" x14ac:dyDescent="0.2">
      <c r="A24" s="2">
        <f t="shared" ref="A24:A30" si="2">A23+1</f>
        <v>9</v>
      </c>
      <c r="B24" s="14" t="s">
        <v>25</v>
      </c>
      <c r="C24" s="14" t="s">
        <v>28</v>
      </c>
      <c r="D24" s="13"/>
      <c r="E24" s="1" t="s">
        <v>27</v>
      </c>
      <c r="F24" s="16">
        <v>1</v>
      </c>
      <c r="G24" s="12"/>
      <c r="H24" s="3">
        <f t="shared" si="1"/>
        <v>0</v>
      </c>
    </row>
    <row r="25" spans="1:8" ht="15" customHeight="1" x14ac:dyDescent="0.2">
      <c r="B25" s="14"/>
      <c r="C25" s="14"/>
      <c r="D25" s="13"/>
      <c r="F25" s="16"/>
      <c r="G25" s="17"/>
    </row>
    <row r="26" spans="1:8" ht="15" customHeight="1" x14ac:dyDescent="0.2">
      <c r="B26" s="14"/>
      <c r="C26" s="14"/>
      <c r="D26" s="23" t="str">
        <f>CONCATENATE("Celková nabídková cena za ",C22)</f>
        <v>Celková nabídková cena za Síťová infrastruktura - Správa a management</v>
      </c>
      <c r="E26" s="23"/>
      <c r="F26" s="23"/>
      <c r="G26" s="23"/>
      <c r="H26" s="8">
        <f>SUBTOTAL(109,H23:H24)</f>
        <v>0</v>
      </c>
    </row>
    <row r="27" spans="1:8" ht="15" customHeight="1" x14ac:dyDescent="0.2">
      <c r="B27" s="14"/>
      <c r="C27" s="14"/>
      <c r="D27" s="13"/>
      <c r="F27" s="16"/>
      <c r="G27" s="3"/>
    </row>
    <row r="28" spans="1:8" ht="15" customHeight="1" x14ac:dyDescent="0.2">
      <c r="B28" s="14"/>
      <c r="C28" s="22" t="s">
        <v>29</v>
      </c>
      <c r="D28" s="22"/>
      <c r="F28" s="16"/>
      <c r="G28" s="3"/>
    </row>
    <row r="29" spans="1:8" ht="15" customHeight="1" x14ac:dyDescent="0.2">
      <c r="A29" s="2">
        <f>A24+1</f>
        <v>10</v>
      </c>
      <c r="B29" s="14" t="s">
        <v>25</v>
      </c>
      <c r="C29" s="14" t="s">
        <v>30</v>
      </c>
      <c r="D29" s="13"/>
      <c r="E29" s="1" t="s">
        <v>31</v>
      </c>
      <c r="F29" s="16">
        <v>1</v>
      </c>
      <c r="G29" s="12"/>
      <c r="H29" s="3">
        <f t="shared" si="1"/>
        <v>0</v>
      </c>
    </row>
    <row r="30" spans="1:8" ht="15" customHeight="1" x14ac:dyDescent="0.2">
      <c r="A30" s="2">
        <f t="shared" si="2"/>
        <v>11</v>
      </c>
      <c r="B30" s="14"/>
      <c r="C30" s="14"/>
      <c r="D30" s="13"/>
      <c r="F30" s="16"/>
      <c r="G30" s="17"/>
    </row>
    <row r="31" spans="1:8" ht="22" customHeight="1" x14ac:dyDescent="0.2">
      <c r="B31" s="14"/>
      <c r="C31" s="14"/>
      <c r="D31" s="23" t="str">
        <f>CONCATENATE("Celková nabídková cena za ",C28)</f>
        <v>Celková nabídková cena za Síťová infrastruktura - Záruka, servis a podpora</v>
      </c>
      <c r="E31" s="23"/>
      <c r="F31" s="23"/>
      <c r="G31" s="23"/>
      <c r="H31" s="8">
        <f>SUBTOTAL(109,H29)</f>
        <v>0</v>
      </c>
    </row>
    <row r="32" spans="1:8" ht="15" customHeight="1" x14ac:dyDescent="0.2">
      <c r="B32" s="14"/>
      <c r="C32" s="14"/>
      <c r="D32" s="13"/>
      <c r="F32" s="16"/>
      <c r="G32" s="3"/>
    </row>
    <row r="33" spans="1:8" ht="15" customHeight="1" x14ac:dyDescent="0.2">
      <c r="B33" s="14"/>
      <c r="C33" s="15" t="s">
        <v>32</v>
      </c>
      <c r="D33" s="13"/>
      <c r="F33" s="16"/>
      <c r="G33" s="3"/>
    </row>
    <row r="34" spans="1:8" ht="15" customHeight="1" x14ac:dyDescent="0.2">
      <c r="A34" s="2">
        <f>A30+1</f>
        <v>12</v>
      </c>
      <c r="B34" s="14" t="s">
        <v>25</v>
      </c>
      <c r="C34" s="14" t="s">
        <v>33</v>
      </c>
      <c r="D34" s="13"/>
      <c r="E34" s="1" t="s">
        <v>16</v>
      </c>
      <c r="F34" s="16">
        <v>2</v>
      </c>
      <c r="G34" s="12"/>
      <c r="H34" s="3">
        <f t="shared" ref="H34:H35" si="3">SUM(F34*G34)</f>
        <v>0</v>
      </c>
    </row>
    <row r="35" spans="1:8" ht="15" customHeight="1" x14ac:dyDescent="0.2">
      <c r="A35" s="2">
        <f t="shared" ref="A35" si="4">A34+1</f>
        <v>13</v>
      </c>
      <c r="B35" s="14" t="s">
        <v>19</v>
      </c>
      <c r="C35" s="14" t="s">
        <v>20</v>
      </c>
      <c r="D35" s="14"/>
      <c r="E35" s="14" t="s">
        <v>21</v>
      </c>
      <c r="F35" s="16">
        <v>1</v>
      </c>
      <c r="G35" s="12"/>
      <c r="H35" s="3">
        <f t="shared" si="3"/>
        <v>0</v>
      </c>
    </row>
    <row r="36" spans="1:8" ht="15" customHeight="1" x14ac:dyDescent="0.2">
      <c r="B36" s="14"/>
      <c r="C36" s="14"/>
      <c r="D36" s="14"/>
      <c r="E36" s="14"/>
      <c r="F36" s="16"/>
      <c r="G36" s="17"/>
    </row>
    <row r="37" spans="1:8" ht="15" customHeight="1" x14ac:dyDescent="0.2">
      <c r="B37" s="14"/>
      <c r="C37" s="14"/>
      <c r="D37" s="23" t="str">
        <f>CONCATENATE("Celková nabídková cena za ",C33)</f>
        <v>Celková nabídková cena za Serverová infrastruktura - Fyzické servery</v>
      </c>
      <c r="E37" s="23"/>
      <c r="F37" s="23"/>
      <c r="G37" s="23"/>
      <c r="H37" s="8">
        <f>SUBTOTAL(109,H34:H35)</f>
        <v>0</v>
      </c>
    </row>
    <row r="38" spans="1:8" ht="15" customHeight="1" x14ac:dyDescent="0.2">
      <c r="B38" s="14"/>
      <c r="C38" s="14"/>
      <c r="D38" s="13"/>
      <c r="F38" s="16"/>
      <c r="G38" s="3"/>
    </row>
    <row r="39" spans="1:8" ht="15" customHeight="1" x14ac:dyDescent="0.2">
      <c r="B39" s="14"/>
      <c r="C39" s="22" t="s">
        <v>34</v>
      </c>
      <c r="D39" s="22"/>
      <c r="F39" s="16"/>
      <c r="G39" s="3"/>
    </row>
    <row r="40" spans="1:8" ht="15" customHeight="1" x14ac:dyDescent="0.2">
      <c r="A40" s="2">
        <f>A35+2</f>
        <v>15</v>
      </c>
      <c r="B40" s="14" t="s">
        <v>25</v>
      </c>
      <c r="C40" s="14" t="s">
        <v>30</v>
      </c>
      <c r="D40" s="13"/>
      <c r="E40" s="1" t="s">
        <v>31</v>
      </c>
      <c r="F40" s="16">
        <v>1</v>
      </c>
      <c r="G40" s="12"/>
      <c r="H40" s="3">
        <f t="shared" ref="H40" si="5">SUM(F40*G40)</f>
        <v>0</v>
      </c>
    </row>
    <row r="41" spans="1:8" ht="15" customHeight="1" x14ac:dyDescent="0.2">
      <c r="B41" s="14"/>
      <c r="C41" s="14"/>
      <c r="D41" s="13"/>
      <c r="F41" s="16"/>
      <c r="G41" s="17"/>
    </row>
    <row r="42" spans="1:8" ht="22" customHeight="1" x14ac:dyDescent="0.2">
      <c r="B42" s="14"/>
      <c r="C42" s="14"/>
      <c r="D42" s="23" t="str">
        <f>CONCATENATE("Celková nabídková cena za ",C39)</f>
        <v>Celková nabídková cena za Serverová infrastruktura - Fyzické servery  - Záruka, servis a podpora</v>
      </c>
      <c r="E42" s="23"/>
      <c r="F42" s="23"/>
      <c r="G42" s="23"/>
      <c r="H42" s="8">
        <f>SUBTOTAL(109,H40)</f>
        <v>0</v>
      </c>
    </row>
    <row r="43" spans="1:8" ht="15" customHeight="1" x14ac:dyDescent="0.2">
      <c r="B43" s="14"/>
      <c r="C43" s="14"/>
      <c r="D43" s="13"/>
      <c r="F43" s="16"/>
      <c r="G43" s="3"/>
    </row>
    <row r="44" spans="1:8" ht="15" customHeight="1" x14ac:dyDescent="0.2">
      <c r="B44" s="14"/>
      <c r="C44" s="22" t="s">
        <v>35</v>
      </c>
      <c r="D44" s="22"/>
      <c r="F44" s="16"/>
      <c r="G44" s="3"/>
    </row>
    <row r="45" spans="1:8" ht="15" customHeight="1" x14ac:dyDescent="0.2">
      <c r="A45" s="2">
        <f>A40+2</f>
        <v>17</v>
      </c>
      <c r="B45" s="14" t="s">
        <v>25</v>
      </c>
      <c r="C45" s="14" t="s">
        <v>36</v>
      </c>
      <c r="D45" s="13"/>
      <c r="E45" s="1" t="s">
        <v>37</v>
      </c>
      <c r="F45" s="16">
        <v>1</v>
      </c>
      <c r="G45" s="12"/>
      <c r="H45" s="3">
        <f t="shared" ref="H45" si="6">SUM(F45*G45)</f>
        <v>0</v>
      </c>
    </row>
    <row r="46" spans="1:8" ht="15" customHeight="1" x14ac:dyDescent="0.2">
      <c r="B46" s="14"/>
      <c r="C46" s="14"/>
      <c r="D46" s="13"/>
      <c r="F46" s="16"/>
      <c r="G46" s="17"/>
    </row>
    <row r="47" spans="1:8" ht="22" customHeight="1" x14ac:dyDescent="0.2">
      <c r="B47" s="14"/>
      <c r="C47" s="14"/>
      <c r="D47" s="23" t="str">
        <f>CONCATENATE("Celková nabídková cena za ",C44)</f>
        <v>Celková nabídková cena za Serverová infrastruktura - Datové úložiště</v>
      </c>
      <c r="E47" s="23"/>
      <c r="F47" s="23"/>
      <c r="G47" s="23"/>
      <c r="H47" s="8">
        <f>SUBTOTAL(109,H45)</f>
        <v>0</v>
      </c>
    </row>
    <row r="48" spans="1:8" ht="15" customHeight="1" x14ac:dyDescent="0.2">
      <c r="B48" s="14"/>
      <c r="C48" s="14"/>
      <c r="D48" s="13"/>
      <c r="F48" s="16"/>
      <c r="G48" s="3"/>
    </row>
    <row r="49" spans="1:8" ht="15" customHeight="1" x14ac:dyDescent="0.2">
      <c r="B49" s="14"/>
      <c r="C49" s="22" t="s">
        <v>38</v>
      </c>
      <c r="D49" s="22"/>
      <c r="F49" s="16"/>
      <c r="G49" s="3"/>
    </row>
    <row r="50" spans="1:8" ht="15" customHeight="1" x14ac:dyDescent="0.2">
      <c r="A50" s="2">
        <f>A45+1</f>
        <v>18</v>
      </c>
      <c r="B50" s="14" t="s">
        <v>25</v>
      </c>
      <c r="C50" s="14" t="s">
        <v>30</v>
      </c>
      <c r="D50" s="13"/>
      <c r="E50" s="1" t="s">
        <v>31</v>
      </c>
      <c r="F50" s="16">
        <v>1</v>
      </c>
      <c r="G50" s="12"/>
      <c r="H50" s="3">
        <f t="shared" ref="H50" si="7">SUM(F50*G50)</f>
        <v>0</v>
      </c>
    </row>
    <row r="51" spans="1:8" ht="15" customHeight="1" x14ac:dyDescent="0.2">
      <c r="B51" s="14"/>
      <c r="C51" s="14"/>
      <c r="D51" s="13"/>
      <c r="F51" s="16"/>
      <c r="G51" s="17"/>
    </row>
    <row r="52" spans="1:8" ht="15" customHeight="1" x14ac:dyDescent="0.2">
      <c r="B52" s="14"/>
      <c r="C52" s="14"/>
      <c r="D52" s="23" t="str">
        <f>CONCATENATE("Celková nabídková cena za ",C49)</f>
        <v>Celková nabídková cena za Serverová infrastruktura - Datové úložiště  - Záruka, servis a podpora</v>
      </c>
      <c r="E52" s="23"/>
      <c r="F52" s="23"/>
      <c r="G52" s="23"/>
      <c r="H52" s="8">
        <f>SUBTOTAL(109,H50)</f>
        <v>0</v>
      </c>
    </row>
    <row r="53" spans="1:8" ht="15" customHeight="1" x14ac:dyDescent="0.2">
      <c r="B53" s="14"/>
      <c r="C53" s="14"/>
      <c r="D53" s="13"/>
      <c r="F53" s="16"/>
      <c r="G53" s="3"/>
    </row>
    <row r="54" spans="1:8" ht="15" customHeight="1" x14ac:dyDescent="0.2">
      <c r="B54" s="14"/>
      <c r="C54" s="22" t="s">
        <v>39</v>
      </c>
      <c r="D54" s="22"/>
      <c r="F54" s="16"/>
      <c r="G54" s="3"/>
    </row>
    <row r="55" spans="1:8" ht="15" customHeight="1" x14ac:dyDescent="0.2">
      <c r="A55" s="2">
        <f>A50+2</f>
        <v>20</v>
      </c>
      <c r="B55" s="14" t="s">
        <v>25</v>
      </c>
      <c r="C55" s="14" t="s">
        <v>40</v>
      </c>
      <c r="D55" s="13"/>
      <c r="E55" s="1" t="s">
        <v>37</v>
      </c>
      <c r="F55" s="16">
        <v>2</v>
      </c>
      <c r="G55" s="12"/>
      <c r="H55" s="3">
        <f t="shared" ref="H55" si="8">SUM(F55*G55)</f>
        <v>0</v>
      </c>
    </row>
    <row r="56" spans="1:8" ht="15" customHeight="1" x14ac:dyDescent="0.2">
      <c r="A56" s="2">
        <f t="shared" ref="A56" si="9">A55+1</f>
        <v>21</v>
      </c>
      <c r="B56" s="14"/>
      <c r="C56" s="14"/>
      <c r="D56" s="13"/>
      <c r="F56" s="16"/>
      <c r="G56" s="17"/>
    </row>
    <row r="57" spans="1:8" ht="22" customHeight="1" x14ac:dyDescent="0.2">
      <c r="B57" s="14"/>
      <c r="C57" s="14"/>
      <c r="D57" s="23" t="str">
        <f>CONCATENATE("Celková nabídková cena za ",C54)</f>
        <v>Celková nabídková cena za Bezpečnostní perimetr - UTM Firewall</v>
      </c>
      <c r="E57" s="23"/>
      <c r="F57" s="23"/>
      <c r="G57" s="23"/>
      <c r="H57" s="8">
        <f>SUBTOTAL(109,H55)</f>
        <v>0</v>
      </c>
    </row>
    <row r="58" spans="1:8" ht="15" customHeight="1" x14ac:dyDescent="0.2">
      <c r="B58" s="14"/>
      <c r="C58" s="14"/>
      <c r="D58" s="13"/>
      <c r="F58" s="16"/>
      <c r="G58" s="3"/>
    </row>
    <row r="59" spans="1:8" ht="15" customHeight="1" x14ac:dyDescent="0.2">
      <c r="B59" s="14"/>
      <c r="C59" s="22" t="s">
        <v>41</v>
      </c>
      <c r="D59" s="22"/>
      <c r="F59" s="16"/>
      <c r="G59" s="3"/>
    </row>
    <row r="60" spans="1:8" ht="15" customHeight="1" x14ac:dyDescent="0.2">
      <c r="A60" s="2">
        <f>A56+1</f>
        <v>22</v>
      </c>
      <c r="B60" s="14" t="s">
        <v>25</v>
      </c>
      <c r="C60" s="14" t="s">
        <v>30</v>
      </c>
      <c r="D60" s="13"/>
      <c r="E60" s="1" t="s">
        <v>31</v>
      </c>
      <c r="F60" s="16">
        <v>1</v>
      </c>
      <c r="G60" s="12"/>
      <c r="H60" s="3">
        <f t="shared" ref="H60" si="10">SUM(F60*G60)</f>
        <v>0</v>
      </c>
    </row>
    <row r="61" spans="1:8" ht="15" customHeight="1" x14ac:dyDescent="0.2">
      <c r="B61" s="14"/>
      <c r="C61" s="14"/>
      <c r="D61" s="13"/>
      <c r="F61" s="16"/>
      <c r="G61" s="17"/>
    </row>
    <row r="62" spans="1:8" ht="22" customHeight="1" x14ac:dyDescent="0.2">
      <c r="B62" s="14"/>
      <c r="C62" s="14"/>
      <c r="D62" s="23" t="str">
        <f>CONCATENATE("Celková nabídková cena za ",C59)</f>
        <v>Celková nabídková cena za Bezpečnostní perimetr - UTM Firewall  - Záruka, servis a podpora</v>
      </c>
      <c r="E62" s="23"/>
      <c r="F62" s="23"/>
      <c r="G62" s="23"/>
      <c r="H62" s="8">
        <f>SUBTOTAL(109,H60)</f>
        <v>0</v>
      </c>
    </row>
    <row r="63" spans="1:8" ht="15" customHeight="1" x14ac:dyDescent="0.2">
      <c r="B63" s="14"/>
      <c r="C63" s="14"/>
      <c r="D63" s="13"/>
      <c r="F63" s="16"/>
      <c r="G63" s="3"/>
    </row>
    <row r="64" spans="1:8" ht="15" customHeight="1" x14ac:dyDescent="0.2">
      <c r="B64" s="14"/>
      <c r="C64" s="22" t="s">
        <v>50</v>
      </c>
      <c r="D64" s="22"/>
      <c r="F64" s="16"/>
      <c r="G64" s="3"/>
    </row>
    <row r="65" spans="1:9" ht="48" x14ac:dyDescent="0.2">
      <c r="A65" s="2">
        <f>A60+1</f>
        <v>23</v>
      </c>
      <c r="B65" s="14" t="s">
        <v>25</v>
      </c>
      <c r="C65" s="14" t="s">
        <v>51</v>
      </c>
      <c r="D65" s="13"/>
      <c r="E65" s="1" t="s">
        <v>37</v>
      </c>
      <c r="F65" s="16">
        <v>1</v>
      </c>
      <c r="G65" s="12"/>
      <c r="H65" s="3">
        <f t="shared" ref="H65:H71" si="11">SUM(F65*G65)</f>
        <v>0</v>
      </c>
    </row>
    <row r="66" spans="1:9" ht="32" x14ac:dyDescent="0.2">
      <c r="A66" s="2">
        <f t="shared" ref="A66:A71" si="12">A65+1</f>
        <v>24</v>
      </c>
      <c r="B66" s="14" t="s">
        <v>25</v>
      </c>
      <c r="C66" s="14" t="s">
        <v>52</v>
      </c>
      <c r="D66" s="13"/>
      <c r="E66" s="1" t="s">
        <v>16</v>
      </c>
      <c r="F66" s="16">
        <v>1</v>
      </c>
      <c r="G66" s="12"/>
      <c r="H66" s="3">
        <f t="shared" si="11"/>
        <v>0</v>
      </c>
    </row>
    <row r="67" spans="1:9" ht="34" x14ac:dyDescent="0.2">
      <c r="A67" s="2">
        <f t="shared" si="12"/>
        <v>25</v>
      </c>
      <c r="B67" s="14" t="s">
        <v>25</v>
      </c>
      <c r="C67" s="21" t="s">
        <v>56</v>
      </c>
      <c r="D67" s="13"/>
      <c r="E67" s="1" t="s">
        <v>16</v>
      </c>
      <c r="F67" s="16">
        <v>1</v>
      </c>
      <c r="G67" s="12"/>
      <c r="H67" s="3">
        <f t="shared" si="11"/>
        <v>0</v>
      </c>
    </row>
    <row r="68" spans="1:9" ht="34" x14ac:dyDescent="0.2">
      <c r="A68" s="2">
        <f t="shared" si="12"/>
        <v>26</v>
      </c>
      <c r="B68" s="14" t="s">
        <v>25</v>
      </c>
      <c r="C68" s="21" t="s">
        <v>56</v>
      </c>
      <c r="D68" s="13"/>
      <c r="E68" s="1" t="s">
        <v>16</v>
      </c>
      <c r="F68" s="16">
        <v>1</v>
      </c>
      <c r="G68" s="12"/>
      <c r="H68" s="3">
        <f t="shared" si="11"/>
        <v>0</v>
      </c>
    </row>
    <row r="69" spans="1:9" ht="51" x14ac:dyDescent="0.2">
      <c r="A69" s="2">
        <f t="shared" si="12"/>
        <v>27</v>
      </c>
      <c r="B69" s="14" t="s">
        <v>25</v>
      </c>
      <c r="C69" s="21" t="s">
        <v>55</v>
      </c>
      <c r="D69" s="13"/>
      <c r="E69" s="1" t="s">
        <v>16</v>
      </c>
      <c r="F69" s="16">
        <v>1</v>
      </c>
      <c r="G69" s="12"/>
      <c r="H69" s="3">
        <f t="shared" si="11"/>
        <v>0</v>
      </c>
    </row>
    <row r="70" spans="1:9" ht="19" x14ac:dyDescent="0.2">
      <c r="A70" s="2">
        <f t="shared" si="12"/>
        <v>28</v>
      </c>
      <c r="B70" s="14" t="s">
        <v>25</v>
      </c>
      <c r="C70" s="21" t="s">
        <v>54</v>
      </c>
      <c r="D70" s="13"/>
      <c r="E70" s="1" t="s">
        <v>16</v>
      </c>
      <c r="F70" s="16">
        <v>1</v>
      </c>
      <c r="G70" s="12"/>
      <c r="H70" s="3">
        <f t="shared" si="11"/>
        <v>0</v>
      </c>
    </row>
    <row r="71" spans="1:9" ht="19" x14ac:dyDescent="0.2">
      <c r="A71" s="2">
        <f t="shared" si="12"/>
        <v>29</v>
      </c>
      <c r="B71" s="14" t="s">
        <v>25</v>
      </c>
      <c r="C71" s="20" t="s">
        <v>53</v>
      </c>
      <c r="D71" s="13"/>
      <c r="E71" s="1" t="s">
        <v>16</v>
      </c>
      <c r="F71" s="16">
        <v>1</v>
      </c>
      <c r="G71" s="12"/>
      <c r="H71" s="3">
        <f t="shared" si="11"/>
        <v>0</v>
      </c>
    </row>
    <row r="72" spans="1:9" ht="15" customHeight="1" x14ac:dyDescent="0.2">
      <c r="B72" s="14"/>
      <c r="C72" s="14"/>
      <c r="D72" s="13"/>
      <c r="F72" s="16"/>
      <c r="G72" s="17"/>
    </row>
    <row r="73" spans="1:9" ht="15" customHeight="1" x14ac:dyDescent="0.2">
      <c r="B73" s="14"/>
      <c r="C73" s="14"/>
      <c r="D73" s="23" t="str">
        <f>CONCATENATE("Celková nabídková cena za ",C64)</f>
        <v>Celková nabídková cena za Požadavky a počty kusů prodloužení sávajících licencí</v>
      </c>
      <c r="E73" s="23"/>
      <c r="F73" s="23"/>
      <c r="G73" s="23"/>
      <c r="H73" s="8">
        <f>SUBTOTAL(109,H65:H71)</f>
        <v>0</v>
      </c>
    </row>
    <row r="74" spans="1:9" ht="15" customHeight="1" x14ac:dyDescent="0.2">
      <c r="B74" s="14"/>
      <c r="C74" s="14"/>
      <c r="D74" s="13"/>
      <c r="F74" s="16"/>
      <c r="G74" s="3"/>
    </row>
    <row r="75" spans="1:9" ht="22" customHeight="1" x14ac:dyDescent="0.2">
      <c r="B75" s="14"/>
      <c r="C75" s="14"/>
      <c r="D75" s="13"/>
      <c r="E75" s="13"/>
      <c r="F75" s="13"/>
      <c r="G75" s="13"/>
      <c r="H75" s="8"/>
    </row>
    <row r="76" spans="1:9" ht="22" customHeight="1" x14ac:dyDescent="0.2">
      <c r="C76" s="14"/>
      <c r="D76" s="30" t="s">
        <v>42</v>
      </c>
      <c r="E76" s="30"/>
      <c r="F76" s="30"/>
      <c r="G76" s="30"/>
      <c r="H76" s="8">
        <f>SUM(H14+H20+H26+H31+H37+H42+H47+H52+H57+H62+H73)</f>
        <v>0</v>
      </c>
    </row>
    <row r="77" spans="1:9" x14ac:dyDescent="0.2">
      <c r="A77" s="27"/>
      <c r="B77" s="27"/>
      <c r="C77" s="27"/>
      <c r="D77" s="27"/>
      <c r="E77" s="27"/>
      <c r="F77" s="27"/>
      <c r="G77" s="27"/>
      <c r="H77" s="27"/>
      <c r="I77" s="27"/>
    </row>
    <row r="78" spans="1:9" ht="29" customHeight="1" x14ac:dyDescent="0.2">
      <c r="A78" s="28"/>
      <c r="B78" s="28"/>
      <c r="C78" s="28"/>
      <c r="D78" s="28"/>
      <c r="E78" s="28"/>
      <c r="F78" s="28"/>
      <c r="G78" s="28"/>
      <c r="H78" s="28"/>
      <c r="I78" s="14"/>
    </row>
    <row r="79" spans="1:9" x14ac:dyDescent="0.2">
      <c r="A79" s="26"/>
      <c r="B79" s="26"/>
      <c r="C79" s="26"/>
      <c r="D79" s="26"/>
      <c r="E79" s="26"/>
      <c r="F79" s="26"/>
      <c r="G79" s="26"/>
      <c r="H79" s="26"/>
      <c r="I79" s="26"/>
    </row>
    <row r="80" spans="1:9" ht="54.5" customHeight="1" x14ac:dyDescent="0.2">
      <c r="A80" s="9" t="s">
        <v>43</v>
      </c>
      <c r="B80" s="9"/>
      <c r="C80" s="19"/>
      <c r="F80" s="29"/>
      <c r="G80" s="29"/>
      <c r="H80" s="29"/>
      <c r="I80" s="29"/>
    </row>
    <row r="81" spans="1:9" x14ac:dyDescent="0.2">
      <c r="C81" s="9"/>
      <c r="F81" s="25" t="s">
        <v>44</v>
      </c>
      <c r="G81" s="25"/>
      <c r="H81" s="25"/>
      <c r="I81" s="25"/>
    </row>
    <row r="82" spans="1:9" x14ac:dyDescent="0.2">
      <c r="A82" s="10" t="s">
        <v>45</v>
      </c>
      <c r="B82" s="10"/>
      <c r="C82" s="19"/>
      <c r="F82" s="25" t="s">
        <v>46</v>
      </c>
      <c r="G82" s="25"/>
      <c r="H82" s="25"/>
      <c r="I82" s="25"/>
    </row>
    <row r="83" spans="1:9" x14ac:dyDescent="0.2">
      <c r="C83" s="9"/>
      <c r="F83" s="25" t="s">
        <v>47</v>
      </c>
      <c r="G83" s="25"/>
      <c r="H83" s="25"/>
      <c r="I83" s="25"/>
    </row>
    <row r="84" spans="1:9" x14ac:dyDescent="0.2">
      <c r="D84" s="11"/>
      <c r="E84" s="11"/>
      <c r="F84" s="9"/>
    </row>
  </sheetData>
  <sheetProtection algorithmName="SHA-512" hashValue="XeAAn0i/Z/MHPiuXRx/aPX9N3F7NTdHYPLzZyb+BSxvKvcme+eQIP3PN+1WZJ2/1zLxY0yT26Dz4J83GELo8Dw==" saltValue="34UOEuKNAITbJwYuox9jbQ==" spinCount="100000" sheet="1"/>
  <protectedRanges>
    <protectedRange sqref="G8:G13 G16:G19 D14:E15 G27:G30 G38:G41 G43:G46 G53:G56 G32:G36 G48:G51 G58:G61 D17:E34 G21:G25 D37:E76 G63:G72 G74" name="Range1_1"/>
  </protectedRanges>
  <mergeCells count="30">
    <mergeCell ref="C64:D64"/>
    <mergeCell ref="D73:G73"/>
    <mergeCell ref="C59:D59"/>
    <mergeCell ref="D57:G57"/>
    <mergeCell ref="C39:D39"/>
    <mergeCell ref="C49:D49"/>
    <mergeCell ref="D62:G62"/>
    <mergeCell ref="C54:D54"/>
    <mergeCell ref="A1:I1"/>
    <mergeCell ref="F83:I83"/>
    <mergeCell ref="A79:I79"/>
    <mergeCell ref="A77:I77"/>
    <mergeCell ref="A78:H78"/>
    <mergeCell ref="F81:I81"/>
    <mergeCell ref="F82:I82"/>
    <mergeCell ref="F80:I80"/>
    <mergeCell ref="D14:G14"/>
    <mergeCell ref="D20:G20"/>
    <mergeCell ref="D26:G26"/>
    <mergeCell ref="D76:G76"/>
    <mergeCell ref="D37:G37"/>
    <mergeCell ref="D42:G42"/>
    <mergeCell ref="D47:G47"/>
    <mergeCell ref="D52:G52"/>
    <mergeCell ref="C7:D7"/>
    <mergeCell ref="C16:D16"/>
    <mergeCell ref="C22:D22"/>
    <mergeCell ref="C28:D28"/>
    <mergeCell ref="C44:D44"/>
    <mergeCell ref="D31:G31"/>
  </mergeCells>
  <conditionalFormatting sqref="A1:B1">
    <cfRule type="colorScale" priority="23">
      <colorScale>
        <cfvo type="min"/>
        <cfvo type="max"/>
        <color rgb="FFFF7128"/>
        <color rgb="FFFFEF9C"/>
      </colorScale>
    </cfRule>
  </conditionalFormatting>
  <conditionalFormatting sqref="D2:E4 F29:G29">
    <cfRule type="cellIs" dxfId="10" priority="28" operator="lessThanOrEqual">
      <formula>0</formula>
    </cfRule>
  </conditionalFormatting>
  <conditionalFormatting sqref="F8:G12">
    <cfRule type="cellIs" dxfId="9" priority="24" operator="lessThanOrEqual">
      <formula>0</formula>
    </cfRule>
  </conditionalFormatting>
  <conditionalFormatting sqref="F17:G18">
    <cfRule type="cellIs" dxfId="8" priority="17" operator="lessThanOrEqual">
      <formula>0</formula>
    </cfRule>
  </conditionalFormatting>
  <conditionalFormatting sqref="F23:G24 C80 F80 C82">
    <cfRule type="cellIs" dxfId="7" priority="16" operator="lessThanOrEqual">
      <formula>0</formula>
    </cfRule>
  </conditionalFormatting>
  <conditionalFormatting sqref="F34:G35">
    <cfRule type="cellIs" dxfId="6" priority="6" operator="lessThanOrEqual">
      <formula>0</formula>
    </cfRule>
  </conditionalFormatting>
  <conditionalFormatting sqref="F40:G40">
    <cfRule type="cellIs" dxfId="5" priority="15" operator="lessThanOrEqual">
      <formula>0</formula>
    </cfRule>
  </conditionalFormatting>
  <conditionalFormatting sqref="F45:G45">
    <cfRule type="cellIs" dxfId="4" priority="11" operator="lessThanOrEqual">
      <formula>0</formula>
    </cfRule>
  </conditionalFormatting>
  <conditionalFormatting sqref="F50:G50">
    <cfRule type="cellIs" dxfId="3" priority="5" operator="lessThanOrEqual">
      <formula>0</formula>
    </cfRule>
  </conditionalFormatting>
  <conditionalFormatting sqref="F55:G55">
    <cfRule type="cellIs" dxfId="2" priority="10" operator="lessThanOrEqual">
      <formula>0</formula>
    </cfRule>
  </conditionalFormatting>
  <conditionalFormatting sqref="F60:G60">
    <cfRule type="cellIs" dxfId="1" priority="3" operator="lessThanOrEqual">
      <formula>0</formula>
    </cfRule>
  </conditionalFormatting>
  <conditionalFormatting sqref="F65:G71">
    <cfRule type="cellIs" dxfId="0" priority="1" operator="lessThanOrEqual">
      <formula>0</formula>
    </cfRule>
  </conditionalFormatting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97A2E72CA5C546823B11F1C5653366" ma:contentTypeVersion="12" ma:contentTypeDescription="Vytvoří nový dokument" ma:contentTypeScope="" ma:versionID="db5a1a1fbfc2ebee294e77da847f26fe">
  <xsd:schema xmlns:xsd="http://www.w3.org/2001/XMLSchema" xmlns:xs="http://www.w3.org/2001/XMLSchema" xmlns:p="http://schemas.microsoft.com/office/2006/metadata/properties" xmlns:ns2="aace0092-e004-4946-9ab8-ef39e0b0caae" xmlns:ns3="bd623c1e-5bc6-426d-abfc-467136e540b0" targetNamespace="http://schemas.microsoft.com/office/2006/metadata/properties" ma:root="true" ma:fieldsID="ecd7f21556d3b81af8c5afe93f48ef61" ns2:_="" ns3:_="">
    <xsd:import namespace="aace0092-e004-4946-9ab8-ef39e0b0caae"/>
    <xsd:import namespace="bd623c1e-5bc6-426d-abfc-467136e540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e0092-e004-4946-9ab8-ef39e0b0c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23c1e-5bc6-426d-abfc-467136e54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B4A371-5A26-47CA-B242-4A2F1B10166D}">
  <ds:schemaRefs>
    <ds:schemaRef ds:uri="http://schemas.microsoft.com/office/2006/metadata/properties"/>
    <ds:schemaRef ds:uri="aace0092-e004-4946-9ab8-ef39e0b0caae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d623c1e-5bc6-426d-abfc-467136e540b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02FADAA-49E1-49C3-9FD8-2138ACF0F0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FF5B6-C97D-4D78-9EB8-591C7897A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e0092-e004-4946-9ab8-ef39e0b0caae"/>
    <ds:schemaRef ds:uri="bd623c1e-5bc6-426d-abfc-467136e54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nabídkové ceny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2025-08-27T01:41:32Z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0x0101000D97A2E72CA5C546823B11F1C5653366</vt:lpwstr>
  </property>
</Properties>
</file>