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38640" windowHeight="13176" tabRatio="601"/>
  </bookViews>
  <sheets>
    <sheet name="REKAP" sheetId="3" r:id="rId1"/>
    <sheet name="Rozpočet" sheetId="2" r:id="rId2"/>
  </sheets>
  <definedNames>
    <definedName name="_dod1">Rozpočet!#REF!</definedName>
    <definedName name="_dod10">Rozpočet!#REF!</definedName>
    <definedName name="_dod11">Rozpočet!#REF!</definedName>
    <definedName name="_dod2">Rozpočet!#REF!</definedName>
    <definedName name="_dod3">Rozpočet!#REF!</definedName>
    <definedName name="_dod4">Rozpočet!#REF!</definedName>
    <definedName name="_dod5">Rozpočet!#REF!</definedName>
    <definedName name="_dod6">Rozpočet!#REF!</definedName>
    <definedName name="_dod7">Rozpočet!#REF!</definedName>
    <definedName name="_dod8">Rozpočet!#REF!</definedName>
    <definedName name="_dod9">Rozpočet!#REF!</definedName>
    <definedName name="_mnt1">Rozpočet!#REF!</definedName>
    <definedName name="_mnt10">Rozpočet!#REF!</definedName>
    <definedName name="_mnt11">Rozpočet!#REF!</definedName>
    <definedName name="_mnt2">Rozpočet!#REF!</definedName>
    <definedName name="_mnt3">Rozpočet!#REF!</definedName>
    <definedName name="_mnt4">Rozpočet!#REF!</definedName>
    <definedName name="_mnt5">Rozpočet!#REF!</definedName>
    <definedName name="_mnt6">Rozpočet!#REF!</definedName>
    <definedName name="_mnt7">Rozpočet!#REF!</definedName>
    <definedName name="_mnt8">Rozpočet!#REF!</definedName>
    <definedName name="_mnt9">Rozpočet!#REF!</definedName>
    <definedName name="_pst1">Rozpočet!#REF!</definedName>
    <definedName name="_pst10">Rozpočet!#REF!</definedName>
    <definedName name="_pst2">Rozpočet!#REF!</definedName>
    <definedName name="_pst3">Rozpočet!#REF!</definedName>
    <definedName name="_pst4">Rozpočet!#REF!</definedName>
    <definedName name="_pst5">Rozpočet!#REF!</definedName>
    <definedName name="_pst6">Rozpočet!#REF!</definedName>
    <definedName name="_pst7">Rozpočet!#REF!</definedName>
    <definedName name="_pst8">Rozpočet!#REF!</definedName>
    <definedName name="_pst9">Rozpočet!#REF!</definedName>
    <definedName name="_slo1">Rozpočet!#REF!</definedName>
    <definedName name="_slo10">Rozpočet!#REF!</definedName>
    <definedName name="_slo101">Rozpočet!#REF!</definedName>
    <definedName name="_slo102">Rozpočet!#REF!</definedName>
    <definedName name="_slo103">Rozpočet!#REF!</definedName>
    <definedName name="_slo104">Rozpočet!#REF!</definedName>
    <definedName name="_slo105">Rozpočet!#REF!</definedName>
    <definedName name="_slo106">Rozpočet!#REF!</definedName>
    <definedName name="_slo11">Rozpočet!#REF!</definedName>
    <definedName name="_slo12">Rozpočet!#REF!</definedName>
    <definedName name="_slo13">Rozpočet!#REF!</definedName>
    <definedName name="_slo14">Rozpočet!#REF!</definedName>
    <definedName name="_slo15">Rozpočet!#REF!</definedName>
    <definedName name="_slo16">Rozpočet!#REF!</definedName>
    <definedName name="_slo2">Rozpočet!#REF!</definedName>
    <definedName name="_slo21">Rozpočet!#REF!</definedName>
    <definedName name="_slo22">Rozpočet!#REF!</definedName>
    <definedName name="_slo23">Rozpočet!#REF!</definedName>
    <definedName name="_slo24">Rozpočet!#REF!</definedName>
    <definedName name="_slo25">Rozpočet!#REF!</definedName>
    <definedName name="_slo26">Rozpočet!#REF!</definedName>
    <definedName name="_slo3">Rozpočet!#REF!</definedName>
    <definedName name="_slo31">Rozpočet!#REF!</definedName>
    <definedName name="_slo32">Rozpočet!#REF!</definedName>
    <definedName name="_slo33">Rozpočet!#REF!</definedName>
    <definedName name="_slo34">Rozpočet!#REF!</definedName>
    <definedName name="_slo35">Rozpočet!#REF!</definedName>
    <definedName name="_slo36">Rozpočet!#REF!</definedName>
    <definedName name="_slo4">Rozpočet!#REF!</definedName>
    <definedName name="_slo41">Rozpočet!#REF!</definedName>
    <definedName name="_slo42">Rozpočet!#REF!</definedName>
    <definedName name="_slo43">Rozpočet!#REF!</definedName>
    <definedName name="_slo44">Rozpočet!#REF!</definedName>
    <definedName name="_slo45">Rozpočet!#REF!</definedName>
    <definedName name="_slo46">Rozpočet!#REF!</definedName>
    <definedName name="_slo5">Rozpočet!#REF!</definedName>
    <definedName name="_slo51">Rozpočet!#REF!</definedName>
    <definedName name="_slo52">Rozpočet!#REF!</definedName>
    <definedName name="_slo53">Rozpočet!#REF!</definedName>
    <definedName name="_slo54">Rozpočet!#REF!</definedName>
    <definedName name="_slo55">Rozpočet!#REF!</definedName>
    <definedName name="_slo56">Rozpočet!#REF!</definedName>
    <definedName name="_slo6">Rozpočet!#REF!</definedName>
    <definedName name="_slo61">Rozpočet!#REF!</definedName>
    <definedName name="_slo62">Rozpočet!#REF!</definedName>
    <definedName name="_slo63">Rozpočet!#REF!</definedName>
    <definedName name="_slo64">Rozpočet!#REF!</definedName>
    <definedName name="_slo65">Rozpočet!#REF!</definedName>
    <definedName name="_slo66">Rozpočet!#REF!</definedName>
    <definedName name="_slo7">Rozpočet!#REF!</definedName>
    <definedName name="_slo71">Rozpočet!#REF!</definedName>
    <definedName name="_slo72">Rozpočet!#REF!</definedName>
    <definedName name="_slo73">Rozpočet!#REF!</definedName>
    <definedName name="_slo74">Rozpočet!#REF!</definedName>
    <definedName name="_slo75">Rozpočet!#REF!</definedName>
    <definedName name="_slo76">Rozpočet!#REF!</definedName>
    <definedName name="_slo8">Rozpočet!#REF!</definedName>
    <definedName name="_slo81">Rozpočet!#REF!</definedName>
    <definedName name="_slo82">Rozpočet!#REF!</definedName>
    <definedName name="_slo83">Rozpočet!#REF!</definedName>
    <definedName name="_slo84">Rozpočet!#REF!</definedName>
    <definedName name="_slo85">Rozpočet!#REF!</definedName>
    <definedName name="_slo86">Rozpočet!#REF!</definedName>
    <definedName name="_slo9">Rozpočet!#REF!</definedName>
    <definedName name="_slo91">Rozpočet!#REF!</definedName>
    <definedName name="_slo92">Rozpočet!#REF!</definedName>
    <definedName name="_slo93">Rozpočet!#REF!</definedName>
    <definedName name="_slo94">Rozpočet!#REF!</definedName>
    <definedName name="_slo95">Rozpočet!#REF!</definedName>
    <definedName name="_slo96">Rozpočet!#REF!</definedName>
    <definedName name="_xlnm.Print_Titles" localSheetId="1">Rozpočet!$1:$10</definedName>
    <definedName name="_xlnm.Print_Area" localSheetId="1">Rozpočet!$A$1:$K$97</definedName>
    <definedName name="solver_lin" localSheetId="1" hidden="1">0</definedName>
    <definedName name="solver_num" localSheetId="1" hidden="1">0</definedName>
    <definedName name="solver_opt" localSheetId="1" hidden="1">Rozpočet!#REF!</definedName>
    <definedName name="solver_typ" localSheetId="1" hidden="1">1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A22" i="2"/>
  <c r="A23" s="1"/>
  <c r="A24" s="1"/>
  <c r="A25" s="1"/>
  <c r="A26" s="1"/>
  <c r="A27" s="1"/>
  <c r="A32" s="1"/>
  <c r="A33" s="1"/>
  <c r="A34" s="1"/>
  <c r="A35" s="1"/>
  <c r="A36" s="1"/>
  <c r="A37" s="1"/>
  <c r="A42" s="1"/>
  <c r="A43" s="1"/>
  <c r="A44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9" s="1"/>
  <c r="A70" s="1"/>
  <c r="A71" s="1"/>
  <c r="A72" s="1"/>
  <c r="A77" s="1"/>
  <c r="A78" s="1"/>
  <c r="A79" s="1"/>
  <c r="A80" s="1"/>
  <c r="A85" s="1"/>
  <c r="A86" s="1"/>
  <c r="A87" s="1"/>
  <c r="A88" s="1"/>
  <c r="A89" s="1"/>
  <c r="A90" s="1"/>
  <c r="A95" s="1"/>
  <c r="A96" s="1"/>
  <c r="A15"/>
  <c r="A16" s="1"/>
  <c r="A17" s="1"/>
  <c r="A14"/>
  <c r="K54"/>
  <c r="I54" l="1"/>
  <c r="K53"/>
  <c r="I53"/>
  <c r="B15" i="3"/>
  <c r="K62" i="2"/>
  <c r="K61"/>
  <c r="I61" l="1"/>
  <c r="I62"/>
  <c r="K90" l="1"/>
  <c r="K89"/>
  <c r="K88"/>
  <c r="K87"/>
  <c r="K86"/>
  <c r="I92"/>
  <c r="K92"/>
  <c r="I93"/>
  <c r="K93"/>
  <c r="K94"/>
  <c r="K95"/>
  <c r="K80"/>
  <c r="K79"/>
  <c r="K78"/>
  <c r="K77"/>
  <c r="K76"/>
  <c r="K72"/>
  <c r="K71"/>
  <c r="K70"/>
  <c r="K69"/>
  <c r="K68"/>
  <c r="I74"/>
  <c r="K74"/>
  <c r="I75"/>
  <c r="K75"/>
  <c r="I82"/>
  <c r="K82"/>
  <c r="K64"/>
  <c r="K44"/>
  <c r="K43"/>
  <c r="K42"/>
  <c r="K41"/>
  <c r="K37"/>
  <c r="K36"/>
  <c r="K35"/>
  <c r="K34"/>
  <c r="K33"/>
  <c r="K27"/>
  <c r="K26"/>
  <c r="K25"/>
  <c r="K24"/>
  <c r="K23"/>
  <c r="I72" l="1"/>
  <c r="I89"/>
  <c r="I76"/>
  <c r="I79"/>
  <c r="I77"/>
  <c r="I88"/>
  <c r="I43"/>
  <c r="I71"/>
  <c r="I33"/>
  <c r="I26"/>
  <c r="I41"/>
  <c r="I64"/>
  <c r="I86"/>
  <c r="I90"/>
  <c r="I70"/>
  <c r="I36"/>
  <c r="I24"/>
  <c r="I87"/>
  <c r="I69"/>
  <c r="I44"/>
  <c r="I68"/>
  <c r="I80"/>
  <c r="I94"/>
  <c r="I42"/>
  <c r="K81"/>
  <c r="I25"/>
  <c r="I95"/>
  <c r="I78"/>
  <c r="I34"/>
  <c r="I37"/>
  <c r="I23"/>
  <c r="I35"/>
  <c r="I27"/>
  <c r="K16"/>
  <c r="I81" l="1"/>
  <c r="I16"/>
  <c r="B19" i="3" l="1"/>
  <c r="B20"/>
  <c r="B21"/>
  <c r="E19"/>
  <c r="K56" i="2"/>
  <c r="D19" i="3" l="1"/>
  <c r="I56" i="2"/>
  <c r="K85"/>
  <c r="K32"/>
  <c r="K60"/>
  <c r="K59"/>
  <c r="K58"/>
  <c r="K48"/>
  <c r="B18" i="3"/>
  <c r="B17"/>
  <c r="B16"/>
  <c r="I58" i="2" l="1"/>
  <c r="I60"/>
  <c r="I59"/>
  <c r="K17"/>
  <c r="I32"/>
  <c r="I85"/>
  <c r="K52"/>
  <c r="I48"/>
  <c r="I52"/>
  <c r="I49"/>
  <c r="K51"/>
  <c r="K49"/>
  <c r="I50"/>
  <c r="K50"/>
  <c r="I51"/>
  <c r="I17"/>
  <c r="K55" l="1"/>
  <c r="K57"/>
  <c r="K47"/>
  <c r="I47"/>
  <c r="K46"/>
  <c r="I46"/>
  <c r="K31"/>
  <c r="I29"/>
  <c r="K29"/>
  <c r="I30"/>
  <c r="K30"/>
  <c r="I39"/>
  <c r="K39"/>
  <c r="I40"/>
  <c r="K40"/>
  <c r="I66"/>
  <c r="K66"/>
  <c r="I57" l="1"/>
  <c r="I31"/>
  <c r="I55"/>
  <c r="K45" l="1"/>
  <c r="K63" l="1"/>
  <c r="K65" s="1"/>
  <c r="E16" i="3"/>
  <c r="I63" i="2"/>
  <c r="I45"/>
  <c r="I65" l="1"/>
  <c r="D17" i="3" s="1"/>
  <c r="E17"/>
  <c r="D16"/>
  <c r="B14"/>
  <c r="B13"/>
  <c r="F16" l="1"/>
  <c r="K38" i="2" l="1"/>
  <c r="K22"/>
  <c r="K21"/>
  <c r="K20"/>
  <c r="I20"/>
  <c r="K19"/>
  <c r="I19"/>
  <c r="K15"/>
  <c r="K14"/>
  <c r="K67"/>
  <c r="I67"/>
  <c r="K84"/>
  <c r="K83"/>
  <c r="I83"/>
  <c r="K13" l="1"/>
  <c r="K91"/>
  <c r="E20" i="3" s="1"/>
  <c r="K28" i="2"/>
  <c r="E14" i="3" s="1"/>
  <c r="K96" i="2"/>
  <c r="K97" s="1"/>
  <c r="E15" i="3"/>
  <c r="I96" i="2"/>
  <c r="I97" s="1"/>
  <c r="I14"/>
  <c r="I15"/>
  <c r="I21"/>
  <c r="I22"/>
  <c r="I13"/>
  <c r="I84"/>
  <c r="I28" l="1"/>
  <c r="D14" i="3" s="1"/>
  <c r="I73" i="2"/>
  <c r="D18" i="3" s="1"/>
  <c r="I38" i="2"/>
  <c r="D15" i="3" s="1"/>
  <c r="F15" s="1"/>
  <c r="I91" i="2"/>
  <c r="D20" i="3" s="1"/>
  <c r="K73" i="2"/>
  <c r="E18" i="3" s="1"/>
  <c r="F18" l="1"/>
  <c r="F19"/>
  <c r="K12" i="2" l="1"/>
  <c r="K18" s="1"/>
  <c r="E13" i="3" l="1"/>
  <c r="I12" i="2"/>
  <c r="I18" l="1"/>
  <c r="D13" i="3" s="1"/>
  <c r="F22"/>
  <c r="F23"/>
  <c r="A14"/>
  <c r="F9"/>
  <c r="C9"/>
  <c r="A1"/>
  <c r="G6" i="2"/>
  <c r="E21" i="3" l="1"/>
  <c r="E24" l="1"/>
  <c r="D21"/>
  <c r="F21" s="1"/>
  <c r="F17"/>
  <c r="F20" l="1"/>
  <c r="D24"/>
  <c r="F13"/>
  <c r="E31" l="1"/>
  <c r="F31" s="1"/>
  <c r="D30" l="1"/>
  <c r="F30" l="1"/>
  <c r="D32"/>
  <c r="F14"/>
  <c r="F24" s="1"/>
  <c r="E28" l="1"/>
  <c r="E29"/>
  <c r="F29" s="1"/>
  <c r="E32" l="1"/>
  <c r="F28"/>
  <c r="F32" l="1"/>
  <c r="F34" s="1"/>
  <c r="F35" s="1"/>
  <c r="F36" s="1"/>
</calcChain>
</file>

<file path=xl/sharedStrings.xml><?xml version="1.0" encoding="utf-8"?>
<sst xmlns="http://schemas.openxmlformats.org/spreadsheetml/2006/main" count="192" uniqueCount="87">
  <si>
    <t xml:space="preserve">Název stavby : </t>
  </si>
  <si>
    <t xml:space="preserve">Datum  zpracování : </t>
  </si>
  <si>
    <t>Datum aktualizace :</t>
  </si>
  <si>
    <t>Poř.</t>
  </si>
  <si>
    <t>C E N A</t>
  </si>
  <si>
    <t>číslo</t>
  </si>
  <si>
    <t>Číslo</t>
  </si>
  <si>
    <t xml:space="preserve">měrná </t>
  </si>
  <si>
    <t>jednotková</t>
  </si>
  <si>
    <t>Celková</t>
  </si>
  <si>
    <t>dodávky</t>
  </si>
  <si>
    <t>montáže</t>
  </si>
  <si>
    <t>pol.</t>
  </si>
  <si>
    <t>položky</t>
  </si>
  <si>
    <t>Název položky</t>
  </si>
  <si>
    <t>jednotka</t>
  </si>
  <si>
    <t>množství</t>
  </si>
  <si>
    <t>hmotnost</t>
  </si>
  <si>
    <t>celkem</t>
  </si>
  <si>
    <t xml:space="preserve"> Datum  zpracování : </t>
  </si>
  <si>
    <t>Popis položky</t>
  </si>
  <si>
    <t>CENA (Kč)</t>
  </si>
  <si>
    <t>dodávka</t>
  </si>
  <si>
    <t>montáž</t>
  </si>
  <si>
    <t>Hlavní stavební výroba celkem</t>
  </si>
  <si>
    <t>Vedlejší náklady</t>
  </si>
  <si>
    <t>Mimostaveništní doprava 3,6%</t>
  </si>
  <si>
    <t>Vedlejší náklady celkem</t>
  </si>
  <si>
    <r>
      <t>Náklady na PS</t>
    </r>
    <r>
      <rPr>
        <sz val="10"/>
        <rFont val="Arial CE"/>
      </rPr>
      <t xml:space="preserve"> (bez DPH)</t>
    </r>
  </si>
  <si>
    <t>Náklady na PS včetně DPH</t>
  </si>
  <si>
    <t>Číslo stavby:</t>
  </si>
  <si>
    <t>Horizontální přesun 1,0%</t>
  </si>
  <si>
    <t>Zařízení staveniště 2,0%</t>
  </si>
  <si>
    <t>Provozní vlivy 8,0%</t>
  </si>
  <si>
    <t>ks</t>
  </si>
  <si>
    <t>m</t>
  </si>
  <si>
    <t>DPH 21%</t>
  </si>
  <si>
    <t xml:space="preserve">Název IO : </t>
  </si>
  <si>
    <t>POLOŽKOVÝ  ROZPOČET  IO</t>
  </si>
  <si>
    <t xml:space="preserve">Název IO: </t>
  </si>
  <si>
    <t>REKAPITULACE ROZPOČTU IO</t>
  </si>
  <si>
    <t>Celkem</t>
  </si>
  <si>
    <t>soub</t>
  </si>
  <si>
    <t>Realizační dokumentace</t>
  </si>
  <si>
    <t>Dokumentace skutečného provedení stavby</t>
  </si>
  <si>
    <t>HRP servis,s.r.o., Zlatá Hora 1413, 684 01 Slavkov u Brna</t>
  </si>
  <si>
    <t>Modernizace řídících systému Baťova kanálu</t>
  </si>
  <si>
    <t>PK Spytihněv</t>
  </si>
  <si>
    <t>PK Babice</t>
  </si>
  <si>
    <t>PK Huštěnovice</t>
  </si>
  <si>
    <t>PK Staré město</t>
  </si>
  <si>
    <t>Veselí nad Moravou - nápustný objekt</t>
  </si>
  <si>
    <t>PK Petrov</t>
  </si>
  <si>
    <t>PLC - úprava SW</t>
  </si>
  <si>
    <t>Ukončení kabelu</t>
  </si>
  <si>
    <t>protažení kabelu chráničkou</t>
  </si>
  <si>
    <t>montáž kabelových tras na mostě</t>
  </si>
  <si>
    <t>Motor pro ovládání stavidla vč. výstupu 4-20mA</t>
  </si>
  <si>
    <t>Revize</t>
  </si>
  <si>
    <t>kabelové trasy na lávce přes Baťův kanál</t>
  </si>
  <si>
    <t>montáž kabelů do žlabu na stávající lávky</t>
  </si>
  <si>
    <t>Zapojení kabelových rezerv</t>
  </si>
  <si>
    <t>kabel instalační jádro Cu plné izolace PVC plášť PVC 450/750V (CYKY) 12x2,5mm2</t>
  </si>
  <si>
    <t>trubka elektroinstalační ohebná dvouplášťová korugovaná HDPE+LDPE (chránička) D 93/110mm</t>
  </si>
  <si>
    <t>Převodovka mezi stávající pohon a motor</t>
  </si>
  <si>
    <t>PK Vnorovy II</t>
  </si>
  <si>
    <t>Komplexní přezkoušení jedné plavební komory</t>
  </si>
  <si>
    <t>Výměna motoru za nový typ s výstupním signálem 4-20mA</t>
  </si>
  <si>
    <t>Doplnění motoru o výstupní prvek se signálem 4-20mA</t>
  </si>
  <si>
    <t>Sdílené dispečerské pracoviště</t>
  </si>
  <si>
    <t>Úprava SW dispečerského pracoviště</t>
  </si>
  <si>
    <t>Demontáž rozvaděče</t>
  </si>
  <si>
    <t>Technologický rozvaděč</t>
  </si>
  <si>
    <t>Sestava PLC</t>
  </si>
  <si>
    <t>Kompletace rozvěděče</t>
  </si>
  <si>
    <t>Řídící SW pro plavební komoru</t>
  </si>
  <si>
    <t>Doplnění rozvaděče o signál 4-20mA</t>
  </si>
  <si>
    <t>Demontáž stávajícího PLC</t>
  </si>
  <si>
    <t>Montáž nového PLC</t>
  </si>
  <si>
    <t>Doplnění tabule na stávající stavidlo, včetně konstrukčního návrhu a dokumentace</t>
  </si>
  <si>
    <t>Přezkoušení funkce tabule</t>
  </si>
  <si>
    <t>Přezkoušení funkce stavidla</t>
  </si>
  <si>
    <t>PK Vnorovy I</t>
  </si>
  <si>
    <t>Kabel instalační jádro Cu plné izolace PVC plášť PVC 450/750V (CYKY) 5x1,5mm2 D+M</t>
  </si>
  <si>
    <t>Výkop rýhy 35/80 včetně pískového lože, výstražné folie a zásysu</t>
  </si>
  <si>
    <t>Kabel instalační jádro Cu plné izolace PVC plášť PVC 450/750V (CYKY) 5x2,5mm2</t>
  </si>
  <si>
    <t>Balluf koncové čidlo D+M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</si>
</sst>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\ &quot;Kč&quot;"/>
  </numFmts>
  <fonts count="24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u/>
      <sz val="11"/>
      <color theme="1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4">
    <xf numFmtId="0" fontId="0" fillId="0" borderId="0"/>
    <xf numFmtId="0" fontId="15" fillId="0" borderId="0"/>
    <xf numFmtId="0" fontId="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142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3" xfId="0" applyBorder="1"/>
    <xf numFmtId="3" fontId="0" fillId="0" borderId="3" xfId="0" applyNumberFormat="1" applyBorder="1"/>
    <xf numFmtId="0" fontId="3" fillId="0" borderId="0" xfId="0" applyFont="1"/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9" xfId="0" applyNumberFormat="1" applyBorder="1"/>
    <xf numFmtId="0" fontId="0" fillId="0" borderId="10" xfId="0" applyBorder="1"/>
    <xf numFmtId="0" fontId="10" fillId="0" borderId="11" xfId="0" applyFont="1" applyBorder="1"/>
    <xf numFmtId="0" fontId="0" fillId="0" borderId="12" xfId="0" applyBorder="1"/>
    <xf numFmtId="0" fontId="0" fillId="0" borderId="11" xfId="0" applyBorder="1"/>
    <xf numFmtId="165" fontId="0" fillId="0" borderId="0" xfId="0" applyNumberFormat="1"/>
    <xf numFmtId="0" fontId="0" fillId="0" borderId="0" xfId="0" applyAlignment="1">
      <alignment horizontal="right"/>
    </xf>
    <xf numFmtId="0" fontId="11" fillId="0" borderId="0" xfId="0" applyFont="1"/>
    <xf numFmtId="4" fontId="0" fillId="2" borderId="0" xfId="0" applyNumberFormat="1" applyFill="1" applyAlignment="1">
      <alignment horizontal="left"/>
    </xf>
    <xf numFmtId="14" fontId="0" fillId="2" borderId="0" xfId="0" applyNumberFormat="1" applyFill="1" applyAlignment="1">
      <alignment horizontal="center"/>
    </xf>
    <xf numFmtId="4" fontId="0" fillId="2" borderId="3" xfId="0" applyNumberFormat="1" applyFill="1" applyBorder="1"/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3" xfId="0" applyNumberFormat="1" applyFill="1" applyBorder="1"/>
    <xf numFmtId="0" fontId="0" fillId="0" borderId="9" xfId="0" applyBorder="1" applyAlignment="1">
      <alignment horizontal="left" indent="1"/>
    </xf>
    <xf numFmtId="0" fontId="0" fillId="0" borderId="0" xfId="0" applyAlignment="1">
      <alignment horizontal="left" indent="1"/>
    </xf>
    <xf numFmtId="4" fontId="0" fillId="0" borderId="3" xfId="0" applyNumberFormat="1" applyBorder="1"/>
    <xf numFmtId="4" fontId="0" fillId="0" borderId="10" xfId="0" applyNumberFormat="1" applyBorder="1"/>
    <xf numFmtId="4" fontId="0" fillId="2" borderId="5" xfId="0" applyNumberFormat="1" applyFill="1" applyBorder="1"/>
    <xf numFmtId="0" fontId="3" fillId="2" borderId="0" xfId="0" applyFont="1" applyFill="1"/>
    <xf numFmtId="4" fontId="0" fillId="0" borderId="3" xfId="0" quotePrefix="1" applyNumberFormat="1" applyBorder="1"/>
    <xf numFmtId="0" fontId="0" fillId="2" borderId="11" xfId="0" applyFill="1" applyBorder="1"/>
    <xf numFmtId="165" fontId="10" fillId="2" borderId="12" xfId="0" applyNumberFormat="1" applyFont="1" applyFill="1" applyBorder="1"/>
    <xf numFmtId="165" fontId="0" fillId="2" borderId="12" xfId="0" applyNumberFormat="1" applyFill="1" applyBorder="1"/>
    <xf numFmtId="165" fontId="9" fillId="2" borderId="12" xfId="0" applyNumberFormat="1" applyFont="1" applyFill="1" applyBorder="1"/>
    <xf numFmtId="0" fontId="10" fillId="2" borderId="0" xfId="0" applyFont="1" applyFill="1"/>
    <xf numFmtId="4" fontId="10" fillId="2" borderId="0" xfId="0" applyNumberFormat="1" applyFont="1" applyFill="1" applyAlignment="1">
      <alignment horizontal="left"/>
    </xf>
    <xf numFmtId="0" fontId="2" fillId="2" borderId="0" xfId="0" applyFont="1" applyFill="1"/>
    <xf numFmtId="4" fontId="20" fillId="2" borderId="22" xfId="0" applyNumberFormat="1" applyFont="1" applyFill="1" applyBorder="1"/>
    <xf numFmtId="4" fontId="0" fillId="0" borderId="0" xfId="0" applyNumberFormat="1"/>
    <xf numFmtId="0" fontId="19" fillId="0" borderId="3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17" fillId="0" borderId="5" xfId="0" applyFont="1" applyBorder="1" applyProtection="1">
      <protection locked="0"/>
    </xf>
    <xf numFmtId="4" fontId="8" fillId="0" borderId="0" xfId="2" applyNumberFormat="1" applyFont="1" applyAlignment="1">
      <alignment horizontal="center"/>
    </xf>
    <xf numFmtId="2" fontId="8" fillId="0" borderId="0" xfId="2" applyNumberFormat="1" applyFont="1" applyAlignment="1">
      <alignment horizontal="center"/>
    </xf>
    <xf numFmtId="0" fontId="17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2" fillId="0" borderId="0" xfId="0" applyFont="1" applyProtection="1">
      <protection locked="0"/>
    </xf>
    <xf numFmtId="4" fontId="12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4" fontId="5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14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4" fillId="0" borderId="1" xfId="0" applyFont="1" applyBorder="1" applyAlignment="1" applyProtection="1">
      <alignment horizontal="centerContinuous"/>
      <protection locked="0"/>
    </xf>
    <xf numFmtId="4" fontId="14" fillId="0" borderId="1" xfId="0" applyNumberFormat="1" applyFont="1" applyBorder="1" applyAlignment="1" applyProtection="1">
      <alignment horizontal="centerContinuous"/>
      <protection locked="0"/>
    </xf>
    <xf numFmtId="0" fontId="14" fillId="0" borderId="2" xfId="0" applyFont="1" applyBorder="1" applyAlignment="1" applyProtection="1">
      <alignment horizontal="centerContinuous"/>
      <protection locked="0"/>
    </xf>
    <xf numFmtId="0" fontId="13" fillId="0" borderId="16" xfId="0" applyFont="1" applyBorder="1" applyAlignment="1" applyProtection="1">
      <alignment vertical="center"/>
      <protection locked="0"/>
    </xf>
    <xf numFmtId="0" fontId="13" fillId="0" borderId="9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Continuous"/>
      <protection locked="0"/>
    </xf>
    <xf numFmtId="0" fontId="13" fillId="0" borderId="18" xfId="0" applyFont="1" applyBorder="1" applyAlignment="1" applyProtection="1">
      <alignment horizontal="centerContinuous"/>
      <protection locked="0"/>
    </xf>
    <xf numFmtId="4" fontId="13" fillId="0" borderId="17" xfId="0" applyNumberFormat="1" applyFont="1" applyBorder="1" applyAlignment="1" applyProtection="1">
      <alignment horizontal="centerContinuous"/>
      <protection locked="0"/>
    </xf>
    <xf numFmtId="0" fontId="13" fillId="0" borderId="19" xfId="0" applyFont="1" applyBorder="1" applyAlignment="1" applyProtection="1">
      <alignment horizontal="centerContinuous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13" fillId="0" borderId="18" xfId="0" applyFont="1" applyBorder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4" fontId="13" fillId="0" borderId="18" xfId="0" applyNumberFormat="1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164" fontId="7" fillId="0" borderId="3" xfId="0" applyNumberFormat="1" applyFont="1" applyBorder="1" applyProtection="1">
      <protection locked="0"/>
    </xf>
    <xf numFmtId="3" fontId="8" fillId="0" borderId="3" xfId="0" applyNumberFormat="1" applyFont="1" applyBorder="1" applyProtection="1">
      <protection locked="0"/>
    </xf>
    <xf numFmtId="4" fontId="8" fillId="0" borderId="3" xfId="0" applyNumberFormat="1" applyFont="1" applyBorder="1"/>
    <xf numFmtId="0" fontId="8" fillId="0" borderId="3" xfId="2" applyFont="1" applyBorder="1" applyAlignment="1">
      <alignment wrapText="1"/>
    </xf>
    <xf numFmtId="4" fontId="18" fillId="0" borderId="5" xfId="0" applyNumberFormat="1" applyFont="1" applyBorder="1"/>
    <xf numFmtId="0" fontId="8" fillId="0" borderId="3" xfId="0" applyFont="1" applyBorder="1" applyProtection="1"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" fontId="8" fillId="0" borderId="0" xfId="0" applyNumberFormat="1" applyFont="1"/>
    <xf numFmtId="0" fontId="8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4" fontId="18" fillId="0" borderId="0" xfId="0" applyNumberFormat="1" applyFont="1"/>
    <xf numFmtId="4" fontId="19" fillId="0" borderId="0" xfId="0" applyNumberFormat="1" applyFont="1"/>
    <xf numFmtId="0" fontId="2" fillId="0" borderId="0" xfId="0" applyFont="1" applyProtection="1">
      <protection locked="0"/>
    </xf>
    <xf numFmtId="0" fontId="2" fillId="0" borderId="15" xfId="0" applyFont="1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8" fillId="0" borderId="3" xfId="2" applyFont="1" applyBorder="1" applyAlignment="1">
      <alignment horizontal="left"/>
    </xf>
    <xf numFmtId="4" fontId="18" fillId="0" borderId="3" xfId="0" applyNumberFormat="1" applyFont="1" applyBorder="1"/>
    <xf numFmtId="0" fontId="18" fillId="0" borderId="3" xfId="2" applyFont="1" applyBorder="1" applyAlignment="1">
      <alignment wrapText="1"/>
    </xf>
    <xf numFmtId="0" fontId="18" fillId="0" borderId="3" xfId="0" applyFont="1" applyBorder="1" applyProtection="1">
      <protection locked="0"/>
    </xf>
    <xf numFmtId="0" fontId="16" fillId="0" borderId="5" xfId="0" applyFont="1" applyBorder="1" applyAlignment="1" applyProtection="1">
      <alignment horizontal="center"/>
      <protection locked="0"/>
    </xf>
    <xf numFmtId="2" fontId="8" fillId="0" borderId="17" xfId="2" applyNumberFormat="1" applyFont="1" applyBorder="1" applyAlignment="1">
      <alignment horizontal="center"/>
    </xf>
    <xf numFmtId="164" fontId="7" fillId="0" borderId="5" xfId="0" applyNumberFormat="1" applyFont="1" applyBorder="1" applyProtection="1">
      <protection locked="0"/>
    </xf>
    <xf numFmtId="3" fontId="8" fillId="0" borderId="5" xfId="0" applyNumberFormat="1" applyFont="1" applyBorder="1" applyProtection="1">
      <protection locked="0"/>
    </xf>
    <xf numFmtId="4" fontId="8" fillId="0" borderId="5" xfId="0" applyNumberFormat="1" applyFont="1" applyBorder="1"/>
    <xf numFmtId="0" fontId="8" fillId="0" borderId="3" xfId="0" applyFont="1" applyBorder="1" applyAlignment="1" applyProtection="1">
      <alignment wrapText="1"/>
      <protection locked="0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24" xfId="0" applyFont="1" applyBorder="1"/>
    <xf numFmtId="0" fontId="20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15" xfId="0" applyFont="1" applyBorder="1"/>
    <xf numFmtId="0" fontId="5" fillId="0" borderId="9" xfId="0" applyFont="1" applyBorder="1"/>
    <xf numFmtId="0" fontId="0" fillId="0" borderId="28" xfId="0" applyBorder="1"/>
    <xf numFmtId="0" fontId="0" fillId="0" borderId="13" xfId="0" applyBorder="1"/>
    <xf numFmtId="0" fontId="0" fillId="0" borderId="15" xfId="0" applyBorder="1"/>
    <xf numFmtId="0" fontId="0" fillId="0" borderId="9" xfId="0" applyBorder="1"/>
    <xf numFmtId="0" fontId="7" fillId="0" borderId="15" xfId="0" applyFont="1" applyBorder="1"/>
    <xf numFmtId="0" fontId="7" fillId="0" borderId="9" xfId="0" applyFont="1" applyBorder="1"/>
  </cellXfs>
  <cellStyles count="14">
    <cellStyle name="Hypertextový odkaz 2" xfId="3"/>
    <cellStyle name="normální" xfId="0" builtinId="0"/>
    <cellStyle name="normální 2" xfId="1"/>
    <cellStyle name="normální 2 2" xfId="5"/>
    <cellStyle name="normální 2 3" xfId="6"/>
    <cellStyle name="normální 2 4" xfId="4"/>
    <cellStyle name="normální 3" xfId="7"/>
    <cellStyle name="normální 3 2" xfId="8"/>
    <cellStyle name="normální 4" xfId="9"/>
    <cellStyle name="normální 5" xfId="10"/>
    <cellStyle name="normální 6" xfId="11"/>
    <cellStyle name="normální 7" xfId="12"/>
    <cellStyle name="normální 8" xfId="13"/>
    <cellStyle name="normální_POL.XL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3"/>
  <dimension ref="A1:G39"/>
  <sheetViews>
    <sheetView showGridLines="0" showZeros="0" tabSelected="1" zoomScale="115" zoomScaleNormal="115" workbookViewId="0">
      <selection activeCell="D38" sqref="D38"/>
    </sheetView>
  </sheetViews>
  <sheetFormatPr defaultRowHeight="13.2"/>
  <cols>
    <col min="1" max="1" width="6.6640625" customWidth="1"/>
    <col min="2" max="2" width="6.33203125" customWidth="1"/>
    <col min="3" max="3" width="44.33203125" customWidth="1"/>
    <col min="4" max="5" width="13.6640625" customWidth="1"/>
    <col min="6" max="6" width="18" customWidth="1"/>
    <col min="7" max="7" width="21" customWidth="1"/>
  </cols>
  <sheetData>
    <row r="1" spans="1:7">
      <c r="A1" s="33" t="str">
        <f>Rozpočet!A1</f>
        <v>HRP servis,s.r.o., Zlatá Hora 1413, 684 01 Slavkov u Brna</v>
      </c>
      <c r="B1" s="6"/>
    </row>
    <row r="2" spans="1:7">
      <c r="A2" s="33"/>
      <c r="B2" s="6"/>
    </row>
    <row r="4" spans="1:7">
      <c r="A4" s="45" t="s">
        <v>40</v>
      </c>
      <c r="B4" s="7"/>
      <c r="C4" s="8"/>
      <c r="D4" s="8"/>
      <c r="E4" s="8"/>
      <c r="F4" s="8"/>
      <c r="G4" s="8"/>
    </row>
    <row r="6" spans="1:7">
      <c r="A6" t="s">
        <v>0</v>
      </c>
      <c r="C6" s="41" t="s">
        <v>46</v>
      </c>
    </row>
    <row r="7" spans="1:7">
      <c r="C7" s="40"/>
      <c r="E7" s="20" t="s">
        <v>19</v>
      </c>
      <c r="F7" s="23">
        <v>45566</v>
      </c>
    </row>
    <row r="8" spans="1:7" ht="13.8">
      <c r="A8" s="21" t="s">
        <v>37</v>
      </c>
      <c r="C8" s="39"/>
    </row>
    <row r="9" spans="1:7">
      <c r="A9" t="s">
        <v>30</v>
      </c>
      <c r="C9" s="22">
        <f>Rozpočet!J4</f>
        <v>0</v>
      </c>
      <c r="E9" s="20" t="s">
        <v>2</v>
      </c>
      <c r="F9" s="23">
        <f>Rozpočet!H6</f>
        <v>0</v>
      </c>
    </row>
    <row r="10" spans="1:7" ht="13.8" thickBot="1"/>
    <row r="11" spans="1:7">
      <c r="A11" s="11" t="s">
        <v>3</v>
      </c>
      <c r="B11" s="126" t="s">
        <v>20</v>
      </c>
      <c r="C11" s="127"/>
      <c r="D11" s="1" t="s">
        <v>21</v>
      </c>
      <c r="E11" s="1"/>
      <c r="F11" s="2"/>
    </row>
    <row r="12" spans="1:7" ht="13.8" thickBot="1">
      <c r="A12" s="12" t="s">
        <v>5</v>
      </c>
      <c r="B12" s="128"/>
      <c r="C12" s="129"/>
      <c r="D12" s="13" t="s">
        <v>22</v>
      </c>
      <c r="E12" s="13" t="s">
        <v>23</v>
      </c>
      <c r="F12" s="9" t="s">
        <v>18</v>
      </c>
    </row>
    <row r="13" spans="1:7" ht="14.25" customHeight="1">
      <c r="A13" s="3">
        <v>1</v>
      </c>
      <c r="B13" s="114" t="str">
        <f>Rozpočet!C12</f>
        <v>PK Spytihněv</v>
      </c>
      <c r="C13" s="28"/>
      <c r="D13" s="30">
        <f>Rozpočet!I18</f>
        <v>0</v>
      </c>
      <c r="E13" s="30">
        <f>Rozpočet!K18</f>
        <v>0</v>
      </c>
      <c r="F13" s="25">
        <f t="shared" ref="F13:F23" si="0">D13+E13</f>
        <v>0</v>
      </c>
    </row>
    <row r="14" spans="1:7" ht="14.25" customHeight="1">
      <c r="A14" s="3">
        <f t="shared" ref="A14" si="1">A13+1</f>
        <v>2</v>
      </c>
      <c r="B14" s="114" t="str">
        <f>Rozpočet!C20</f>
        <v>PK Babice</v>
      </c>
      <c r="C14" s="28"/>
      <c r="D14" s="30">
        <f>Rozpočet!I28</f>
        <v>0</v>
      </c>
      <c r="E14" s="30">
        <f>Rozpočet!K28</f>
        <v>0</v>
      </c>
      <c r="F14" s="25">
        <f t="shared" si="0"/>
        <v>0</v>
      </c>
    </row>
    <row r="15" spans="1:7" ht="14.25" customHeight="1">
      <c r="A15" s="3">
        <v>3</v>
      </c>
      <c r="B15" s="114" t="str">
        <f>Rozpočet!C30</f>
        <v>PK Huštěnovice</v>
      </c>
      <c r="C15" s="29"/>
      <c r="D15" s="30">
        <f>Rozpočet!I38</f>
        <v>0</v>
      </c>
      <c r="E15" s="30">
        <f>Rozpočet!K38</f>
        <v>0</v>
      </c>
      <c r="F15" s="25">
        <f t="shared" si="0"/>
        <v>0</v>
      </c>
    </row>
    <row r="16" spans="1:7" ht="14.25" customHeight="1">
      <c r="A16" s="3">
        <v>4</v>
      </c>
      <c r="B16" s="114" t="str">
        <f>Rozpočet!C40</f>
        <v>PK Staré město</v>
      </c>
      <c r="C16" s="29"/>
      <c r="D16" s="30">
        <f>Rozpočet!I45</f>
        <v>0</v>
      </c>
      <c r="E16" s="30">
        <f>Rozpočet!K45</f>
        <v>0</v>
      </c>
      <c r="F16" s="25">
        <f t="shared" ref="F16" si="2">D16+E16</f>
        <v>0</v>
      </c>
    </row>
    <row r="17" spans="1:7" ht="14.25" customHeight="1">
      <c r="A17" s="3">
        <v>5</v>
      </c>
      <c r="B17" s="114" t="str">
        <f>Rozpočet!C47</f>
        <v>Veselí nad Moravou - nápustný objekt</v>
      </c>
      <c r="C17" s="29"/>
      <c r="D17" s="30">
        <f>Rozpočet!I65</f>
        <v>0</v>
      </c>
      <c r="E17" s="30">
        <f>Rozpočet!K65</f>
        <v>0</v>
      </c>
      <c r="F17" s="25">
        <f t="shared" si="0"/>
        <v>0</v>
      </c>
    </row>
    <row r="18" spans="1:7" ht="14.25" customHeight="1">
      <c r="A18" s="3">
        <v>6</v>
      </c>
      <c r="B18" s="114" t="str">
        <f>Rozpočet!C67</f>
        <v>PK Vnorovy I</v>
      </c>
      <c r="C18" s="29"/>
      <c r="D18" s="30">
        <f>Rozpočet!I73</f>
        <v>0</v>
      </c>
      <c r="E18" s="30">
        <f>Rozpočet!K73</f>
        <v>0</v>
      </c>
      <c r="F18" s="25">
        <f t="shared" si="0"/>
        <v>0</v>
      </c>
    </row>
    <row r="19" spans="1:7" ht="14.25" customHeight="1">
      <c r="A19" s="3">
        <v>7</v>
      </c>
      <c r="B19" s="115" t="str">
        <f>Rozpočet!C75</f>
        <v>PK Vnorovy II</v>
      </c>
      <c r="C19" s="29"/>
      <c r="D19" s="30">
        <f>Rozpočet!I81</f>
        <v>0</v>
      </c>
      <c r="E19" s="30">
        <f>Rozpočet!K81</f>
        <v>0</v>
      </c>
      <c r="F19" s="25">
        <f t="shared" ref="F19:F21" si="3">D19+E19</f>
        <v>0</v>
      </c>
    </row>
    <row r="20" spans="1:7" ht="14.25" customHeight="1">
      <c r="A20" s="3">
        <v>8</v>
      </c>
      <c r="B20" s="115" t="str">
        <f>Rozpočet!C83</f>
        <v>PK Petrov</v>
      </c>
      <c r="C20" s="29"/>
      <c r="D20" s="30">
        <f>Rozpočet!I91</f>
        <v>0</v>
      </c>
      <c r="E20" s="30">
        <f>Rozpočet!K91</f>
        <v>0</v>
      </c>
      <c r="F20" s="25">
        <f t="shared" si="3"/>
        <v>0</v>
      </c>
    </row>
    <row r="21" spans="1:7" ht="14.25" customHeight="1">
      <c r="A21" s="3">
        <v>9</v>
      </c>
      <c r="B21" s="115" t="str">
        <f>Rozpočet!C93</f>
        <v>PLC - úprava SW</v>
      </c>
      <c r="C21" s="29"/>
      <c r="D21" s="30">
        <f>Rozpočet!I97</f>
        <v>0</v>
      </c>
      <c r="E21" s="30">
        <f>Rozpočet!K97</f>
        <v>0</v>
      </c>
      <c r="F21" s="25">
        <f t="shared" si="3"/>
        <v>0</v>
      </c>
    </row>
    <row r="22" spans="1:7" ht="14.25" customHeight="1">
      <c r="A22" s="3">
        <v>10</v>
      </c>
      <c r="B22" s="114" t="s">
        <v>43</v>
      </c>
      <c r="C22" s="29"/>
      <c r="D22" s="30"/>
      <c r="E22" s="30"/>
      <c r="F22" s="25">
        <f t="shared" si="0"/>
        <v>0</v>
      </c>
    </row>
    <row r="23" spans="1:7" ht="14.25" customHeight="1">
      <c r="A23" s="3">
        <v>11</v>
      </c>
      <c r="B23" s="114" t="s">
        <v>44</v>
      </c>
      <c r="C23" s="29"/>
      <c r="D23" s="30"/>
      <c r="E23" s="30"/>
      <c r="F23" s="25">
        <f t="shared" si="0"/>
        <v>0</v>
      </c>
    </row>
    <row r="24" spans="1:7" ht="14.25" customHeight="1">
      <c r="A24" s="10"/>
      <c r="B24" s="130" t="s">
        <v>24</v>
      </c>
      <c r="C24" s="131"/>
      <c r="D24" s="42">
        <f>SUM(D13:D23)</f>
        <v>0</v>
      </c>
      <c r="E24" s="42">
        <f>SUM(E13:E23)</f>
        <v>0</v>
      </c>
      <c r="F24" s="42">
        <f>SUM(F13:F23)</f>
        <v>0</v>
      </c>
      <c r="G24" s="43"/>
    </row>
    <row r="25" spans="1:7" ht="14.25" customHeight="1">
      <c r="A25" s="4"/>
      <c r="B25" s="132"/>
      <c r="C25" s="133"/>
      <c r="D25" s="5"/>
      <c r="E25" s="5"/>
      <c r="F25" s="14"/>
    </row>
    <row r="26" spans="1:7" ht="14.25" customHeight="1">
      <c r="A26" s="4"/>
      <c r="B26" s="134" t="s">
        <v>25</v>
      </c>
      <c r="C26" s="135"/>
      <c r="D26" s="5"/>
      <c r="E26" s="5"/>
      <c r="F26" s="14"/>
    </row>
    <row r="27" spans="1:7" ht="14.25" customHeight="1">
      <c r="A27" s="4"/>
      <c r="B27" s="138"/>
      <c r="C27" s="139"/>
      <c r="D27" s="4"/>
      <c r="E27" s="4"/>
      <c r="F27" s="14"/>
    </row>
    <row r="28" spans="1:7" ht="14.25" customHeight="1">
      <c r="A28" s="4"/>
      <c r="B28" s="140" t="s">
        <v>32</v>
      </c>
      <c r="C28" s="141"/>
      <c r="D28" s="34"/>
      <c r="E28" s="24">
        <f>ROUND(E24*RIGHT(B28,4),1)</f>
        <v>0</v>
      </c>
      <c r="F28" s="25">
        <f>D28+E28</f>
        <v>0</v>
      </c>
    </row>
    <row r="29" spans="1:7" ht="14.25" customHeight="1">
      <c r="A29" s="4"/>
      <c r="B29" s="140" t="s">
        <v>33</v>
      </c>
      <c r="C29" s="141"/>
      <c r="D29" s="30"/>
      <c r="E29" s="24">
        <f>ROUND(E24*RIGHT(B29,4),1)</f>
        <v>0</v>
      </c>
      <c r="F29" s="25">
        <f>D29+E29</f>
        <v>0</v>
      </c>
    </row>
    <row r="30" spans="1:7" ht="14.25" customHeight="1">
      <c r="A30" s="4"/>
      <c r="B30" s="140" t="s">
        <v>26</v>
      </c>
      <c r="C30" s="141"/>
      <c r="D30" s="24">
        <f>ROUND(D24*RIGHT(B30,4),1)</f>
        <v>0</v>
      </c>
      <c r="E30" s="34"/>
      <c r="F30" s="25">
        <f>D30+E30</f>
        <v>0</v>
      </c>
    </row>
    <row r="31" spans="1:7" ht="14.25" customHeight="1" thickBot="1">
      <c r="A31" s="15"/>
      <c r="B31" s="136" t="s">
        <v>31</v>
      </c>
      <c r="C31" s="137"/>
      <c r="D31" s="31"/>
      <c r="E31" s="26">
        <f>ROUND(D24*RIGHT(B31,4),1)</f>
        <v>0</v>
      </c>
      <c r="F31" s="27">
        <f>D31+E31</f>
        <v>0</v>
      </c>
    </row>
    <row r="32" spans="1:7" ht="14.25" customHeight="1" thickTop="1">
      <c r="A32" s="10"/>
      <c r="B32" s="10"/>
      <c r="C32" s="10" t="s">
        <v>27</v>
      </c>
      <c r="D32" s="32">
        <f>SUM(D30:D31)</f>
        <v>0</v>
      </c>
      <c r="E32" s="32">
        <f>SUM(E28:E31)</f>
        <v>0</v>
      </c>
      <c r="F32" s="32">
        <f>SUM(F28:F31)</f>
        <v>0</v>
      </c>
    </row>
    <row r="33" spans="3:6" ht="13.8" thickBot="1"/>
    <row r="34" spans="3:6" ht="14.25" customHeight="1" thickBot="1">
      <c r="C34" s="16" t="s">
        <v>28</v>
      </c>
      <c r="D34" s="17"/>
      <c r="E34" s="35"/>
      <c r="F34" s="36">
        <f>ROUND(SUM(F24+F32),2)</f>
        <v>0</v>
      </c>
    </row>
    <row r="35" spans="3:6" ht="14.25" customHeight="1" thickBot="1">
      <c r="C35" s="18" t="s">
        <v>36</v>
      </c>
      <c r="D35" s="17"/>
      <c r="E35" s="35"/>
      <c r="F35" s="37">
        <f>ROUND(F34*21%,2)</f>
        <v>0</v>
      </c>
    </row>
    <row r="36" spans="3:6" ht="14.25" customHeight="1" thickBot="1">
      <c r="C36" s="16" t="s">
        <v>29</v>
      </c>
      <c r="D36" s="17"/>
      <c r="E36" s="35"/>
      <c r="F36" s="38">
        <f>F34+F35</f>
        <v>0</v>
      </c>
    </row>
    <row r="39" spans="3:6">
      <c r="F39" s="19"/>
    </row>
  </sheetData>
  <mergeCells count="9">
    <mergeCell ref="B11:C12"/>
    <mergeCell ref="B24:C24"/>
    <mergeCell ref="B25:C25"/>
    <mergeCell ref="B26:C26"/>
    <mergeCell ref="B31:C31"/>
    <mergeCell ref="B27:C27"/>
    <mergeCell ref="B28:C28"/>
    <mergeCell ref="B29:C29"/>
    <mergeCell ref="B30:C30"/>
  </mergeCells>
  <dataValidations disablePrompts="1" xWindow="330" yWindow="476" count="2">
    <dataValidation allowBlank="1" showInputMessage="1" showErrorMessage="1" promptTitle="Zadávejte" prompt="procenta ve tvaru 0,0% aby vzorec správně vypočítal výslednou sazbu" sqref="B28:C31"/>
    <dataValidation allowBlank="1" showInputMessage="1" showErrorMessage="1" promptTitle="NEZADÁVAT" prompt="žádné vzorce ani hodnoty" sqref="D28:D29 D31 E30"/>
  </dataValidations>
  <printOptions horizontalCentered="1" gridLinesSet="0"/>
  <pageMargins left="0.78740157480314965" right="0.78740157480314965" top="0.78740157480314965" bottom="0.78740157480314965" header="0.47244094488188981" footer="0.51181102362204722"/>
  <pageSetup paperSize="9" orientation="landscape" blackAndWhite="1" horizont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K106"/>
  <sheetViews>
    <sheetView showGridLines="0" showZeros="0" zoomScale="115" zoomScaleNormal="115" zoomScaleSheetLayoutView="90" workbookViewId="0">
      <pane ySplit="10" topLeftCell="A86" activePane="bottomLeft" state="frozen"/>
      <selection activeCell="C1" sqref="C1"/>
      <selection pane="bottomLeft" activeCell="E99" sqref="E99"/>
    </sheetView>
  </sheetViews>
  <sheetFormatPr defaultColWidth="9.109375" defaultRowHeight="13.2"/>
  <cols>
    <col min="1" max="1" width="6.5546875" style="58" customWidth="1"/>
    <col min="2" max="2" width="12.44140625" style="52" customWidth="1"/>
    <col min="3" max="3" width="50.6640625" style="52" customWidth="1"/>
    <col min="4" max="4" width="8.109375" style="52" customWidth="1"/>
    <col min="5" max="5" width="8.33203125" style="52" bestFit="1" customWidth="1"/>
    <col min="6" max="6" width="10.109375" style="52" hidden="1" customWidth="1"/>
    <col min="7" max="7" width="14" style="52" hidden="1" customWidth="1"/>
    <col min="8" max="8" width="10.6640625" style="52" customWidth="1"/>
    <col min="9" max="9" width="12.6640625" style="52" bestFit="1" customWidth="1"/>
    <col min="10" max="10" width="10" style="53" bestFit="1" customWidth="1"/>
    <col min="11" max="11" width="12.33203125" style="52" customWidth="1"/>
    <col min="12" max="16384" width="9.109375" style="52"/>
  </cols>
  <sheetData>
    <row r="1" spans="1:11">
      <c r="A1" s="50" t="s">
        <v>45</v>
      </c>
      <c r="B1" s="51"/>
    </row>
    <row r="2" spans="1:11">
      <c r="A2" s="50"/>
      <c r="B2" s="51"/>
    </row>
    <row r="3" spans="1:11" s="57" customFormat="1">
      <c r="A3" s="54" t="s">
        <v>38</v>
      </c>
      <c r="B3" s="55"/>
      <c r="C3" s="55"/>
      <c r="D3" s="55"/>
      <c r="E3" s="55"/>
      <c r="F3" s="55"/>
      <c r="G3" s="55"/>
      <c r="H3" s="55"/>
      <c r="I3" s="55"/>
      <c r="J3" s="56"/>
      <c r="K3" s="55"/>
    </row>
    <row r="4" spans="1:11" s="61" customFormat="1">
      <c r="A4" s="58" t="s">
        <v>0</v>
      </c>
      <c r="B4" s="52"/>
      <c r="C4" s="59" t="s">
        <v>46</v>
      </c>
      <c r="D4" s="52"/>
      <c r="E4" s="52"/>
      <c r="F4" s="52"/>
      <c r="G4" s="52"/>
      <c r="H4" s="52"/>
      <c r="I4" s="52" t="s">
        <v>30</v>
      </c>
      <c r="J4" s="60"/>
      <c r="K4" s="52"/>
    </row>
    <row r="5" spans="1:11" s="61" customFormat="1" ht="13.8">
      <c r="A5" s="62" t="s">
        <v>39</v>
      </c>
      <c r="C5" s="59"/>
      <c r="I5" s="63"/>
      <c r="J5" s="64"/>
      <c r="K5" s="52"/>
    </row>
    <row r="6" spans="1:11" s="70" customFormat="1" ht="13.8" thickBot="1">
      <c r="A6" s="65" t="s">
        <v>1</v>
      </c>
      <c r="B6" s="61"/>
      <c r="C6" s="66"/>
      <c r="D6" s="57" t="s">
        <v>2</v>
      </c>
      <c r="E6" s="61"/>
      <c r="F6" s="61"/>
      <c r="G6" s="67">
        <f ca="1">TODAY()</f>
        <v>45602</v>
      </c>
      <c r="H6" s="68"/>
      <c r="I6" s="61"/>
      <c r="J6" s="69"/>
      <c r="K6" s="61"/>
    </row>
    <row r="7" spans="1:11" s="61" customFormat="1">
      <c r="A7" s="71" t="s">
        <v>3</v>
      </c>
      <c r="B7" s="72"/>
      <c r="C7" s="73"/>
      <c r="D7" s="72"/>
      <c r="E7" s="72"/>
      <c r="F7" s="72"/>
      <c r="G7" s="72"/>
      <c r="H7" s="74" t="s">
        <v>4</v>
      </c>
      <c r="I7" s="74"/>
      <c r="J7" s="75"/>
      <c r="K7" s="76"/>
    </row>
    <row r="8" spans="1:11" s="61" customFormat="1">
      <c r="A8" s="77" t="s">
        <v>5</v>
      </c>
      <c r="B8" s="78" t="s">
        <v>6</v>
      </c>
      <c r="C8" s="79"/>
      <c r="D8" s="80" t="s">
        <v>7</v>
      </c>
      <c r="E8" s="78"/>
      <c r="F8" s="78" t="s">
        <v>8</v>
      </c>
      <c r="G8" s="80" t="s">
        <v>9</v>
      </c>
      <c r="H8" s="81" t="s">
        <v>10</v>
      </c>
      <c r="I8" s="82"/>
      <c r="J8" s="83" t="s">
        <v>11</v>
      </c>
      <c r="K8" s="84"/>
    </row>
    <row r="9" spans="1:11" s="61" customFormat="1">
      <c r="A9" s="85" t="s">
        <v>12</v>
      </c>
      <c r="B9" s="86" t="s">
        <v>13</v>
      </c>
      <c r="C9" s="86" t="s">
        <v>14</v>
      </c>
      <c r="D9" s="87" t="s">
        <v>15</v>
      </c>
      <c r="E9" s="87" t="s">
        <v>16</v>
      </c>
      <c r="F9" s="87" t="s">
        <v>17</v>
      </c>
      <c r="G9" s="87" t="s">
        <v>17</v>
      </c>
      <c r="H9" s="87" t="s">
        <v>8</v>
      </c>
      <c r="I9" s="87" t="s">
        <v>18</v>
      </c>
      <c r="J9" s="88" t="s">
        <v>8</v>
      </c>
      <c r="K9" s="89" t="s">
        <v>18</v>
      </c>
    </row>
    <row r="10" spans="1:11" ht="13.8" thickBot="1">
      <c r="A10" s="90"/>
      <c r="B10" s="91">
        <v>1</v>
      </c>
      <c r="C10" s="91">
        <v>2</v>
      </c>
      <c r="D10" s="91">
        <v>3</v>
      </c>
      <c r="E10" s="91">
        <v>4</v>
      </c>
      <c r="F10" s="91">
        <v>5</v>
      </c>
      <c r="G10" s="91">
        <v>6</v>
      </c>
      <c r="H10" s="91">
        <v>7</v>
      </c>
      <c r="I10" s="91">
        <v>8</v>
      </c>
      <c r="J10" s="92">
        <v>9</v>
      </c>
      <c r="K10" s="93">
        <v>10</v>
      </c>
    </row>
    <row r="11" spans="1:11" s="51" customFormat="1" ht="13.5" customHeight="1">
      <c r="A11" s="94"/>
      <c r="B11" s="95"/>
      <c r="C11" s="44"/>
      <c r="D11" s="96"/>
      <c r="E11" s="48"/>
      <c r="F11" s="97"/>
      <c r="G11" s="98"/>
      <c r="H11" s="99"/>
      <c r="I11" s="99"/>
      <c r="J11" s="99"/>
      <c r="K11" s="99"/>
    </row>
    <row r="12" spans="1:11" s="51" customFormat="1" ht="13.5" customHeight="1">
      <c r="A12" s="94"/>
      <c r="B12" s="95"/>
      <c r="C12" s="118" t="s">
        <v>47</v>
      </c>
      <c r="D12" s="96"/>
      <c r="E12" s="48"/>
      <c r="F12" s="97"/>
      <c r="G12" s="98"/>
      <c r="H12" s="99"/>
      <c r="I12" s="99">
        <f t="shared" ref="I12:I94" si="0">E12*H12</f>
        <v>0</v>
      </c>
      <c r="J12" s="99"/>
      <c r="K12" s="99">
        <f t="shared" ref="K12:K94" si="1">E12*J12</f>
        <v>0</v>
      </c>
    </row>
    <row r="13" spans="1:11" s="51" customFormat="1" ht="21">
      <c r="A13" s="94">
        <v>1</v>
      </c>
      <c r="B13" s="95"/>
      <c r="C13" s="100" t="s">
        <v>83</v>
      </c>
      <c r="D13" s="96" t="s">
        <v>35</v>
      </c>
      <c r="E13" s="48">
        <v>30</v>
      </c>
      <c r="F13" s="97"/>
      <c r="G13" s="98"/>
      <c r="H13" s="99"/>
      <c r="I13" s="99">
        <f t="shared" ref="I13:I92" si="2">E13*H13</f>
        <v>0</v>
      </c>
      <c r="J13" s="99"/>
      <c r="K13" s="99">
        <f t="shared" ref="K13:K92" si="3">E13*J13</f>
        <v>0</v>
      </c>
    </row>
    <row r="14" spans="1:11" s="51" customFormat="1" ht="13.5" customHeight="1">
      <c r="A14" s="94">
        <f>A13+1</f>
        <v>2</v>
      </c>
      <c r="B14" s="95"/>
      <c r="C14" s="100" t="s">
        <v>54</v>
      </c>
      <c r="D14" s="96" t="s">
        <v>34</v>
      </c>
      <c r="E14" s="48">
        <v>2</v>
      </c>
      <c r="F14" s="97"/>
      <c r="G14" s="98"/>
      <c r="H14" s="99"/>
      <c r="I14" s="99">
        <f t="shared" ref="I14:I22" si="4">E14*H14</f>
        <v>0</v>
      </c>
      <c r="J14" s="99"/>
      <c r="K14" s="99">
        <f t="shared" ref="K14:K22" si="5">E14*J14</f>
        <v>0</v>
      </c>
    </row>
    <row r="15" spans="1:11" s="51" customFormat="1">
      <c r="A15" s="94">
        <f t="shared" ref="A15:A78" si="6">A14+1</f>
        <v>3</v>
      </c>
      <c r="B15" s="95"/>
      <c r="C15" s="100" t="s">
        <v>68</v>
      </c>
      <c r="D15" s="96" t="s">
        <v>34</v>
      </c>
      <c r="E15" s="48">
        <v>1</v>
      </c>
      <c r="F15" s="97"/>
      <c r="G15" s="98"/>
      <c r="H15" s="99"/>
      <c r="I15" s="99">
        <f t="shared" si="4"/>
        <v>0</v>
      </c>
      <c r="J15" s="99"/>
      <c r="K15" s="99">
        <f t="shared" si="5"/>
        <v>0</v>
      </c>
    </row>
    <row r="16" spans="1:11" s="51" customFormat="1">
      <c r="A16" s="94">
        <f t="shared" si="6"/>
        <v>4</v>
      </c>
      <c r="B16" s="95"/>
      <c r="C16" s="100" t="s">
        <v>76</v>
      </c>
      <c r="D16" s="96" t="s">
        <v>42</v>
      </c>
      <c r="E16" s="47">
        <v>1</v>
      </c>
      <c r="F16" s="97"/>
      <c r="G16" s="98"/>
      <c r="H16" s="99"/>
      <c r="I16" s="99">
        <f t="shared" si="4"/>
        <v>0</v>
      </c>
      <c r="J16" s="99"/>
      <c r="K16" s="99">
        <f t="shared" si="5"/>
        <v>0</v>
      </c>
    </row>
    <row r="17" spans="1:11" s="51" customFormat="1">
      <c r="A17" s="94">
        <f t="shared" si="6"/>
        <v>5</v>
      </c>
      <c r="B17" s="95"/>
      <c r="C17" s="100" t="s">
        <v>75</v>
      </c>
      <c r="D17" s="96" t="s">
        <v>34</v>
      </c>
      <c r="E17" s="47">
        <v>1</v>
      </c>
      <c r="F17" s="97"/>
      <c r="G17" s="98"/>
      <c r="H17" s="99"/>
      <c r="I17" s="99">
        <f t="shared" ref="I17" si="7">E17*H17</f>
        <v>0</v>
      </c>
      <c r="J17" s="99"/>
      <c r="K17" s="99">
        <f t="shared" ref="K17" si="8">E17*J17</f>
        <v>0</v>
      </c>
    </row>
    <row r="18" spans="1:11" s="51" customFormat="1" ht="13.5" customHeight="1">
      <c r="A18" s="94"/>
      <c r="B18" s="95"/>
      <c r="C18" s="118" t="s">
        <v>41</v>
      </c>
      <c r="D18" s="96"/>
      <c r="E18" s="47"/>
      <c r="F18" s="97"/>
      <c r="G18" s="98"/>
      <c r="H18" s="99"/>
      <c r="I18" s="117">
        <f>SUM(I12:I17)</f>
        <v>0</v>
      </c>
      <c r="J18" s="99"/>
      <c r="K18" s="117">
        <f>SUM(K12:K17)</f>
        <v>0</v>
      </c>
    </row>
    <row r="19" spans="1:11" s="51" customFormat="1" ht="13.5" customHeight="1">
      <c r="A19" s="94"/>
      <c r="B19" s="95"/>
      <c r="C19" s="100"/>
      <c r="D19" s="96"/>
      <c r="E19" s="47"/>
      <c r="F19" s="97"/>
      <c r="G19" s="98"/>
      <c r="H19" s="99"/>
      <c r="I19" s="99">
        <f t="shared" si="4"/>
        <v>0</v>
      </c>
      <c r="J19" s="99"/>
      <c r="K19" s="99">
        <f t="shared" si="5"/>
        <v>0</v>
      </c>
    </row>
    <row r="20" spans="1:11" s="51" customFormat="1" ht="13.5" customHeight="1">
      <c r="A20" s="94"/>
      <c r="B20" s="95"/>
      <c r="C20" s="118" t="s">
        <v>48</v>
      </c>
      <c r="D20" s="96"/>
      <c r="E20" s="47"/>
      <c r="F20" s="97"/>
      <c r="G20" s="98"/>
      <c r="H20" s="99"/>
      <c r="I20" s="99">
        <f t="shared" si="4"/>
        <v>0</v>
      </c>
      <c r="J20" s="99"/>
      <c r="K20" s="99">
        <f t="shared" si="5"/>
        <v>0</v>
      </c>
    </row>
    <row r="21" spans="1:11" s="51" customFormat="1" ht="13.5" customHeight="1">
      <c r="A21" s="94">
        <v>6</v>
      </c>
      <c r="B21" s="95"/>
      <c r="C21" s="100" t="s">
        <v>67</v>
      </c>
      <c r="D21" s="96" t="s">
        <v>42</v>
      </c>
      <c r="E21" s="47">
        <v>1</v>
      </c>
      <c r="F21" s="97"/>
      <c r="G21" s="98"/>
      <c r="H21" s="99"/>
      <c r="I21" s="99">
        <f t="shared" si="4"/>
        <v>0</v>
      </c>
      <c r="J21" s="99"/>
      <c r="K21" s="99">
        <f t="shared" si="5"/>
        <v>0</v>
      </c>
    </row>
    <row r="22" spans="1:11" s="51" customFormat="1" ht="13.5" customHeight="1">
      <c r="A22" s="94">
        <f t="shared" si="6"/>
        <v>7</v>
      </c>
      <c r="B22" s="95"/>
      <c r="C22" s="100" t="s">
        <v>61</v>
      </c>
      <c r="D22" s="96" t="s">
        <v>34</v>
      </c>
      <c r="E22" s="48">
        <v>1</v>
      </c>
      <c r="F22" s="97"/>
      <c r="G22" s="98"/>
      <c r="H22" s="99"/>
      <c r="I22" s="99">
        <f t="shared" si="4"/>
        <v>0</v>
      </c>
      <c r="J22" s="99"/>
      <c r="K22" s="99">
        <f t="shared" si="5"/>
        <v>0</v>
      </c>
    </row>
    <row r="23" spans="1:11" s="51" customFormat="1">
      <c r="A23" s="94">
        <f t="shared" si="6"/>
        <v>8</v>
      </c>
      <c r="B23" s="95"/>
      <c r="C23" s="100" t="s">
        <v>71</v>
      </c>
      <c r="D23" s="96" t="s">
        <v>42</v>
      </c>
      <c r="E23" s="47">
        <v>1</v>
      </c>
      <c r="F23" s="97"/>
      <c r="G23" s="98"/>
      <c r="H23" s="99"/>
      <c r="I23" s="99">
        <f t="shared" ref="I23:I27" si="9">E23*H23</f>
        <v>0</v>
      </c>
      <c r="J23" s="99"/>
      <c r="K23" s="99">
        <f t="shared" ref="K23:K27" si="10">E23*J23</f>
        <v>0</v>
      </c>
    </row>
    <row r="24" spans="1:11" s="51" customFormat="1">
      <c r="A24" s="94">
        <f t="shared" si="6"/>
        <v>9</v>
      </c>
      <c r="B24" s="95"/>
      <c r="C24" s="100" t="s">
        <v>72</v>
      </c>
      <c r="D24" s="96" t="s">
        <v>34</v>
      </c>
      <c r="E24" s="47">
        <v>1</v>
      </c>
      <c r="F24" s="97"/>
      <c r="G24" s="98"/>
      <c r="H24" s="99"/>
      <c r="I24" s="99">
        <f t="shared" si="9"/>
        <v>0</v>
      </c>
      <c r="J24" s="99"/>
      <c r="K24" s="99">
        <f t="shared" si="10"/>
        <v>0</v>
      </c>
    </row>
    <row r="25" spans="1:11" s="51" customFormat="1">
      <c r="A25" s="94">
        <f t="shared" si="6"/>
        <v>10</v>
      </c>
      <c r="B25" s="95"/>
      <c r="C25" s="100" t="s">
        <v>73</v>
      </c>
      <c r="D25" s="96" t="s">
        <v>34</v>
      </c>
      <c r="E25" s="47">
        <v>1</v>
      </c>
      <c r="F25" s="97"/>
      <c r="G25" s="98"/>
      <c r="H25" s="99"/>
      <c r="I25" s="99">
        <f t="shared" si="9"/>
        <v>0</v>
      </c>
      <c r="J25" s="99"/>
      <c r="K25" s="99">
        <f t="shared" si="10"/>
        <v>0</v>
      </c>
    </row>
    <row r="26" spans="1:11" s="51" customFormat="1">
      <c r="A26" s="94">
        <f t="shared" si="6"/>
        <v>11</v>
      </c>
      <c r="B26" s="95"/>
      <c r="C26" s="100" t="s">
        <v>74</v>
      </c>
      <c r="D26" s="96" t="s">
        <v>34</v>
      </c>
      <c r="E26" s="47">
        <v>1</v>
      </c>
      <c r="F26" s="97"/>
      <c r="G26" s="98"/>
      <c r="H26" s="99"/>
      <c r="I26" s="99">
        <f t="shared" si="9"/>
        <v>0</v>
      </c>
      <c r="J26" s="99"/>
      <c r="K26" s="99">
        <f t="shared" si="10"/>
        <v>0</v>
      </c>
    </row>
    <row r="27" spans="1:11" s="51" customFormat="1">
      <c r="A27" s="94">
        <f t="shared" si="6"/>
        <v>12</v>
      </c>
      <c r="B27" s="95"/>
      <c r="C27" s="100" t="s">
        <v>75</v>
      </c>
      <c r="D27" s="96" t="s">
        <v>34</v>
      </c>
      <c r="E27" s="47">
        <v>1</v>
      </c>
      <c r="F27" s="97"/>
      <c r="G27" s="98"/>
      <c r="H27" s="99"/>
      <c r="I27" s="99">
        <f t="shared" si="9"/>
        <v>0</v>
      </c>
      <c r="J27" s="99"/>
      <c r="K27" s="99">
        <f t="shared" si="10"/>
        <v>0</v>
      </c>
    </row>
    <row r="28" spans="1:11" s="51" customFormat="1" ht="13.5" customHeight="1">
      <c r="A28" s="94"/>
      <c r="B28" s="95"/>
      <c r="C28" s="118" t="s">
        <v>41</v>
      </c>
      <c r="D28" s="96"/>
      <c r="E28" s="48"/>
      <c r="F28" s="97"/>
      <c r="G28" s="98"/>
      <c r="H28" s="99"/>
      <c r="I28" s="117">
        <f>SUM(I20:I27)</f>
        <v>0</v>
      </c>
      <c r="J28" s="99"/>
      <c r="K28" s="117">
        <f>SUM(K21:K27)</f>
        <v>0</v>
      </c>
    </row>
    <row r="29" spans="1:11" s="51" customFormat="1" ht="13.5" customHeight="1">
      <c r="A29" s="94"/>
      <c r="B29" s="95"/>
      <c r="C29" s="100"/>
      <c r="D29" s="103"/>
      <c r="E29" s="48"/>
      <c r="F29" s="97"/>
      <c r="G29" s="98"/>
      <c r="H29" s="99"/>
      <c r="I29" s="99">
        <f t="shared" ref="I29:I82" si="11">E29*H29</f>
        <v>0</v>
      </c>
      <c r="J29" s="99"/>
      <c r="K29" s="99">
        <f t="shared" ref="K29:K82" si="12">E29*J29</f>
        <v>0</v>
      </c>
    </row>
    <row r="30" spans="1:11" s="51" customFormat="1" ht="13.5" customHeight="1">
      <c r="A30" s="94"/>
      <c r="B30" s="95"/>
      <c r="C30" s="44" t="s">
        <v>49</v>
      </c>
      <c r="D30" s="96"/>
      <c r="E30" s="48"/>
      <c r="F30" s="97"/>
      <c r="G30" s="98"/>
      <c r="H30" s="99"/>
      <c r="I30" s="99">
        <f t="shared" si="11"/>
        <v>0</v>
      </c>
      <c r="J30" s="99"/>
      <c r="K30" s="99">
        <f t="shared" si="12"/>
        <v>0</v>
      </c>
    </row>
    <row r="31" spans="1:11" s="51" customFormat="1" ht="13.5" customHeight="1">
      <c r="A31" s="94">
        <v>13</v>
      </c>
      <c r="B31" s="95"/>
      <c r="C31" s="100" t="s">
        <v>67</v>
      </c>
      <c r="D31" s="96" t="s">
        <v>42</v>
      </c>
      <c r="E31" s="47">
        <v>1</v>
      </c>
      <c r="F31" s="97"/>
      <c r="G31" s="98"/>
      <c r="H31" s="99"/>
      <c r="I31" s="99">
        <f t="shared" ref="I31" si="13">E31*H31</f>
        <v>0</v>
      </c>
      <c r="J31" s="99"/>
      <c r="K31" s="99">
        <f t="shared" ref="K31" si="14">E31*J31</f>
        <v>0</v>
      </c>
    </row>
    <row r="32" spans="1:11" s="51" customFormat="1" ht="13.5" customHeight="1">
      <c r="A32" s="94">
        <f t="shared" si="6"/>
        <v>14</v>
      </c>
      <c r="B32" s="95"/>
      <c r="C32" s="100" t="s">
        <v>61</v>
      </c>
      <c r="D32" s="96" t="s">
        <v>34</v>
      </c>
      <c r="E32" s="48">
        <v>1</v>
      </c>
      <c r="F32" s="97"/>
      <c r="G32" s="98"/>
      <c r="H32" s="99"/>
      <c r="I32" s="99">
        <f t="shared" si="11"/>
        <v>0</v>
      </c>
      <c r="J32" s="99"/>
      <c r="K32" s="99">
        <f t="shared" si="12"/>
        <v>0</v>
      </c>
    </row>
    <row r="33" spans="1:11" s="51" customFormat="1">
      <c r="A33" s="94">
        <f t="shared" si="6"/>
        <v>15</v>
      </c>
      <c r="B33" s="95"/>
      <c r="C33" s="100" t="s">
        <v>71</v>
      </c>
      <c r="D33" s="96" t="s">
        <v>42</v>
      </c>
      <c r="E33" s="47">
        <v>1</v>
      </c>
      <c r="F33" s="97"/>
      <c r="G33" s="98"/>
      <c r="H33" s="99"/>
      <c r="I33" s="99">
        <f t="shared" si="11"/>
        <v>0</v>
      </c>
      <c r="J33" s="99"/>
      <c r="K33" s="99">
        <f t="shared" si="12"/>
        <v>0</v>
      </c>
    </row>
    <row r="34" spans="1:11" s="51" customFormat="1">
      <c r="A34" s="94">
        <f t="shared" si="6"/>
        <v>16</v>
      </c>
      <c r="B34" s="95"/>
      <c r="C34" s="100" t="s">
        <v>72</v>
      </c>
      <c r="D34" s="96" t="s">
        <v>34</v>
      </c>
      <c r="E34" s="47">
        <v>1</v>
      </c>
      <c r="F34" s="97"/>
      <c r="G34" s="98"/>
      <c r="H34" s="99"/>
      <c r="I34" s="99">
        <f t="shared" si="11"/>
        <v>0</v>
      </c>
      <c r="J34" s="99"/>
      <c r="K34" s="99">
        <f t="shared" si="12"/>
        <v>0</v>
      </c>
    </row>
    <row r="35" spans="1:11" s="51" customFormat="1">
      <c r="A35" s="94">
        <f t="shared" si="6"/>
        <v>17</v>
      </c>
      <c r="B35" s="95"/>
      <c r="C35" s="100" t="s">
        <v>73</v>
      </c>
      <c r="D35" s="96" t="s">
        <v>34</v>
      </c>
      <c r="E35" s="47">
        <v>1</v>
      </c>
      <c r="F35" s="97"/>
      <c r="G35" s="98"/>
      <c r="H35" s="99"/>
      <c r="I35" s="99">
        <f t="shared" si="11"/>
        <v>0</v>
      </c>
      <c r="J35" s="99"/>
      <c r="K35" s="99">
        <f t="shared" si="12"/>
        <v>0</v>
      </c>
    </row>
    <row r="36" spans="1:11" s="51" customFormat="1">
      <c r="A36" s="94">
        <f t="shared" si="6"/>
        <v>18</v>
      </c>
      <c r="B36" s="95"/>
      <c r="C36" s="100" t="s">
        <v>74</v>
      </c>
      <c r="D36" s="96" t="s">
        <v>34</v>
      </c>
      <c r="E36" s="47">
        <v>1</v>
      </c>
      <c r="F36" s="97"/>
      <c r="G36" s="98"/>
      <c r="H36" s="99"/>
      <c r="I36" s="99">
        <f t="shared" si="11"/>
        <v>0</v>
      </c>
      <c r="J36" s="99"/>
      <c r="K36" s="99">
        <f t="shared" si="12"/>
        <v>0</v>
      </c>
    </row>
    <row r="37" spans="1:11" s="51" customFormat="1">
      <c r="A37" s="94">
        <f t="shared" si="6"/>
        <v>19</v>
      </c>
      <c r="B37" s="95"/>
      <c r="C37" s="100" t="s">
        <v>75</v>
      </c>
      <c r="D37" s="96" t="s">
        <v>34</v>
      </c>
      <c r="E37" s="47">
        <v>1</v>
      </c>
      <c r="F37" s="97"/>
      <c r="G37" s="98"/>
      <c r="H37" s="99"/>
      <c r="I37" s="99">
        <f t="shared" si="11"/>
        <v>0</v>
      </c>
      <c r="J37" s="99"/>
      <c r="K37" s="99">
        <f t="shared" si="12"/>
        <v>0</v>
      </c>
    </row>
    <row r="38" spans="1:11" s="51" customFormat="1" ht="13.5" customHeight="1">
      <c r="A38" s="94"/>
      <c r="B38" s="95"/>
      <c r="C38" s="118" t="s">
        <v>41</v>
      </c>
      <c r="D38" s="103"/>
      <c r="E38" s="48"/>
      <c r="F38" s="97"/>
      <c r="G38" s="98"/>
      <c r="H38" s="99"/>
      <c r="I38" s="117">
        <f>SUM(I31:I37)</f>
        <v>0</v>
      </c>
      <c r="J38" s="99"/>
      <c r="K38" s="117">
        <f>SUM(K31:K37)</f>
        <v>0</v>
      </c>
    </row>
    <row r="39" spans="1:11" s="51" customFormat="1" ht="13.5" customHeight="1">
      <c r="A39" s="94"/>
      <c r="B39" s="95"/>
      <c r="C39" s="100"/>
      <c r="D39" s="103"/>
      <c r="E39" s="48"/>
      <c r="F39" s="97"/>
      <c r="G39" s="98"/>
      <c r="H39" s="99"/>
      <c r="I39" s="99">
        <f t="shared" si="11"/>
        <v>0</v>
      </c>
      <c r="J39" s="99"/>
      <c r="K39" s="99">
        <f t="shared" si="12"/>
        <v>0</v>
      </c>
    </row>
    <row r="40" spans="1:11" s="51" customFormat="1" ht="13.5" customHeight="1">
      <c r="A40" s="94"/>
      <c r="B40" s="95"/>
      <c r="C40" s="119" t="s">
        <v>50</v>
      </c>
      <c r="D40" s="103"/>
      <c r="E40" s="48"/>
      <c r="F40" s="97"/>
      <c r="G40" s="98"/>
      <c r="H40" s="99"/>
      <c r="I40" s="99">
        <f t="shared" si="11"/>
        <v>0</v>
      </c>
      <c r="J40" s="99"/>
      <c r="K40" s="99">
        <f t="shared" si="12"/>
        <v>0</v>
      </c>
    </row>
    <row r="41" spans="1:11" s="51" customFormat="1">
      <c r="A41" s="94">
        <v>20</v>
      </c>
      <c r="B41" s="95"/>
      <c r="C41" s="100" t="s">
        <v>77</v>
      </c>
      <c r="D41" s="96" t="s">
        <v>42</v>
      </c>
      <c r="E41" s="47">
        <v>1</v>
      </c>
      <c r="F41" s="97"/>
      <c r="G41" s="98"/>
      <c r="H41" s="99"/>
      <c r="I41" s="99">
        <f t="shared" ref="I41:I44" si="15">E41*H41</f>
        <v>0</v>
      </c>
      <c r="J41" s="99"/>
      <c r="K41" s="99">
        <f t="shared" ref="K41:K44" si="16">E41*J41</f>
        <v>0</v>
      </c>
    </row>
    <row r="42" spans="1:11" s="51" customFormat="1">
      <c r="A42" s="94">
        <f t="shared" si="6"/>
        <v>21</v>
      </c>
      <c r="B42" s="95"/>
      <c r="C42" s="100" t="s">
        <v>73</v>
      </c>
      <c r="D42" s="96" t="s">
        <v>34</v>
      </c>
      <c r="E42" s="47">
        <v>1</v>
      </c>
      <c r="F42" s="97"/>
      <c r="G42" s="98"/>
      <c r="H42" s="99"/>
      <c r="I42" s="99">
        <f t="shared" si="15"/>
        <v>0</v>
      </c>
      <c r="J42" s="99"/>
      <c r="K42" s="99">
        <f t="shared" si="16"/>
        <v>0</v>
      </c>
    </row>
    <row r="43" spans="1:11" s="51" customFormat="1">
      <c r="A43" s="94">
        <f t="shared" si="6"/>
        <v>22</v>
      </c>
      <c r="B43" s="95"/>
      <c r="C43" s="100" t="s">
        <v>78</v>
      </c>
      <c r="D43" s="96" t="s">
        <v>34</v>
      </c>
      <c r="E43" s="47">
        <v>1</v>
      </c>
      <c r="F43" s="97"/>
      <c r="G43" s="98"/>
      <c r="H43" s="99"/>
      <c r="I43" s="99">
        <f t="shared" si="15"/>
        <v>0</v>
      </c>
      <c r="J43" s="99"/>
      <c r="K43" s="99">
        <f t="shared" si="16"/>
        <v>0</v>
      </c>
    </row>
    <row r="44" spans="1:11" s="51" customFormat="1">
      <c r="A44" s="94">
        <f t="shared" si="6"/>
        <v>23</v>
      </c>
      <c r="B44" s="95"/>
      <c r="C44" s="100" t="s">
        <v>75</v>
      </c>
      <c r="D44" s="96" t="s">
        <v>34</v>
      </c>
      <c r="E44" s="47">
        <v>1</v>
      </c>
      <c r="F44" s="97"/>
      <c r="G44" s="98"/>
      <c r="H44" s="99"/>
      <c r="I44" s="99">
        <f t="shared" si="15"/>
        <v>0</v>
      </c>
      <c r="J44" s="99"/>
      <c r="K44" s="99">
        <f t="shared" si="16"/>
        <v>0</v>
      </c>
    </row>
    <row r="45" spans="1:11" s="51" customFormat="1" ht="13.5" customHeight="1">
      <c r="A45" s="94"/>
      <c r="B45" s="95"/>
      <c r="C45" s="118" t="s">
        <v>41</v>
      </c>
      <c r="D45" s="96"/>
      <c r="E45" s="48"/>
      <c r="F45" s="97"/>
      <c r="G45" s="98"/>
      <c r="H45" s="99"/>
      <c r="I45" s="117">
        <f>SUM(I41:I44)</f>
        <v>0</v>
      </c>
      <c r="J45" s="99"/>
      <c r="K45" s="117">
        <f>SUM(K39:K44)</f>
        <v>0</v>
      </c>
    </row>
    <row r="46" spans="1:11" s="51" customFormat="1" ht="13.5" customHeight="1">
      <c r="A46" s="94"/>
      <c r="B46" s="95"/>
      <c r="C46" s="102"/>
      <c r="D46" s="96"/>
      <c r="E46" s="48"/>
      <c r="F46" s="97"/>
      <c r="G46" s="98"/>
      <c r="H46" s="99"/>
      <c r="I46" s="99">
        <f t="shared" ref="I46:I57" si="17">E46*H46</f>
        <v>0</v>
      </c>
      <c r="J46" s="99"/>
      <c r="K46" s="99">
        <f t="shared" ref="K46:K57" si="18">E46*J46</f>
        <v>0</v>
      </c>
    </row>
    <row r="47" spans="1:11" s="51" customFormat="1">
      <c r="A47" s="94"/>
      <c r="B47" s="95"/>
      <c r="C47" s="118" t="s">
        <v>51</v>
      </c>
      <c r="D47" s="103"/>
      <c r="E47" s="48"/>
      <c r="F47" s="97"/>
      <c r="G47" s="98"/>
      <c r="H47" s="99"/>
      <c r="I47" s="99">
        <f t="shared" si="17"/>
        <v>0</v>
      </c>
      <c r="J47" s="99"/>
      <c r="K47" s="99">
        <f t="shared" si="18"/>
        <v>0</v>
      </c>
    </row>
    <row r="48" spans="1:11" s="51" customFormat="1" ht="13.5" customHeight="1">
      <c r="A48" s="94">
        <v>24</v>
      </c>
      <c r="B48" s="95"/>
      <c r="C48" s="100" t="s">
        <v>84</v>
      </c>
      <c r="D48" s="103" t="s">
        <v>35</v>
      </c>
      <c r="E48" s="48">
        <v>283</v>
      </c>
      <c r="F48" s="97"/>
      <c r="G48" s="98"/>
      <c r="H48" s="99"/>
      <c r="I48" s="99">
        <f>E48*H48</f>
        <v>0</v>
      </c>
      <c r="J48" s="99"/>
      <c r="K48" s="99">
        <f>E48*J48</f>
        <v>0</v>
      </c>
    </row>
    <row r="49" spans="1:11" s="51" customFormat="1" ht="21">
      <c r="A49" s="94">
        <f t="shared" si="6"/>
        <v>25</v>
      </c>
      <c r="B49" s="95"/>
      <c r="C49" s="100" t="s">
        <v>85</v>
      </c>
      <c r="D49" s="103" t="s">
        <v>35</v>
      </c>
      <c r="E49" s="48">
        <v>706</v>
      </c>
      <c r="F49" s="97"/>
      <c r="G49" s="98"/>
      <c r="H49" s="99"/>
      <c r="I49" s="99">
        <f t="shared" ref="I49:I56" si="19">E49*H49</f>
        <v>0</v>
      </c>
      <c r="J49" s="99"/>
      <c r="K49" s="99">
        <f t="shared" ref="K49:K56" si="20">E49*J49</f>
        <v>0</v>
      </c>
    </row>
    <row r="50" spans="1:11" s="51" customFormat="1" ht="13.5" customHeight="1">
      <c r="A50" s="94">
        <f t="shared" si="6"/>
        <v>26</v>
      </c>
      <c r="B50" s="95"/>
      <c r="C50" s="102" t="s">
        <v>62</v>
      </c>
      <c r="D50" s="103" t="s">
        <v>35</v>
      </c>
      <c r="E50" s="48">
        <v>1059</v>
      </c>
      <c r="F50" s="97"/>
      <c r="G50" s="98"/>
      <c r="H50" s="99"/>
      <c r="I50" s="99">
        <f t="shared" si="19"/>
        <v>0</v>
      </c>
      <c r="J50" s="99"/>
      <c r="K50" s="99">
        <f t="shared" si="20"/>
        <v>0</v>
      </c>
    </row>
    <row r="51" spans="1:11" s="51" customFormat="1" ht="21">
      <c r="A51" s="94">
        <f t="shared" si="6"/>
        <v>27</v>
      </c>
      <c r="B51" s="95"/>
      <c r="C51" s="100" t="s">
        <v>63</v>
      </c>
      <c r="D51" s="103" t="s">
        <v>35</v>
      </c>
      <c r="E51" s="48">
        <v>566</v>
      </c>
      <c r="F51" s="97"/>
      <c r="G51" s="98"/>
      <c r="H51" s="99"/>
      <c r="I51" s="99">
        <f t="shared" si="19"/>
        <v>0</v>
      </c>
      <c r="J51" s="99"/>
      <c r="K51" s="99">
        <f t="shared" si="20"/>
        <v>0</v>
      </c>
    </row>
    <row r="52" spans="1:11" s="51" customFormat="1" ht="13.5" customHeight="1">
      <c r="A52" s="94">
        <f t="shared" si="6"/>
        <v>28</v>
      </c>
      <c r="B52" s="95"/>
      <c r="C52" s="100" t="s">
        <v>55</v>
      </c>
      <c r="D52" s="103" t="s">
        <v>35</v>
      </c>
      <c r="E52" s="48">
        <v>1490</v>
      </c>
      <c r="F52" s="97"/>
      <c r="G52" s="98"/>
      <c r="H52" s="99"/>
      <c r="I52" s="99">
        <f t="shared" si="19"/>
        <v>0</v>
      </c>
      <c r="J52" s="99"/>
      <c r="K52" s="99">
        <f t="shared" si="20"/>
        <v>0</v>
      </c>
    </row>
    <row r="53" spans="1:11" s="51" customFormat="1" ht="14.25" customHeight="1">
      <c r="A53" s="94">
        <f t="shared" si="6"/>
        <v>29</v>
      </c>
      <c r="B53" s="95"/>
      <c r="C53" s="100" t="s">
        <v>60</v>
      </c>
      <c r="D53" s="103" t="s">
        <v>35</v>
      </c>
      <c r="E53" s="48">
        <v>275</v>
      </c>
      <c r="F53" s="97"/>
      <c r="G53" s="98"/>
      <c r="H53" s="99"/>
      <c r="I53" s="99">
        <f>E53*H53</f>
        <v>0</v>
      </c>
      <c r="J53" s="99"/>
      <c r="K53" s="99">
        <f>E53*J53</f>
        <v>0</v>
      </c>
    </row>
    <row r="54" spans="1:11" s="51" customFormat="1" ht="13.5" customHeight="1">
      <c r="A54" s="94">
        <f t="shared" si="6"/>
        <v>30</v>
      </c>
      <c r="B54" s="95"/>
      <c r="C54" s="100" t="s">
        <v>56</v>
      </c>
      <c r="D54" s="103" t="s">
        <v>42</v>
      </c>
      <c r="E54" s="48">
        <v>1</v>
      </c>
      <c r="F54" s="97"/>
      <c r="G54" s="98"/>
      <c r="H54" s="99"/>
      <c r="I54" s="99">
        <f t="shared" si="19"/>
        <v>0</v>
      </c>
      <c r="J54" s="99"/>
      <c r="K54" s="99">
        <f t="shared" si="20"/>
        <v>0</v>
      </c>
    </row>
    <row r="55" spans="1:11" s="51" customFormat="1" ht="13.5" customHeight="1">
      <c r="A55" s="94">
        <f t="shared" si="6"/>
        <v>31</v>
      </c>
      <c r="B55" s="95"/>
      <c r="C55" s="100" t="s">
        <v>59</v>
      </c>
      <c r="D55" s="103" t="s">
        <v>42</v>
      </c>
      <c r="E55" s="48">
        <v>1</v>
      </c>
      <c r="F55" s="97"/>
      <c r="G55" s="98"/>
      <c r="H55" s="99"/>
      <c r="I55" s="99">
        <f>E55*H55</f>
        <v>0</v>
      </c>
      <c r="J55" s="99"/>
      <c r="K55" s="99">
        <f>E55*J55</f>
        <v>0</v>
      </c>
    </row>
    <row r="56" spans="1:11" s="51" customFormat="1" ht="13.5" customHeight="1">
      <c r="A56" s="94">
        <f t="shared" si="6"/>
        <v>32</v>
      </c>
      <c r="B56" s="95"/>
      <c r="C56" s="100" t="s">
        <v>54</v>
      </c>
      <c r="D56" s="96" t="s">
        <v>34</v>
      </c>
      <c r="E56" s="48">
        <v>10</v>
      </c>
      <c r="F56" s="97"/>
      <c r="G56" s="98"/>
      <c r="H56" s="99"/>
      <c r="I56" s="99">
        <f t="shared" si="19"/>
        <v>0</v>
      </c>
      <c r="J56" s="99"/>
      <c r="K56" s="99">
        <f t="shared" si="20"/>
        <v>0</v>
      </c>
    </row>
    <row r="57" spans="1:11" s="51" customFormat="1" ht="13.5" customHeight="1">
      <c r="A57" s="94">
        <f t="shared" si="6"/>
        <v>33</v>
      </c>
      <c r="B57" s="95"/>
      <c r="C57" s="100" t="s">
        <v>86</v>
      </c>
      <c r="D57" s="103" t="s">
        <v>34</v>
      </c>
      <c r="E57" s="48">
        <v>8</v>
      </c>
      <c r="F57" s="97"/>
      <c r="G57" s="98"/>
      <c r="H57" s="99"/>
      <c r="I57" s="99">
        <f t="shared" si="17"/>
        <v>0</v>
      </c>
      <c r="J57" s="99"/>
      <c r="K57" s="99">
        <f t="shared" si="18"/>
        <v>0</v>
      </c>
    </row>
    <row r="58" spans="1:11" s="51" customFormat="1">
      <c r="A58" s="94">
        <f t="shared" si="6"/>
        <v>34</v>
      </c>
      <c r="B58" s="95"/>
      <c r="C58" s="100" t="s">
        <v>57</v>
      </c>
      <c r="D58" s="96" t="s">
        <v>34</v>
      </c>
      <c r="E58" s="47">
        <v>1</v>
      </c>
      <c r="F58" s="97"/>
      <c r="G58" s="98"/>
      <c r="H58" s="99"/>
      <c r="I58" s="99">
        <f t="shared" si="11"/>
        <v>0</v>
      </c>
      <c r="J58" s="99"/>
      <c r="K58" s="99">
        <f t="shared" si="12"/>
        <v>0</v>
      </c>
    </row>
    <row r="59" spans="1:11" s="51" customFormat="1">
      <c r="A59" s="94">
        <f t="shared" si="6"/>
        <v>35</v>
      </c>
      <c r="B59" s="95"/>
      <c r="C59" s="100" t="s">
        <v>64</v>
      </c>
      <c r="D59" s="96" t="s">
        <v>34</v>
      </c>
      <c r="E59" s="47">
        <v>1</v>
      </c>
      <c r="F59" s="97"/>
      <c r="G59" s="98"/>
      <c r="H59" s="99"/>
      <c r="I59" s="99">
        <f t="shared" si="11"/>
        <v>0</v>
      </c>
      <c r="J59" s="99"/>
      <c r="K59" s="99">
        <f t="shared" si="12"/>
        <v>0</v>
      </c>
    </row>
    <row r="60" spans="1:11" s="51" customFormat="1">
      <c r="A60" s="94">
        <f t="shared" si="6"/>
        <v>36</v>
      </c>
      <c r="B60" s="95"/>
      <c r="C60" s="100" t="s">
        <v>81</v>
      </c>
      <c r="D60" s="96" t="s">
        <v>42</v>
      </c>
      <c r="E60" s="47">
        <v>1</v>
      </c>
      <c r="F60" s="97"/>
      <c r="G60" s="98"/>
      <c r="H60" s="99"/>
      <c r="I60" s="99">
        <f t="shared" si="11"/>
        <v>0</v>
      </c>
      <c r="J60" s="99"/>
      <c r="K60" s="99">
        <f t="shared" si="12"/>
        <v>0</v>
      </c>
    </row>
    <row r="61" spans="1:11" s="51" customFormat="1" ht="21">
      <c r="A61" s="94">
        <f t="shared" si="6"/>
        <v>37</v>
      </c>
      <c r="B61" s="95"/>
      <c r="C61" s="125" t="s">
        <v>79</v>
      </c>
      <c r="D61" s="103" t="s">
        <v>42</v>
      </c>
      <c r="E61" s="48">
        <v>1</v>
      </c>
      <c r="F61" s="97"/>
      <c r="G61" s="98"/>
      <c r="H61" s="99"/>
      <c r="I61" s="99">
        <f t="shared" si="11"/>
        <v>0</v>
      </c>
      <c r="J61" s="99"/>
      <c r="K61" s="99">
        <f t="shared" si="12"/>
        <v>0</v>
      </c>
    </row>
    <row r="62" spans="1:11" s="51" customFormat="1">
      <c r="A62" s="94">
        <f t="shared" si="6"/>
        <v>38</v>
      </c>
      <c r="B62" s="95"/>
      <c r="C62" s="100" t="s">
        <v>80</v>
      </c>
      <c r="D62" s="96" t="s">
        <v>42</v>
      </c>
      <c r="E62" s="47">
        <v>1</v>
      </c>
      <c r="F62" s="97"/>
      <c r="G62" s="98"/>
      <c r="H62" s="99"/>
      <c r="I62" s="99">
        <f t="shared" si="11"/>
        <v>0</v>
      </c>
      <c r="J62" s="99"/>
      <c r="K62" s="99">
        <f t="shared" si="12"/>
        <v>0</v>
      </c>
    </row>
    <row r="63" spans="1:11" s="51" customFormat="1">
      <c r="A63" s="94">
        <f t="shared" si="6"/>
        <v>39</v>
      </c>
      <c r="B63" s="95"/>
      <c r="C63" s="102" t="s">
        <v>58</v>
      </c>
      <c r="D63" s="103" t="s">
        <v>42</v>
      </c>
      <c r="E63" s="48">
        <v>1</v>
      </c>
      <c r="F63" s="97"/>
      <c r="G63" s="98"/>
      <c r="H63" s="99"/>
      <c r="I63" s="99">
        <f t="shared" ref="I63:I64" si="21">E63*H63</f>
        <v>0</v>
      </c>
      <c r="J63" s="99"/>
      <c r="K63" s="99">
        <f t="shared" ref="K63:K64" si="22">E63*J63</f>
        <v>0</v>
      </c>
    </row>
    <row r="64" spans="1:11" s="51" customFormat="1">
      <c r="A64" s="94">
        <f t="shared" si="6"/>
        <v>40</v>
      </c>
      <c r="B64" s="95"/>
      <c r="C64" s="100" t="s">
        <v>75</v>
      </c>
      <c r="D64" s="96" t="s">
        <v>34</v>
      </c>
      <c r="E64" s="47">
        <v>1</v>
      </c>
      <c r="F64" s="97"/>
      <c r="G64" s="98"/>
      <c r="H64" s="99"/>
      <c r="I64" s="99">
        <f t="shared" si="21"/>
        <v>0</v>
      </c>
      <c r="J64" s="99"/>
      <c r="K64" s="99">
        <f t="shared" si="22"/>
        <v>0</v>
      </c>
    </row>
    <row r="65" spans="1:11" s="51" customFormat="1">
      <c r="A65" s="94"/>
      <c r="B65" s="95"/>
      <c r="C65" s="118" t="s">
        <v>41</v>
      </c>
      <c r="D65" s="103"/>
      <c r="E65" s="48"/>
      <c r="F65" s="97"/>
      <c r="G65" s="98"/>
      <c r="H65" s="99"/>
      <c r="I65" s="117">
        <f>SUM(I49:I64)</f>
        <v>0</v>
      </c>
      <c r="J65" s="99"/>
      <c r="K65" s="117">
        <f>SUM(K48:K64)</f>
        <v>0</v>
      </c>
    </row>
    <row r="66" spans="1:11" s="51" customFormat="1" ht="13.5" customHeight="1">
      <c r="A66" s="94"/>
      <c r="B66" s="95"/>
      <c r="C66" s="102"/>
      <c r="D66" s="103"/>
      <c r="E66" s="48"/>
      <c r="F66" s="97"/>
      <c r="G66" s="98"/>
      <c r="H66" s="99"/>
      <c r="I66" s="99">
        <f t="shared" si="11"/>
        <v>0</v>
      </c>
      <c r="J66" s="99"/>
      <c r="K66" s="99">
        <f t="shared" si="12"/>
        <v>0</v>
      </c>
    </row>
    <row r="67" spans="1:11" s="51" customFormat="1" ht="13.5" customHeight="1">
      <c r="A67" s="94"/>
      <c r="B67" s="95"/>
      <c r="C67" s="119" t="s">
        <v>82</v>
      </c>
      <c r="D67" s="103"/>
      <c r="E67" s="48"/>
      <c r="F67" s="97"/>
      <c r="G67" s="98"/>
      <c r="H67" s="99"/>
      <c r="I67" s="99">
        <f>E67*H67</f>
        <v>0</v>
      </c>
      <c r="J67" s="99"/>
      <c r="K67" s="99">
        <f>E67*J67</f>
        <v>0</v>
      </c>
    </row>
    <row r="68" spans="1:11" s="51" customFormat="1">
      <c r="A68" s="94">
        <v>41</v>
      </c>
      <c r="B68" s="95"/>
      <c r="C68" s="100" t="s">
        <v>71</v>
      </c>
      <c r="D68" s="96" t="s">
        <v>42</v>
      </c>
      <c r="E68" s="47">
        <v>1</v>
      </c>
      <c r="F68" s="97"/>
      <c r="G68" s="98"/>
      <c r="H68" s="99"/>
      <c r="I68" s="99">
        <f t="shared" ref="I68:I72" si="23">E68*H68</f>
        <v>0</v>
      </c>
      <c r="J68" s="99"/>
      <c r="K68" s="99">
        <f t="shared" ref="K68:K72" si="24">E68*J68</f>
        <v>0</v>
      </c>
    </row>
    <row r="69" spans="1:11" s="51" customFormat="1">
      <c r="A69" s="94">
        <f t="shared" si="6"/>
        <v>42</v>
      </c>
      <c r="B69" s="95"/>
      <c r="C69" s="100" t="s">
        <v>72</v>
      </c>
      <c r="D69" s="96" t="s">
        <v>34</v>
      </c>
      <c r="E69" s="47">
        <v>1</v>
      </c>
      <c r="F69" s="97"/>
      <c r="G69" s="98"/>
      <c r="H69" s="99"/>
      <c r="I69" s="99">
        <f t="shared" si="23"/>
        <v>0</v>
      </c>
      <c r="J69" s="99"/>
      <c r="K69" s="99">
        <f t="shared" si="24"/>
        <v>0</v>
      </c>
    </row>
    <row r="70" spans="1:11" s="51" customFormat="1">
      <c r="A70" s="94">
        <f t="shared" si="6"/>
        <v>43</v>
      </c>
      <c r="B70" s="95"/>
      <c r="C70" s="100" t="s">
        <v>73</v>
      </c>
      <c r="D70" s="96" t="s">
        <v>34</v>
      </c>
      <c r="E70" s="47">
        <v>1</v>
      </c>
      <c r="F70" s="97"/>
      <c r="G70" s="98"/>
      <c r="H70" s="99"/>
      <c r="I70" s="99">
        <f t="shared" si="23"/>
        <v>0</v>
      </c>
      <c r="J70" s="99"/>
      <c r="K70" s="99">
        <f t="shared" si="24"/>
        <v>0</v>
      </c>
    </row>
    <row r="71" spans="1:11" s="51" customFormat="1">
      <c r="A71" s="94">
        <f t="shared" si="6"/>
        <v>44</v>
      </c>
      <c r="B71" s="95"/>
      <c r="C71" s="100" t="s">
        <v>74</v>
      </c>
      <c r="D71" s="96" t="s">
        <v>34</v>
      </c>
      <c r="E71" s="47">
        <v>1</v>
      </c>
      <c r="F71" s="97"/>
      <c r="G71" s="98"/>
      <c r="H71" s="99"/>
      <c r="I71" s="99">
        <f t="shared" si="23"/>
        <v>0</v>
      </c>
      <c r="J71" s="99"/>
      <c r="K71" s="99">
        <f t="shared" si="24"/>
        <v>0</v>
      </c>
    </row>
    <row r="72" spans="1:11" s="51" customFormat="1">
      <c r="A72" s="94">
        <f t="shared" si="6"/>
        <v>45</v>
      </c>
      <c r="B72" s="95"/>
      <c r="C72" s="100" t="s">
        <v>75</v>
      </c>
      <c r="D72" s="96" t="s">
        <v>34</v>
      </c>
      <c r="E72" s="47">
        <v>1</v>
      </c>
      <c r="F72" s="97"/>
      <c r="G72" s="98"/>
      <c r="H72" s="99"/>
      <c r="I72" s="99">
        <f t="shared" si="23"/>
        <v>0</v>
      </c>
      <c r="J72" s="99"/>
      <c r="K72" s="99">
        <f t="shared" si="24"/>
        <v>0</v>
      </c>
    </row>
    <row r="73" spans="1:11" s="51" customFormat="1" ht="13.5" customHeight="1">
      <c r="A73" s="94"/>
      <c r="B73" s="95"/>
      <c r="C73" s="118" t="s">
        <v>41</v>
      </c>
      <c r="D73" s="96"/>
      <c r="E73" s="48"/>
      <c r="F73" s="97"/>
      <c r="G73" s="98"/>
      <c r="H73" s="99"/>
      <c r="I73" s="117">
        <f>SUM(I67:I72)</f>
        <v>0</v>
      </c>
      <c r="J73" s="99"/>
      <c r="K73" s="117">
        <f>SUM(K68:K72)</f>
        <v>0</v>
      </c>
    </row>
    <row r="74" spans="1:11" s="51" customFormat="1" ht="13.5" customHeight="1">
      <c r="A74" s="94"/>
      <c r="B74" s="95"/>
      <c r="C74" s="100"/>
      <c r="D74" s="96"/>
      <c r="E74" s="47"/>
      <c r="F74" s="97"/>
      <c r="G74" s="98"/>
      <c r="H74" s="99"/>
      <c r="I74" s="99">
        <f>E74*H74</f>
        <v>0</v>
      </c>
      <c r="J74" s="99"/>
      <c r="K74" s="99">
        <f>E74*J74</f>
        <v>0</v>
      </c>
    </row>
    <row r="75" spans="1:11" s="51" customFormat="1" ht="13.5" customHeight="1">
      <c r="A75" s="94"/>
      <c r="B75" s="95"/>
      <c r="C75" s="119" t="s">
        <v>65</v>
      </c>
      <c r="D75" s="103"/>
      <c r="E75" s="48"/>
      <c r="F75" s="97"/>
      <c r="G75" s="98"/>
      <c r="H75" s="99"/>
      <c r="I75" s="99">
        <f t="shared" ref="I75:I80" si="25">E75*H75</f>
        <v>0</v>
      </c>
      <c r="J75" s="99"/>
      <c r="K75" s="99">
        <f t="shared" ref="K75:K80" si="26">E75*J75</f>
        <v>0</v>
      </c>
    </row>
    <row r="76" spans="1:11" s="51" customFormat="1">
      <c r="A76" s="94">
        <v>46</v>
      </c>
      <c r="B76" s="95"/>
      <c r="C76" s="100" t="s">
        <v>71</v>
      </c>
      <c r="D76" s="96" t="s">
        <v>42</v>
      </c>
      <c r="E76" s="47">
        <v>1</v>
      </c>
      <c r="F76" s="97"/>
      <c r="G76" s="98"/>
      <c r="H76" s="99"/>
      <c r="I76" s="99">
        <f t="shared" si="25"/>
        <v>0</v>
      </c>
      <c r="J76" s="99"/>
      <c r="K76" s="99">
        <f t="shared" si="26"/>
        <v>0</v>
      </c>
    </row>
    <row r="77" spans="1:11" s="51" customFormat="1">
      <c r="A77" s="94">
        <f t="shared" si="6"/>
        <v>47</v>
      </c>
      <c r="B77" s="95"/>
      <c r="C77" s="100" t="s">
        <v>72</v>
      </c>
      <c r="D77" s="96" t="s">
        <v>34</v>
      </c>
      <c r="E77" s="47">
        <v>1</v>
      </c>
      <c r="F77" s="97"/>
      <c r="G77" s="98"/>
      <c r="H77" s="99"/>
      <c r="I77" s="99">
        <f t="shared" si="25"/>
        <v>0</v>
      </c>
      <c r="J77" s="99"/>
      <c r="K77" s="99">
        <f t="shared" si="26"/>
        <v>0</v>
      </c>
    </row>
    <row r="78" spans="1:11" s="51" customFormat="1">
      <c r="A78" s="94">
        <f t="shared" si="6"/>
        <v>48</v>
      </c>
      <c r="B78" s="95"/>
      <c r="C78" s="100" t="s">
        <v>73</v>
      </c>
      <c r="D78" s="96" t="s">
        <v>34</v>
      </c>
      <c r="E78" s="47">
        <v>1</v>
      </c>
      <c r="F78" s="97"/>
      <c r="G78" s="98"/>
      <c r="H78" s="99"/>
      <c r="I78" s="99">
        <f t="shared" si="25"/>
        <v>0</v>
      </c>
      <c r="J78" s="99"/>
      <c r="K78" s="99">
        <f t="shared" si="26"/>
        <v>0</v>
      </c>
    </row>
    <row r="79" spans="1:11" s="51" customFormat="1">
      <c r="A79" s="94">
        <f t="shared" ref="A79:A96" si="27">A78+1</f>
        <v>49</v>
      </c>
      <c r="B79" s="95"/>
      <c r="C79" s="100" t="s">
        <v>74</v>
      </c>
      <c r="D79" s="96" t="s">
        <v>34</v>
      </c>
      <c r="E79" s="47">
        <v>1</v>
      </c>
      <c r="F79" s="97"/>
      <c r="G79" s="98"/>
      <c r="H79" s="99"/>
      <c r="I79" s="99">
        <f t="shared" si="25"/>
        <v>0</v>
      </c>
      <c r="J79" s="99"/>
      <c r="K79" s="99">
        <f t="shared" si="26"/>
        <v>0</v>
      </c>
    </row>
    <row r="80" spans="1:11" s="51" customFormat="1">
      <c r="A80" s="94">
        <f t="shared" si="27"/>
        <v>50</v>
      </c>
      <c r="B80" s="95"/>
      <c r="C80" s="100" t="s">
        <v>75</v>
      </c>
      <c r="D80" s="96" t="s">
        <v>34</v>
      </c>
      <c r="E80" s="47">
        <v>1</v>
      </c>
      <c r="F80" s="97"/>
      <c r="G80" s="98"/>
      <c r="H80" s="99"/>
      <c r="I80" s="99">
        <f t="shared" si="25"/>
        <v>0</v>
      </c>
      <c r="J80" s="99"/>
      <c r="K80" s="99">
        <f t="shared" si="26"/>
        <v>0</v>
      </c>
    </row>
    <row r="81" spans="1:11" s="51" customFormat="1" ht="13.5" customHeight="1">
      <c r="A81" s="94"/>
      <c r="B81" s="95"/>
      <c r="C81" s="118" t="s">
        <v>41</v>
      </c>
      <c r="D81" s="96"/>
      <c r="E81" s="48"/>
      <c r="F81" s="97"/>
      <c r="G81" s="98"/>
      <c r="H81" s="99"/>
      <c r="I81" s="117">
        <f>SUM(I76:I80)</f>
        <v>0</v>
      </c>
      <c r="J81" s="99"/>
      <c r="K81" s="117">
        <f>SUM(K76:K80)</f>
        <v>0</v>
      </c>
    </row>
    <row r="82" spans="1:11" s="51" customFormat="1" ht="13.5" customHeight="1">
      <c r="A82" s="94"/>
      <c r="B82" s="95"/>
      <c r="C82" s="116"/>
      <c r="D82" s="96"/>
      <c r="E82" s="48"/>
      <c r="F82" s="97"/>
      <c r="G82" s="98"/>
      <c r="H82" s="99"/>
      <c r="I82" s="99">
        <f t="shared" si="11"/>
        <v>0</v>
      </c>
      <c r="J82" s="99"/>
      <c r="K82" s="99">
        <f t="shared" si="12"/>
        <v>0</v>
      </c>
    </row>
    <row r="83" spans="1:11" s="51" customFormat="1" ht="13.5" customHeight="1">
      <c r="A83" s="94"/>
      <c r="B83" s="95"/>
      <c r="C83" s="118" t="s">
        <v>52</v>
      </c>
      <c r="D83" s="96"/>
      <c r="E83" s="48"/>
      <c r="F83" s="97"/>
      <c r="G83" s="98"/>
      <c r="H83" s="99"/>
      <c r="I83" s="99">
        <f t="shared" si="2"/>
        <v>0</v>
      </c>
      <c r="J83" s="99"/>
      <c r="K83" s="99">
        <f t="shared" si="3"/>
        <v>0</v>
      </c>
    </row>
    <row r="84" spans="1:11" s="51" customFormat="1" ht="13.5" customHeight="1">
      <c r="A84" s="94">
        <v>51</v>
      </c>
      <c r="B84" s="95"/>
      <c r="C84" s="100" t="s">
        <v>67</v>
      </c>
      <c r="D84" s="96" t="s">
        <v>42</v>
      </c>
      <c r="E84" s="47">
        <v>1</v>
      </c>
      <c r="F84" s="97"/>
      <c r="G84" s="98"/>
      <c r="H84" s="99"/>
      <c r="I84" s="99">
        <f t="shared" si="2"/>
        <v>0</v>
      </c>
      <c r="J84" s="99"/>
      <c r="K84" s="99">
        <f t="shared" si="3"/>
        <v>0</v>
      </c>
    </row>
    <row r="85" spans="1:11" s="51" customFormat="1" ht="13.5" customHeight="1">
      <c r="A85" s="94">
        <f t="shared" si="27"/>
        <v>52</v>
      </c>
      <c r="B85" s="95"/>
      <c r="C85" s="100" t="s">
        <v>61</v>
      </c>
      <c r="D85" s="96" t="s">
        <v>34</v>
      </c>
      <c r="E85" s="48">
        <v>1</v>
      </c>
      <c r="F85" s="97"/>
      <c r="G85" s="98"/>
      <c r="H85" s="99"/>
      <c r="I85" s="99">
        <f t="shared" si="2"/>
        <v>0</v>
      </c>
      <c r="J85" s="99"/>
      <c r="K85" s="99">
        <f t="shared" si="3"/>
        <v>0</v>
      </c>
    </row>
    <row r="86" spans="1:11" s="51" customFormat="1">
      <c r="A86" s="94">
        <f t="shared" si="27"/>
        <v>53</v>
      </c>
      <c r="B86" s="95"/>
      <c r="C86" s="100" t="s">
        <v>71</v>
      </c>
      <c r="D86" s="96" t="s">
        <v>42</v>
      </c>
      <c r="E86" s="47">
        <v>1</v>
      </c>
      <c r="F86" s="97"/>
      <c r="G86" s="98"/>
      <c r="H86" s="99"/>
      <c r="I86" s="99">
        <f t="shared" si="2"/>
        <v>0</v>
      </c>
      <c r="J86" s="99"/>
      <c r="K86" s="99">
        <f t="shared" si="3"/>
        <v>0</v>
      </c>
    </row>
    <row r="87" spans="1:11" s="51" customFormat="1">
      <c r="A87" s="94">
        <f t="shared" si="27"/>
        <v>54</v>
      </c>
      <c r="B87" s="95"/>
      <c r="C87" s="100" t="s">
        <v>72</v>
      </c>
      <c r="D87" s="96" t="s">
        <v>34</v>
      </c>
      <c r="E87" s="47">
        <v>1</v>
      </c>
      <c r="F87" s="97"/>
      <c r="G87" s="98"/>
      <c r="H87" s="99"/>
      <c r="I87" s="99">
        <f t="shared" si="2"/>
        <v>0</v>
      </c>
      <c r="J87" s="99"/>
      <c r="K87" s="99">
        <f t="shared" si="3"/>
        <v>0</v>
      </c>
    </row>
    <row r="88" spans="1:11" s="51" customFormat="1">
      <c r="A88" s="94">
        <f t="shared" si="27"/>
        <v>55</v>
      </c>
      <c r="B88" s="95"/>
      <c r="C88" s="100" t="s">
        <v>73</v>
      </c>
      <c r="D88" s="96" t="s">
        <v>34</v>
      </c>
      <c r="E88" s="47">
        <v>1</v>
      </c>
      <c r="F88" s="97"/>
      <c r="G88" s="98"/>
      <c r="H88" s="99"/>
      <c r="I88" s="99">
        <f t="shared" si="2"/>
        <v>0</v>
      </c>
      <c r="J88" s="99"/>
      <c r="K88" s="99">
        <f t="shared" si="3"/>
        <v>0</v>
      </c>
    </row>
    <row r="89" spans="1:11" s="51" customFormat="1">
      <c r="A89" s="94">
        <f t="shared" si="27"/>
        <v>56</v>
      </c>
      <c r="B89" s="95"/>
      <c r="C89" s="100" t="s">
        <v>74</v>
      </c>
      <c r="D89" s="96" t="s">
        <v>34</v>
      </c>
      <c r="E89" s="47">
        <v>1</v>
      </c>
      <c r="F89" s="97"/>
      <c r="G89" s="98"/>
      <c r="H89" s="99"/>
      <c r="I89" s="99">
        <f t="shared" si="2"/>
        <v>0</v>
      </c>
      <c r="J89" s="99"/>
      <c r="K89" s="99">
        <f t="shared" si="3"/>
        <v>0</v>
      </c>
    </row>
    <row r="90" spans="1:11" s="51" customFormat="1">
      <c r="A90" s="94">
        <f t="shared" si="27"/>
        <v>57</v>
      </c>
      <c r="B90" s="95"/>
      <c r="C90" s="100" t="s">
        <v>75</v>
      </c>
      <c r="D90" s="96" t="s">
        <v>34</v>
      </c>
      <c r="E90" s="47">
        <v>1</v>
      </c>
      <c r="F90" s="97"/>
      <c r="G90" s="98"/>
      <c r="H90" s="99"/>
      <c r="I90" s="99">
        <f t="shared" si="2"/>
        <v>0</v>
      </c>
      <c r="J90" s="99"/>
      <c r="K90" s="99">
        <f t="shared" si="3"/>
        <v>0</v>
      </c>
    </row>
    <row r="91" spans="1:11" s="51" customFormat="1" ht="13.5" customHeight="1">
      <c r="A91" s="94"/>
      <c r="B91" s="95"/>
      <c r="C91" s="118" t="s">
        <v>41</v>
      </c>
      <c r="D91" s="103"/>
      <c r="E91" s="48"/>
      <c r="F91" s="97"/>
      <c r="G91" s="98"/>
      <c r="H91" s="99"/>
      <c r="I91" s="117">
        <f>SUM(I84:I90)</f>
        <v>0</v>
      </c>
      <c r="J91" s="99"/>
      <c r="K91" s="117">
        <f>SUM(K82:K90)</f>
        <v>0</v>
      </c>
    </row>
    <row r="92" spans="1:11" s="51" customFormat="1" ht="13.5" customHeight="1">
      <c r="A92" s="94"/>
      <c r="B92" s="95"/>
      <c r="C92" s="100"/>
      <c r="D92" s="103"/>
      <c r="E92" s="48"/>
      <c r="F92" s="97"/>
      <c r="G92" s="98"/>
      <c r="H92" s="99"/>
      <c r="I92" s="99">
        <f t="shared" si="2"/>
        <v>0</v>
      </c>
      <c r="J92" s="99"/>
      <c r="K92" s="99">
        <f t="shared" si="3"/>
        <v>0</v>
      </c>
    </row>
    <row r="93" spans="1:11" s="51" customFormat="1" ht="13.5" customHeight="1">
      <c r="A93" s="94"/>
      <c r="B93" s="95"/>
      <c r="C93" s="118" t="s">
        <v>53</v>
      </c>
      <c r="D93" s="96"/>
      <c r="E93" s="47"/>
      <c r="F93" s="97"/>
      <c r="G93" s="98"/>
      <c r="H93" s="99"/>
      <c r="I93" s="99">
        <f t="shared" si="0"/>
        <v>0</v>
      </c>
      <c r="J93" s="99"/>
      <c r="K93" s="99">
        <f t="shared" si="1"/>
        <v>0</v>
      </c>
    </row>
    <row r="94" spans="1:11" s="51" customFormat="1" ht="13.5" customHeight="1">
      <c r="A94" s="94">
        <v>58</v>
      </c>
      <c r="B94" s="95"/>
      <c r="C94" s="100" t="s">
        <v>70</v>
      </c>
      <c r="D94" s="103" t="s">
        <v>42</v>
      </c>
      <c r="E94" s="47">
        <v>1</v>
      </c>
      <c r="F94" s="97"/>
      <c r="G94" s="98"/>
      <c r="H94" s="99"/>
      <c r="I94" s="99">
        <f t="shared" si="0"/>
        <v>0</v>
      </c>
      <c r="J94" s="99"/>
      <c r="K94" s="99">
        <f t="shared" si="1"/>
        <v>0</v>
      </c>
    </row>
    <row r="95" spans="1:11" s="51" customFormat="1" ht="13.5" customHeight="1">
      <c r="A95" s="94">
        <f t="shared" si="27"/>
        <v>59</v>
      </c>
      <c r="B95" s="95"/>
      <c r="C95" s="100" t="s">
        <v>66</v>
      </c>
      <c r="D95" s="103" t="s">
        <v>42</v>
      </c>
      <c r="E95" s="47">
        <v>8</v>
      </c>
      <c r="F95" s="97"/>
      <c r="G95" s="98"/>
      <c r="H95" s="99"/>
      <c r="I95" s="99">
        <f t="shared" ref="I95" si="28">E95*H95</f>
        <v>0</v>
      </c>
      <c r="J95" s="99"/>
      <c r="K95" s="99">
        <f t="shared" ref="K95" si="29">E95*J95</f>
        <v>0</v>
      </c>
    </row>
    <row r="96" spans="1:11" s="51" customFormat="1" ht="13.5" customHeight="1">
      <c r="A96" s="94">
        <f t="shared" si="27"/>
        <v>60</v>
      </c>
      <c r="B96" s="95"/>
      <c r="C96" s="100" t="s">
        <v>69</v>
      </c>
      <c r="D96" s="103" t="s">
        <v>34</v>
      </c>
      <c r="E96" s="47">
        <v>2</v>
      </c>
      <c r="F96" s="97"/>
      <c r="G96" s="98"/>
      <c r="H96" s="99"/>
      <c r="I96" s="99">
        <f t="shared" ref="I96" si="30">E96*H96</f>
        <v>0</v>
      </c>
      <c r="J96" s="99"/>
      <c r="K96" s="99">
        <f t="shared" ref="K96" si="31">E96*J96</f>
        <v>0</v>
      </c>
    </row>
    <row r="97" spans="1:11" s="51" customFormat="1" ht="13.5" customHeight="1">
      <c r="A97" s="104"/>
      <c r="B97" s="105"/>
      <c r="C97" s="46" t="s">
        <v>41</v>
      </c>
      <c r="D97" s="120"/>
      <c r="E97" s="121"/>
      <c r="F97" s="122"/>
      <c r="G97" s="123"/>
      <c r="H97" s="124"/>
      <c r="I97" s="101">
        <f>SUM(I94:I96)</f>
        <v>0</v>
      </c>
      <c r="J97" s="124"/>
      <c r="K97" s="101">
        <f>SUM(K94:K96)</f>
        <v>0</v>
      </c>
    </row>
    <row r="98" spans="1:11" s="51" customFormat="1" ht="13.5" customHeight="1">
      <c r="A98" s="107"/>
      <c r="B98" s="106"/>
      <c r="C98" s="49"/>
      <c r="D98" s="110"/>
      <c r="E98" s="48"/>
      <c r="F98" s="109"/>
      <c r="G98" s="109"/>
      <c r="H98" s="108"/>
      <c r="I98" s="111"/>
      <c r="J98" s="111"/>
      <c r="K98" s="112"/>
    </row>
    <row r="99" spans="1:11" s="51" customFormat="1" ht="13.5" customHeight="1">
      <c r="A99" s="107"/>
      <c r="B99" s="106"/>
      <c r="C99" s="49"/>
      <c r="D99" s="110"/>
      <c r="E99" s="48"/>
      <c r="F99" s="109"/>
      <c r="G99" s="109"/>
      <c r="H99" s="108"/>
      <c r="I99" s="111"/>
      <c r="J99" s="111"/>
      <c r="K99" s="112"/>
    </row>
    <row r="100" spans="1:11" s="51" customFormat="1" ht="13.5" customHeight="1">
      <c r="A100" s="107"/>
      <c r="B100" s="106"/>
      <c r="C100" s="49"/>
      <c r="D100" s="110"/>
      <c r="E100" s="48"/>
      <c r="F100" s="109"/>
      <c r="G100" s="109"/>
      <c r="H100" s="108"/>
      <c r="I100" s="111"/>
      <c r="J100" s="111"/>
      <c r="K100" s="112"/>
    </row>
    <row r="101" spans="1:11" s="51" customFormat="1" ht="13.5" customHeight="1">
      <c r="A101" s="107"/>
      <c r="B101" s="106"/>
      <c r="C101" s="49"/>
      <c r="D101" s="110"/>
      <c r="E101" s="48"/>
      <c r="F101" s="109"/>
      <c r="G101" s="109"/>
      <c r="H101" s="108"/>
      <c r="I101" s="111"/>
      <c r="J101" s="111"/>
      <c r="K101" s="112"/>
    </row>
    <row r="102" spans="1:11">
      <c r="I102" s="53"/>
    </row>
    <row r="103" spans="1:11">
      <c r="C103" s="113"/>
      <c r="H103"/>
      <c r="I103" s="53"/>
      <c r="J103"/>
    </row>
    <row r="104" spans="1:11">
      <c r="C104" s="113"/>
    </row>
    <row r="105" spans="1:11">
      <c r="C105" s="113"/>
    </row>
    <row r="106" spans="1:11">
      <c r="C106" s="113"/>
    </row>
  </sheetData>
  <printOptions horizontalCentered="1" gridLinesSet="0"/>
  <pageMargins left="0.78740157480314965" right="0.39370078740157483" top="0.59055118110236227" bottom="0.78740157480314965" header="0.51181102362204722" footer="0.51181102362204722"/>
  <pageSetup paperSize="9" orientation="landscape" blackAndWhite="1" horizontalDpi="24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REKAP</vt:lpstr>
      <vt:lpstr>Rozpočet</vt:lpstr>
      <vt:lpstr>Rozpočet!Názvy_tisku</vt:lpstr>
      <vt:lpstr>Rozpočet!Oblast_tisku</vt:lpstr>
    </vt:vector>
  </TitlesOfParts>
  <Company>AK signal Brno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</dc:title>
  <dc:creator>Stanislav Limberk</dc:creator>
  <cp:lastModifiedBy>zdenek.dedek</cp:lastModifiedBy>
  <cp:lastPrinted>2011-05-24T04:44:19Z</cp:lastPrinted>
  <dcterms:created xsi:type="dcterms:W3CDTF">1997-01-09T08:43:30Z</dcterms:created>
  <dcterms:modified xsi:type="dcterms:W3CDTF">2024-11-06T09:48:21Z</dcterms:modified>
</cp:coreProperties>
</file>