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 defaultThemeVersion="124226"/>
  <xr:revisionPtr revIDLastSave="62" documentId="13_ncr:1_{999F2616-2831-4C0D-BF09-246217FB3EC2}" xr6:coauthVersionLast="47" xr6:coauthVersionMax="47" xr10:uidLastSave="{DDAFB974-6A7C-41A9-87A4-D98BA1F3EEF8}"/>
  <bookViews>
    <workbookView xWindow="-120" yWindow="-120" windowWidth="29040" windowHeight="17520" xr2:uid="{00000000-000D-0000-FFFF-FFFF00000000}"/>
  </bookViews>
  <sheets>
    <sheet name="soupis prací oceněný" sheetId="13" r:id="rId1"/>
  </sheets>
  <definedNames>
    <definedName name="Print_Area">#REF!</definedName>
    <definedName name="Print_Titles">#REF!</definedName>
    <definedName name="V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3" l="1"/>
  <c r="C92" i="13" l="1"/>
  <c r="C91" i="13"/>
  <c r="C90" i="13"/>
  <c r="C89" i="13"/>
  <c r="C88" i="13"/>
  <c r="C87" i="13"/>
  <c r="C86" i="13"/>
  <c r="C85" i="13"/>
  <c r="G70" i="13"/>
  <c r="G69" i="13"/>
  <c r="G68" i="13"/>
  <c r="G67" i="13"/>
  <c r="G64" i="13"/>
  <c r="G63" i="13"/>
  <c r="G60" i="13"/>
  <c r="G59" i="13"/>
  <c r="G58" i="13"/>
  <c r="G57" i="13"/>
  <c r="G56" i="13"/>
  <c r="G55" i="13"/>
  <c r="G52" i="13"/>
  <c r="G51" i="13"/>
  <c r="G50" i="13"/>
  <c r="G49" i="13"/>
  <c r="G48" i="13"/>
  <c r="G47" i="13"/>
  <c r="G44" i="13"/>
  <c r="G43" i="13"/>
  <c r="G42" i="13"/>
  <c r="G41" i="13"/>
  <c r="G40" i="13"/>
  <c r="G39" i="13"/>
  <c r="G38" i="13"/>
  <c r="G37" i="13"/>
  <c r="G34" i="13"/>
  <c r="G32" i="13"/>
  <c r="G31" i="13"/>
  <c r="G30" i="13"/>
  <c r="G27" i="13"/>
  <c r="G26" i="13"/>
  <c r="G25" i="13"/>
  <c r="G24" i="13"/>
  <c r="G23" i="13"/>
  <c r="G22" i="13"/>
  <c r="G20" i="13"/>
  <c r="G19" i="13"/>
  <c r="G18" i="13"/>
  <c r="G17" i="13"/>
  <c r="G16" i="13"/>
  <c r="G15" i="13"/>
  <c r="G13" i="13"/>
  <c r="G12" i="13"/>
  <c r="G11" i="13"/>
  <c r="G10" i="13"/>
  <c r="G65" i="13" l="1"/>
  <c r="G35" i="13"/>
  <c r="E86" i="13" s="1"/>
  <c r="F86" i="13" s="1"/>
  <c r="G86" i="13" s="1"/>
  <c r="G71" i="13"/>
  <c r="E91" i="13" s="1"/>
  <c r="F91" i="13" s="1"/>
  <c r="G91" i="13" s="1"/>
  <c r="G61" i="13"/>
  <c r="E89" i="13" s="1"/>
  <c r="F89" i="13" s="1"/>
  <c r="G89" i="13" s="1"/>
  <c r="G53" i="13"/>
  <c r="E88" i="13" s="1"/>
  <c r="F88" i="13" s="1"/>
  <c r="G88" i="13" s="1"/>
  <c r="G45" i="13"/>
  <c r="E87" i="13" s="1"/>
  <c r="F87" i="13" s="1"/>
  <c r="G87" i="13" s="1"/>
  <c r="G28" i="13"/>
  <c r="G73" i="13" s="1"/>
  <c r="E90" i="13"/>
  <c r="F90" i="13" s="1"/>
  <c r="G90" i="13" s="1"/>
  <c r="E85" i="13" l="1"/>
  <c r="F85" i="13" s="1"/>
  <c r="G79" i="13"/>
  <c r="G85" i="13" l="1"/>
  <c r="E92" i="13"/>
  <c r="E93" i="13" s="1"/>
  <c r="F92" i="13" l="1"/>
  <c r="G95" i="13"/>
  <c r="G96" i="13"/>
  <c r="F93" i="13"/>
  <c r="G92" i="13"/>
  <c r="G93" i="13" s="1"/>
  <c r="G97" i="13" l="1"/>
</calcChain>
</file>

<file path=xl/sharedStrings.xml><?xml version="1.0" encoding="utf-8"?>
<sst xmlns="http://schemas.openxmlformats.org/spreadsheetml/2006/main" count="209" uniqueCount="105">
  <si>
    <t>jedn.</t>
  </si>
  <si>
    <t>1.</t>
  </si>
  <si>
    <t xml:space="preserve">VRTÁNÍ  A  ODKRYVNÉ  PRÁCE </t>
  </si>
  <si>
    <t>1.1.</t>
  </si>
  <si>
    <t>bm</t>
  </si>
  <si>
    <t>1.2.</t>
  </si>
  <si>
    <t>dílčí mezisoučet - pol. 1.</t>
  </si>
  <si>
    <t>bez DPH</t>
  </si>
  <si>
    <t>2.</t>
  </si>
  <si>
    <t xml:space="preserve">POLNÍ ZKOUŠKY </t>
  </si>
  <si>
    <t>zk.</t>
  </si>
  <si>
    <t>hod.</t>
  </si>
  <si>
    <t>dílčí mezisoučet - pol. 2.</t>
  </si>
  <si>
    <t>3.</t>
  </si>
  <si>
    <t>GEODETICKÉ PRÁCE</t>
  </si>
  <si>
    <t xml:space="preserve">Vytýčení sond a polních zkoušek </t>
  </si>
  <si>
    <t>ks</t>
  </si>
  <si>
    <t>dílčí mezisoučet - pol. 3.</t>
  </si>
  <si>
    <t>4.</t>
  </si>
  <si>
    <t>m</t>
  </si>
  <si>
    <t>5.</t>
  </si>
  <si>
    <t>dílčí mezisoučet - pol. 5.</t>
  </si>
  <si>
    <t>6.</t>
  </si>
  <si>
    <t>dílčí mezisoučet - pol. 6.</t>
  </si>
  <si>
    <t>7.</t>
  </si>
  <si>
    <t>8.</t>
  </si>
  <si>
    <t xml:space="preserve">R E K A P I T U L A C E </t>
  </si>
  <si>
    <t>Komplexní vyhodnocení polních zkoušek</t>
  </si>
  <si>
    <t>Dynamické penetrační zkoušky</t>
  </si>
  <si>
    <t>dílčí mezisoučet - pol. 4.</t>
  </si>
  <si>
    <t>Provozní pažení a odpažení vrtů</t>
  </si>
  <si>
    <t>Osazení zhlaví vrtu (HG, inklino)</t>
  </si>
  <si>
    <t>Likvidace vrtů hutněným záhozem</t>
  </si>
  <si>
    <t>prac.</t>
  </si>
  <si>
    <t>LABORATORNÍ PRÁCE</t>
  </si>
  <si>
    <t>bod</t>
  </si>
  <si>
    <t>Zpracování dat, vypracování závěrečné zprávy</t>
  </si>
  <si>
    <t>Odběr vzorků  zemin / hornin - porušené - třída 3B</t>
  </si>
  <si>
    <t>Odběr vzorků  zemin / hornin - technologické - třída 3B</t>
  </si>
  <si>
    <t>Odběr vzorků vody</t>
  </si>
  <si>
    <t>Skartace vrtného jádra</t>
  </si>
  <si>
    <t>soubor</t>
  </si>
  <si>
    <t>HYDROGEOLOGICKÉ PRÁCE</t>
  </si>
  <si>
    <t>Pasportizace - záměr hladin ve studních a vrtech po dobu realizace průzkumu</t>
  </si>
  <si>
    <t xml:space="preserve">Základní klasifikační rozbory vzorku 3B ("porušený vzorek") </t>
  </si>
  <si>
    <t xml:space="preserve">Základní klasifikační rozbory vzorku 1 (2) A ("neporušený vzorek") </t>
  </si>
  <si>
    <t>Zkoušky vzorků 1 (2) A (neporušených vzorků) - stlačitelnost</t>
  </si>
  <si>
    <t>Rozbor vody - stanovení agresivity na beton a ocelové konstrukce</t>
  </si>
  <si>
    <t>KOROZNÍ PRŮZKUM</t>
  </si>
  <si>
    <t>Měření intenzity bludných proudů a stanovení měrných odporů</t>
  </si>
  <si>
    <t>Zpracování a vyhodnocení naměřených dat, vypracování závěrečné zprávy</t>
  </si>
  <si>
    <t>DPH</t>
  </si>
  <si>
    <t>Celkem bez DPH</t>
  </si>
  <si>
    <t>Celkem včetně DPH</t>
  </si>
  <si>
    <t>1.3.</t>
  </si>
  <si>
    <t>Odběr vzorků  zemin / hornin - neporušené -  třída 1 (2) A - vtlačným břitovým odběrákem</t>
  </si>
  <si>
    <t>Placená meteorologická data ČHMÚ - srážkové úhrny, hladiny podzemních vod</t>
  </si>
  <si>
    <t>Měření Schmidtovým tvrdoměrem</t>
  </si>
  <si>
    <t>Odběr vzorků  hornin - neporušené -  třída 1 (2) A - z vrtného jádra vrtaného dvojitou jádrovkou</t>
  </si>
  <si>
    <t>Technologické rozbory (PS + CBR + CBRsat + IBI)</t>
  </si>
  <si>
    <t>Zpracování souhrnné zprávy o laboratorních zkouškách</t>
  </si>
  <si>
    <t>kpl</t>
  </si>
  <si>
    <t xml:space="preserve"> </t>
  </si>
  <si>
    <r>
      <t>A-</t>
    </r>
    <r>
      <rPr>
        <sz val="9"/>
        <rFont val="Arial"/>
        <family val="2"/>
        <charset val="238"/>
      </rPr>
      <t xml:space="preserve"> VRTNÉ PRÁCE </t>
    </r>
  </si>
  <si>
    <r>
      <t>B-</t>
    </r>
    <r>
      <rPr>
        <sz val="9"/>
        <rFont val="Arial"/>
        <family val="2"/>
        <charset val="238"/>
      </rPr>
      <t xml:space="preserve"> SOUVISEJÍCÍ PRÁCE </t>
    </r>
  </si>
  <si>
    <r>
      <t>C-</t>
    </r>
    <r>
      <rPr>
        <sz val="9"/>
        <rFont val="Arial"/>
        <family val="2"/>
        <charset val="238"/>
      </rPr>
      <t xml:space="preserve"> ODBĚR VZORKŮ</t>
    </r>
  </si>
  <si>
    <t>pol.</t>
  </si>
  <si>
    <t>výkon / dodávka prací</t>
  </si>
  <si>
    <t xml:space="preserve">počet
m. j. </t>
  </si>
  <si>
    <t>cena
Kč</t>
  </si>
  <si>
    <t>jedn.
cena</t>
  </si>
  <si>
    <t>Vystrojení HG vrtu PVC pažnicí Ø125 mm, obsyp, těsnění</t>
  </si>
  <si>
    <t>Přibírka HG vrtu na Ø125 až 254 mm</t>
  </si>
  <si>
    <t>Příprava a likvidace sondážního pracoviště pro vrty vrtané s výplachem</t>
  </si>
  <si>
    <t>CENA CELKEM BEZ DPH</t>
  </si>
  <si>
    <t>Zpracování závěrečné zprávy (včetně grafických a digitálních výstupů, fotodokumentace)</t>
  </si>
  <si>
    <t>Zajištění vstupu na pozemky s využitím zákona č. 200/1994 Sb. nebo zákona č. 416/2009 Sb.</t>
  </si>
  <si>
    <t>Přípravné práce a rešerše pro hydrogeologické práce</t>
  </si>
  <si>
    <t>Zkoušky vzorků 1 (2) A (neporušených vzorků) - krabicový smyk (4 krabice) - efektivní pevnost</t>
  </si>
  <si>
    <t>Zkoušky vzorků 1 (2) A (neporušených vzorků) - prostý tlak</t>
  </si>
  <si>
    <t>Příprava a likvidace pracoviště a techniky pro dynamickou penetrační zkoušku</t>
  </si>
  <si>
    <t>Přípravné práce a rešerše podkladů pro geologické práce</t>
  </si>
  <si>
    <t>Rekognoskace terénu, inženýrskogeologické, hydrogeologické mapování vč. zhodnocení zájmového území</t>
  </si>
  <si>
    <t>Rekognoskace terénu a hydrogeologická dokumentace</t>
  </si>
  <si>
    <t>Zpracování konceptu závěrečné zprávy</t>
  </si>
  <si>
    <t>VÝKONY GEOLOGICKÉ SLUŽBY</t>
  </si>
  <si>
    <t xml:space="preserve">  </t>
  </si>
  <si>
    <t>Stanovení znečištění zemin v rozsahu dle prováděcí vyhlášky platného zákona o odpadech</t>
  </si>
  <si>
    <t>Odběr vzorků zemin pro stanovení znečištění zemin</t>
  </si>
  <si>
    <t>OSTATNÍ</t>
  </si>
  <si>
    <t>Zajištění vyjádření správců podzemních inženýrských sítí dle předpisu B2/C1</t>
  </si>
  <si>
    <t>Zajištění vytyčení průběhu podzemních inženýrských sítí</t>
  </si>
  <si>
    <t>Polohopisné a výškopisné zaměření sond a zkoušek JTSK, Bpv</t>
  </si>
  <si>
    <t>Zaměření studní a vztažných objektů</t>
  </si>
  <si>
    <t xml:space="preserve">Vybudování přístupových cest, zajištění dopravních omezení a pronájmu dopravního značení </t>
  </si>
  <si>
    <t>dílčí mezisoučet - pol. 7.</t>
  </si>
  <si>
    <t>modré pole vyplní dodavatel</t>
  </si>
  <si>
    <t>Jádrové vrty vrtané TK v hloubkovém intervalu 0,0 - 12,0 m</t>
  </si>
  <si>
    <t>Jádrové vrty vrtané dvojitou jádrovkou s výplachem v hloubkovém intervalu 0,0 - 12,0 m</t>
  </si>
  <si>
    <t>Další činnosti blíže nespecifikované a nutné pro provedení průzkumu, jako přepis a digitální zpracování vrtných protokolů i evidence odebraných vzorků, koordinace sondážních prací a geotechnický dozor, geologická dokumentace průzkumných sond a přirozených odkryvů i skalních výchozů, vyhodnocení geotechnických vlastností zemin a hornin, zpracování programu laboratorních zkoušek, specifikace průběhu laboratorních zkoušek podle hloubky odběru, typu objektu, zatížení atd., statistické vyhodnocení všech výsledků laboratorních zkoušek, syntéza výsledků laboratorních a polních zkoušek, hydrogeologického průzkumu i jejích interpretace do situací, GT profilů, řízení BOZP, administrativa a veškerá další doprava (nad rámec doprav zohledněných v jednotlivých položkách).</t>
  </si>
  <si>
    <t>Celkem (20% ze základu položek 1-6)</t>
  </si>
  <si>
    <t>Měření kapesním penetrometrem</t>
  </si>
  <si>
    <t>Příloha č.4 Výkaz výměr k ocenění</t>
  </si>
  <si>
    <t>Slapy objezd hráze VD - projekt podrobného geotechnického průzkumu</t>
  </si>
  <si>
    <r>
      <t>původní název akce "</t>
    </r>
    <r>
      <rPr>
        <b/>
        <i/>
        <sz val="9"/>
        <rFont val="Arial"/>
        <family val="2"/>
        <charset val="238"/>
      </rPr>
      <t>Příprava opatření na DI pro přepravu NTK pro NJZ ETE – Povodí Vltavy – Slapy, objezd hráze"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</si>
</sst>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000"/>
    <numFmt numFmtId="166" formatCode="#,##0\ &quot;Kč&quot;"/>
  </numFmts>
  <fonts count="12" x14ac:knownFonts="1">
    <font>
      <sz val="10"/>
      <name val="Times New Roman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Times New Roman CE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87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8" xfId="0" quotePrefix="1" applyFont="1" applyBorder="1" applyAlignment="1">
      <alignment horizontal="left" vertical="center"/>
    </xf>
    <xf numFmtId="0" fontId="2" fillId="0" borderId="18" xfId="1" applyFont="1" applyBorder="1" applyAlignment="1">
      <alignment horizontal="center" vertical="center"/>
    </xf>
    <xf numFmtId="0" fontId="2" fillId="0" borderId="18" xfId="1" applyFont="1" applyBorder="1" applyAlignment="1">
      <alignment horizontal="left" vertical="center"/>
    </xf>
    <xf numFmtId="166" fontId="2" fillId="0" borderId="0" xfId="0" applyNumberFormat="1" applyFont="1" applyAlignment="1">
      <alignment horizontal="right" vertical="center"/>
    </xf>
    <xf numFmtId="166" fontId="3" fillId="0" borderId="4" xfId="0" applyNumberFormat="1" applyFont="1" applyBorder="1" applyAlignment="1">
      <alignment horizontal="right" vertical="center"/>
    </xf>
    <xf numFmtId="0" fontId="3" fillId="5" borderId="21" xfId="0" quotePrefix="1" applyFont="1" applyFill="1" applyBorder="1" applyAlignment="1">
      <alignment horizontal="left" vertical="center"/>
    </xf>
    <xf numFmtId="0" fontId="3" fillId="5" borderId="21" xfId="0" applyFont="1" applyFill="1" applyBorder="1" applyAlignment="1">
      <alignment horizontal="center" vertical="center" wrapText="1"/>
    </xf>
    <xf numFmtId="0" fontId="3" fillId="5" borderId="21" xfId="0" quotePrefix="1" applyFont="1" applyFill="1" applyBorder="1" applyAlignment="1">
      <alignment horizontal="center" vertical="center"/>
    </xf>
    <xf numFmtId="3" fontId="3" fillId="5" borderId="21" xfId="0" applyNumberFormat="1" applyFont="1" applyFill="1" applyBorder="1" applyAlignment="1">
      <alignment horizontal="center" vertical="center" wrapText="1"/>
    </xf>
    <xf numFmtId="164" fontId="3" fillId="5" borderId="2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quotePrefix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0" borderId="32" xfId="0" quotePrefix="1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166" fontId="2" fillId="0" borderId="20" xfId="0" applyNumberFormat="1" applyFont="1" applyBorder="1" applyAlignment="1">
      <alignment horizontal="right" vertical="center" wrapText="1"/>
    </xf>
    <xf numFmtId="166" fontId="2" fillId="0" borderId="25" xfId="0" applyNumberFormat="1" applyFont="1" applyBorder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166" fontId="3" fillId="0" borderId="17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166" fontId="2" fillId="0" borderId="8" xfId="0" applyNumberFormat="1" applyFont="1" applyBorder="1" applyAlignment="1">
      <alignment horizontal="right" vertical="center" wrapText="1"/>
    </xf>
    <xf numFmtId="166" fontId="3" fillId="0" borderId="5" xfId="0" applyNumberFormat="1" applyFont="1" applyBorder="1" applyAlignment="1">
      <alignment horizontal="right" vertical="center" wrapText="1"/>
    </xf>
    <xf numFmtId="166" fontId="3" fillId="0" borderId="20" xfId="0" applyNumberFormat="1" applyFont="1" applyBorder="1" applyAlignment="1">
      <alignment horizontal="righ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right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0" fontId="2" fillId="6" borderId="23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left" vertical="center"/>
    </xf>
    <xf numFmtId="0" fontId="2" fillId="6" borderId="23" xfId="0" quotePrefix="1" applyFont="1" applyFill="1" applyBorder="1" applyAlignment="1">
      <alignment horizontal="center" vertical="center"/>
    </xf>
    <xf numFmtId="0" fontId="2" fillId="6" borderId="18" xfId="1" applyFont="1" applyFill="1" applyBorder="1" applyAlignment="1">
      <alignment horizontal="center" vertical="center"/>
    </xf>
    <xf numFmtId="0" fontId="2" fillId="6" borderId="18" xfId="1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19" xfId="0" quotePrefix="1" applyFont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166" fontId="3" fillId="0" borderId="34" xfId="0" applyNumberFormat="1" applyFont="1" applyBorder="1" applyAlignment="1">
      <alignment horizontal="right" vertical="center" wrapText="1"/>
    </xf>
    <xf numFmtId="0" fontId="2" fillId="6" borderId="19" xfId="1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0" fontId="2" fillId="6" borderId="19" xfId="0" quotePrefix="1" applyFont="1" applyFill="1" applyBorder="1" applyAlignment="1">
      <alignment horizontal="left" vertical="center"/>
    </xf>
    <xf numFmtId="0" fontId="2" fillId="0" borderId="0" xfId="0" quotePrefix="1" applyFont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3" fillId="4" borderId="24" xfId="0" applyFont="1" applyFill="1" applyBorder="1" applyAlignment="1">
      <alignment vertical="center"/>
    </xf>
    <xf numFmtId="0" fontId="3" fillId="4" borderId="35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left" vertical="center"/>
    </xf>
    <xf numFmtId="0" fontId="8" fillId="4" borderId="35" xfId="0" applyFont="1" applyFill="1" applyBorder="1" applyAlignment="1">
      <alignment horizontal="center" vertical="center" wrapText="1" shrinkToFit="1"/>
    </xf>
    <xf numFmtId="0" fontId="2" fillId="0" borderId="19" xfId="1" applyFont="1" applyBorder="1" applyAlignment="1">
      <alignment horizontal="left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18" xfId="1" applyFont="1" applyFill="1" applyBorder="1" applyAlignment="1">
      <alignment horizontal="center" vertical="center"/>
    </xf>
    <xf numFmtId="49" fontId="3" fillId="4" borderId="28" xfId="0" applyNumberFormat="1" applyFont="1" applyFill="1" applyBorder="1" applyAlignment="1">
      <alignment horizontal="center" vertical="center"/>
    </xf>
    <xf numFmtId="49" fontId="3" fillId="4" borderId="29" xfId="0" applyNumberFormat="1" applyFont="1" applyFill="1" applyBorder="1" applyAlignment="1">
      <alignment horizontal="center" vertical="center"/>
    </xf>
    <xf numFmtId="0" fontId="3" fillId="5" borderId="13" xfId="0" quotePrefix="1" applyFont="1" applyFill="1" applyBorder="1" applyAlignment="1">
      <alignment horizontal="center" vertical="center"/>
    </xf>
    <xf numFmtId="0" fontId="3" fillId="5" borderId="27" xfId="0" quotePrefix="1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24" xfId="0" quotePrefix="1" applyFont="1" applyFill="1" applyBorder="1" applyAlignment="1">
      <alignment horizontal="left" vertical="center"/>
    </xf>
    <xf numFmtId="0" fontId="3" fillId="4" borderId="11" xfId="0" quotePrefix="1" applyFont="1" applyFill="1" applyBorder="1" applyAlignment="1">
      <alignment horizontal="left" vertical="center"/>
    </xf>
    <xf numFmtId="0" fontId="3" fillId="4" borderId="12" xfId="0" quotePrefix="1" applyFont="1" applyFill="1" applyBorder="1" applyAlignment="1">
      <alignment horizontal="left" vertical="center"/>
    </xf>
    <xf numFmtId="0" fontId="3" fillId="4" borderId="21" xfId="0" quotePrefix="1" applyFont="1" applyFill="1" applyBorder="1" applyAlignment="1">
      <alignment horizontal="left" vertical="center"/>
    </xf>
    <xf numFmtId="0" fontId="3" fillId="4" borderId="22" xfId="0" quotePrefix="1" applyFont="1" applyFill="1" applyBorder="1" applyAlignment="1">
      <alignment horizontal="left" vertical="center"/>
    </xf>
    <xf numFmtId="0" fontId="3" fillId="4" borderId="21" xfId="0" applyFont="1" applyFill="1" applyBorder="1" applyAlignment="1">
      <alignment horizontal="left" vertical="center"/>
    </xf>
    <xf numFmtId="0" fontId="3" fillId="4" borderId="22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6" fillId="0" borderId="26" xfId="0" quotePrefix="1" applyFont="1" applyBorder="1" applyAlignment="1">
      <alignment horizontal="left" vertical="center"/>
    </xf>
    <xf numFmtId="0" fontId="6" fillId="0" borderId="14" xfId="0" quotePrefix="1" applyFont="1" applyBorder="1" applyAlignment="1">
      <alignment horizontal="left" vertical="center"/>
    </xf>
    <xf numFmtId="0" fontId="6" fillId="0" borderId="27" xfId="0" quotePrefix="1" applyFont="1" applyBorder="1" applyAlignment="1">
      <alignment horizontal="left" vertical="center"/>
    </xf>
    <xf numFmtId="0" fontId="3" fillId="4" borderId="24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2" fillId="0" borderId="13" xfId="0" quotePrefix="1" applyFont="1" applyBorder="1" applyAlignment="1">
      <alignment horizontal="center" vertical="center"/>
    </xf>
    <xf numFmtId="0" fontId="2" fillId="0" borderId="27" xfId="0" quotePrefix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3" borderId="30" xfId="0" quotePrefix="1" applyFont="1" applyFill="1" applyBorder="1" applyAlignment="1">
      <alignment horizontal="center" vertical="center"/>
    </xf>
    <xf numFmtId="0" fontId="2" fillId="3" borderId="31" xfId="0" quotePrefix="1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left" vertical="center"/>
    </xf>
    <xf numFmtId="0" fontId="3" fillId="4" borderId="28" xfId="0" quotePrefix="1" applyFont="1" applyFill="1" applyBorder="1" applyAlignment="1">
      <alignment horizontal="center" vertical="center"/>
    </xf>
    <xf numFmtId="0" fontId="3" fillId="4" borderId="29" xfId="0" quotePrefix="1" applyFont="1" applyFill="1" applyBorder="1" applyAlignment="1">
      <alignment horizontal="center" vertical="center"/>
    </xf>
    <xf numFmtId="166" fontId="2" fillId="0" borderId="38" xfId="0" applyNumberFormat="1" applyFont="1" applyBorder="1" applyAlignment="1">
      <alignment horizontal="center" vertical="center"/>
    </xf>
    <xf numFmtId="166" fontId="2" fillId="0" borderId="41" xfId="0" applyNumberFormat="1" applyFont="1" applyBorder="1" applyAlignment="1">
      <alignment horizontal="center" vertical="center"/>
    </xf>
    <xf numFmtId="166" fontId="2" fillId="0" borderId="39" xfId="0" applyNumberFormat="1" applyFont="1" applyBorder="1" applyAlignment="1">
      <alignment horizontal="center" vertical="center" wrapText="1"/>
    </xf>
    <xf numFmtId="166" fontId="2" fillId="0" borderId="42" xfId="0" applyNumberFormat="1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/>
    </xf>
    <xf numFmtId="0" fontId="2" fillId="0" borderId="40" xfId="0" quotePrefix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49" fontId="3" fillId="4" borderId="13" xfId="0" applyNumberFormat="1" applyFont="1" applyFill="1" applyBorder="1" applyAlignment="1">
      <alignment horizontal="center" vertical="center"/>
    </xf>
    <xf numFmtId="49" fontId="3" fillId="4" borderId="27" xfId="0" applyNumberFormat="1" applyFont="1" applyFill="1" applyBorder="1" applyAlignment="1">
      <alignment horizontal="center" vertical="center"/>
    </xf>
    <xf numFmtId="0" fontId="2" fillId="6" borderId="43" xfId="0" quotePrefix="1" applyFont="1" applyFill="1" applyBorder="1" applyAlignment="1">
      <alignment horizontal="center" vertical="center"/>
    </xf>
    <xf numFmtId="0" fontId="2" fillId="6" borderId="44" xfId="0" quotePrefix="1" applyFont="1" applyFill="1" applyBorder="1" applyAlignment="1">
      <alignment horizontal="center" vertical="center"/>
    </xf>
    <xf numFmtId="0" fontId="2" fillId="6" borderId="45" xfId="0" quotePrefix="1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2" fontId="2" fillId="6" borderId="36" xfId="0" quotePrefix="1" applyNumberFormat="1" applyFont="1" applyFill="1" applyBorder="1" applyAlignment="1">
      <alignment horizontal="left" vertical="top" wrapText="1"/>
    </xf>
    <xf numFmtId="2" fontId="2" fillId="6" borderId="38" xfId="0" quotePrefix="1" applyNumberFormat="1" applyFont="1" applyFill="1" applyBorder="1" applyAlignment="1">
      <alignment horizontal="left" vertical="top" wrapText="1"/>
    </xf>
    <xf numFmtId="2" fontId="2" fillId="6" borderId="33" xfId="0" quotePrefix="1" applyNumberFormat="1" applyFont="1" applyFill="1" applyBorder="1" applyAlignment="1">
      <alignment horizontal="left" vertical="top" wrapText="1"/>
    </xf>
    <xf numFmtId="4" fontId="2" fillId="6" borderId="38" xfId="0" applyNumberFormat="1" applyFont="1" applyFill="1" applyBorder="1" applyAlignment="1">
      <alignment horizontal="center" vertical="center"/>
    </xf>
    <xf numFmtId="4" fontId="2" fillId="6" borderId="41" xfId="0" applyNumberFormat="1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right" vertical="center"/>
    </xf>
    <xf numFmtId="164" fontId="3" fillId="3" borderId="9" xfId="0" applyNumberFormat="1" applyFont="1" applyFill="1" applyBorder="1" applyAlignment="1">
      <alignment horizontal="left" vertical="center"/>
    </xf>
    <xf numFmtId="164" fontId="3" fillId="3" borderId="11" xfId="0" applyNumberFormat="1" applyFont="1" applyFill="1" applyBorder="1" applyAlignment="1">
      <alignment horizontal="left" vertical="center"/>
    </xf>
    <xf numFmtId="164" fontId="2" fillId="0" borderId="19" xfId="0" applyNumberFormat="1" applyFont="1" applyBorder="1" applyAlignment="1">
      <alignment horizontal="right" vertical="center"/>
    </xf>
    <xf numFmtId="164" fontId="6" fillId="0" borderId="14" xfId="0" quotePrefix="1" applyNumberFormat="1" applyFont="1" applyBorder="1" applyAlignment="1">
      <alignment horizontal="left" vertical="center"/>
    </xf>
    <xf numFmtId="164" fontId="3" fillId="4" borderId="21" xfId="0" quotePrefix="1" applyNumberFormat="1" applyFont="1" applyFill="1" applyBorder="1" applyAlignment="1">
      <alignment horizontal="left" vertical="center"/>
    </xf>
    <xf numFmtId="164" fontId="3" fillId="4" borderId="21" xfId="0" applyNumberFormat="1" applyFont="1" applyFill="1" applyBorder="1" applyAlignment="1">
      <alignment horizontal="left" vertical="center"/>
    </xf>
    <xf numFmtId="164" fontId="2" fillId="0" borderId="18" xfId="1" applyNumberFormat="1" applyFont="1" applyBorder="1" applyAlignment="1">
      <alignment horizontal="right" vertical="center"/>
    </xf>
    <xf numFmtId="164" fontId="2" fillId="0" borderId="19" xfId="1" applyNumberFormat="1" applyFont="1" applyBorder="1" applyAlignment="1">
      <alignment horizontal="right" vertical="center"/>
    </xf>
    <xf numFmtId="164" fontId="3" fillId="4" borderId="11" xfId="0" applyNumberFormat="1" applyFont="1" applyFill="1" applyBorder="1" applyAlignment="1">
      <alignment horizontal="left" vertical="center"/>
    </xf>
    <xf numFmtId="164" fontId="2" fillId="0" borderId="18" xfId="0" applyNumberFormat="1" applyFont="1" applyBorder="1" applyAlignment="1">
      <alignment vertical="center"/>
    </xf>
    <xf numFmtId="164" fontId="2" fillId="6" borderId="18" xfId="0" applyNumberFormat="1" applyFont="1" applyFill="1" applyBorder="1" applyAlignment="1">
      <alignment vertical="center"/>
    </xf>
    <xf numFmtId="164" fontId="2" fillId="6" borderId="19" xfId="0" applyNumberFormat="1" applyFont="1" applyFill="1" applyBorder="1" applyAlignment="1">
      <alignment vertical="center"/>
    </xf>
    <xf numFmtId="164" fontId="2" fillId="6" borderId="36" xfId="0" applyNumberFormat="1" applyFont="1" applyFill="1" applyBorder="1" applyAlignment="1">
      <alignment horizontal="center" vertical="center"/>
    </xf>
    <xf numFmtId="166" fontId="2" fillId="0" borderId="37" xfId="0" applyNumberFormat="1" applyFont="1" applyBorder="1" applyAlignment="1">
      <alignment horizontal="right" vertical="center" wrapText="1"/>
    </xf>
    <xf numFmtId="166" fontId="2" fillId="2" borderId="18" xfId="0" applyNumberFormat="1" applyFont="1" applyFill="1" applyBorder="1" applyAlignment="1" applyProtection="1">
      <alignment horizontal="right"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11" xfId="0" applyFont="1" applyFill="1" applyBorder="1" applyAlignment="1" applyProtection="1">
      <alignment horizontal="left" vertical="center"/>
      <protection locked="0"/>
    </xf>
    <xf numFmtId="0" fontId="6" fillId="0" borderId="35" xfId="0" applyFont="1" applyBorder="1" applyAlignment="1" applyProtection="1">
      <alignment horizontal="right" vertical="center"/>
      <protection locked="0"/>
    </xf>
    <xf numFmtId="0" fontId="3" fillId="4" borderId="21" xfId="0" quotePrefix="1" applyFont="1" applyFill="1" applyBorder="1" applyAlignment="1" applyProtection="1">
      <alignment horizontal="left" vertical="center"/>
      <protection locked="0"/>
    </xf>
    <xf numFmtId="166" fontId="9" fillId="2" borderId="18" xfId="0" applyNumberFormat="1" applyFont="1" applyFill="1" applyBorder="1" applyAlignment="1" applyProtection="1">
      <alignment horizontal="right" vertical="center"/>
      <protection locked="0"/>
    </xf>
    <xf numFmtId="166" fontId="2" fillId="2" borderId="15" xfId="0" applyNumberFormat="1" applyFont="1" applyFill="1" applyBorder="1" applyAlignment="1" applyProtection="1">
      <alignment horizontal="right" vertical="center"/>
      <protection locked="0"/>
    </xf>
    <xf numFmtId="0" fontId="3" fillId="4" borderId="21" xfId="0" applyFont="1" applyFill="1" applyBorder="1" applyAlignment="1" applyProtection="1">
      <alignment horizontal="left" vertical="center"/>
      <protection locked="0"/>
    </xf>
    <xf numFmtId="166" fontId="2" fillId="2" borderId="19" xfId="0" applyNumberFormat="1" applyFont="1" applyFill="1" applyBorder="1" applyAlignment="1" applyProtection="1">
      <alignment horizontal="right" vertical="center"/>
      <protection locked="0"/>
    </xf>
    <xf numFmtId="0" fontId="3" fillId="4" borderId="11" xfId="0" applyFont="1" applyFill="1" applyBorder="1" applyAlignment="1" applyProtection="1">
      <alignment horizontal="left" vertical="center"/>
      <protection locked="0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 wrapText="1"/>
    </xf>
  </cellXfs>
  <cellStyles count="3">
    <cellStyle name="Normální" xfId="0" builtinId="0"/>
    <cellStyle name="normální_D11-SGGT" xfId="1" xr:uid="{00000000-0005-0000-0000-000001000000}"/>
    <cellStyle name="Styl 1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A907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A67E4-D9ED-4B1C-BFB9-A8451FB93598}">
  <sheetPr>
    <pageSetUpPr fitToPage="1"/>
  </sheetPr>
  <dimension ref="A1:G157"/>
  <sheetViews>
    <sheetView tabSelected="1" zoomScale="55" zoomScaleNormal="55" workbookViewId="0">
      <selection activeCell="M19" sqref="M19"/>
    </sheetView>
  </sheetViews>
  <sheetFormatPr defaultRowHeight="12.75" x14ac:dyDescent="0.2"/>
  <cols>
    <col min="3" max="3" width="105.33203125" customWidth="1"/>
    <col min="5" max="5" width="26.6640625" customWidth="1"/>
    <col min="6" max="6" width="31" customWidth="1"/>
    <col min="7" max="7" width="24.6640625" customWidth="1"/>
  </cols>
  <sheetData>
    <row r="1" spans="1:7" ht="13.5" thickBot="1" x14ac:dyDescent="0.25"/>
    <row r="2" spans="1:7" x14ac:dyDescent="0.2">
      <c r="A2" s="36" t="s">
        <v>62</v>
      </c>
      <c r="B2" s="1"/>
      <c r="C2" s="75" t="s">
        <v>103</v>
      </c>
      <c r="D2" s="43"/>
      <c r="E2" s="1"/>
      <c r="F2" s="47" t="s">
        <v>96</v>
      </c>
      <c r="G2" s="50" t="s">
        <v>62</v>
      </c>
    </row>
    <row r="3" spans="1:7" x14ac:dyDescent="0.2">
      <c r="A3" s="37"/>
      <c r="B3" s="182"/>
      <c r="C3" s="183" t="s">
        <v>104</v>
      </c>
      <c r="D3" s="184"/>
      <c r="E3" s="182"/>
      <c r="F3" s="185"/>
      <c r="G3" s="186"/>
    </row>
    <row r="4" spans="1:7" x14ac:dyDescent="0.2">
      <c r="A4" s="37"/>
      <c r="B4" s="6"/>
      <c r="C4" s="2" t="s">
        <v>102</v>
      </c>
      <c r="D4" s="19"/>
      <c r="E4" s="6"/>
      <c r="F4" s="19"/>
      <c r="G4" s="51"/>
    </row>
    <row r="5" spans="1:7" ht="13.5" thickBot="1" x14ac:dyDescent="0.25">
      <c r="A5" s="66"/>
      <c r="B5" s="8"/>
      <c r="C5" s="14" t="s">
        <v>86</v>
      </c>
      <c r="D5" s="44"/>
      <c r="E5" s="8"/>
      <c r="F5" s="18"/>
      <c r="G5" s="52"/>
    </row>
    <row r="6" spans="1:7" ht="13.5" thickBot="1" x14ac:dyDescent="0.25">
      <c r="A6" s="3"/>
      <c r="B6" s="3"/>
      <c r="C6" s="4"/>
      <c r="D6" s="9"/>
      <c r="E6" s="3"/>
      <c r="F6" s="17"/>
      <c r="G6" s="55"/>
    </row>
    <row r="7" spans="1:7" ht="24.75" thickBot="1" x14ac:dyDescent="0.25">
      <c r="A7" s="96" t="s">
        <v>66</v>
      </c>
      <c r="B7" s="97"/>
      <c r="C7" s="31" t="s">
        <v>67</v>
      </c>
      <c r="D7" s="32" t="s">
        <v>68</v>
      </c>
      <c r="E7" s="33" t="s">
        <v>0</v>
      </c>
      <c r="F7" s="34" t="s">
        <v>70</v>
      </c>
      <c r="G7" s="35" t="s">
        <v>69</v>
      </c>
    </row>
    <row r="8" spans="1:7" x14ac:dyDescent="0.2">
      <c r="A8" s="98" t="s">
        <v>1</v>
      </c>
      <c r="B8" s="99"/>
      <c r="C8" s="100" t="s">
        <v>2</v>
      </c>
      <c r="D8" s="101"/>
      <c r="E8" s="101"/>
      <c r="F8" s="101"/>
      <c r="G8" s="102"/>
    </row>
    <row r="9" spans="1:7" x14ac:dyDescent="0.2">
      <c r="A9" s="123" t="s">
        <v>3</v>
      </c>
      <c r="B9" s="124"/>
      <c r="C9" s="107" t="s">
        <v>63</v>
      </c>
      <c r="D9" s="108"/>
      <c r="E9" s="108"/>
      <c r="F9" s="108"/>
      <c r="G9" s="109"/>
    </row>
    <row r="10" spans="1:7" x14ac:dyDescent="0.2">
      <c r="A10" s="38" t="s">
        <v>3</v>
      </c>
      <c r="B10" s="24">
        <v>1</v>
      </c>
      <c r="C10" s="25" t="s">
        <v>97</v>
      </c>
      <c r="D10" s="156">
        <v>84</v>
      </c>
      <c r="E10" s="91" t="s">
        <v>4</v>
      </c>
      <c r="F10" s="171"/>
      <c r="G10" s="53">
        <f>D10*(F10)</f>
        <v>0</v>
      </c>
    </row>
    <row r="11" spans="1:7" x14ac:dyDescent="0.2">
      <c r="A11" s="38" t="s">
        <v>3</v>
      </c>
      <c r="B11" s="24">
        <v>2</v>
      </c>
      <c r="C11" s="25" t="s">
        <v>98</v>
      </c>
      <c r="D11" s="156">
        <v>168</v>
      </c>
      <c r="E11" s="91" t="s">
        <v>4</v>
      </c>
      <c r="F11" s="171"/>
      <c r="G11" s="53">
        <f>D11*(F11)</f>
        <v>0</v>
      </c>
    </row>
    <row r="12" spans="1:7" x14ac:dyDescent="0.2">
      <c r="A12" s="69" t="s">
        <v>3</v>
      </c>
      <c r="B12" s="24">
        <v>3</v>
      </c>
      <c r="C12" s="71" t="s">
        <v>72</v>
      </c>
      <c r="D12" s="156">
        <v>24</v>
      </c>
      <c r="E12" s="91" t="s">
        <v>4</v>
      </c>
      <c r="F12" s="171"/>
      <c r="G12" s="53">
        <f>D12*(F12)</f>
        <v>0</v>
      </c>
    </row>
    <row r="13" spans="1:7" x14ac:dyDescent="0.2">
      <c r="A13" s="69" t="s">
        <v>3</v>
      </c>
      <c r="B13" s="24">
        <v>4</v>
      </c>
      <c r="C13" s="71" t="s">
        <v>71</v>
      </c>
      <c r="D13" s="156">
        <v>24</v>
      </c>
      <c r="E13" s="91" t="s">
        <v>4</v>
      </c>
      <c r="F13" s="171"/>
      <c r="G13" s="53">
        <f>D13*(F13)</f>
        <v>0</v>
      </c>
    </row>
    <row r="14" spans="1:7" x14ac:dyDescent="0.2">
      <c r="A14" s="127" t="s">
        <v>5</v>
      </c>
      <c r="B14" s="128"/>
      <c r="C14" s="107" t="s">
        <v>64</v>
      </c>
      <c r="D14" s="157"/>
      <c r="E14" s="108"/>
      <c r="F14" s="172"/>
      <c r="G14" s="109"/>
    </row>
    <row r="15" spans="1:7" x14ac:dyDescent="0.2">
      <c r="A15" s="69" t="s">
        <v>5</v>
      </c>
      <c r="B15" s="70">
        <v>1</v>
      </c>
      <c r="C15" s="71" t="s">
        <v>73</v>
      </c>
      <c r="D15" s="156">
        <v>21</v>
      </c>
      <c r="E15" s="91" t="s">
        <v>33</v>
      </c>
      <c r="F15" s="171"/>
      <c r="G15" s="53">
        <f t="shared" ref="G15:G20" si="0">D15*(F15)</f>
        <v>0</v>
      </c>
    </row>
    <row r="16" spans="1:7" x14ac:dyDescent="0.2">
      <c r="A16" s="38" t="s">
        <v>5</v>
      </c>
      <c r="B16" s="70">
        <v>2</v>
      </c>
      <c r="C16" s="26" t="s">
        <v>30</v>
      </c>
      <c r="D16" s="156">
        <v>84</v>
      </c>
      <c r="E16" s="91" t="s">
        <v>4</v>
      </c>
      <c r="F16" s="171"/>
      <c r="G16" s="53">
        <f t="shared" si="0"/>
        <v>0</v>
      </c>
    </row>
    <row r="17" spans="1:7" x14ac:dyDescent="0.2">
      <c r="A17" s="38" t="s">
        <v>5</v>
      </c>
      <c r="B17" s="70">
        <v>3</v>
      </c>
      <c r="C17" s="25" t="s">
        <v>31</v>
      </c>
      <c r="D17" s="156">
        <v>2</v>
      </c>
      <c r="E17" s="91" t="s">
        <v>16</v>
      </c>
      <c r="F17" s="171"/>
      <c r="G17" s="53">
        <f t="shared" si="0"/>
        <v>0</v>
      </c>
    </row>
    <row r="18" spans="1:7" x14ac:dyDescent="0.2">
      <c r="A18" s="38" t="s">
        <v>5</v>
      </c>
      <c r="B18" s="70">
        <v>4</v>
      </c>
      <c r="C18" s="25" t="s">
        <v>32</v>
      </c>
      <c r="D18" s="156">
        <v>228</v>
      </c>
      <c r="E18" s="91" t="s">
        <v>19</v>
      </c>
      <c r="F18" s="171"/>
      <c r="G18" s="53">
        <f t="shared" si="0"/>
        <v>0</v>
      </c>
    </row>
    <row r="19" spans="1:7" x14ac:dyDescent="0.2">
      <c r="A19" s="38" t="s">
        <v>5</v>
      </c>
      <c r="B19" s="70">
        <v>5</v>
      </c>
      <c r="C19" s="25" t="s">
        <v>40</v>
      </c>
      <c r="D19" s="156">
        <v>24</v>
      </c>
      <c r="E19" s="91" t="s">
        <v>19</v>
      </c>
      <c r="F19" s="171"/>
      <c r="G19" s="53">
        <f t="shared" si="0"/>
        <v>0</v>
      </c>
    </row>
    <row r="20" spans="1:7" ht="13.5" thickBot="1" x14ac:dyDescent="0.25">
      <c r="A20" s="69" t="s">
        <v>5</v>
      </c>
      <c r="B20" s="24">
        <v>6</v>
      </c>
      <c r="C20" s="129" t="s">
        <v>94</v>
      </c>
      <c r="D20" s="156">
        <v>1</v>
      </c>
      <c r="E20" s="91" t="s">
        <v>61</v>
      </c>
      <c r="F20" s="171"/>
      <c r="G20" s="53">
        <f t="shared" si="0"/>
        <v>0</v>
      </c>
    </row>
    <row r="21" spans="1:7" x14ac:dyDescent="0.2">
      <c r="A21" s="125" t="s">
        <v>54</v>
      </c>
      <c r="B21" s="126"/>
      <c r="C21" s="110" t="s">
        <v>65</v>
      </c>
      <c r="D21" s="158"/>
      <c r="E21" s="111"/>
      <c r="F21" s="173"/>
      <c r="G21" s="112"/>
    </row>
    <row r="22" spans="1:7" x14ac:dyDescent="0.2">
      <c r="A22" s="38" t="s">
        <v>54</v>
      </c>
      <c r="B22" s="24">
        <v>1</v>
      </c>
      <c r="C22" s="26" t="s">
        <v>37</v>
      </c>
      <c r="D22" s="156">
        <v>21</v>
      </c>
      <c r="E22" s="91" t="s">
        <v>16</v>
      </c>
      <c r="F22" s="171"/>
      <c r="G22" s="53">
        <f t="shared" ref="G22:G27" si="1">D22*(F22)</f>
        <v>0</v>
      </c>
    </row>
    <row r="23" spans="1:7" x14ac:dyDescent="0.2">
      <c r="A23" s="38" t="s">
        <v>54</v>
      </c>
      <c r="B23" s="24">
        <v>2</v>
      </c>
      <c r="C23" s="26" t="s">
        <v>38</v>
      </c>
      <c r="D23" s="156">
        <v>8</v>
      </c>
      <c r="E23" s="91" t="s">
        <v>16</v>
      </c>
      <c r="F23" s="171"/>
      <c r="G23" s="53">
        <f t="shared" si="1"/>
        <v>0</v>
      </c>
    </row>
    <row r="24" spans="1:7" x14ac:dyDescent="0.2">
      <c r="A24" s="38" t="s">
        <v>54</v>
      </c>
      <c r="B24" s="24">
        <v>3</v>
      </c>
      <c r="C24" s="26" t="s">
        <v>55</v>
      </c>
      <c r="D24" s="156">
        <v>9</v>
      </c>
      <c r="E24" s="91" t="s">
        <v>16</v>
      </c>
      <c r="F24" s="171"/>
      <c r="G24" s="53">
        <f t="shared" si="1"/>
        <v>0</v>
      </c>
    </row>
    <row r="25" spans="1:7" x14ac:dyDescent="0.2">
      <c r="A25" s="38" t="s">
        <v>54</v>
      </c>
      <c r="B25" s="24">
        <v>4</v>
      </c>
      <c r="C25" s="26" t="s">
        <v>58</v>
      </c>
      <c r="D25" s="156">
        <v>33</v>
      </c>
      <c r="E25" s="91" t="s">
        <v>16</v>
      </c>
      <c r="F25" s="171"/>
      <c r="G25" s="53">
        <f t="shared" si="1"/>
        <v>0</v>
      </c>
    </row>
    <row r="26" spans="1:7" x14ac:dyDescent="0.2">
      <c r="A26" s="38" t="s">
        <v>54</v>
      </c>
      <c r="B26" s="24">
        <v>5</v>
      </c>
      <c r="C26" s="25" t="s">
        <v>39</v>
      </c>
      <c r="D26" s="156">
        <v>9</v>
      </c>
      <c r="E26" s="91" t="s">
        <v>16</v>
      </c>
      <c r="F26" s="171"/>
      <c r="G26" s="53">
        <f t="shared" si="1"/>
        <v>0</v>
      </c>
    </row>
    <row r="27" spans="1:7" ht="13.5" thickBot="1" x14ac:dyDescent="0.25">
      <c r="A27" s="77" t="s">
        <v>54</v>
      </c>
      <c r="B27" s="63">
        <v>6</v>
      </c>
      <c r="C27" s="49" t="s">
        <v>88</v>
      </c>
      <c r="D27" s="159">
        <v>7</v>
      </c>
      <c r="E27" s="92" t="s">
        <v>16</v>
      </c>
      <c r="F27" s="171"/>
      <c r="G27" s="54">
        <f t="shared" si="1"/>
        <v>0</v>
      </c>
    </row>
    <row r="28" spans="1:7" ht="13.5" thickBot="1" x14ac:dyDescent="0.25">
      <c r="A28" s="119"/>
      <c r="B28" s="120"/>
      <c r="C28" s="113" t="s">
        <v>6</v>
      </c>
      <c r="D28" s="160"/>
      <c r="E28" s="115"/>
      <c r="F28" s="174"/>
      <c r="G28" s="78">
        <f>SUM(G10:G13,G15:G20,G22:G27)</f>
        <v>0</v>
      </c>
    </row>
    <row r="29" spans="1:7" x14ac:dyDescent="0.2">
      <c r="A29" s="130" t="s">
        <v>8</v>
      </c>
      <c r="B29" s="131"/>
      <c r="C29" s="103" t="s">
        <v>9</v>
      </c>
      <c r="D29" s="161"/>
      <c r="E29" s="103"/>
      <c r="F29" s="175"/>
      <c r="G29" s="104"/>
    </row>
    <row r="30" spans="1:7" x14ac:dyDescent="0.2">
      <c r="A30" s="72" t="s">
        <v>8</v>
      </c>
      <c r="B30" s="70">
        <v>1</v>
      </c>
      <c r="C30" s="71" t="s">
        <v>28</v>
      </c>
      <c r="D30" s="156">
        <v>50</v>
      </c>
      <c r="E30" s="91" t="s">
        <v>4</v>
      </c>
      <c r="F30" s="171"/>
      <c r="G30" s="53">
        <f>D30*(F30)</f>
        <v>0</v>
      </c>
    </row>
    <row r="31" spans="1:7" x14ac:dyDescent="0.2">
      <c r="A31" s="72" t="s">
        <v>8</v>
      </c>
      <c r="B31" s="70">
        <v>2</v>
      </c>
      <c r="C31" s="71" t="s">
        <v>80</v>
      </c>
      <c r="D31" s="156">
        <v>10</v>
      </c>
      <c r="E31" s="91" t="s">
        <v>10</v>
      </c>
      <c r="F31" s="171"/>
      <c r="G31" s="53">
        <f>D31*(F31)</f>
        <v>0</v>
      </c>
    </row>
    <row r="32" spans="1:7" x14ac:dyDescent="0.2">
      <c r="A32" s="72" t="s">
        <v>8</v>
      </c>
      <c r="B32" s="70">
        <v>3</v>
      </c>
      <c r="C32" s="71" t="s">
        <v>57</v>
      </c>
      <c r="D32" s="156">
        <v>168</v>
      </c>
      <c r="E32" s="91" t="s">
        <v>10</v>
      </c>
      <c r="F32" s="171"/>
      <c r="G32" s="53">
        <f>D32*(F32)</f>
        <v>0</v>
      </c>
    </row>
    <row r="33" spans="1:7" x14ac:dyDescent="0.2">
      <c r="A33" s="72" t="s">
        <v>8</v>
      </c>
      <c r="B33" s="70">
        <v>4</v>
      </c>
      <c r="C33" s="71" t="s">
        <v>101</v>
      </c>
      <c r="D33" s="156">
        <v>84</v>
      </c>
      <c r="E33" s="91" t="s">
        <v>4</v>
      </c>
      <c r="F33" s="171"/>
      <c r="G33" s="53">
        <f>D33*(F33)</f>
        <v>0</v>
      </c>
    </row>
    <row r="34" spans="1:7" ht="13.5" thickBot="1" x14ac:dyDescent="0.25">
      <c r="A34" s="80" t="s">
        <v>8</v>
      </c>
      <c r="B34" s="70">
        <v>5</v>
      </c>
      <c r="C34" s="81" t="s">
        <v>27</v>
      </c>
      <c r="D34" s="159">
        <v>24</v>
      </c>
      <c r="E34" s="92" t="s">
        <v>11</v>
      </c>
      <c r="F34" s="176"/>
      <c r="G34" s="54">
        <f>D34*(F34)</f>
        <v>0</v>
      </c>
    </row>
    <row r="35" spans="1:7" ht="13.5" thickBot="1" x14ac:dyDescent="0.25">
      <c r="A35" s="119"/>
      <c r="B35" s="120"/>
      <c r="C35" s="113" t="s">
        <v>12</v>
      </c>
      <c r="D35" s="160"/>
      <c r="E35" s="115"/>
      <c r="F35" s="174" t="s">
        <v>7</v>
      </c>
      <c r="G35" s="78">
        <f>SUM(G30:G34)</f>
        <v>0</v>
      </c>
    </row>
    <row r="36" spans="1:7" x14ac:dyDescent="0.2">
      <c r="A36" s="94" t="s">
        <v>13</v>
      </c>
      <c r="B36" s="95"/>
      <c r="C36" s="103" t="s">
        <v>34</v>
      </c>
      <c r="D36" s="161"/>
      <c r="E36" s="103"/>
      <c r="F36" s="175"/>
      <c r="G36" s="104"/>
    </row>
    <row r="37" spans="1:7" x14ac:dyDescent="0.2">
      <c r="A37" s="40" t="s">
        <v>13</v>
      </c>
      <c r="B37" s="24">
        <v>1</v>
      </c>
      <c r="C37" s="25" t="s">
        <v>44</v>
      </c>
      <c r="D37" s="156">
        <v>29</v>
      </c>
      <c r="E37" s="91" t="s">
        <v>10</v>
      </c>
      <c r="F37" s="171"/>
      <c r="G37" s="53">
        <f t="shared" ref="G37:G44" si="2">D37*(F37)</f>
        <v>0</v>
      </c>
    </row>
    <row r="38" spans="1:7" x14ac:dyDescent="0.2">
      <c r="A38" s="40" t="s">
        <v>13</v>
      </c>
      <c r="B38" s="24">
        <v>2</v>
      </c>
      <c r="C38" s="25" t="s">
        <v>45</v>
      </c>
      <c r="D38" s="156">
        <v>9</v>
      </c>
      <c r="E38" s="91" t="s">
        <v>10</v>
      </c>
      <c r="F38" s="171"/>
      <c r="G38" s="53">
        <f t="shared" si="2"/>
        <v>0</v>
      </c>
    </row>
    <row r="39" spans="1:7" x14ac:dyDescent="0.2">
      <c r="A39" s="40" t="s">
        <v>13</v>
      </c>
      <c r="B39" s="24">
        <v>3</v>
      </c>
      <c r="C39" s="25" t="s">
        <v>46</v>
      </c>
      <c r="D39" s="156">
        <v>9</v>
      </c>
      <c r="E39" s="91" t="s">
        <v>10</v>
      </c>
      <c r="F39" s="171"/>
      <c r="G39" s="53">
        <f t="shared" si="2"/>
        <v>0</v>
      </c>
    </row>
    <row r="40" spans="1:7" x14ac:dyDescent="0.2">
      <c r="A40" s="40" t="s">
        <v>13</v>
      </c>
      <c r="B40" s="70">
        <v>4</v>
      </c>
      <c r="C40" s="71" t="s">
        <v>78</v>
      </c>
      <c r="D40" s="156">
        <v>9</v>
      </c>
      <c r="E40" s="91" t="s">
        <v>10</v>
      </c>
      <c r="F40" s="171"/>
      <c r="G40" s="53">
        <f t="shared" si="2"/>
        <v>0</v>
      </c>
    </row>
    <row r="41" spans="1:7" x14ac:dyDescent="0.2">
      <c r="A41" s="40" t="s">
        <v>13</v>
      </c>
      <c r="B41" s="70">
        <v>5</v>
      </c>
      <c r="C41" s="71" t="s">
        <v>79</v>
      </c>
      <c r="D41" s="156">
        <v>33</v>
      </c>
      <c r="E41" s="91" t="s">
        <v>10</v>
      </c>
      <c r="F41" s="171"/>
      <c r="G41" s="53">
        <f t="shared" si="2"/>
        <v>0</v>
      </c>
    </row>
    <row r="42" spans="1:7" x14ac:dyDescent="0.2">
      <c r="A42" s="40" t="s">
        <v>13</v>
      </c>
      <c r="B42" s="70">
        <v>6</v>
      </c>
      <c r="C42" s="71" t="s">
        <v>59</v>
      </c>
      <c r="D42" s="156">
        <v>8</v>
      </c>
      <c r="E42" s="91" t="s">
        <v>10</v>
      </c>
      <c r="F42" s="171"/>
      <c r="G42" s="53">
        <f t="shared" si="2"/>
        <v>0</v>
      </c>
    </row>
    <row r="43" spans="1:7" x14ac:dyDescent="0.2">
      <c r="A43" s="40" t="s">
        <v>13</v>
      </c>
      <c r="B43" s="70">
        <v>7</v>
      </c>
      <c r="C43" s="25" t="s">
        <v>87</v>
      </c>
      <c r="D43" s="156">
        <v>7</v>
      </c>
      <c r="E43" s="91" t="s">
        <v>10</v>
      </c>
      <c r="F43" s="171"/>
      <c r="G43" s="53">
        <f t="shared" si="2"/>
        <v>0</v>
      </c>
    </row>
    <row r="44" spans="1:7" ht="13.5" thickBot="1" x14ac:dyDescent="0.25">
      <c r="A44" s="40" t="s">
        <v>13</v>
      </c>
      <c r="B44" s="70">
        <v>8</v>
      </c>
      <c r="C44" s="49" t="s">
        <v>60</v>
      </c>
      <c r="D44" s="159">
        <v>30</v>
      </c>
      <c r="E44" s="92" t="s">
        <v>11</v>
      </c>
      <c r="F44" s="177"/>
      <c r="G44" s="54">
        <f t="shared" si="2"/>
        <v>0</v>
      </c>
    </row>
    <row r="45" spans="1:7" ht="13.5" thickBot="1" x14ac:dyDescent="0.25">
      <c r="A45" s="121"/>
      <c r="B45" s="122"/>
      <c r="C45" s="113" t="s">
        <v>17</v>
      </c>
      <c r="D45" s="160"/>
      <c r="E45" s="115"/>
      <c r="F45" s="174" t="s">
        <v>7</v>
      </c>
      <c r="G45" s="78">
        <f>SUM(G37:G44)</f>
        <v>0</v>
      </c>
    </row>
    <row r="46" spans="1:7" x14ac:dyDescent="0.2">
      <c r="A46" s="94" t="s">
        <v>18</v>
      </c>
      <c r="B46" s="95"/>
      <c r="C46" s="105" t="s">
        <v>14</v>
      </c>
      <c r="D46" s="162"/>
      <c r="E46" s="105"/>
      <c r="F46" s="178"/>
      <c r="G46" s="106"/>
    </row>
    <row r="47" spans="1:7" x14ac:dyDescent="0.2">
      <c r="A47" s="39" t="s">
        <v>18</v>
      </c>
      <c r="B47" s="24">
        <v>1</v>
      </c>
      <c r="C47" s="25" t="s">
        <v>15</v>
      </c>
      <c r="D47" s="156">
        <v>31</v>
      </c>
      <c r="E47" s="91" t="s">
        <v>16</v>
      </c>
      <c r="F47" s="171"/>
      <c r="G47" s="53">
        <f t="shared" ref="G47" si="3">D47*(F47)</f>
        <v>0</v>
      </c>
    </row>
    <row r="48" spans="1:7" x14ac:dyDescent="0.2">
      <c r="A48" s="39" t="s">
        <v>18</v>
      </c>
      <c r="B48" s="24">
        <v>2</v>
      </c>
      <c r="C48" s="26" t="s">
        <v>92</v>
      </c>
      <c r="D48" s="156">
        <v>31</v>
      </c>
      <c r="E48" s="91" t="s">
        <v>16</v>
      </c>
      <c r="F48" s="171"/>
      <c r="G48" s="53">
        <f>D48*(F48)</f>
        <v>0</v>
      </c>
    </row>
    <row r="49" spans="1:7" x14ac:dyDescent="0.2">
      <c r="A49" s="72" t="s">
        <v>18</v>
      </c>
      <c r="B49" s="24">
        <v>3</v>
      </c>
      <c r="C49" s="26" t="s">
        <v>93</v>
      </c>
      <c r="D49" s="156">
        <v>15</v>
      </c>
      <c r="E49" s="91" t="s">
        <v>16</v>
      </c>
      <c r="F49" s="171"/>
      <c r="G49" s="53">
        <f>D49*(F49)</f>
        <v>0</v>
      </c>
    </row>
    <row r="50" spans="1:7" x14ac:dyDescent="0.2">
      <c r="A50" s="39" t="s">
        <v>18</v>
      </c>
      <c r="B50" s="24">
        <v>4</v>
      </c>
      <c r="C50" s="25" t="s">
        <v>76</v>
      </c>
      <c r="D50" s="156">
        <v>21</v>
      </c>
      <c r="E50" s="91" t="s">
        <v>16</v>
      </c>
      <c r="F50" s="179"/>
      <c r="G50" s="53">
        <f>D50*(F50)</f>
        <v>0</v>
      </c>
    </row>
    <row r="51" spans="1:7" x14ac:dyDescent="0.2">
      <c r="A51" s="72" t="s">
        <v>18</v>
      </c>
      <c r="B51" s="24">
        <v>5</v>
      </c>
      <c r="C51" s="25" t="s">
        <v>90</v>
      </c>
      <c r="D51" s="156">
        <v>10</v>
      </c>
      <c r="E51" s="91" t="s">
        <v>16</v>
      </c>
      <c r="F51" s="171"/>
      <c r="G51" s="53">
        <f>D51*(F51)</f>
        <v>0</v>
      </c>
    </row>
    <row r="52" spans="1:7" ht="13.5" thickBot="1" x14ac:dyDescent="0.25">
      <c r="A52" s="39" t="s">
        <v>18</v>
      </c>
      <c r="B52" s="24">
        <v>6</v>
      </c>
      <c r="C52" s="49" t="s">
        <v>91</v>
      </c>
      <c r="D52" s="159">
        <v>20</v>
      </c>
      <c r="E52" s="92" t="s">
        <v>16</v>
      </c>
      <c r="F52" s="179"/>
      <c r="G52" s="54">
        <f>D52*(F52)</f>
        <v>0</v>
      </c>
    </row>
    <row r="53" spans="1:7" ht="13.5" thickBot="1" x14ac:dyDescent="0.25">
      <c r="A53" s="119"/>
      <c r="B53" s="120"/>
      <c r="C53" s="113" t="s">
        <v>29</v>
      </c>
      <c r="D53" s="160"/>
      <c r="E53" s="115"/>
      <c r="F53" s="174" t="s">
        <v>7</v>
      </c>
      <c r="G53" s="78">
        <f>SUM(G47:G52)</f>
        <v>0</v>
      </c>
    </row>
    <row r="54" spans="1:7" x14ac:dyDescent="0.2">
      <c r="A54" s="94" t="s">
        <v>20</v>
      </c>
      <c r="B54" s="95"/>
      <c r="C54" s="105" t="s">
        <v>42</v>
      </c>
      <c r="D54" s="162"/>
      <c r="E54" s="105"/>
      <c r="F54" s="178"/>
      <c r="G54" s="106"/>
    </row>
    <row r="55" spans="1:7" x14ac:dyDescent="0.2">
      <c r="A55" s="39" t="s">
        <v>20</v>
      </c>
      <c r="B55" s="27">
        <v>1</v>
      </c>
      <c r="C55" s="28" t="s">
        <v>77</v>
      </c>
      <c r="D55" s="163">
        <v>30</v>
      </c>
      <c r="E55" s="93" t="s">
        <v>11</v>
      </c>
      <c r="F55" s="171"/>
      <c r="G55" s="53">
        <f t="shared" ref="G55:G60" si="4">D55*(F55)</f>
        <v>0</v>
      </c>
    </row>
    <row r="56" spans="1:7" x14ac:dyDescent="0.2">
      <c r="A56" s="72" t="s">
        <v>20</v>
      </c>
      <c r="B56" s="73">
        <v>2</v>
      </c>
      <c r="C56" s="74" t="s">
        <v>83</v>
      </c>
      <c r="D56" s="163">
        <v>30</v>
      </c>
      <c r="E56" s="93" t="s">
        <v>11</v>
      </c>
      <c r="F56" s="171"/>
      <c r="G56" s="53">
        <f t="shared" si="4"/>
        <v>0</v>
      </c>
    </row>
    <row r="57" spans="1:7" x14ac:dyDescent="0.2">
      <c r="A57" s="39" t="s">
        <v>20</v>
      </c>
      <c r="B57" s="73">
        <v>3</v>
      </c>
      <c r="C57" s="74" t="s">
        <v>43</v>
      </c>
      <c r="D57" s="163">
        <v>15</v>
      </c>
      <c r="E57" s="93" t="s">
        <v>16</v>
      </c>
      <c r="F57" s="171"/>
      <c r="G57" s="53">
        <f t="shared" si="4"/>
        <v>0</v>
      </c>
    </row>
    <row r="58" spans="1:7" x14ac:dyDescent="0.2">
      <c r="A58" s="72" t="s">
        <v>20</v>
      </c>
      <c r="B58" s="73">
        <v>4</v>
      </c>
      <c r="C58" s="71" t="s">
        <v>47</v>
      </c>
      <c r="D58" s="163">
        <v>9</v>
      </c>
      <c r="E58" s="93" t="s">
        <v>10</v>
      </c>
      <c r="F58" s="171"/>
      <c r="G58" s="53">
        <f t="shared" si="4"/>
        <v>0</v>
      </c>
    </row>
    <row r="59" spans="1:7" x14ac:dyDescent="0.2">
      <c r="A59" s="39" t="s">
        <v>20</v>
      </c>
      <c r="B59" s="73">
        <v>5</v>
      </c>
      <c r="C59" s="74" t="s">
        <v>56</v>
      </c>
      <c r="D59" s="163">
        <v>1</v>
      </c>
      <c r="E59" s="91" t="s">
        <v>41</v>
      </c>
      <c r="F59" s="171"/>
      <c r="G59" s="53">
        <f t="shared" si="4"/>
        <v>0</v>
      </c>
    </row>
    <row r="60" spans="1:7" ht="13.5" thickBot="1" x14ac:dyDescent="0.25">
      <c r="A60" s="72" t="s">
        <v>20</v>
      </c>
      <c r="B60" s="79">
        <v>6</v>
      </c>
      <c r="C60" s="90" t="s">
        <v>36</v>
      </c>
      <c r="D60" s="164">
        <v>40</v>
      </c>
      <c r="E60" s="92" t="s">
        <v>11</v>
      </c>
      <c r="F60" s="179"/>
      <c r="G60" s="54">
        <f t="shared" si="4"/>
        <v>0</v>
      </c>
    </row>
    <row r="61" spans="1:7" ht="13.5" thickBot="1" x14ac:dyDescent="0.25">
      <c r="A61" s="121"/>
      <c r="B61" s="122"/>
      <c r="C61" s="113" t="s">
        <v>21</v>
      </c>
      <c r="D61" s="114"/>
      <c r="E61" s="115"/>
      <c r="F61" s="174" t="s">
        <v>7</v>
      </c>
      <c r="G61" s="78">
        <f>SUM(G55:G60)</f>
        <v>0</v>
      </c>
    </row>
    <row r="62" spans="1:7" x14ac:dyDescent="0.2">
      <c r="A62" s="94" t="s">
        <v>22</v>
      </c>
      <c r="B62" s="95"/>
      <c r="C62" s="116" t="s">
        <v>48</v>
      </c>
      <c r="D62" s="117"/>
      <c r="E62" s="117"/>
      <c r="F62" s="180"/>
      <c r="G62" s="118"/>
    </row>
    <row r="63" spans="1:7" x14ac:dyDescent="0.2">
      <c r="A63" s="39" t="s">
        <v>22</v>
      </c>
      <c r="B63" s="24">
        <v>1</v>
      </c>
      <c r="C63" s="25" t="s">
        <v>49</v>
      </c>
      <c r="D63" s="156">
        <v>12</v>
      </c>
      <c r="E63" s="91" t="s">
        <v>35</v>
      </c>
      <c r="F63" s="171"/>
      <c r="G63" s="53">
        <f>D63*(F63)</f>
        <v>0</v>
      </c>
    </row>
    <row r="64" spans="1:7" ht="13.5" thickBot="1" x14ac:dyDescent="0.25">
      <c r="A64" s="48" t="s">
        <v>22</v>
      </c>
      <c r="B64" s="63">
        <v>2</v>
      </c>
      <c r="C64" s="49" t="s">
        <v>50</v>
      </c>
      <c r="D64" s="159">
        <v>12</v>
      </c>
      <c r="E64" s="92" t="s">
        <v>35</v>
      </c>
      <c r="F64" s="171"/>
      <c r="G64" s="54">
        <f>D64*(F64)</f>
        <v>0</v>
      </c>
    </row>
    <row r="65" spans="1:7" ht="13.5" thickBot="1" x14ac:dyDescent="0.25">
      <c r="A65" s="119"/>
      <c r="B65" s="120"/>
      <c r="C65" s="113" t="s">
        <v>23</v>
      </c>
      <c r="D65" s="160"/>
      <c r="E65" s="115"/>
      <c r="F65" s="174" t="s">
        <v>7</v>
      </c>
      <c r="G65" s="78">
        <f>SUM(G63:G64)</f>
        <v>0</v>
      </c>
    </row>
    <row r="66" spans="1:7" x14ac:dyDescent="0.2">
      <c r="A66" s="94" t="s">
        <v>24</v>
      </c>
      <c r="B66" s="95"/>
      <c r="C66" s="116" t="s">
        <v>85</v>
      </c>
      <c r="D66" s="165"/>
      <c r="E66" s="117"/>
      <c r="F66" s="180"/>
      <c r="G66" s="118"/>
    </row>
    <row r="67" spans="1:7" x14ac:dyDescent="0.2">
      <c r="A67" s="39" t="s">
        <v>24</v>
      </c>
      <c r="B67" s="24">
        <v>1</v>
      </c>
      <c r="C67" s="26" t="s">
        <v>81</v>
      </c>
      <c r="D67" s="166">
        <v>30</v>
      </c>
      <c r="E67" s="91" t="s">
        <v>11</v>
      </c>
      <c r="F67" s="171"/>
      <c r="G67" s="53">
        <f t="shared" ref="G67:G68" si="5">D67*(F67)</f>
        <v>0</v>
      </c>
    </row>
    <row r="68" spans="1:7" x14ac:dyDescent="0.2">
      <c r="A68" s="39" t="s">
        <v>24</v>
      </c>
      <c r="B68" s="24">
        <v>2</v>
      </c>
      <c r="C68" s="25" t="s">
        <v>82</v>
      </c>
      <c r="D68" s="166">
        <v>40</v>
      </c>
      <c r="E68" s="91" t="s">
        <v>11</v>
      </c>
      <c r="F68" s="171"/>
      <c r="G68" s="53">
        <f t="shared" si="5"/>
        <v>0</v>
      </c>
    </row>
    <row r="69" spans="1:7" x14ac:dyDescent="0.2">
      <c r="A69" s="39" t="s">
        <v>24</v>
      </c>
      <c r="B69" s="24">
        <v>3</v>
      </c>
      <c r="C69" s="25" t="s">
        <v>84</v>
      </c>
      <c r="D69" s="167">
        <v>60</v>
      </c>
      <c r="E69" s="91" t="s">
        <v>11</v>
      </c>
      <c r="F69" s="171"/>
      <c r="G69" s="53">
        <f>D69*(F69)</f>
        <v>0</v>
      </c>
    </row>
    <row r="70" spans="1:7" ht="13.5" thickBot="1" x14ac:dyDescent="0.25">
      <c r="A70" s="39" t="s">
        <v>24</v>
      </c>
      <c r="B70" s="24">
        <v>4</v>
      </c>
      <c r="C70" s="76" t="s">
        <v>75</v>
      </c>
      <c r="D70" s="168">
        <v>120</v>
      </c>
      <c r="E70" s="92" t="s">
        <v>11</v>
      </c>
      <c r="F70" s="179"/>
      <c r="G70" s="54">
        <f>D70*(F70)</f>
        <v>0</v>
      </c>
    </row>
    <row r="71" spans="1:7" ht="13.5" thickBot="1" x14ac:dyDescent="0.25">
      <c r="A71" s="119"/>
      <c r="B71" s="120"/>
      <c r="C71" s="113" t="s">
        <v>95</v>
      </c>
      <c r="D71" s="114"/>
      <c r="E71" s="115"/>
      <c r="F71" s="174" t="s">
        <v>7</v>
      </c>
      <c r="G71" s="78">
        <f>SUM(G67:G70)</f>
        <v>0</v>
      </c>
    </row>
    <row r="72" spans="1:7" ht="13.5" thickBot="1" x14ac:dyDescent="0.25">
      <c r="A72" s="141" t="s">
        <v>25</v>
      </c>
      <c r="B72" s="142"/>
      <c r="C72" s="85" t="s">
        <v>89</v>
      </c>
      <c r="D72" s="89"/>
      <c r="E72" s="86"/>
      <c r="F72" s="181"/>
      <c r="G72" s="87"/>
    </row>
    <row r="73" spans="1:7" ht="96" x14ac:dyDescent="0.2">
      <c r="A73" s="143" t="s">
        <v>25</v>
      </c>
      <c r="B73" s="146">
        <v>1</v>
      </c>
      <c r="C73" s="149" t="s">
        <v>99</v>
      </c>
      <c r="D73" s="169">
        <v>1</v>
      </c>
      <c r="E73" s="92" t="s">
        <v>41</v>
      </c>
      <c r="F73" s="179"/>
      <c r="G73" s="170">
        <f>F73*D73</f>
        <v>0</v>
      </c>
    </row>
    <row r="74" spans="1:7" x14ac:dyDescent="0.2">
      <c r="A74" s="144"/>
      <c r="B74" s="147"/>
      <c r="C74" s="150"/>
      <c r="D74" s="152"/>
      <c r="E74" s="154"/>
      <c r="F74" s="132"/>
      <c r="G74" s="134"/>
    </row>
    <row r="75" spans="1:7" x14ac:dyDescent="0.2">
      <c r="A75" s="145"/>
      <c r="B75" s="148"/>
      <c r="C75" s="151"/>
      <c r="D75" s="152"/>
      <c r="E75" s="154"/>
      <c r="F75" s="132"/>
      <c r="G75" s="134"/>
    </row>
    <row r="76" spans="1:7" ht="13.5" thickBot="1" x14ac:dyDescent="0.25">
      <c r="A76" s="136"/>
      <c r="B76" s="137"/>
      <c r="C76" s="88" t="s">
        <v>100</v>
      </c>
      <c r="D76" s="153"/>
      <c r="E76" s="155"/>
      <c r="F76" s="133"/>
      <c r="G76" s="135"/>
    </row>
    <row r="77" spans="1:7" x14ac:dyDescent="0.2">
      <c r="A77" s="65"/>
      <c r="B77" s="82"/>
      <c r="C77" s="83"/>
      <c r="D77" s="83"/>
      <c r="E77" s="83"/>
      <c r="F77" s="84"/>
      <c r="G77" s="67"/>
    </row>
    <row r="78" spans="1:7" ht="12.75" customHeight="1" thickBot="1" x14ac:dyDescent="0.25">
      <c r="A78" s="64"/>
      <c r="B78" s="3"/>
      <c r="C78" s="10"/>
      <c r="D78" s="11"/>
      <c r="E78" s="3"/>
      <c r="F78" s="17"/>
      <c r="G78" s="68"/>
    </row>
    <row r="79" spans="1:7" ht="13.5" thickBot="1" x14ac:dyDescent="0.25">
      <c r="A79" s="41"/>
      <c r="B79" s="12"/>
      <c r="C79" s="13" t="s">
        <v>74</v>
      </c>
      <c r="D79" s="45"/>
      <c r="E79" s="12"/>
      <c r="F79" s="22"/>
      <c r="G79" s="56">
        <f>SUM(G28,G35,G45,G53,G61,G65,G71,G73)</f>
        <v>0</v>
      </c>
    </row>
    <row r="80" spans="1:7" ht="75.75" customHeight="1" thickBot="1" x14ac:dyDescent="0.25">
      <c r="A80" s="37"/>
      <c r="B80" s="6"/>
      <c r="C80" s="2"/>
      <c r="D80" s="46"/>
      <c r="E80" s="6"/>
      <c r="F80" s="23"/>
      <c r="G80" s="67"/>
    </row>
    <row r="81" spans="1:7" x14ac:dyDescent="0.2">
      <c r="A81" s="42"/>
      <c r="B81" s="1"/>
      <c r="C81" s="5"/>
      <c r="D81" s="43"/>
      <c r="E81" s="1"/>
      <c r="F81" s="21"/>
      <c r="G81" s="57"/>
    </row>
    <row r="82" spans="1:7" x14ac:dyDescent="0.2">
      <c r="A82" s="37"/>
      <c r="B82" s="6"/>
      <c r="C82" s="2" t="s">
        <v>26</v>
      </c>
      <c r="D82" s="19"/>
      <c r="E82" s="6"/>
      <c r="F82" s="19"/>
      <c r="G82" s="51"/>
    </row>
    <row r="83" spans="1:7" ht="13.5" thickBot="1" x14ac:dyDescent="0.25">
      <c r="A83" s="64"/>
      <c r="B83" s="3"/>
      <c r="C83" s="4"/>
      <c r="D83" s="9"/>
      <c r="E83" s="3"/>
      <c r="F83" s="17"/>
      <c r="G83" s="58"/>
    </row>
    <row r="84" spans="1:7" x14ac:dyDescent="0.2">
      <c r="A84" s="42"/>
      <c r="B84" s="1"/>
      <c r="C84" s="5"/>
      <c r="D84" s="15"/>
      <c r="E84" s="15" t="s">
        <v>52</v>
      </c>
      <c r="F84" s="16" t="s">
        <v>51</v>
      </c>
      <c r="G84" s="59" t="s">
        <v>53</v>
      </c>
    </row>
    <row r="85" spans="1:7" x14ac:dyDescent="0.2">
      <c r="A85" s="64" t="s">
        <v>1</v>
      </c>
      <c r="B85" s="3"/>
      <c r="C85" s="7" t="str">
        <f>C8</f>
        <v xml:space="preserve">VRTÁNÍ  A  ODKRYVNÉ  PRÁCE </v>
      </c>
      <c r="D85" s="17"/>
      <c r="E85" s="29">
        <f>G28</f>
        <v>0</v>
      </c>
      <c r="F85" s="29">
        <f>E85*0.21</f>
        <v>0</v>
      </c>
      <c r="G85" s="60">
        <f>SUM(E85:F85)</f>
        <v>0</v>
      </c>
    </row>
    <row r="86" spans="1:7" x14ac:dyDescent="0.2">
      <c r="A86" s="65" t="s">
        <v>8</v>
      </c>
      <c r="B86" s="3"/>
      <c r="C86" s="7" t="str">
        <f>C29</f>
        <v xml:space="preserve">POLNÍ ZKOUŠKY </v>
      </c>
      <c r="D86" s="17"/>
      <c r="E86" s="29">
        <f>G35</f>
        <v>0</v>
      </c>
      <c r="F86" s="29">
        <f t="shared" ref="F86" si="6">E86*0.21</f>
        <v>0</v>
      </c>
      <c r="G86" s="60">
        <f t="shared" ref="G86" si="7">SUM(E86:F86)</f>
        <v>0</v>
      </c>
    </row>
    <row r="87" spans="1:7" x14ac:dyDescent="0.2">
      <c r="A87" s="64" t="s">
        <v>13</v>
      </c>
      <c r="B87" s="3"/>
      <c r="C87" s="7" t="str">
        <f>C36</f>
        <v>LABORATORNÍ PRÁCE</v>
      </c>
      <c r="D87" s="17"/>
      <c r="E87" s="29">
        <f>G45</f>
        <v>0</v>
      </c>
      <c r="F87" s="29">
        <f t="shared" ref="F87:F92" si="8">E87*0.21</f>
        <v>0</v>
      </c>
      <c r="G87" s="60">
        <f t="shared" ref="G87:G92" si="9">SUM(E87:F87)</f>
        <v>0</v>
      </c>
    </row>
    <row r="88" spans="1:7" x14ac:dyDescent="0.2">
      <c r="A88" s="65" t="s">
        <v>18</v>
      </c>
      <c r="B88" s="3"/>
      <c r="C88" s="7" t="str">
        <f>C46</f>
        <v>GEODETICKÉ PRÁCE</v>
      </c>
      <c r="D88" s="17"/>
      <c r="E88" s="29">
        <f>G53</f>
        <v>0</v>
      </c>
      <c r="F88" s="29">
        <f t="shared" si="8"/>
        <v>0</v>
      </c>
      <c r="G88" s="60">
        <f t="shared" si="9"/>
        <v>0</v>
      </c>
    </row>
    <row r="89" spans="1:7" x14ac:dyDescent="0.2">
      <c r="A89" s="64" t="s">
        <v>20</v>
      </c>
      <c r="B89" s="3"/>
      <c r="C89" s="4" t="str">
        <f>C54</f>
        <v>HYDROGEOLOGICKÉ PRÁCE</v>
      </c>
      <c r="D89" s="17"/>
      <c r="E89" s="29">
        <f>G61</f>
        <v>0</v>
      </c>
      <c r="F89" s="29">
        <f t="shared" si="8"/>
        <v>0</v>
      </c>
      <c r="G89" s="60">
        <f t="shared" si="9"/>
        <v>0</v>
      </c>
    </row>
    <row r="90" spans="1:7" x14ac:dyDescent="0.2">
      <c r="A90" s="65" t="s">
        <v>22</v>
      </c>
      <c r="B90" s="3"/>
      <c r="C90" s="4" t="str">
        <f>C62</f>
        <v>KOROZNÍ PRŮZKUM</v>
      </c>
      <c r="D90" s="17"/>
      <c r="E90" s="29">
        <f>G65</f>
        <v>0</v>
      </c>
      <c r="F90" s="29">
        <f t="shared" si="8"/>
        <v>0</v>
      </c>
      <c r="G90" s="60">
        <f t="shared" si="9"/>
        <v>0</v>
      </c>
    </row>
    <row r="91" spans="1:7" x14ac:dyDescent="0.2">
      <c r="A91" s="64" t="s">
        <v>24</v>
      </c>
      <c r="B91" s="3"/>
      <c r="C91" s="4" t="str">
        <f>C66</f>
        <v>VÝKONY GEOLOGICKÉ SLUŽBY</v>
      </c>
      <c r="D91" s="17"/>
      <c r="E91" s="29">
        <f>G71</f>
        <v>0</v>
      </c>
      <c r="F91" s="29">
        <f t="shared" si="8"/>
        <v>0</v>
      </c>
      <c r="G91" s="60">
        <f t="shared" si="9"/>
        <v>0</v>
      </c>
    </row>
    <row r="92" spans="1:7" ht="13.5" thickBot="1" x14ac:dyDescent="0.25">
      <c r="A92" s="65" t="s">
        <v>25</v>
      </c>
      <c r="B92" s="3"/>
      <c r="C92" s="4" t="str">
        <f>C72</f>
        <v>OSTATNÍ</v>
      </c>
      <c r="D92" s="17"/>
      <c r="E92" s="29">
        <f>G73</f>
        <v>0</v>
      </c>
      <c r="F92" s="29">
        <f t="shared" si="8"/>
        <v>0</v>
      </c>
      <c r="G92" s="60">
        <f t="shared" si="9"/>
        <v>0</v>
      </c>
    </row>
    <row r="93" spans="1:7" x14ac:dyDescent="0.2">
      <c r="A93" s="42"/>
      <c r="B93" s="1"/>
      <c r="C93" s="5"/>
      <c r="D93" s="15"/>
      <c r="E93" s="30">
        <f>SUM(E85:E92)</f>
        <v>0</v>
      </c>
      <c r="F93" s="30">
        <f>SUM(F85:F92)</f>
        <v>0</v>
      </c>
      <c r="G93" s="61">
        <f>SUM(G85:G92)</f>
        <v>0</v>
      </c>
    </row>
    <row r="94" spans="1:7" x14ac:dyDescent="0.2">
      <c r="A94" s="64"/>
      <c r="B94" s="3"/>
      <c r="C94" s="4"/>
      <c r="D94" s="9"/>
      <c r="E94" s="3"/>
      <c r="F94" s="17"/>
      <c r="G94" s="58"/>
    </row>
    <row r="95" spans="1:7" x14ac:dyDescent="0.2">
      <c r="A95" s="64"/>
      <c r="B95" s="3"/>
      <c r="C95" s="4"/>
      <c r="D95" s="19"/>
      <c r="E95" s="3"/>
      <c r="F95" s="20" t="s">
        <v>52</v>
      </c>
      <c r="G95" s="62">
        <f>SUM(E85:E92)</f>
        <v>0</v>
      </c>
    </row>
    <row r="96" spans="1:7" x14ac:dyDescent="0.2">
      <c r="A96" s="64"/>
      <c r="B96" s="3"/>
      <c r="C96" s="4"/>
      <c r="D96" s="9"/>
      <c r="E96" s="3"/>
      <c r="F96" s="20" t="s">
        <v>51</v>
      </c>
      <c r="G96" s="62">
        <f>SUM(F85:F92)</f>
        <v>0</v>
      </c>
    </row>
    <row r="97" spans="1:7" x14ac:dyDescent="0.2">
      <c r="A97" s="64"/>
      <c r="B97" s="3"/>
      <c r="C97" s="4"/>
      <c r="D97" s="19"/>
      <c r="E97" s="3"/>
      <c r="F97" s="20" t="s">
        <v>53</v>
      </c>
      <c r="G97" s="62">
        <f>SUM(G95:G96)</f>
        <v>0</v>
      </c>
    </row>
    <row r="98" spans="1:7" ht="13.5" thickBot="1" x14ac:dyDescent="0.25">
      <c r="A98" s="138"/>
      <c r="B98" s="139"/>
      <c r="C98" s="139"/>
      <c r="D98" s="139"/>
      <c r="E98" s="139"/>
      <c r="F98" s="139"/>
      <c r="G98" s="140"/>
    </row>
    <row r="111" spans="1:7" x14ac:dyDescent="0.2">
      <c r="A111" s="3"/>
      <c r="B111" s="3"/>
      <c r="C111" s="4"/>
      <c r="D111" s="9"/>
      <c r="E111" s="3"/>
      <c r="F111" s="17"/>
      <c r="G111" s="55"/>
    </row>
    <row r="112" spans="1:7" x14ac:dyDescent="0.2">
      <c r="A112" s="3"/>
      <c r="B112" s="3"/>
      <c r="C112" s="4"/>
      <c r="D112" s="9"/>
      <c r="E112" s="3"/>
      <c r="F112" s="17"/>
      <c r="G112" s="55"/>
    </row>
    <row r="113" spans="1:7" x14ac:dyDescent="0.2">
      <c r="A113" s="3"/>
      <c r="B113" s="3"/>
      <c r="C113" s="4"/>
      <c r="D113" s="9"/>
      <c r="E113" s="3"/>
      <c r="F113" s="17"/>
      <c r="G113" s="55"/>
    </row>
    <row r="114" spans="1:7" x14ac:dyDescent="0.2">
      <c r="A114" s="3"/>
      <c r="B114" s="3"/>
      <c r="C114" s="4"/>
      <c r="D114" s="9"/>
      <c r="E114" s="3"/>
      <c r="F114" s="17"/>
      <c r="G114" s="55"/>
    </row>
    <row r="115" spans="1:7" x14ac:dyDescent="0.2">
      <c r="A115" s="3"/>
      <c r="B115" s="3"/>
      <c r="C115" s="4"/>
      <c r="D115" s="9"/>
      <c r="E115" s="3"/>
      <c r="F115" s="17"/>
      <c r="G115" s="55"/>
    </row>
    <row r="116" spans="1:7" x14ac:dyDescent="0.2">
      <c r="A116" s="3"/>
      <c r="B116" s="3"/>
      <c r="C116" s="4"/>
      <c r="D116" s="9"/>
      <c r="E116" s="3"/>
      <c r="F116" s="17"/>
      <c r="G116" s="55"/>
    </row>
    <row r="117" spans="1:7" x14ac:dyDescent="0.2">
      <c r="A117" s="3"/>
      <c r="B117" s="3"/>
      <c r="C117" s="4"/>
      <c r="D117" s="9"/>
      <c r="E117" s="3"/>
      <c r="F117" s="17"/>
      <c r="G117" s="55"/>
    </row>
    <row r="118" spans="1:7" x14ac:dyDescent="0.2">
      <c r="A118" s="3"/>
      <c r="B118" s="3"/>
      <c r="C118" s="4"/>
      <c r="D118" s="9"/>
      <c r="E118" s="3"/>
      <c r="F118" s="17"/>
      <c r="G118" s="55"/>
    </row>
    <row r="119" spans="1:7" x14ac:dyDescent="0.2">
      <c r="A119" s="3"/>
      <c r="B119" s="3"/>
      <c r="C119" s="4"/>
      <c r="D119" s="9"/>
      <c r="E119" s="3"/>
      <c r="F119" s="17"/>
      <c r="G119" s="55"/>
    </row>
    <row r="120" spans="1:7" x14ac:dyDescent="0.2">
      <c r="A120" s="3"/>
      <c r="B120" s="3"/>
      <c r="C120" s="4"/>
      <c r="D120" s="9"/>
      <c r="E120" s="3"/>
      <c r="F120" s="17"/>
      <c r="G120" s="55"/>
    </row>
    <row r="121" spans="1:7" x14ac:dyDescent="0.2">
      <c r="A121" s="3"/>
      <c r="B121" s="3"/>
      <c r="C121" s="4"/>
      <c r="D121" s="9"/>
      <c r="E121" s="3"/>
      <c r="F121" s="17"/>
      <c r="G121" s="55"/>
    </row>
    <row r="122" spans="1:7" x14ac:dyDescent="0.2">
      <c r="A122" s="3"/>
      <c r="B122" s="3"/>
      <c r="C122" s="4"/>
      <c r="D122" s="9"/>
      <c r="E122" s="3"/>
      <c r="F122" s="17"/>
      <c r="G122" s="55"/>
    </row>
    <row r="123" spans="1:7" x14ac:dyDescent="0.2">
      <c r="A123" s="3"/>
      <c r="B123" s="3"/>
      <c r="C123" s="4"/>
      <c r="D123" s="9"/>
      <c r="E123" s="3"/>
      <c r="F123" s="17"/>
      <c r="G123" s="55"/>
    </row>
    <row r="124" spans="1:7" x14ac:dyDescent="0.2">
      <c r="A124" s="3"/>
      <c r="B124" s="3"/>
      <c r="C124" s="4"/>
      <c r="D124" s="9"/>
      <c r="E124" s="3"/>
      <c r="F124" s="17"/>
      <c r="G124" s="55"/>
    </row>
    <row r="125" spans="1:7" x14ac:dyDescent="0.2">
      <c r="A125" s="3"/>
      <c r="B125" s="3"/>
      <c r="C125" s="4"/>
      <c r="D125" s="9"/>
      <c r="E125" s="3"/>
      <c r="F125" s="17"/>
      <c r="G125" s="55"/>
    </row>
    <row r="126" spans="1:7" x14ac:dyDescent="0.2">
      <c r="A126" s="3"/>
      <c r="B126" s="3"/>
      <c r="C126" s="4"/>
      <c r="D126" s="9"/>
      <c r="E126" s="3"/>
      <c r="F126" s="17"/>
      <c r="G126" s="55"/>
    </row>
    <row r="127" spans="1:7" x14ac:dyDescent="0.2">
      <c r="A127" s="3"/>
      <c r="B127" s="3"/>
      <c r="C127" s="4"/>
      <c r="D127" s="9"/>
      <c r="E127" s="3"/>
      <c r="F127" s="17"/>
      <c r="G127" s="55"/>
    </row>
    <row r="128" spans="1:7" x14ac:dyDescent="0.2">
      <c r="A128" s="3"/>
      <c r="B128" s="3"/>
      <c r="C128" s="4"/>
      <c r="D128" s="9"/>
      <c r="E128" s="3"/>
      <c r="F128" s="17"/>
      <c r="G128" s="55"/>
    </row>
    <row r="129" spans="1:7" x14ac:dyDescent="0.2">
      <c r="A129" s="3"/>
      <c r="B129" s="3"/>
      <c r="C129" s="4"/>
      <c r="D129" s="9"/>
      <c r="E129" s="3"/>
      <c r="F129" s="17"/>
      <c r="G129" s="55"/>
    </row>
    <row r="130" spans="1:7" x14ac:dyDescent="0.2">
      <c r="A130" s="3"/>
      <c r="B130" s="3"/>
      <c r="C130" s="4"/>
      <c r="D130" s="9"/>
      <c r="E130" s="3"/>
      <c r="F130" s="17"/>
      <c r="G130" s="55"/>
    </row>
    <row r="131" spans="1:7" x14ac:dyDescent="0.2">
      <c r="A131" s="3"/>
      <c r="B131" s="3"/>
      <c r="C131" s="4"/>
      <c r="D131" s="9"/>
      <c r="E131" s="3"/>
      <c r="F131" s="17"/>
      <c r="G131" s="55"/>
    </row>
    <row r="132" spans="1:7" x14ac:dyDescent="0.2">
      <c r="A132" s="3"/>
      <c r="B132" s="3"/>
      <c r="C132" s="4"/>
      <c r="D132" s="9"/>
      <c r="E132" s="3"/>
      <c r="F132" s="17"/>
      <c r="G132" s="55"/>
    </row>
    <row r="133" spans="1:7" x14ac:dyDescent="0.2">
      <c r="A133" s="3"/>
      <c r="B133" s="3"/>
      <c r="C133" s="4"/>
      <c r="D133" s="9"/>
      <c r="E133" s="3"/>
      <c r="F133" s="17"/>
      <c r="G133" s="55"/>
    </row>
    <row r="134" spans="1:7" x14ac:dyDescent="0.2">
      <c r="A134" s="3"/>
      <c r="B134" s="3"/>
      <c r="C134" s="4"/>
      <c r="D134" s="9"/>
      <c r="E134" s="3"/>
      <c r="F134" s="17"/>
      <c r="G134" s="55"/>
    </row>
    <row r="135" spans="1:7" x14ac:dyDescent="0.2">
      <c r="A135" s="3"/>
      <c r="B135" s="3"/>
      <c r="C135" s="4"/>
      <c r="D135" s="9"/>
      <c r="E135" s="3"/>
      <c r="F135" s="17"/>
      <c r="G135" s="55"/>
    </row>
    <row r="136" spans="1:7" x14ac:dyDescent="0.2">
      <c r="A136" s="3"/>
      <c r="B136" s="3"/>
      <c r="C136" s="4"/>
      <c r="D136" s="9"/>
      <c r="E136" s="3"/>
      <c r="F136" s="17"/>
      <c r="G136" s="55"/>
    </row>
    <row r="137" spans="1:7" x14ac:dyDescent="0.2">
      <c r="A137" s="3"/>
      <c r="B137" s="3"/>
      <c r="C137" s="4"/>
      <c r="D137" s="9"/>
      <c r="E137" s="3"/>
      <c r="F137" s="17"/>
      <c r="G137" s="55"/>
    </row>
    <row r="138" spans="1:7" x14ac:dyDescent="0.2">
      <c r="A138" s="3"/>
      <c r="B138" s="3"/>
      <c r="C138" s="4"/>
      <c r="D138" s="9"/>
      <c r="E138" s="3"/>
      <c r="F138" s="17"/>
      <c r="G138" s="55"/>
    </row>
    <row r="139" spans="1:7" x14ac:dyDescent="0.2">
      <c r="A139" s="3"/>
      <c r="B139" s="3"/>
      <c r="C139" s="4"/>
      <c r="D139" s="9"/>
      <c r="E139" s="3"/>
      <c r="F139" s="17"/>
      <c r="G139" s="55"/>
    </row>
    <row r="140" spans="1:7" x14ac:dyDescent="0.2">
      <c r="A140" s="3"/>
      <c r="B140" s="3"/>
      <c r="C140" s="4"/>
      <c r="D140" s="9"/>
      <c r="E140" s="3"/>
      <c r="F140" s="17"/>
      <c r="G140" s="55"/>
    </row>
    <row r="141" spans="1:7" x14ac:dyDescent="0.2">
      <c r="A141" s="3"/>
      <c r="B141" s="3"/>
      <c r="C141" s="4"/>
      <c r="D141" s="9"/>
      <c r="E141" s="3"/>
      <c r="F141" s="17"/>
      <c r="G141" s="55"/>
    </row>
    <row r="142" spans="1:7" x14ac:dyDescent="0.2">
      <c r="A142" s="3"/>
      <c r="B142" s="3"/>
      <c r="C142" s="4"/>
      <c r="D142" s="9"/>
      <c r="E142" s="3"/>
      <c r="F142" s="17"/>
      <c r="G142" s="55"/>
    </row>
    <row r="143" spans="1:7" x14ac:dyDescent="0.2">
      <c r="A143" s="3"/>
      <c r="B143" s="3"/>
      <c r="C143" s="4"/>
      <c r="D143" s="9"/>
      <c r="E143" s="3"/>
      <c r="F143" s="17"/>
      <c r="G143" s="55"/>
    </row>
    <row r="144" spans="1:7" x14ac:dyDescent="0.2">
      <c r="A144" s="3"/>
      <c r="B144" s="3"/>
      <c r="C144" s="4"/>
      <c r="D144" s="9"/>
      <c r="E144" s="3"/>
      <c r="F144" s="17"/>
      <c r="G144" s="55"/>
    </row>
    <row r="145" spans="1:7" x14ac:dyDescent="0.2">
      <c r="A145" s="3"/>
      <c r="B145" s="3"/>
      <c r="C145" s="4"/>
      <c r="D145" s="9"/>
      <c r="E145" s="3"/>
      <c r="F145" s="17"/>
      <c r="G145" s="55"/>
    </row>
    <row r="146" spans="1:7" x14ac:dyDescent="0.2">
      <c r="A146" s="3"/>
      <c r="B146" s="3"/>
      <c r="C146" s="4"/>
      <c r="D146" s="9"/>
      <c r="E146" s="3"/>
      <c r="F146" s="17"/>
      <c r="G146" s="55"/>
    </row>
    <row r="147" spans="1:7" x14ac:dyDescent="0.2">
      <c r="A147" s="3"/>
      <c r="B147" s="3"/>
      <c r="C147" s="4"/>
      <c r="D147" s="9"/>
      <c r="E147" s="3"/>
      <c r="F147" s="17"/>
      <c r="G147" s="55"/>
    </row>
    <row r="148" spans="1:7" x14ac:dyDescent="0.2">
      <c r="A148" s="3"/>
      <c r="B148" s="3"/>
      <c r="C148" s="4"/>
      <c r="D148" s="9"/>
      <c r="E148" s="3"/>
      <c r="F148" s="17"/>
      <c r="G148" s="55"/>
    </row>
    <row r="149" spans="1:7" x14ac:dyDescent="0.2">
      <c r="A149" s="3"/>
      <c r="B149" s="3"/>
      <c r="C149" s="4"/>
      <c r="D149" s="9"/>
      <c r="E149" s="3"/>
      <c r="F149" s="17"/>
      <c r="G149" s="55"/>
    </row>
    <row r="150" spans="1:7" x14ac:dyDescent="0.2">
      <c r="A150" s="3"/>
      <c r="B150" s="3"/>
      <c r="C150" s="4"/>
      <c r="D150" s="9"/>
      <c r="E150" s="3"/>
      <c r="F150" s="17"/>
      <c r="G150" s="55"/>
    </row>
    <row r="151" spans="1:7" x14ac:dyDescent="0.2">
      <c r="A151" s="3"/>
      <c r="B151" s="3"/>
      <c r="C151" s="4"/>
      <c r="D151" s="9"/>
      <c r="E151" s="3"/>
      <c r="F151" s="17"/>
      <c r="G151" s="55"/>
    </row>
    <row r="152" spans="1:7" x14ac:dyDescent="0.2">
      <c r="A152" s="3"/>
      <c r="B152" s="3"/>
      <c r="C152" s="4"/>
      <c r="D152" s="9"/>
      <c r="E152" s="3"/>
      <c r="F152" s="17"/>
      <c r="G152" s="55"/>
    </row>
    <row r="153" spans="1:7" x14ac:dyDescent="0.2">
      <c r="A153" s="3"/>
      <c r="B153" s="3"/>
      <c r="C153" s="4"/>
      <c r="D153" s="9"/>
      <c r="E153" s="3"/>
      <c r="F153" s="17"/>
      <c r="G153" s="55"/>
    </row>
    <row r="154" spans="1:7" x14ac:dyDescent="0.2">
      <c r="A154" s="3"/>
      <c r="B154" s="3"/>
      <c r="C154" s="4"/>
      <c r="D154" s="9"/>
      <c r="E154" s="3"/>
      <c r="F154" s="17"/>
      <c r="G154" s="55"/>
    </row>
    <row r="155" spans="1:7" x14ac:dyDescent="0.2">
      <c r="A155" s="3"/>
      <c r="B155" s="3"/>
      <c r="C155" s="4"/>
      <c r="D155" s="9"/>
      <c r="E155" s="3"/>
      <c r="F155" s="17"/>
      <c r="G155" s="55"/>
    </row>
    <row r="156" spans="1:7" x14ac:dyDescent="0.2">
      <c r="A156" s="3"/>
      <c r="B156" s="3"/>
      <c r="C156" s="4"/>
      <c r="D156" s="9"/>
      <c r="E156" s="3"/>
      <c r="F156" s="17"/>
      <c r="G156" s="55"/>
    </row>
    <row r="157" spans="1:7" x14ac:dyDescent="0.2">
      <c r="A157" s="3"/>
      <c r="B157" s="3"/>
      <c r="C157" s="4"/>
      <c r="D157" s="9"/>
      <c r="E157" s="3"/>
      <c r="F157" s="17"/>
      <c r="G157" s="55"/>
    </row>
  </sheetData>
  <sheetProtection algorithmName="SHA-512" hashValue="YAlPceyDOAFU0ALmZov7A8b85F0IJOCyzkbLRojUqkbjSCd9OuWNKNfWo02CHwLtK8sg9mX7KB8AeHYNC/bb+Q==" saltValue="EHkjigZ+rYFQRVtlC1ViLw==" spinCount="100000" sheet="1" objects="1" scenarios="1"/>
  <phoneticPr fontId="11" type="noConversion"/>
  <pageMargins left="0.7" right="0.7" top="0.78740157499999996" bottom="0.78740157499999996" header="0.3" footer="0.3"/>
  <pageSetup paperSize="8"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7514EF73DBE424FAFF8E770858709DF" ma:contentTypeVersion="20" ma:contentTypeDescription="Vytvoří nový dokument" ma:contentTypeScope="" ma:versionID="0b474533031763318759af08a88d1397">
  <xsd:schema xmlns:xsd="http://www.w3.org/2001/XMLSchema" xmlns:xs="http://www.w3.org/2001/XMLSchema" xmlns:p="http://schemas.microsoft.com/office/2006/metadata/properties" xmlns:ns2="5f40f822-8b5b-4141-b2fd-246736b4bb7f" xmlns:ns3="17aae47d-7e2e-4d68-bc90-12d806edfb21" targetNamespace="http://schemas.microsoft.com/office/2006/metadata/properties" ma:root="true" ma:fieldsID="1a927fc9755bca55f6965cc51e38115d" ns2:_="" ns3:_="">
    <xsd:import namespace="5f40f822-8b5b-4141-b2fd-246736b4bb7f"/>
    <xsd:import namespace="17aae47d-7e2e-4d68-bc90-12d806edfb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I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40f822-8b5b-4141-b2fd-246736b4bb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675c14e7-7a37-4663-861c-1ec0a0fc8f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L" ma:index="26" nillable="true" ma:displayName="IL" ma:format="Dropdown" ma:internalName="IL">
      <xsd:simpleType>
        <xsd:restriction base="dms:Text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ae47d-7e2e-4d68-bc90-12d806edfb2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15d6db-762b-4575-a9b5-07697ef714a0}" ma:internalName="TaxCatchAll" ma:showField="CatchAllData" ma:web="17aae47d-7e2e-4d68-bc90-12d806edfb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40f822-8b5b-4141-b2fd-246736b4bb7f">
      <Terms xmlns="http://schemas.microsoft.com/office/infopath/2007/PartnerControls"/>
    </lcf76f155ced4ddcb4097134ff3c332f>
    <TaxCatchAll xmlns="17aae47d-7e2e-4d68-bc90-12d806edfb21" xsi:nil="true"/>
    <IL xmlns="5f40f822-8b5b-4141-b2fd-246736b4bb7f" xsi:nil="true"/>
  </documentManagement>
</p:properties>
</file>

<file path=customXml/itemProps1.xml><?xml version="1.0" encoding="utf-8"?>
<ds:datastoreItem xmlns:ds="http://schemas.openxmlformats.org/officeDocument/2006/customXml" ds:itemID="{31307186-92AE-4E2D-9521-7F2D6FF726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7EBAD5-2DA4-42ED-895E-6ED6562A7365}"/>
</file>

<file path=customXml/itemProps3.xml><?xml version="1.0" encoding="utf-8"?>
<ds:datastoreItem xmlns:ds="http://schemas.openxmlformats.org/officeDocument/2006/customXml" ds:itemID="{43A241CD-FC54-47F5-B08A-680C173510A1}">
  <ds:schemaRefs>
    <ds:schemaRef ds:uri="http://schemas.microsoft.com/office/2006/metadata/properties"/>
    <ds:schemaRef ds:uri="http://schemas.microsoft.com/office/infopath/2007/PartnerControls"/>
    <ds:schemaRef ds:uri="5f40f822-8b5b-4141-b2fd-246736b4bb7f"/>
    <ds:schemaRef ds:uri="17aae47d-7e2e-4d68-bc90-12d806edfb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prací oceněný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2023-08-29T13:18:51Z</dcterms:created>
  <dcterms:modified xsi:type="dcterms:W3CDTF">2025-10-10T10:42:08Z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0x01010007514EF73DBE424FAFF8E770858709DF</vt:lpwstr>
  </property>
  <property fmtid="{D5CDD505-2E9C-101B-9397-08002B2CF9AE}" pid="3" name="MediaServiceImageTags">
    <vt:lpwstr/>
  </property>
</Properties>
</file>