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sešit" checkCompatibility="1"/>
  <mc:AlternateContent xmlns:mc="http://schemas.openxmlformats.org/markup-compatibility/2006">
    <mc:Choice Requires="x15">
      <x15ac:absPath xmlns:x15ac="http://schemas.microsoft.com/office/spreadsheetml/2010/11/ac" url="Q:\Data\Dotace\VZ\2026\Z2\Z2_Pritoky_Bele_seceni\ZD\"/>
    </mc:Choice>
  </mc:AlternateContent>
  <bookViews>
    <workbookView xWindow="0" yWindow="0" windowWidth="28800" windowHeight="12210" activeTab="1"/>
  </bookViews>
  <sheets>
    <sheet name="Plán sečení 2026-2028" sheetId="8" r:id="rId1"/>
    <sheet name="Plán sečení 2026-2028." sheetId="9" r:id="rId2"/>
  </sheets>
  <definedNames>
    <definedName name="ceníkový_kód">#REF!</definedName>
    <definedName name="datum">#REF!</definedName>
    <definedName name="datum1">#REF!</definedName>
    <definedName name="datum2">#REF!</definedName>
    <definedName name="datum3">#REF!</definedName>
    <definedName name="datum4">#REF!</definedName>
    <definedName name="datum5">#REF!</definedName>
    <definedName name="datum6">#REF!</definedName>
    <definedName name="datum7" localSheetId="0">#REF!</definedName>
    <definedName name="datum7">#REF!</definedName>
    <definedName name="datum8" localSheetId="0">#REF!</definedName>
    <definedName name="datum8">#REF!</definedName>
    <definedName name="datum9" localSheetId="0">#REF!</definedName>
    <definedName name="datum9">#REF!</definedName>
    <definedName name="vypracoval">#REF!</definedName>
    <definedName name="vypracoval1">#REF!</definedName>
    <definedName name="vypracoval2">#REF!</definedName>
    <definedName name="vypracoval3">#REF!</definedName>
    <definedName name="vypracoval4">#REF!</definedName>
    <definedName name="vypracoval5">#REF!</definedName>
    <definedName name="vypracoval6">#REF!</definedName>
    <definedName name="vypracoval7" localSheetId="0">#REF!</definedName>
    <definedName name="vypracoval7">#REF!</definedName>
    <definedName name="vypracoval8" localSheetId="0">#REF!</definedName>
    <definedName name="vypracoval8">#REF!</definedName>
    <definedName name="vypracoval9" localSheetId="0">#REF!</definedName>
    <definedName name="vypracoval9">#REF!</definedName>
  </definedNames>
  <calcPr calcId="162913"/>
</workbook>
</file>

<file path=xl/calcChain.xml><?xml version="1.0" encoding="utf-8"?>
<calcChain xmlns="http://schemas.openxmlformats.org/spreadsheetml/2006/main">
  <c r="K34" i="9" l="1"/>
  <c r="K33" i="9"/>
  <c r="K32" i="9"/>
  <c r="K31" i="9"/>
  <c r="Q31" i="9" s="1"/>
  <c r="K30" i="9"/>
  <c r="P30" i="9" s="1"/>
  <c r="K29" i="9"/>
  <c r="R29" i="9" s="1"/>
  <c r="K28" i="9"/>
  <c r="K27" i="9"/>
  <c r="P27" i="9" s="1"/>
  <c r="K26" i="9"/>
  <c r="K25" i="9"/>
  <c r="K24" i="9"/>
  <c r="K23" i="9"/>
  <c r="P23" i="9" s="1"/>
  <c r="K22" i="9"/>
  <c r="R22" i="9" s="1"/>
  <c r="K21" i="9"/>
  <c r="R21" i="9" s="1"/>
  <c r="K20" i="9"/>
  <c r="K19" i="9"/>
  <c r="P19" i="9" s="1"/>
  <c r="K18" i="9"/>
  <c r="K17" i="9"/>
  <c r="R17" i="9" s="1"/>
  <c r="K16" i="9"/>
  <c r="K15" i="9"/>
  <c r="Q15" i="9" s="1"/>
  <c r="K14" i="9"/>
  <c r="Q14" i="9" s="1"/>
  <c r="K13" i="9"/>
  <c r="R13" i="9" s="1"/>
  <c r="K12" i="9"/>
  <c r="K11" i="9"/>
  <c r="P11" i="9" s="1"/>
  <c r="K10" i="9"/>
  <c r="Q10" i="9" s="1"/>
  <c r="J35" i="9"/>
  <c r="Q34" i="9"/>
  <c r="O34" i="9"/>
  <c r="P34" i="9" s="1"/>
  <c r="R33" i="9"/>
  <c r="Q33" i="9"/>
  <c r="O33" i="9"/>
  <c r="O32" i="9"/>
  <c r="O31" i="9"/>
  <c r="Q30" i="9"/>
  <c r="O30" i="9"/>
  <c r="O29" i="9"/>
  <c r="O28" i="9"/>
  <c r="O27" i="9"/>
  <c r="R27" i="9" s="1"/>
  <c r="R26" i="9"/>
  <c r="Q26" i="9"/>
  <c r="O26" i="9"/>
  <c r="P26" i="9" s="1"/>
  <c r="R25" i="9"/>
  <c r="Q25" i="9"/>
  <c r="O25" i="9"/>
  <c r="P25" i="9" s="1"/>
  <c r="O24" i="9"/>
  <c r="O23" i="9"/>
  <c r="O22" i="9"/>
  <c r="O21" i="9"/>
  <c r="O20" i="9"/>
  <c r="R20" i="9" s="1"/>
  <c r="O19" i="9"/>
  <c r="R18" i="9"/>
  <c r="Q18" i="9"/>
  <c r="O18" i="9"/>
  <c r="O17" i="9"/>
  <c r="P17" i="9" s="1"/>
  <c r="O16" i="9"/>
  <c r="O15" i="9"/>
  <c r="O14" i="9"/>
  <c r="O13" i="9"/>
  <c r="O12" i="9"/>
  <c r="R12" i="9" s="1"/>
  <c r="O11" i="9"/>
  <c r="R10" i="9"/>
  <c r="O10" i="9"/>
  <c r="P10" i="9" s="1"/>
  <c r="R31" i="9" l="1"/>
  <c r="P31" i="9"/>
  <c r="S31" i="9" s="1"/>
  <c r="Q17" i="9"/>
  <c r="P18" i="9"/>
  <c r="P33" i="9"/>
  <c r="S17" i="9"/>
  <c r="Q21" i="9"/>
  <c r="S26" i="9"/>
  <c r="R30" i="9"/>
  <c r="S30" i="9" s="1"/>
  <c r="R14" i="9"/>
  <c r="S14" i="9" s="1"/>
  <c r="P14" i="9"/>
  <c r="R24" i="9"/>
  <c r="R32" i="9"/>
  <c r="Q13" i="9"/>
  <c r="S33" i="9"/>
  <c r="Q29" i="9"/>
  <c r="R28" i="9"/>
  <c r="S25" i="9"/>
  <c r="Q23" i="9"/>
  <c r="R23" i="9"/>
  <c r="P22" i="9"/>
  <c r="Q22" i="9"/>
  <c r="R19" i="9"/>
  <c r="S18" i="9"/>
  <c r="R16" i="9"/>
  <c r="R15" i="9"/>
  <c r="P15" i="9"/>
  <c r="S15" i="9" s="1"/>
  <c r="R11" i="9"/>
  <c r="S10" i="9"/>
  <c r="S27" i="9"/>
  <c r="P12" i="9"/>
  <c r="P20" i="9"/>
  <c r="P28" i="9"/>
  <c r="R34" i="9"/>
  <c r="Q12" i="9"/>
  <c r="Q20" i="9"/>
  <c r="Q28" i="9"/>
  <c r="Q11" i="9"/>
  <c r="S11" i="9" s="1"/>
  <c r="Q19" i="9"/>
  <c r="S19" i="9" s="1"/>
  <c r="P24" i="9"/>
  <c r="Q27" i="9"/>
  <c r="P32" i="9"/>
  <c r="P13" i="9"/>
  <c r="S13" i="9" s="1"/>
  <c r="Q16" i="9"/>
  <c r="P21" i="9"/>
  <c r="S21" i="9" s="1"/>
  <c r="Q24" i="9"/>
  <c r="P29" i="9"/>
  <c r="Q32" i="9"/>
  <c r="P16" i="9"/>
  <c r="J35" i="8"/>
  <c r="R35" i="9" l="1"/>
  <c r="S23" i="9"/>
  <c r="S29" i="9"/>
  <c r="S32" i="9"/>
  <c r="S22" i="9"/>
  <c r="S24" i="9"/>
  <c r="Q35" i="9"/>
  <c r="S20" i="9"/>
  <c r="S34" i="9"/>
  <c r="S16" i="9"/>
  <c r="S28" i="9"/>
  <c r="S12" i="9"/>
  <c r="P35" i="9"/>
  <c r="O11" i="8"/>
  <c r="P11" i="8" s="1"/>
  <c r="O12" i="8"/>
  <c r="P12" i="8"/>
  <c r="Q12" i="8"/>
  <c r="R12" i="8"/>
  <c r="O13" i="8"/>
  <c r="P13" i="8"/>
  <c r="Q13" i="8"/>
  <c r="R13" i="8"/>
  <c r="S13" i="8"/>
  <c r="O14" i="8"/>
  <c r="P14" i="8" s="1"/>
  <c r="O15" i="8"/>
  <c r="P15" i="8"/>
  <c r="Q15" i="8"/>
  <c r="R15" i="8"/>
  <c r="O16" i="8"/>
  <c r="P16" i="8"/>
  <c r="Q16" i="8"/>
  <c r="R16" i="8"/>
  <c r="S16" i="8"/>
  <c r="O17" i="8"/>
  <c r="Q17" i="8" s="1"/>
  <c r="P17" i="8"/>
  <c r="O18" i="8"/>
  <c r="P18" i="8"/>
  <c r="Q18" i="8"/>
  <c r="R18" i="8"/>
  <c r="S18" i="8"/>
  <c r="O19" i="8"/>
  <c r="P19" i="8"/>
  <c r="Q19" i="8"/>
  <c r="R19" i="8"/>
  <c r="S19" i="8" s="1"/>
  <c r="O20" i="8"/>
  <c r="R20" i="8" s="1"/>
  <c r="P20" i="8"/>
  <c r="Q20" i="8"/>
  <c r="O21" i="8"/>
  <c r="P21" i="8"/>
  <c r="Q21" i="8"/>
  <c r="R21" i="8"/>
  <c r="S21" i="8" s="1"/>
  <c r="O22" i="8"/>
  <c r="P22" i="8"/>
  <c r="Q22" i="8"/>
  <c r="R22" i="8"/>
  <c r="S22" i="8" s="1"/>
  <c r="O23" i="8"/>
  <c r="P23" i="8"/>
  <c r="Q23" i="8"/>
  <c r="R23" i="8"/>
  <c r="O24" i="8"/>
  <c r="P24" i="8"/>
  <c r="S24" i="8" s="1"/>
  <c r="Q24" i="8"/>
  <c r="R24" i="8"/>
  <c r="O25" i="8"/>
  <c r="P25" i="8"/>
  <c r="Q25" i="8"/>
  <c r="R25" i="8"/>
  <c r="S25" i="8" s="1"/>
  <c r="O26" i="8"/>
  <c r="P26" i="8"/>
  <c r="Q26" i="8"/>
  <c r="R26" i="8"/>
  <c r="S26" i="8"/>
  <c r="O27" i="8"/>
  <c r="P27" i="8" s="1"/>
  <c r="O28" i="8"/>
  <c r="P28" i="8"/>
  <c r="Q28" i="8"/>
  <c r="R28" i="8"/>
  <c r="O29" i="8"/>
  <c r="P29" i="8"/>
  <c r="Q29" i="8"/>
  <c r="R29" i="8"/>
  <c r="S29" i="8"/>
  <c r="O30" i="8"/>
  <c r="P30" i="8" s="1"/>
  <c r="O31" i="8"/>
  <c r="P31" i="8"/>
  <c r="Q31" i="8"/>
  <c r="R31" i="8"/>
  <c r="O32" i="8"/>
  <c r="P32" i="8"/>
  <c r="Q32" i="8"/>
  <c r="R32" i="8"/>
  <c r="S32" i="8" s="1"/>
  <c r="O33" i="8"/>
  <c r="Q33" i="8" s="1"/>
  <c r="P33" i="8"/>
  <c r="O34" i="8"/>
  <c r="P34" i="8"/>
  <c r="Q34" i="8"/>
  <c r="R34" i="8"/>
  <c r="O10" i="8"/>
  <c r="R10" i="8" s="1"/>
  <c r="S35" i="9" l="1"/>
  <c r="S15" i="8"/>
  <c r="S12" i="8"/>
  <c r="S28" i="8"/>
  <c r="S34" i="8"/>
  <c r="S31" i="8"/>
  <c r="S23" i="8"/>
  <c r="S20" i="8"/>
  <c r="R11" i="8"/>
  <c r="R30" i="8"/>
  <c r="Q27" i="8"/>
  <c r="R14" i="8"/>
  <c r="Q11" i="8"/>
  <c r="S11" i="8" s="1"/>
  <c r="R27" i="8"/>
  <c r="R33" i="8"/>
  <c r="S33" i="8" s="1"/>
  <c r="Q30" i="8"/>
  <c r="S30" i="8" s="1"/>
  <c r="R17" i="8"/>
  <c r="S17" i="8" s="1"/>
  <c r="Q14" i="8"/>
  <c r="P10" i="8"/>
  <c r="P35" i="8" s="1"/>
  <c r="Q10" i="8"/>
  <c r="R35" i="8" l="1"/>
  <c r="S27" i="8"/>
  <c r="Q35" i="8"/>
  <c r="S35" i="8" s="1"/>
  <c r="S14" i="8"/>
  <c r="S10" i="8"/>
</calcChain>
</file>

<file path=xl/sharedStrings.xml><?xml version="1.0" encoding="utf-8"?>
<sst xmlns="http://schemas.openxmlformats.org/spreadsheetml/2006/main" count="466" uniqueCount="109">
  <si>
    <t>MJ</t>
  </si>
  <si>
    <t>Výkon</t>
  </si>
  <si>
    <t>Kč/MJ</t>
  </si>
  <si>
    <t>ř.km.</t>
  </si>
  <si>
    <t>LB/PB</t>
  </si>
  <si>
    <t xml:space="preserve">VT </t>
  </si>
  <si>
    <t>CK</t>
  </si>
  <si>
    <t>množství MJ</t>
  </si>
  <si>
    <t>Celkem</t>
  </si>
  <si>
    <t>č.</t>
  </si>
  <si>
    <t>k.ú.</t>
  </si>
  <si>
    <t>Lokalita</t>
  </si>
  <si>
    <t>Příloha č.1</t>
  </si>
  <si>
    <t>Ceník výkonů sečení</t>
  </si>
  <si>
    <t>1.</t>
  </si>
  <si>
    <t>doplní objednatel</t>
  </si>
  <si>
    <t>doplní zhotovitel</t>
  </si>
  <si>
    <t>Číslo akce objednatele:</t>
  </si>
  <si>
    <t>Plán sečení</t>
  </si>
  <si>
    <t xml:space="preserve">Ostatní podmínky: </t>
  </si>
  <si>
    <t>Sečení travního porostu s ponecháním na místě 
v rovině a ve svahu do 1:1</t>
  </si>
  <si>
    <t>Sečení  travního porostu  s odvozem 
v rovině a ve svahu do 1:1</t>
  </si>
  <si>
    <t>Sečení  travního porostu s ponecháním na místě 
ve svahu přes 1:1</t>
  </si>
  <si>
    <t>Sečení  travního porostu s odvozem 
ve svahu přes 1:1</t>
  </si>
  <si>
    <t>Sečení  vodního rostlinstva s ponecháním na místě 
v rovině a ve svahu do 1:1</t>
  </si>
  <si>
    <t>Sečení  vodního rostlinstva  s odvozem 
v rovině a ve svahu do 1:1</t>
  </si>
  <si>
    <t>Sečení  vodního rostlinstva s ponecháním na místě  
ve svahu přes 1:1</t>
  </si>
  <si>
    <t>Sečení  vodního rostlinstva  s odvozem  
ve svahu přes 1:1</t>
  </si>
  <si>
    <t>2.</t>
  </si>
  <si>
    <t>3.</t>
  </si>
  <si>
    <t>4.</t>
  </si>
  <si>
    <t>5.</t>
  </si>
  <si>
    <t>6.</t>
  </si>
  <si>
    <t>1 seč</t>
  </si>
  <si>
    <t>2 seč</t>
  </si>
  <si>
    <t>3 seč</t>
  </si>
  <si>
    <t>Celkem Kč (max)</t>
  </si>
  <si>
    <t>poznámka pro plán sečení</t>
  </si>
  <si>
    <t>od</t>
  </si>
  <si>
    <t>do</t>
  </si>
  <si>
    <t>počet sečí za rok</t>
  </si>
  <si>
    <t>Ceníková položka "Sečení vodního rostlinstva" zahrnuje i výkon sečení ruderálních porostů navazujícího břehového porostu.</t>
  </si>
  <si>
    <t xml:space="preserve">Náklady na odvoz a poplatek za uložení posečeného materiálu jsou nákladem zhotovitele. </t>
  </si>
  <si>
    <t>U výkonů obsahujících ponechání posečeného materiálu na místě je požadováno, aby tento materiál byl v podobě mulče, tj. pokrácen nebo podrcen na menší části.</t>
  </si>
  <si>
    <t>Sečením se rozumí celoplošné sečení, při kterém nesmí být poškozeny v ploše rostoucí dřeviny (výsadby, soliterní stromy, cílové keře apod.).</t>
  </si>
  <si>
    <t>Kč</t>
  </si>
  <si>
    <t>Sečení vodního rostlinstva s vyhrnutím za břeh. hranu 
v rovině a ve svahu do 1:1</t>
  </si>
  <si>
    <t>Sečení vodního rostlinstva s vyhrnutím za břeh. hranu 
ve svahu přes 1:1</t>
  </si>
  <si>
    <t>Sečením se rozumí, ruční nebo mechanické (bez rozdílu použitého prostředku – křovinořez, sekačka, mulčovač….) setnutí porostu nacházejícího se na hrázi, 
v korytě (na břehu, na svahu koryta, bermách, na dně nebo na vodní  hladině) nebo na jiných určených pozemcícch. Sečením bude dosaženo max 10 cm výšky porostu po provedení výkonu.</t>
  </si>
  <si>
    <t>V případě, že je v rámci jedné ceníkové položky prováděn i jiný výkon prací 
do 10% z plochy, jedná se stále o stejnou ceníkovou položku.</t>
  </si>
  <si>
    <t>1.seč</t>
  </si>
  <si>
    <t>2.seč</t>
  </si>
  <si>
    <t>3.seč</t>
  </si>
  <si>
    <t>Ceníkový kód (CK)</t>
  </si>
  <si>
    <t>datum zahájení</t>
  </si>
  <si>
    <t>datum ukončení</t>
  </si>
  <si>
    <t>Orientační termíny zahájení a dokončení sečí v každém kalendářním roce:</t>
  </si>
  <si>
    <t>PBP200</t>
  </si>
  <si>
    <t>PBP201</t>
  </si>
  <si>
    <t>PBP202</t>
  </si>
  <si>
    <t>PBP203</t>
  </si>
  <si>
    <t>PBP204</t>
  </si>
  <si>
    <t>PBP205</t>
  </si>
  <si>
    <t>PBP206</t>
  </si>
  <si>
    <t>PBP207</t>
  </si>
  <si>
    <t>PBP208</t>
  </si>
  <si>
    <t>PBP209</t>
  </si>
  <si>
    <t>Evidenční číslo smlouvy objednatele:</t>
  </si>
  <si>
    <t>Evidenční číslo smlouvy zhotovitele:</t>
  </si>
  <si>
    <t>Olešnický potok</t>
  </si>
  <si>
    <t>Černíkovice</t>
  </si>
  <si>
    <t>Uhřínovice</t>
  </si>
  <si>
    <t>LP Olešnického potoka</t>
  </si>
  <si>
    <t xml:space="preserve">Olešnický potok </t>
  </si>
  <si>
    <t>LB a PB</t>
  </si>
  <si>
    <t>Hoděčín-Lično</t>
  </si>
  <si>
    <t>Lično-Uhřínovice</t>
  </si>
  <si>
    <t>Chobot</t>
  </si>
  <si>
    <t>Byzhradec-Voděrady</t>
  </si>
  <si>
    <t>Lokotský potok</t>
  </si>
  <si>
    <t>Solnice</t>
  </si>
  <si>
    <t>Solnice-Litohrady</t>
  </si>
  <si>
    <t>Lipovka</t>
  </si>
  <si>
    <t>Synkov-Slemeno-Synkov</t>
  </si>
  <si>
    <t>Štědrý potok</t>
  </si>
  <si>
    <t xml:space="preserve"> Tutleky </t>
  </si>
  <si>
    <t>Lupenice</t>
  </si>
  <si>
    <t>Močinec</t>
  </si>
  <si>
    <t>Hroška</t>
  </si>
  <si>
    <t>PP Močince</t>
  </si>
  <si>
    <t>Vojenický potok</t>
  </si>
  <si>
    <t>Mokré</t>
  </si>
  <si>
    <t>Přepychy</t>
  </si>
  <si>
    <t>Dobříkovický potok</t>
  </si>
  <si>
    <t>Čestice- Olešnice-Hoděčín</t>
  </si>
  <si>
    <t>Houdkovický potok</t>
  </si>
  <si>
    <t>Houdkovice</t>
  </si>
  <si>
    <t>Trnov-Semechnice</t>
  </si>
  <si>
    <t>Houdkovice- Trnov</t>
  </si>
  <si>
    <t>Trnov</t>
  </si>
  <si>
    <t>1.7.</t>
  </si>
  <si>
    <t>7.</t>
  </si>
  <si>
    <t>8.</t>
  </si>
  <si>
    <t>9.</t>
  </si>
  <si>
    <t>10.</t>
  </si>
  <si>
    <t>30.9.</t>
  </si>
  <si>
    <r>
      <t>m</t>
    </r>
    <r>
      <rPr>
        <vertAlign val="superscript"/>
        <sz val="10"/>
        <rFont val="Times New Roman"/>
        <family val="1"/>
        <charset val="238"/>
      </rPr>
      <t>2</t>
    </r>
  </si>
  <si>
    <t>Přítoky Bělé, sečení upravených částí VT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</si>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</sst>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K_č_-;\-* #,##0.00\ _K_č_-;_-* &quot;-&quot;??\ _K_č_-;_-@_-"/>
    <numFmt numFmtId="165" formatCode="0.000"/>
  </numFmts>
  <fonts count="15" x14ac:knownFonts="1">
    <font>
      <sz val="8"/>
      <name val="Arial CE"/>
      <charset val="238"/>
    </font>
    <font>
      <sz val="8"/>
      <name val="Arial CE"/>
      <charset val="238"/>
    </font>
    <font>
      <b/>
      <sz val="2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vertAlign val="superscript"/>
      <sz val="10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/>
    <xf numFmtId="0" fontId="5" fillId="0" borderId="1" xfId="0" applyFont="1" applyFill="1" applyBorder="1" applyAlignment="1"/>
    <xf numFmtId="0" fontId="5" fillId="0" borderId="1" xfId="0" applyFont="1" applyFill="1" applyBorder="1"/>
    <xf numFmtId="0" fontId="5" fillId="3" borderId="1" xfId="0" applyFont="1" applyFill="1" applyBorder="1" applyAlignment="1"/>
    <xf numFmtId="0" fontId="6" fillId="3" borderId="1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0" borderId="4" xfId="0" applyFont="1" applyFill="1" applyBorder="1" applyAlignment="1"/>
    <xf numFmtId="0" fontId="5" fillId="3" borderId="4" xfId="0" applyFont="1" applyFill="1" applyBorder="1" applyAlignment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center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vertical="top" wrapText="1"/>
    </xf>
    <xf numFmtId="0" fontId="6" fillId="3" borderId="1" xfId="1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top" wrapText="1"/>
    </xf>
    <xf numFmtId="0" fontId="5" fillId="0" borderId="1" xfId="0" applyFont="1" applyBorder="1"/>
    <xf numFmtId="0" fontId="5" fillId="4" borderId="1" xfId="0" applyFont="1" applyFill="1" applyBorder="1" applyAlignment="1">
      <alignment horizontal="left" vertical="top"/>
    </xf>
    <xf numFmtId="0" fontId="5" fillId="4" borderId="1" xfId="0" applyFont="1" applyFill="1" applyBorder="1" applyAlignment="1"/>
    <xf numFmtId="0" fontId="5" fillId="4" borderId="4" xfId="0" applyFont="1" applyFill="1" applyBorder="1"/>
    <xf numFmtId="0" fontId="3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wrapText="1"/>
    </xf>
    <xf numFmtId="0" fontId="5" fillId="0" borderId="4" xfId="0" applyFont="1" applyBorder="1"/>
    <xf numFmtId="0" fontId="10" fillId="0" borderId="1" xfId="0" applyFont="1" applyBorder="1" applyAlignment="1">
      <alignment horizontal="center"/>
    </xf>
    <xf numFmtId="0" fontId="5" fillId="0" borderId="15" xfId="0" applyFont="1" applyBorder="1"/>
    <xf numFmtId="165" fontId="5" fillId="0" borderId="1" xfId="0" applyNumberFormat="1" applyFont="1" applyFill="1" applyBorder="1" applyAlignment="1">
      <alignment horizontal="center"/>
    </xf>
    <xf numFmtId="0" fontId="5" fillId="0" borderId="1" xfId="0" applyNumberFormat="1" applyFont="1" applyBorder="1"/>
    <xf numFmtId="4" fontId="5" fillId="0" borderId="1" xfId="0" applyNumberFormat="1" applyFont="1" applyFill="1" applyBorder="1"/>
    <xf numFmtId="3" fontId="5" fillId="0" borderId="3" xfId="0" applyNumberFormat="1" applyFont="1" applyFill="1" applyBorder="1" applyAlignment="1">
      <alignment horizontal="right"/>
    </xf>
    <xf numFmtId="0" fontId="5" fillId="0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right"/>
    </xf>
    <xf numFmtId="4" fontId="5" fillId="3" borderId="1" xfId="0" applyNumberFormat="1" applyFont="1" applyFill="1" applyBorder="1"/>
    <xf numFmtId="4" fontId="12" fillId="3" borderId="1" xfId="0" applyNumberFormat="1" applyFont="1" applyFill="1" applyBorder="1"/>
    <xf numFmtId="0" fontId="13" fillId="0" borderId="0" xfId="0" applyFont="1"/>
    <xf numFmtId="0" fontId="14" fillId="0" borderId="0" xfId="0" applyFont="1"/>
    <xf numFmtId="0" fontId="6" fillId="0" borderId="0" xfId="0" applyFont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3" fontId="5" fillId="3" borderId="1" xfId="0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/>
    <xf numFmtId="0" fontId="5" fillId="0" borderId="3" xfId="0" applyFont="1" applyFill="1" applyBorder="1" applyAlignment="1">
      <alignment horizontal="left"/>
    </xf>
    <xf numFmtId="165" fontId="5" fillId="0" borderId="3" xfId="0" applyNumberFormat="1" applyFont="1" applyFill="1" applyBorder="1" applyAlignment="1">
      <alignment horizontal="center"/>
    </xf>
    <xf numFmtId="4" fontId="5" fillId="2" borderId="3" xfId="0" applyNumberFormat="1" applyFont="1" applyFill="1" applyBorder="1" applyAlignment="1" applyProtection="1">
      <alignment horizontal="right"/>
      <protection locked="0"/>
    </xf>
    <xf numFmtId="2" fontId="5" fillId="2" borderId="1" xfId="0" applyNumberFormat="1" applyFont="1" applyFill="1" applyBorder="1" applyAlignment="1" applyProtection="1">
      <protection locked="0"/>
    </xf>
    <xf numFmtId="4" fontId="5" fillId="2" borderId="1" xfId="0" applyNumberFormat="1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vertical="top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4" fontId="6" fillId="3" borderId="2" xfId="1" applyNumberFormat="1" applyFont="1" applyFill="1" applyBorder="1" applyAlignment="1">
      <alignment horizontal="center" vertical="top" wrapText="1"/>
    </xf>
    <xf numFmtId="4" fontId="6" fillId="3" borderId="3" xfId="1" applyNumberFormat="1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2" fontId="5" fillId="0" borderId="1" xfId="0" applyNumberFormat="1" applyFont="1" applyFill="1" applyBorder="1" applyAlignment="1" applyProtection="1">
      <protection locked="0"/>
    </xf>
    <xf numFmtId="4" fontId="5" fillId="0" borderId="16" xfId="0" applyNumberFormat="1" applyFont="1" applyFill="1" applyBorder="1" applyAlignment="1" applyProtection="1">
      <alignment horizontal="center"/>
      <protection locked="0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zoomScaleNormal="100" workbookViewId="0">
      <selection sqref="A1:XFD1048576"/>
    </sheetView>
  </sheetViews>
  <sheetFormatPr defaultColWidth="9.1640625" defaultRowHeight="11.25" x14ac:dyDescent="0.2"/>
  <cols>
    <col min="1" max="1" width="5.6640625" style="2" customWidth="1"/>
    <col min="2" max="2" width="38.6640625" style="2" customWidth="1"/>
    <col min="3" max="3" width="25.6640625" style="2" customWidth="1"/>
    <col min="4" max="4" width="22.6640625" style="2" customWidth="1"/>
    <col min="5" max="5" width="9.6640625" style="2" customWidth="1"/>
    <col min="6" max="6" width="9.1640625" style="2"/>
    <col min="7" max="7" width="11.6640625" style="2" customWidth="1"/>
    <col min="8" max="9" width="9.6640625" style="2" customWidth="1"/>
    <col min="10" max="10" width="11.5" style="2" customWidth="1"/>
    <col min="11" max="11" width="12.6640625" style="2" customWidth="1"/>
    <col min="12" max="15" width="9.6640625" style="2" customWidth="1"/>
    <col min="16" max="19" width="11.6640625" style="2" customWidth="1"/>
    <col min="20" max="20" width="18.5" style="2" customWidth="1"/>
    <col min="21" max="16384" width="9.1640625" style="2"/>
  </cols>
  <sheetData>
    <row r="1" spans="1:20" ht="25.5" x14ac:dyDescent="0.35">
      <c r="A1" s="1" t="s">
        <v>18</v>
      </c>
      <c r="C1" s="43" t="s">
        <v>107</v>
      </c>
      <c r="D1" s="44"/>
      <c r="E1" s="43"/>
      <c r="F1" s="43"/>
      <c r="G1" s="43"/>
      <c r="H1" s="43"/>
      <c r="I1" s="3"/>
      <c r="J1" s="3"/>
      <c r="K1" s="3"/>
      <c r="L1" s="3"/>
      <c r="M1" s="3"/>
      <c r="T1" s="8" t="s">
        <v>12</v>
      </c>
    </row>
    <row r="2" spans="1:20" s="4" customFormat="1" ht="21.6" customHeight="1" x14ac:dyDescent="0.2">
      <c r="B2" s="6" t="s">
        <v>67</v>
      </c>
      <c r="D2" s="6" t="s">
        <v>15</v>
      </c>
      <c r="E2" s="5"/>
      <c r="F2" s="5"/>
      <c r="G2" s="80" t="s">
        <v>56</v>
      </c>
      <c r="H2" s="80"/>
      <c r="I2" s="80"/>
      <c r="J2" s="80"/>
      <c r="K2" s="30"/>
      <c r="L2" s="31" t="s">
        <v>54</v>
      </c>
      <c r="M2" s="31" t="s">
        <v>55</v>
      </c>
      <c r="N2" s="25"/>
      <c r="O2" s="5"/>
      <c r="Q2" s="5"/>
    </row>
    <row r="3" spans="1:20" s="4" customFormat="1" ht="21.6" customHeight="1" x14ac:dyDescent="0.2">
      <c r="A3" s="6"/>
      <c r="B3" s="6" t="s">
        <v>68</v>
      </c>
      <c r="D3" s="6" t="s">
        <v>16</v>
      </c>
      <c r="E3" s="5"/>
      <c r="F3" s="5"/>
      <c r="G3" s="24"/>
      <c r="H3" s="25"/>
      <c r="I3" s="25"/>
      <c r="J3" s="25"/>
      <c r="K3" s="26" t="s">
        <v>50</v>
      </c>
      <c r="L3" s="26" t="s">
        <v>100</v>
      </c>
      <c r="M3" s="36" t="s">
        <v>105</v>
      </c>
      <c r="O3" s="5"/>
      <c r="P3" s="5"/>
      <c r="Q3" s="5"/>
    </row>
    <row r="4" spans="1:20" s="4" customFormat="1" ht="21.6" customHeight="1" x14ac:dyDescent="0.2">
      <c r="A4" s="6"/>
      <c r="B4" s="6" t="s">
        <v>17</v>
      </c>
      <c r="D4" s="45">
        <v>722260112</v>
      </c>
      <c r="E4" s="5"/>
      <c r="F4" s="5"/>
      <c r="G4" s="5"/>
      <c r="H4" s="25"/>
      <c r="I4" s="25"/>
      <c r="J4" s="25"/>
      <c r="K4" s="26" t="s">
        <v>51</v>
      </c>
      <c r="L4" s="26"/>
      <c r="M4" s="26"/>
      <c r="O4" s="5"/>
      <c r="P4" s="5"/>
      <c r="Q4" s="5"/>
    </row>
    <row r="5" spans="1:20" s="4" customFormat="1" ht="21.6" customHeight="1" x14ac:dyDescent="0.2">
      <c r="A5" s="6"/>
      <c r="E5" s="5"/>
      <c r="F5" s="5"/>
      <c r="G5" s="5"/>
      <c r="H5" s="5"/>
      <c r="I5" s="5"/>
      <c r="J5" s="5"/>
      <c r="K5" s="26" t="s">
        <v>52</v>
      </c>
      <c r="L5" s="26"/>
      <c r="M5" s="26"/>
      <c r="O5" s="5"/>
      <c r="P5" s="5"/>
      <c r="Q5" s="5"/>
    </row>
    <row r="6" spans="1:20" s="4" customFormat="1" ht="17.25" customHeight="1" x14ac:dyDescent="0.2">
      <c r="A6" s="6"/>
      <c r="B6" s="6"/>
      <c r="D6" s="7"/>
      <c r="E6" s="5"/>
      <c r="F6" s="5"/>
      <c r="N6" s="5"/>
      <c r="O6" s="5"/>
      <c r="P6" s="5"/>
      <c r="Q6" s="5"/>
    </row>
    <row r="7" spans="1:20" s="4" customFormat="1" ht="12.75" x14ac:dyDescent="0.2"/>
    <row r="8" spans="1:20" s="4" customFormat="1" ht="25.5" customHeight="1" x14ac:dyDescent="0.2">
      <c r="A8" s="60" t="s">
        <v>9</v>
      </c>
      <c r="B8" s="60" t="s">
        <v>11</v>
      </c>
      <c r="C8" s="60" t="s">
        <v>10</v>
      </c>
      <c r="D8" s="60" t="s">
        <v>5</v>
      </c>
      <c r="E8" s="64" t="s">
        <v>3</v>
      </c>
      <c r="F8" s="65"/>
      <c r="G8" s="60" t="s">
        <v>4</v>
      </c>
      <c r="H8" s="60" t="s">
        <v>6</v>
      </c>
      <c r="I8" s="60" t="s">
        <v>0</v>
      </c>
      <c r="J8" s="62" t="s">
        <v>7</v>
      </c>
      <c r="K8" s="60" t="s">
        <v>2</v>
      </c>
      <c r="L8" s="60" t="s">
        <v>33</v>
      </c>
      <c r="M8" s="60" t="s">
        <v>34</v>
      </c>
      <c r="N8" s="60" t="s">
        <v>35</v>
      </c>
      <c r="O8" s="58" t="s">
        <v>40</v>
      </c>
      <c r="P8" s="23">
        <v>2026</v>
      </c>
      <c r="Q8" s="23">
        <v>2027</v>
      </c>
      <c r="R8" s="23">
        <v>2028</v>
      </c>
      <c r="S8" s="62" t="s">
        <v>36</v>
      </c>
      <c r="T8" s="62" t="s">
        <v>37</v>
      </c>
    </row>
    <row r="9" spans="1:20" s="4" customFormat="1" ht="12.75" x14ac:dyDescent="0.2">
      <c r="A9" s="61"/>
      <c r="B9" s="61"/>
      <c r="C9" s="61"/>
      <c r="D9" s="61"/>
      <c r="E9" s="18" t="s">
        <v>38</v>
      </c>
      <c r="F9" s="18" t="s">
        <v>39</v>
      </c>
      <c r="G9" s="61"/>
      <c r="H9" s="61"/>
      <c r="I9" s="61"/>
      <c r="J9" s="63"/>
      <c r="K9" s="61"/>
      <c r="L9" s="61"/>
      <c r="M9" s="61"/>
      <c r="N9" s="61"/>
      <c r="O9" s="59"/>
      <c r="P9" s="19" t="s">
        <v>45</v>
      </c>
      <c r="Q9" s="19" t="s">
        <v>45</v>
      </c>
      <c r="R9" s="19" t="s">
        <v>45</v>
      </c>
      <c r="S9" s="63"/>
      <c r="T9" s="63"/>
    </row>
    <row r="10" spans="1:20" s="4" customFormat="1" ht="18.75" customHeight="1" x14ac:dyDescent="0.2">
      <c r="A10" s="10" t="s">
        <v>14</v>
      </c>
      <c r="B10" s="11" t="s">
        <v>69</v>
      </c>
      <c r="C10" s="11" t="s">
        <v>94</v>
      </c>
      <c r="D10" s="49" t="s">
        <v>73</v>
      </c>
      <c r="E10" s="50">
        <v>0.85</v>
      </c>
      <c r="F10" s="50">
        <v>5.25</v>
      </c>
      <c r="G10" s="33" t="s">
        <v>74</v>
      </c>
      <c r="H10" s="46" t="s">
        <v>61</v>
      </c>
      <c r="I10" s="39" t="s">
        <v>106</v>
      </c>
      <c r="J10" s="38">
        <v>35200</v>
      </c>
      <c r="K10" s="51"/>
      <c r="L10" s="38">
        <v>1</v>
      </c>
      <c r="M10" s="38">
        <v>0</v>
      </c>
      <c r="N10" s="38">
        <v>0</v>
      </c>
      <c r="O10" s="11">
        <f t="shared" ref="O10" si="0">SUM(L10:N10)</f>
        <v>1</v>
      </c>
      <c r="P10" s="37">
        <f t="shared" ref="P10" si="1">J10*O10*K10</f>
        <v>0</v>
      </c>
      <c r="Q10" s="37">
        <f t="shared" ref="Q10" si="2">J10*K10*O10</f>
        <v>0</v>
      </c>
      <c r="R10" s="37">
        <f t="shared" ref="R10" si="3">J10*K10*O10</f>
        <v>0</v>
      </c>
      <c r="S10" s="37">
        <f t="shared" ref="S10" si="4">P10+Q10+R10</f>
        <v>0</v>
      </c>
      <c r="T10" s="16"/>
    </row>
    <row r="11" spans="1:20" s="4" customFormat="1" ht="18.75" customHeight="1" x14ac:dyDescent="0.2">
      <c r="A11" s="32"/>
      <c r="C11" s="11" t="s">
        <v>75</v>
      </c>
      <c r="D11" s="11" t="s">
        <v>73</v>
      </c>
      <c r="E11" s="35">
        <v>5.65</v>
      </c>
      <c r="F11" s="35">
        <v>6.95</v>
      </c>
      <c r="G11" s="33" t="s">
        <v>74</v>
      </c>
      <c r="H11" s="46" t="s">
        <v>61</v>
      </c>
      <c r="I11" s="39" t="s">
        <v>106</v>
      </c>
      <c r="J11" s="48">
        <v>7800</v>
      </c>
      <c r="K11" s="51"/>
      <c r="L11" s="38">
        <v>1</v>
      </c>
      <c r="M11" s="38">
        <v>0</v>
      </c>
      <c r="N11" s="38">
        <v>0</v>
      </c>
      <c r="O11" s="11">
        <f t="shared" ref="O11:O34" si="5">SUM(L11:N11)</f>
        <v>1</v>
      </c>
      <c r="P11" s="37">
        <f t="shared" ref="P11:P34" si="6">J11*O11*K11</f>
        <v>0</v>
      </c>
      <c r="Q11" s="37">
        <f t="shared" ref="Q11:Q34" si="7">J11*K11*O11</f>
        <v>0</v>
      </c>
      <c r="R11" s="37">
        <f t="shared" ref="R11:R34" si="8">J11*K11*O11</f>
        <v>0</v>
      </c>
      <c r="S11" s="37">
        <f t="shared" ref="S11:S35" si="9">P11+Q11+R11</f>
        <v>0</v>
      </c>
      <c r="T11" s="16"/>
    </row>
    <row r="12" spans="1:20" s="4" customFormat="1" ht="18.75" customHeight="1" x14ac:dyDescent="0.2">
      <c r="A12" s="10"/>
      <c r="B12" s="11"/>
      <c r="C12" s="11" t="s">
        <v>76</v>
      </c>
      <c r="D12" s="11" t="s">
        <v>73</v>
      </c>
      <c r="E12" s="35">
        <v>7.12</v>
      </c>
      <c r="F12" s="35">
        <v>10.199999999999999</v>
      </c>
      <c r="G12" s="33" t="s">
        <v>74</v>
      </c>
      <c r="H12" s="46" t="s">
        <v>61</v>
      </c>
      <c r="I12" s="39" t="s">
        <v>106</v>
      </c>
      <c r="J12" s="48">
        <v>18480</v>
      </c>
      <c r="K12" s="51"/>
      <c r="L12" s="38">
        <v>1</v>
      </c>
      <c r="M12" s="38">
        <v>0</v>
      </c>
      <c r="N12" s="38">
        <v>0</v>
      </c>
      <c r="O12" s="11">
        <f t="shared" si="5"/>
        <v>1</v>
      </c>
      <c r="P12" s="37">
        <f t="shared" si="6"/>
        <v>0</v>
      </c>
      <c r="Q12" s="37">
        <f t="shared" si="7"/>
        <v>0</v>
      </c>
      <c r="R12" s="37">
        <f t="shared" si="8"/>
        <v>0</v>
      </c>
      <c r="S12" s="37">
        <f t="shared" si="9"/>
        <v>0</v>
      </c>
      <c r="T12" s="16"/>
    </row>
    <row r="13" spans="1:20" s="4" customFormat="1" ht="18.75" customHeight="1" x14ac:dyDescent="0.2">
      <c r="A13" s="10"/>
      <c r="B13" s="11"/>
      <c r="C13" s="11" t="s">
        <v>71</v>
      </c>
      <c r="D13" s="11" t="s">
        <v>73</v>
      </c>
      <c r="E13" s="35">
        <v>10.3</v>
      </c>
      <c r="F13" s="35">
        <v>10.4</v>
      </c>
      <c r="G13" s="33" t="s">
        <v>74</v>
      </c>
      <c r="H13" s="46" t="s">
        <v>61</v>
      </c>
      <c r="I13" s="39" t="s">
        <v>106</v>
      </c>
      <c r="J13" s="48">
        <v>600</v>
      </c>
      <c r="K13" s="51"/>
      <c r="L13" s="38">
        <v>1</v>
      </c>
      <c r="M13" s="38">
        <v>0</v>
      </c>
      <c r="N13" s="38">
        <v>0</v>
      </c>
      <c r="O13" s="11">
        <f t="shared" si="5"/>
        <v>1</v>
      </c>
      <c r="P13" s="37">
        <f t="shared" si="6"/>
        <v>0</v>
      </c>
      <c r="Q13" s="37">
        <f t="shared" si="7"/>
        <v>0</v>
      </c>
      <c r="R13" s="37">
        <f t="shared" si="8"/>
        <v>0</v>
      </c>
      <c r="S13" s="37">
        <f t="shared" si="9"/>
        <v>0</v>
      </c>
      <c r="T13" s="16"/>
    </row>
    <row r="14" spans="1:20" s="4" customFormat="1" ht="18.75" customHeight="1" x14ac:dyDescent="0.2">
      <c r="A14" s="10" t="s">
        <v>28</v>
      </c>
      <c r="B14" s="11" t="s">
        <v>72</v>
      </c>
      <c r="C14" s="11" t="s">
        <v>70</v>
      </c>
      <c r="D14" s="11" t="s">
        <v>72</v>
      </c>
      <c r="E14" s="35">
        <v>0</v>
      </c>
      <c r="F14" s="35">
        <v>0.95</v>
      </c>
      <c r="G14" s="33" t="s">
        <v>74</v>
      </c>
      <c r="H14" s="46" t="s">
        <v>61</v>
      </c>
      <c r="I14" s="39" t="s">
        <v>106</v>
      </c>
      <c r="J14" s="48">
        <v>5700</v>
      </c>
      <c r="K14" s="51"/>
      <c r="L14" s="38">
        <v>1</v>
      </c>
      <c r="M14" s="38">
        <v>0</v>
      </c>
      <c r="N14" s="38">
        <v>0</v>
      </c>
      <c r="O14" s="11">
        <f t="shared" si="5"/>
        <v>1</v>
      </c>
      <c r="P14" s="37">
        <f t="shared" si="6"/>
        <v>0</v>
      </c>
      <c r="Q14" s="37">
        <f t="shared" si="7"/>
        <v>0</v>
      </c>
      <c r="R14" s="37">
        <f t="shared" si="8"/>
        <v>0</v>
      </c>
      <c r="S14" s="37">
        <f t="shared" si="9"/>
        <v>0</v>
      </c>
      <c r="T14" s="16"/>
    </row>
    <row r="15" spans="1:20" s="4" customFormat="1" ht="18.75" customHeight="1" x14ac:dyDescent="0.2">
      <c r="A15" s="34" t="s">
        <v>29</v>
      </c>
      <c r="B15" s="26" t="s">
        <v>77</v>
      </c>
      <c r="C15" s="4" t="s">
        <v>70</v>
      </c>
      <c r="D15" s="26" t="s">
        <v>77</v>
      </c>
      <c r="E15" s="35">
        <v>0.2</v>
      </c>
      <c r="F15" s="35">
        <v>1</v>
      </c>
      <c r="G15" s="33" t="s">
        <v>74</v>
      </c>
      <c r="H15" s="46" t="s">
        <v>61</v>
      </c>
      <c r="I15" s="39" t="s">
        <v>106</v>
      </c>
      <c r="J15" s="48">
        <v>6400</v>
      </c>
      <c r="K15" s="51"/>
      <c r="L15" s="38">
        <v>1</v>
      </c>
      <c r="M15" s="38">
        <v>0</v>
      </c>
      <c r="N15" s="38">
        <v>0</v>
      </c>
      <c r="O15" s="11">
        <f t="shared" si="5"/>
        <v>1</v>
      </c>
      <c r="P15" s="37">
        <f t="shared" si="6"/>
        <v>0</v>
      </c>
      <c r="Q15" s="37">
        <f t="shared" si="7"/>
        <v>0</v>
      </c>
      <c r="R15" s="37">
        <f t="shared" si="8"/>
        <v>0</v>
      </c>
      <c r="S15" s="37">
        <f t="shared" si="9"/>
        <v>0</v>
      </c>
      <c r="T15" s="16"/>
    </row>
    <row r="16" spans="1:20" s="4" customFormat="1" ht="18.75" customHeight="1" x14ac:dyDescent="0.2">
      <c r="B16" s="26"/>
      <c r="C16" s="11" t="s">
        <v>78</v>
      </c>
      <c r="D16" s="4" t="s">
        <v>77</v>
      </c>
      <c r="E16" s="35">
        <v>2.7</v>
      </c>
      <c r="F16" s="35">
        <v>5.2</v>
      </c>
      <c r="G16" s="33" t="s">
        <v>74</v>
      </c>
      <c r="H16" s="46" t="s">
        <v>61</v>
      </c>
      <c r="I16" s="39" t="s">
        <v>106</v>
      </c>
      <c r="J16" s="48">
        <v>15000</v>
      </c>
      <c r="K16" s="51"/>
      <c r="L16" s="38">
        <v>1</v>
      </c>
      <c r="M16" s="38">
        <v>0</v>
      </c>
      <c r="N16" s="38">
        <v>0</v>
      </c>
      <c r="O16" s="11">
        <f t="shared" si="5"/>
        <v>1</v>
      </c>
      <c r="P16" s="37">
        <f t="shared" si="6"/>
        <v>0</v>
      </c>
      <c r="Q16" s="37">
        <f t="shared" si="7"/>
        <v>0</v>
      </c>
      <c r="R16" s="37">
        <f t="shared" si="8"/>
        <v>0</v>
      </c>
      <c r="S16" s="37">
        <f t="shared" si="9"/>
        <v>0</v>
      </c>
      <c r="T16" s="16"/>
    </row>
    <row r="17" spans="1:20" s="4" customFormat="1" ht="18.75" customHeight="1" x14ac:dyDescent="0.2">
      <c r="A17" s="10" t="s">
        <v>30</v>
      </c>
      <c r="B17" s="11" t="s">
        <v>79</v>
      </c>
      <c r="C17" s="11" t="s">
        <v>81</v>
      </c>
      <c r="D17" s="11" t="s">
        <v>79</v>
      </c>
      <c r="E17" s="35">
        <v>7.5</v>
      </c>
      <c r="F17" s="35">
        <v>8.5</v>
      </c>
      <c r="G17" s="33" t="s">
        <v>74</v>
      </c>
      <c r="H17" s="46" t="s">
        <v>61</v>
      </c>
      <c r="I17" s="39" t="s">
        <v>106</v>
      </c>
      <c r="J17" s="48">
        <v>6000</v>
      </c>
      <c r="K17" s="51"/>
      <c r="L17" s="38">
        <v>1</v>
      </c>
      <c r="M17" s="38">
        <v>0</v>
      </c>
      <c r="N17" s="38">
        <v>0</v>
      </c>
      <c r="O17" s="11">
        <f t="shared" si="5"/>
        <v>1</v>
      </c>
      <c r="P17" s="37">
        <f t="shared" si="6"/>
        <v>0</v>
      </c>
      <c r="Q17" s="37">
        <f t="shared" si="7"/>
        <v>0</v>
      </c>
      <c r="R17" s="37">
        <f t="shared" si="8"/>
        <v>0</v>
      </c>
      <c r="S17" s="37">
        <f t="shared" si="9"/>
        <v>0</v>
      </c>
      <c r="T17" s="16"/>
    </row>
    <row r="18" spans="1:20" s="4" customFormat="1" ht="18.75" customHeight="1" x14ac:dyDescent="0.2">
      <c r="A18" s="10"/>
      <c r="B18" s="11"/>
      <c r="C18" s="11" t="s">
        <v>82</v>
      </c>
      <c r="D18" s="11" t="s">
        <v>79</v>
      </c>
      <c r="E18" s="35">
        <v>5.4</v>
      </c>
      <c r="F18" s="35">
        <v>6.6</v>
      </c>
      <c r="G18" s="33" t="s">
        <v>74</v>
      </c>
      <c r="H18" s="46" t="s">
        <v>61</v>
      </c>
      <c r="I18" s="39" t="s">
        <v>106</v>
      </c>
      <c r="J18" s="48">
        <v>7200</v>
      </c>
      <c r="K18" s="51"/>
      <c r="L18" s="38">
        <v>1</v>
      </c>
      <c r="M18" s="38">
        <v>0</v>
      </c>
      <c r="N18" s="38">
        <v>0</v>
      </c>
      <c r="O18" s="11">
        <f t="shared" si="5"/>
        <v>1</v>
      </c>
      <c r="P18" s="37">
        <f t="shared" si="6"/>
        <v>0</v>
      </c>
      <c r="Q18" s="37">
        <f t="shared" si="7"/>
        <v>0</v>
      </c>
      <c r="R18" s="37">
        <f t="shared" si="8"/>
        <v>0</v>
      </c>
      <c r="S18" s="37">
        <f t="shared" si="9"/>
        <v>0</v>
      </c>
      <c r="T18" s="16"/>
    </row>
    <row r="19" spans="1:20" s="4" customFormat="1" ht="18.75" customHeight="1" x14ac:dyDescent="0.2">
      <c r="A19" s="10"/>
      <c r="B19" s="11"/>
      <c r="C19" s="11" t="s">
        <v>82</v>
      </c>
      <c r="D19" s="11" t="s">
        <v>79</v>
      </c>
      <c r="E19" s="35">
        <v>4.3</v>
      </c>
      <c r="F19" s="35">
        <v>5.05</v>
      </c>
      <c r="G19" s="33" t="s">
        <v>74</v>
      </c>
      <c r="H19" s="46" t="s">
        <v>61</v>
      </c>
      <c r="I19" s="39" t="s">
        <v>106</v>
      </c>
      <c r="J19" s="48">
        <v>4500</v>
      </c>
      <c r="K19" s="51"/>
      <c r="L19" s="38">
        <v>1</v>
      </c>
      <c r="M19" s="38">
        <v>0</v>
      </c>
      <c r="N19" s="38">
        <v>0</v>
      </c>
      <c r="O19" s="11">
        <f t="shared" si="5"/>
        <v>1</v>
      </c>
      <c r="P19" s="37">
        <f t="shared" si="6"/>
        <v>0</v>
      </c>
      <c r="Q19" s="37">
        <f t="shared" si="7"/>
        <v>0</v>
      </c>
      <c r="R19" s="37">
        <f t="shared" si="8"/>
        <v>0</v>
      </c>
      <c r="S19" s="37">
        <f t="shared" si="9"/>
        <v>0</v>
      </c>
      <c r="T19" s="16"/>
    </row>
    <row r="20" spans="1:20" s="4" customFormat="1" ht="18.75" customHeight="1" x14ac:dyDescent="0.2">
      <c r="A20" s="10"/>
      <c r="B20" s="11"/>
      <c r="C20" s="11" t="s">
        <v>83</v>
      </c>
      <c r="D20" s="11" t="s">
        <v>79</v>
      </c>
      <c r="E20" s="35">
        <v>1.3</v>
      </c>
      <c r="F20" s="35">
        <v>3.9</v>
      </c>
      <c r="G20" s="33" t="s">
        <v>74</v>
      </c>
      <c r="H20" s="46" t="s">
        <v>61</v>
      </c>
      <c r="I20" s="39" t="s">
        <v>106</v>
      </c>
      <c r="J20" s="48">
        <v>15600</v>
      </c>
      <c r="K20" s="51"/>
      <c r="L20" s="38">
        <v>1</v>
      </c>
      <c r="M20" s="38">
        <v>0</v>
      </c>
      <c r="N20" s="38">
        <v>0</v>
      </c>
      <c r="O20" s="11">
        <f t="shared" si="5"/>
        <v>1</v>
      </c>
      <c r="P20" s="37">
        <f t="shared" si="6"/>
        <v>0</v>
      </c>
      <c r="Q20" s="37">
        <f t="shared" si="7"/>
        <v>0</v>
      </c>
      <c r="R20" s="37">
        <f t="shared" si="8"/>
        <v>0</v>
      </c>
      <c r="S20" s="37">
        <f t="shared" si="9"/>
        <v>0</v>
      </c>
      <c r="T20" s="16"/>
    </row>
    <row r="21" spans="1:20" s="4" customFormat="1" ht="18.75" customHeight="1" x14ac:dyDescent="0.2">
      <c r="A21" s="10" t="s">
        <v>31</v>
      </c>
      <c r="B21" s="11" t="s">
        <v>84</v>
      </c>
      <c r="C21" s="11" t="s">
        <v>86</v>
      </c>
      <c r="D21" s="11" t="s">
        <v>84</v>
      </c>
      <c r="E21" s="35">
        <v>6.6</v>
      </c>
      <c r="F21" s="35">
        <v>6.2</v>
      </c>
      <c r="G21" s="33" t="s">
        <v>74</v>
      </c>
      <c r="H21" s="46" t="s">
        <v>61</v>
      </c>
      <c r="I21" s="39" t="s">
        <v>106</v>
      </c>
      <c r="J21" s="48">
        <v>1200</v>
      </c>
      <c r="K21" s="51"/>
      <c r="L21" s="38">
        <v>1</v>
      </c>
      <c r="M21" s="38">
        <v>0</v>
      </c>
      <c r="N21" s="38">
        <v>0</v>
      </c>
      <c r="O21" s="11">
        <f t="shared" si="5"/>
        <v>1</v>
      </c>
      <c r="P21" s="37">
        <f t="shared" si="6"/>
        <v>0</v>
      </c>
      <c r="Q21" s="37">
        <f t="shared" si="7"/>
        <v>0</v>
      </c>
      <c r="R21" s="37">
        <f t="shared" si="8"/>
        <v>0</v>
      </c>
      <c r="S21" s="37">
        <f t="shared" si="9"/>
        <v>0</v>
      </c>
      <c r="T21" s="16"/>
    </row>
    <row r="22" spans="1:20" s="4" customFormat="1" ht="18.75" customHeight="1" x14ac:dyDescent="0.2">
      <c r="A22" s="10"/>
      <c r="B22" s="11"/>
      <c r="C22" s="11" t="s">
        <v>86</v>
      </c>
      <c r="D22" s="11" t="s">
        <v>84</v>
      </c>
      <c r="E22" s="35">
        <v>7.3</v>
      </c>
      <c r="F22" s="35">
        <v>7.8</v>
      </c>
      <c r="G22" s="33" t="s">
        <v>74</v>
      </c>
      <c r="H22" s="46" t="s">
        <v>61</v>
      </c>
      <c r="I22" s="39" t="s">
        <v>106</v>
      </c>
      <c r="J22" s="48">
        <v>3000</v>
      </c>
      <c r="K22" s="51"/>
      <c r="L22" s="38">
        <v>1</v>
      </c>
      <c r="M22" s="38">
        <v>0</v>
      </c>
      <c r="N22" s="38">
        <v>0</v>
      </c>
      <c r="O22" s="11">
        <f t="shared" si="5"/>
        <v>1</v>
      </c>
      <c r="P22" s="37">
        <f t="shared" si="6"/>
        <v>0</v>
      </c>
      <c r="Q22" s="37">
        <f t="shared" si="7"/>
        <v>0</v>
      </c>
      <c r="R22" s="37">
        <f t="shared" si="8"/>
        <v>0</v>
      </c>
      <c r="S22" s="37">
        <f t="shared" si="9"/>
        <v>0</v>
      </c>
      <c r="T22" s="16"/>
    </row>
    <row r="23" spans="1:20" s="4" customFormat="1" ht="18.75" customHeight="1" x14ac:dyDescent="0.2">
      <c r="A23" s="10"/>
      <c r="B23" s="11"/>
      <c r="C23" s="11" t="s">
        <v>85</v>
      </c>
      <c r="D23" s="11" t="s">
        <v>84</v>
      </c>
      <c r="E23" s="35">
        <v>3.4</v>
      </c>
      <c r="F23" s="35">
        <v>3.5</v>
      </c>
      <c r="G23" s="33" t="s">
        <v>74</v>
      </c>
      <c r="H23" s="46" t="s">
        <v>61</v>
      </c>
      <c r="I23" s="39" t="s">
        <v>106</v>
      </c>
      <c r="J23" s="48">
        <v>600</v>
      </c>
      <c r="K23" s="51"/>
      <c r="L23" s="38">
        <v>1</v>
      </c>
      <c r="M23" s="38">
        <v>0</v>
      </c>
      <c r="N23" s="38">
        <v>0</v>
      </c>
      <c r="O23" s="11">
        <f t="shared" si="5"/>
        <v>1</v>
      </c>
      <c r="P23" s="37">
        <f t="shared" si="6"/>
        <v>0</v>
      </c>
      <c r="Q23" s="37">
        <f t="shared" si="7"/>
        <v>0</v>
      </c>
      <c r="R23" s="37">
        <f t="shared" si="8"/>
        <v>0</v>
      </c>
      <c r="S23" s="37">
        <f t="shared" si="9"/>
        <v>0</v>
      </c>
      <c r="T23" s="16"/>
    </row>
    <row r="24" spans="1:20" s="4" customFormat="1" ht="18.75" customHeight="1" x14ac:dyDescent="0.2">
      <c r="A24" s="10" t="s">
        <v>32</v>
      </c>
      <c r="B24" s="11" t="s">
        <v>87</v>
      </c>
      <c r="C24" s="11" t="s">
        <v>80</v>
      </c>
      <c r="D24" s="11" t="s">
        <v>87</v>
      </c>
      <c r="E24" s="35">
        <v>1.9</v>
      </c>
      <c r="F24" s="35">
        <v>3.7</v>
      </c>
      <c r="G24" s="33" t="s">
        <v>74</v>
      </c>
      <c r="H24" s="46" t="s">
        <v>61</v>
      </c>
      <c r="I24" s="39" t="s">
        <v>106</v>
      </c>
      <c r="J24" s="48">
        <v>10800</v>
      </c>
      <c r="K24" s="51"/>
      <c r="L24" s="38">
        <v>1</v>
      </c>
      <c r="M24" s="38">
        <v>0</v>
      </c>
      <c r="N24" s="38">
        <v>0</v>
      </c>
      <c r="O24" s="11">
        <f t="shared" si="5"/>
        <v>1</v>
      </c>
      <c r="P24" s="37">
        <f t="shared" si="6"/>
        <v>0</v>
      </c>
      <c r="Q24" s="37">
        <f t="shared" si="7"/>
        <v>0</v>
      </c>
      <c r="R24" s="37">
        <f t="shared" si="8"/>
        <v>0</v>
      </c>
      <c r="S24" s="37">
        <f t="shared" si="9"/>
        <v>0</v>
      </c>
      <c r="T24" s="16"/>
    </row>
    <row r="25" spans="1:20" s="4" customFormat="1" ht="18.75" customHeight="1" x14ac:dyDescent="0.2">
      <c r="A25" s="10"/>
      <c r="B25" s="11"/>
      <c r="C25" s="11" t="s">
        <v>88</v>
      </c>
      <c r="D25" s="11" t="s">
        <v>87</v>
      </c>
      <c r="E25" s="35">
        <v>0</v>
      </c>
      <c r="F25" s="35">
        <v>1</v>
      </c>
      <c r="G25" s="33" t="s">
        <v>74</v>
      </c>
      <c r="H25" s="46" t="s">
        <v>63</v>
      </c>
      <c r="I25" s="39" t="s">
        <v>106</v>
      </c>
      <c r="J25" s="48">
        <v>6000</v>
      </c>
      <c r="K25" s="52"/>
      <c r="L25" s="38">
        <v>1</v>
      </c>
      <c r="M25" s="38">
        <v>0</v>
      </c>
      <c r="N25" s="38">
        <v>0</v>
      </c>
      <c r="O25" s="11">
        <f t="shared" si="5"/>
        <v>1</v>
      </c>
      <c r="P25" s="37">
        <f t="shared" si="6"/>
        <v>0</v>
      </c>
      <c r="Q25" s="37">
        <f t="shared" si="7"/>
        <v>0</v>
      </c>
      <c r="R25" s="37">
        <f t="shared" si="8"/>
        <v>0</v>
      </c>
      <c r="S25" s="37">
        <f t="shared" si="9"/>
        <v>0</v>
      </c>
      <c r="T25" s="16"/>
    </row>
    <row r="26" spans="1:20" s="4" customFormat="1" ht="18.75" customHeight="1" x14ac:dyDescent="0.2">
      <c r="A26" s="10" t="s">
        <v>101</v>
      </c>
      <c r="B26" s="11" t="s">
        <v>89</v>
      </c>
      <c r="C26" s="11" t="s">
        <v>80</v>
      </c>
      <c r="D26" s="11" t="s">
        <v>89</v>
      </c>
      <c r="E26" s="35">
        <v>0</v>
      </c>
      <c r="F26" s="35">
        <v>0.1</v>
      </c>
      <c r="G26" s="33" t="s">
        <v>74</v>
      </c>
      <c r="H26" s="46" t="s">
        <v>61</v>
      </c>
      <c r="I26" s="39" t="s">
        <v>106</v>
      </c>
      <c r="J26" s="48">
        <v>400</v>
      </c>
      <c r="K26" s="51"/>
      <c r="L26" s="38">
        <v>1</v>
      </c>
      <c r="M26" s="38">
        <v>0</v>
      </c>
      <c r="N26" s="38">
        <v>0</v>
      </c>
      <c r="O26" s="11">
        <f t="shared" si="5"/>
        <v>1</v>
      </c>
      <c r="P26" s="37">
        <f t="shared" si="6"/>
        <v>0</v>
      </c>
      <c r="Q26" s="37">
        <f t="shared" si="7"/>
        <v>0</v>
      </c>
      <c r="R26" s="37">
        <f t="shared" si="8"/>
        <v>0</v>
      </c>
      <c r="S26" s="37">
        <f t="shared" si="9"/>
        <v>0</v>
      </c>
      <c r="T26" s="16"/>
    </row>
    <row r="27" spans="1:20" s="4" customFormat="1" ht="18.75" customHeight="1" x14ac:dyDescent="0.2">
      <c r="A27" s="10" t="s">
        <v>102</v>
      </c>
      <c r="B27" s="11" t="s">
        <v>90</v>
      </c>
      <c r="C27" s="11" t="s">
        <v>91</v>
      </c>
      <c r="D27" s="11" t="s">
        <v>90</v>
      </c>
      <c r="E27" s="35">
        <v>0</v>
      </c>
      <c r="F27" s="35">
        <v>0.7</v>
      </c>
      <c r="G27" s="33" t="s">
        <v>74</v>
      </c>
      <c r="H27" s="46" t="s">
        <v>61</v>
      </c>
      <c r="I27" s="39" t="s">
        <v>106</v>
      </c>
      <c r="J27" s="48">
        <v>4200</v>
      </c>
      <c r="K27" s="51"/>
      <c r="L27" s="38">
        <v>1</v>
      </c>
      <c r="M27" s="38">
        <v>0</v>
      </c>
      <c r="N27" s="38">
        <v>0</v>
      </c>
      <c r="O27" s="11">
        <f t="shared" si="5"/>
        <v>1</v>
      </c>
      <c r="P27" s="37">
        <f t="shared" si="6"/>
        <v>0</v>
      </c>
      <c r="Q27" s="37">
        <f t="shared" si="7"/>
        <v>0</v>
      </c>
      <c r="R27" s="37">
        <f t="shared" si="8"/>
        <v>0</v>
      </c>
      <c r="S27" s="37">
        <f t="shared" si="9"/>
        <v>0</v>
      </c>
      <c r="T27" s="16"/>
    </row>
    <row r="28" spans="1:20" s="4" customFormat="1" ht="18.75" customHeight="1" x14ac:dyDescent="0.2">
      <c r="A28" s="10"/>
      <c r="B28" s="11"/>
      <c r="C28" s="11" t="s">
        <v>91</v>
      </c>
      <c r="D28" s="11" t="s">
        <v>90</v>
      </c>
      <c r="E28" s="35">
        <v>1.9</v>
      </c>
      <c r="F28" s="35">
        <v>3.4</v>
      </c>
      <c r="G28" s="33" t="s">
        <v>74</v>
      </c>
      <c r="H28" s="46" t="s">
        <v>61</v>
      </c>
      <c r="I28" s="39" t="s">
        <v>106</v>
      </c>
      <c r="J28" s="48">
        <v>9000</v>
      </c>
      <c r="K28" s="51"/>
      <c r="L28" s="38">
        <v>1</v>
      </c>
      <c r="M28" s="38">
        <v>0</v>
      </c>
      <c r="N28" s="38">
        <v>0</v>
      </c>
      <c r="O28" s="11">
        <f t="shared" si="5"/>
        <v>1</v>
      </c>
      <c r="P28" s="37">
        <f t="shared" si="6"/>
        <v>0</v>
      </c>
      <c r="Q28" s="37">
        <f t="shared" si="7"/>
        <v>0</v>
      </c>
      <c r="R28" s="37">
        <f t="shared" si="8"/>
        <v>0</v>
      </c>
      <c r="S28" s="37">
        <f t="shared" si="9"/>
        <v>0</v>
      </c>
      <c r="T28" s="16"/>
    </row>
    <row r="29" spans="1:20" s="4" customFormat="1" ht="18.75" customHeight="1" x14ac:dyDescent="0.2">
      <c r="A29" s="10"/>
      <c r="B29" s="11"/>
      <c r="C29" s="11" t="s">
        <v>92</v>
      </c>
      <c r="D29" s="11" t="s">
        <v>90</v>
      </c>
      <c r="E29" s="35">
        <v>3.8</v>
      </c>
      <c r="F29" s="35">
        <v>5</v>
      </c>
      <c r="G29" s="33" t="s">
        <v>74</v>
      </c>
      <c r="H29" s="46" t="s">
        <v>61</v>
      </c>
      <c r="I29" s="39" t="s">
        <v>106</v>
      </c>
      <c r="J29" s="48">
        <v>7200</v>
      </c>
      <c r="K29" s="51"/>
      <c r="L29" s="38">
        <v>1</v>
      </c>
      <c r="M29" s="38">
        <v>0</v>
      </c>
      <c r="N29" s="38">
        <v>0</v>
      </c>
      <c r="O29" s="11">
        <f t="shared" si="5"/>
        <v>1</v>
      </c>
      <c r="P29" s="37">
        <f t="shared" si="6"/>
        <v>0</v>
      </c>
      <c r="Q29" s="37">
        <f t="shared" si="7"/>
        <v>0</v>
      </c>
      <c r="R29" s="37">
        <f t="shared" si="8"/>
        <v>0</v>
      </c>
      <c r="S29" s="37">
        <f t="shared" si="9"/>
        <v>0</v>
      </c>
      <c r="T29" s="16"/>
    </row>
    <row r="30" spans="1:20" s="4" customFormat="1" ht="18.75" customHeight="1" x14ac:dyDescent="0.2">
      <c r="A30" s="10" t="s">
        <v>103</v>
      </c>
      <c r="B30" s="11" t="s">
        <v>93</v>
      </c>
      <c r="C30" s="11" t="s">
        <v>91</v>
      </c>
      <c r="D30" s="11" t="s">
        <v>93</v>
      </c>
      <c r="E30" s="35">
        <v>0.1</v>
      </c>
      <c r="F30" s="35">
        <v>1</v>
      </c>
      <c r="G30" s="33" t="s">
        <v>74</v>
      </c>
      <c r="H30" s="46" t="s">
        <v>61</v>
      </c>
      <c r="I30" s="39" t="s">
        <v>106</v>
      </c>
      <c r="J30" s="48">
        <v>5400</v>
      </c>
      <c r="K30" s="51"/>
      <c r="L30" s="38">
        <v>1</v>
      </c>
      <c r="M30" s="38">
        <v>0</v>
      </c>
      <c r="N30" s="38">
        <v>0</v>
      </c>
      <c r="O30" s="11">
        <f t="shared" si="5"/>
        <v>1</v>
      </c>
      <c r="P30" s="37">
        <f t="shared" si="6"/>
        <v>0</v>
      </c>
      <c r="Q30" s="37">
        <f t="shared" si="7"/>
        <v>0</v>
      </c>
      <c r="R30" s="37">
        <f t="shared" si="8"/>
        <v>0</v>
      </c>
      <c r="S30" s="37">
        <f t="shared" si="9"/>
        <v>0</v>
      </c>
      <c r="T30" s="16"/>
    </row>
    <row r="31" spans="1:20" s="4" customFormat="1" ht="18.75" customHeight="1" x14ac:dyDescent="0.2">
      <c r="A31" s="10" t="s">
        <v>104</v>
      </c>
      <c r="B31" s="11" t="s">
        <v>95</v>
      </c>
      <c r="C31" s="11" t="s">
        <v>96</v>
      </c>
      <c r="D31" s="11" t="s">
        <v>95</v>
      </c>
      <c r="E31" s="35">
        <v>6</v>
      </c>
      <c r="F31" s="35">
        <v>4.5999999999999996</v>
      </c>
      <c r="G31" s="33" t="s">
        <v>74</v>
      </c>
      <c r="H31" s="46" t="s">
        <v>61</v>
      </c>
      <c r="I31" s="39" t="s">
        <v>106</v>
      </c>
      <c r="J31" s="48">
        <v>8400</v>
      </c>
      <c r="K31" s="51"/>
      <c r="L31" s="38">
        <v>1</v>
      </c>
      <c r="M31" s="38">
        <v>0</v>
      </c>
      <c r="N31" s="38">
        <v>0</v>
      </c>
      <c r="O31" s="11">
        <f t="shared" si="5"/>
        <v>1</v>
      </c>
      <c r="P31" s="37">
        <f t="shared" si="6"/>
        <v>0</v>
      </c>
      <c r="Q31" s="37">
        <f t="shared" si="7"/>
        <v>0</v>
      </c>
      <c r="R31" s="37">
        <f t="shared" si="8"/>
        <v>0</v>
      </c>
      <c r="S31" s="37">
        <f t="shared" si="9"/>
        <v>0</v>
      </c>
      <c r="T31" s="16"/>
    </row>
    <row r="32" spans="1:20" s="4" customFormat="1" ht="18.75" customHeight="1" x14ac:dyDescent="0.2">
      <c r="A32" s="10"/>
      <c r="B32" s="11"/>
      <c r="C32" s="11" t="s">
        <v>98</v>
      </c>
      <c r="D32" s="11" t="s">
        <v>95</v>
      </c>
      <c r="E32" s="35">
        <v>3.9</v>
      </c>
      <c r="F32" s="35">
        <v>2.9</v>
      </c>
      <c r="G32" s="33" t="s">
        <v>74</v>
      </c>
      <c r="H32" s="46" t="s">
        <v>61</v>
      </c>
      <c r="I32" s="39" t="s">
        <v>106</v>
      </c>
      <c r="J32" s="48">
        <v>6000</v>
      </c>
      <c r="K32" s="51"/>
      <c r="L32" s="38">
        <v>1</v>
      </c>
      <c r="M32" s="38">
        <v>0</v>
      </c>
      <c r="N32" s="38">
        <v>0</v>
      </c>
      <c r="O32" s="11">
        <f t="shared" si="5"/>
        <v>1</v>
      </c>
      <c r="P32" s="37">
        <f t="shared" si="6"/>
        <v>0</v>
      </c>
      <c r="Q32" s="37">
        <f t="shared" si="7"/>
        <v>0</v>
      </c>
      <c r="R32" s="37">
        <f t="shared" si="8"/>
        <v>0</v>
      </c>
      <c r="S32" s="37">
        <f t="shared" si="9"/>
        <v>0</v>
      </c>
      <c r="T32" s="16"/>
    </row>
    <row r="33" spans="1:21" s="4" customFormat="1" ht="18.75" customHeight="1" x14ac:dyDescent="0.2">
      <c r="A33" s="10"/>
      <c r="B33" s="11"/>
      <c r="C33" s="11" t="s">
        <v>99</v>
      </c>
      <c r="D33" s="11" t="s">
        <v>95</v>
      </c>
      <c r="E33" s="35">
        <v>2.6</v>
      </c>
      <c r="F33" s="35">
        <v>2.2999999999999998</v>
      </c>
      <c r="G33" s="33" t="s">
        <v>74</v>
      </c>
      <c r="H33" s="46" t="s">
        <v>61</v>
      </c>
      <c r="I33" s="39" t="s">
        <v>106</v>
      </c>
      <c r="J33" s="48">
        <v>1800</v>
      </c>
      <c r="K33" s="51"/>
      <c r="L33" s="38">
        <v>1</v>
      </c>
      <c r="M33" s="38">
        <v>0</v>
      </c>
      <c r="N33" s="38">
        <v>0</v>
      </c>
      <c r="O33" s="11">
        <f t="shared" si="5"/>
        <v>1</v>
      </c>
      <c r="P33" s="37">
        <f t="shared" si="6"/>
        <v>0</v>
      </c>
      <c r="Q33" s="37">
        <f t="shared" si="7"/>
        <v>0</v>
      </c>
      <c r="R33" s="37">
        <f t="shared" si="8"/>
        <v>0</v>
      </c>
      <c r="S33" s="37">
        <f t="shared" si="9"/>
        <v>0</v>
      </c>
      <c r="T33" s="16"/>
    </row>
    <row r="34" spans="1:21" s="4" customFormat="1" ht="18.75" customHeight="1" x14ac:dyDescent="0.2">
      <c r="A34" s="10"/>
      <c r="B34" s="11"/>
      <c r="C34" s="11" t="s">
        <v>97</v>
      </c>
      <c r="D34" s="11" t="s">
        <v>95</v>
      </c>
      <c r="E34" s="35">
        <v>2.2000000000000002</v>
      </c>
      <c r="F34" s="35">
        <v>0.6</v>
      </c>
      <c r="G34" s="33" t="s">
        <v>74</v>
      </c>
      <c r="H34" s="46" t="s">
        <v>61</v>
      </c>
      <c r="I34" s="39" t="s">
        <v>106</v>
      </c>
      <c r="J34" s="48">
        <v>9600</v>
      </c>
      <c r="K34" s="51"/>
      <c r="L34" s="38">
        <v>1</v>
      </c>
      <c r="M34" s="38">
        <v>0</v>
      </c>
      <c r="N34" s="38">
        <v>0</v>
      </c>
      <c r="O34" s="11">
        <f t="shared" si="5"/>
        <v>1</v>
      </c>
      <c r="P34" s="37">
        <f t="shared" si="6"/>
        <v>0</v>
      </c>
      <c r="Q34" s="37">
        <f t="shared" si="7"/>
        <v>0</v>
      </c>
      <c r="R34" s="37">
        <f t="shared" si="8"/>
        <v>0</v>
      </c>
      <c r="S34" s="37">
        <f t="shared" si="9"/>
        <v>0</v>
      </c>
      <c r="T34" s="16"/>
    </row>
    <row r="35" spans="1:21" s="4" customFormat="1" ht="18.75" customHeight="1" x14ac:dyDescent="0.2">
      <c r="A35" s="12"/>
      <c r="B35" s="13" t="s">
        <v>8</v>
      </c>
      <c r="C35" s="13"/>
      <c r="D35" s="14"/>
      <c r="E35" s="15"/>
      <c r="F35" s="14"/>
      <c r="G35" s="15"/>
      <c r="H35" s="15"/>
      <c r="I35" s="15"/>
      <c r="J35" s="47">
        <f>SUM(J10:J34)</f>
        <v>196080</v>
      </c>
      <c r="K35" s="14"/>
      <c r="L35" s="40"/>
      <c r="M35" s="40"/>
      <c r="N35" s="40"/>
      <c r="O35" s="14"/>
      <c r="P35" s="41">
        <f>SUM(P10:P34)</f>
        <v>0</v>
      </c>
      <c r="Q35" s="41">
        <f>SUM(Q10:Q34)</f>
        <v>0</v>
      </c>
      <c r="R35" s="41">
        <f>SUM(R10:R34)</f>
        <v>0</v>
      </c>
      <c r="S35" s="42">
        <f t="shared" si="9"/>
        <v>0</v>
      </c>
      <c r="T35" s="17"/>
    </row>
    <row r="36" spans="1:21" s="4" customFormat="1" ht="12.75" x14ac:dyDescent="0.2"/>
    <row r="37" spans="1:21" s="4" customFormat="1" ht="14.25" x14ac:dyDescent="0.2">
      <c r="A37" s="5" t="s">
        <v>13</v>
      </c>
      <c r="L37" s="9" t="s">
        <v>19</v>
      </c>
    </row>
    <row r="38" spans="1:21" s="4" customFormat="1" ht="15" customHeight="1" x14ac:dyDescent="0.2">
      <c r="A38" s="56" t="s">
        <v>53</v>
      </c>
      <c r="B38" s="56"/>
      <c r="C38" s="57" t="s">
        <v>1</v>
      </c>
      <c r="D38" s="57"/>
      <c r="E38" s="57"/>
      <c r="F38" s="57"/>
      <c r="G38" s="57"/>
      <c r="H38" s="57"/>
      <c r="I38" s="20" t="s">
        <v>0</v>
      </c>
      <c r="J38" s="18" t="s">
        <v>2</v>
      </c>
      <c r="L38" s="68" t="s">
        <v>14</v>
      </c>
      <c r="M38" s="71" t="s">
        <v>48</v>
      </c>
      <c r="N38" s="72"/>
      <c r="O38" s="72"/>
      <c r="P38" s="72"/>
      <c r="Q38" s="72"/>
      <c r="R38" s="72"/>
      <c r="S38" s="72"/>
      <c r="T38" s="73"/>
      <c r="U38" s="21"/>
    </row>
    <row r="39" spans="1:21" s="4" customFormat="1" ht="19.5" customHeight="1" x14ac:dyDescent="0.2">
      <c r="A39" s="27" t="s">
        <v>57</v>
      </c>
      <c r="B39" s="28"/>
      <c r="C39" s="55" t="s">
        <v>20</v>
      </c>
      <c r="D39" s="55"/>
      <c r="E39" s="55"/>
      <c r="F39" s="55"/>
      <c r="G39" s="55"/>
      <c r="H39" s="55"/>
      <c r="I39" s="39" t="s">
        <v>106</v>
      </c>
      <c r="J39" s="53"/>
      <c r="L39" s="69"/>
      <c r="M39" s="74"/>
      <c r="N39" s="75"/>
      <c r="O39" s="75"/>
      <c r="P39" s="75"/>
      <c r="Q39" s="75"/>
      <c r="R39" s="75"/>
      <c r="S39" s="75"/>
      <c r="T39" s="76"/>
      <c r="U39" s="22"/>
    </row>
    <row r="40" spans="1:21" s="4" customFormat="1" ht="19.5" customHeight="1" x14ac:dyDescent="0.2">
      <c r="A40" s="27" t="s">
        <v>58</v>
      </c>
      <c r="B40" s="28"/>
      <c r="C40" s="55" t="s">
        <v>21</v>
      </c>
      <c r="D40" s="55"/>
      <c r="E40" s="55"/>
      <c r="F40" s="55"/>
      <c r="G40" s="55"/>
      <c r="H40" s="55"/>
      <c r="I40" s="39" t="s">
        <v>106</v>
      </c>
      <c r="J40" s="53"/>
      <c r="L40" s="70"/>
      <c r="M40" s="77"/>
      <c r="N40" s="78"/>
      <c r="O40" s="78"/>
      <c r="P40" s="78"/>
      <c r="Q40" s="78"/>
      <c r="R40" s="78"/>
      <c r="S40" s="78"/>
      <c r="T40" s="79"/>
      <c r="U40" s="22"/>
    </row>
    <row r="41" spans="1:21" s="4" customFormat="1" ht="19.5" customHeight="1" x14ac:dyDescent="0.2">
      <c r="A41" s="27" t="s">
        <v>59</v>
      </c>
      <c r="B41" s="28"/>
      <c r="C41" s="55" t="s">
        <v>22</v>
      </c>
      <c r="D41" s="55"/>
      <c r="E41" s="55"/>
      <c r="F41" s="55"/>
      <c r="G41" s="55"/>
      <c r="H41" s="55"/>
      <c r="I41" s="39" t="s">
        <v>106</v>
      </c>
      <c r="J41" s="53"/>
      <c r="L41" s="66" t="s">
        <v>28</v>
      </c>
      <c r="M41" s="67" t="s">
        <v>41</v>
      </c>
      <c r="N41" s="67"/>
      <c r="O41" s="67"/>
      <c r="P41" s="67"/>
      <c r="Q41" s="67"/>
      <c r="R41" s="67"/>
      <c r="S41" s="67"/>
      <c r="T41" s="67"/>
      <c r="U41" s="22"/>
    </row>
    <row r="42" spans="1:21" s="4" customFormat="1" ht="19.5" customHeight="1" x14ac:dyDescent="0.2">
      <c r="A42" s="27" t="s">
        <v>60</v>
      </c>
      <c r="B42" s="28"/>
      <c r="C42" s="55" t="s">
        <v>23</v>
      </c>
      <c r="D42" s="55"/>
      <c r="E42" s="55"/>
      <c r="F42" s="55"/>
      <c r="G42" s="55"/>
      <c r="H42" s="55"/>
      <c r="I42" s="39" t="s">
        <v>106</v>
      </c>
      <c r="J42" s="53"/>
      <c r="L42" s="66"/>
      <c r="M42" s="67"/>
      <c r="N42" s="67"/>
      <c r="O42" s="67"/>
      <c r="P42" s="67"/>
      <c r="Q42" s="67"/>
      <c r="R42" s="67"/>
      <c r="S42" s="67"/>
      <c r="T42" s="67"/>
      <c r="U42" s="22"/>
    </row>
    <row r="43" spans="1:21" s="4" customFormat="1" ht="19.5" customHeight="1" x14ac:dyDescent="0.2">
      <c r="A43" s="27" t="s">
        <v>61</v>
      </c>
      <c r="B43" s="29"/>
      <c r="C43" s="55" t="s">
        <v>24</v>
      </c>
      <c r="D43" s="55"/>
      <c r="E43" s="55"/>
      <c r="F43" s="55"/>
      <c r="G43" s="55"/>
      <c r="H43" s="55"/>
      <c r="I43" s="39" t="s">
        <v>106</v>
      </c>
      <c r="J43" s="53"/>
      <c r="L43" s="66" t="s">
        <v>29</v>
      </c>
      <c r="M43" s="67" t="s">
        <v>42</v>
      </c>
      <c r="N43" s="67"/>
      <c r="O43" s="67"/>
      <c r="P43" s="67"/>
      <c r="Q43" s="67"/>
      <c r="R43" s="67"/>
      <c r="S43" s="67"/>
      <c r="T43" s="67"/>
      <c r="U43" s="22"/>
    </row>
    <row r="44" spans="1:21" s="4" customFormat="1" ht="19.5" customHeight="1" x14ac:dyDescent="0.2">
      <c r="A44" s="27" t="s">
        <v>62</v>
      </c>
      <c r="B44" s="29"/>
      <c r="C44" s="55" t="s">
        <v>46</v>
      </c>
      <c r="D44" s="55"/>
      <c r="E44" s="55"/>
      <c r="F44" s="55"/>
      <c r="G44" s="55"/>
      <c r="H44" s="55"/>
      <c r="I44" s="39" t="s">
        <v>106</v>
      </c>
      <c r="J44" s="53"/>
      <c r="L44" s="66"/>
      <c r="M44" s="67"/>
      <c r="N44" s="67"/>
      <c r="O44" s="67"/>
      <c r="P44" s="67"/>
      <c r="Q44" s="67"/>
      <c r="R44" s="67"/>
      <c r="S44" s="67"/>
      <c r="T44" s="67"/>
    </row>
    <row r="45" spans="1:21" s="4" customFormat="1" ht="19.5" customHeight="1" x14ac:dyDescent="0.2">
      <c r="A45" s="27" t="s">
        <v>63</v>
      </c>
      <c r="B45" s="29"/>
      <c r="C45" s="55" t="s">
        <v>25</v>
      </c>
      <c r="D45" s="55"/>
      <c r="E45" s="55"/>
      <c r="F45" s="55"/>
      <c r="G45" s="55"/>
      <c r="H45" s="55"/>
      <c r="I45" s="39" t="s">
        <v>106</v>
      </c>
      <c r="J45" s="53"/>
      <c r="L45" s="66" t="s">
        <v>30</v>
      </c>
      <c r="M45" s="67" t="s">
        <v>43</v>
      </c>
      <c r="N45" s="67"/>
      <c r="O45" s="67"/>
      <c r="P45" s="67"/>
      <c r="Q45" s="67"/>
      <c r="R45" s="67"/>
      <c r="S45" s="67"/>
      <c r="T45" s="67"/>
    </row>
    <row r="46" spans="1:21" s="4" customFormat="1" ht="19.5" customHeight="1" x14ac:dyDescent="0.2">
      <c r="A46" s="27" t="s">
        <v>64</v>
      </c>
      <c r="B46" s="29"/>
      <c r="C46" s="55" t="s">
        <v>26</v>
      </c>
      <c r="D46" s="55"/>
      <c r="E46" s="55"/>
      <c r="F46" s="55"/>
      <c r="G46" s="55"/>
      <c r="H46" s="55"/>
      <c r="I46" s="39" t="s">
        <v>106</v>
      </c>
      <c r="J46" s="53"/>
      <c r="L46" s="66"/>
      <c r="M46" s="67"/>
      <c r="N46" s="67"/>
      <c r="O46" s="67"/>
      <c r="P46" s="67"/>
      <c r="Q46" s="67"/>
      <c r="R46" s="67"/>
      <c r="S46" s="67"/>
      <c r="T46" s="67"/>
    </row>
    <row r="47" spans="1:21" s="4" customFormat="1" ht="19.5" customHeight="1" x14ac:dyDescent="0.2">
      <c r="A47" s="27" t="s">
        <v>65</v>
      </c>
      <c r="B47" s="29"/>
      <c r="C47" s="55" t="s">
        <v>47</v>
      </c>
      <c r="D47" s="55"/>
      <c r="E47" s="55"/>
      <c r="F47" s="55"/>
      <c r="G47" s="55"/>
      <c r="H47" s="55"/>
      <c r="I47" s="39" t="s">
        <v>106</v>
      </c>
      <c r="J47" s="53"/>
      <c r="L47" s="66" t="s">
        <v>31</v>
      </c>
      <c r="M47" s="67" t="s">
        <v>44</v>
      </c>
      <c r="N47" s="67"/>
      <c r="O47" s="67"/>
      <c r="P47" s="67"/>
      <c r="Q47" s="67"/>
      <c r="R47" s="67"/>
      <c r="S47" s="67"/>
      <c r="T47" s="67"/>
    </row>
    <row r="48" spans="1:21" ht="19.5" customHeight="1" x14ac:dyDescent="0.2">
      <c r="A48" s="27" t="s">
        <v>66</v>
      </c>
      <c r="B48" s="29"/>
      <c r="C48" s="55" t="s">
        <v>27</v>
      </c>
      <c r="D48" s="55"/>
      <c r="E48" s="55"/>
      <c r="F48" s="55"/>
      <c r="G48" s="55"/>
      <c r="H48" s="55"/>
      <c r="I48" s="39" t="s">
        <v>106</v>
      </c>
      <c r="J48" s="53"/>
      <c r="K48" s="4"/>
      <c r="L48" s="66"/>
      <c r="M48" s="67"/>
      <c r="N48" s="67"/>
      <c r="O48" s="67"/>
      <c r="P48" s="67"/>
      <c r="Q48" s="67"/>
      <c r="R48" s="67"/>
      <c r="S48" s="67"/>
      <c r="T48" s="67"/>
    </row>
    <row r="49" spans="12:20" ht="19.5" customHeight="1" x14ac:dyDescent="0.2">
      <c r="L49" s="66" t="s">
        <v>32</v>
      </c>
      <c r="M49" s="67" t="s">
        <v>49</v>
      </c>
      <c r="N49" s="67"/>
      <c r="O49" s="67"/>
      <c r="P49" s="67"/>
      <c r="Q49" s="67"/>
      <c r="R49" s="67"/>
      <c r="S49" s="67"/>
      <c r="T49" s="67"/>
    </row>
    <row r="50" spans="12:20" ht="19.5" customHeight="1" x14ac:dyDescent="0.2">
      <c r="L50" s="66"/>
      <c r="M50" s="67"/>
      <c r="N50" s="67"/>
      <c r="O50" s="67"/>
      <c r="P50" s="67"/>
      <c r="Q50" s="67"/>
      <c r="R50" s="67"/>
      <c r="S50" s="67"/>
      <c r="T50" s="67"/>
    </row>
    <row r="51" spans="12:20" ht="18" customHeight="1" x14ac:dyDescent="0.2"/>
    <row r="53" spans="12:20" ht="45" customHeight="1" x14ac:dyDescent="0.2"/>
    <row r="54" spans="12:20" ht="14.25" customHeight="1" x14ac:dyDescent="0.2"/>
    <row r="55" spans="12:20" ht="15" customHeight="1" x14ac:dyDescent="0.2"/>
    <row r="56" spans="12:20" ht="30.75" customHeight="1" x14ac:dyDescent="0.2"/>
    <row r="57" spans="12:20" ht="30.75" customHeight="1" x14ac:dyDescent="0.2"/>
    <row r="58" spans="12:20" ht="31.5" customHeight="1" x14ac:dyDescent="0.2"/>
  </sheetData>
  <sheetProtection algorithmName="SHA-512" hashValue="Dcc7U8MGCGhVUOubLI3zCbzYatbwAbna+eygmvUTwYfJTkMXtayVcsuOmu7hoJ/E4rPRauUd6gr4H/hyY6WcJQ==" saltValue="6Bqucrpg6teyqxoPX8TT4Q==" spinCount="100000" sheet="1" objects="1" scenarios="1"/>
  <mergeCells count="41">
    <mergeCell ref="G2:J2"/>
    <mergeCell ref="L41:L42"/>
    <mergeCell ref="M41:T42"/>
    <mergeCell ref="L43:L44"/>
    <mergeCell ref="M43:T44"/>
    <mergeCell ref="K8:K9"/>
    <mergeCell ref="L8:L9"/>
    <mergeCell ref="M8:M9"/>
    <mergeCell ref="I8:I9"/>
    <mergeCell ref="C40:H40"/>
    <mergeCell ref="C41:H41"/>
    <mergeCell ref="C42:H42"/>
    <mergeCell ref="T8:T9"/>
    <mergeCell ref="S8:S9"/>
    <mergeCell ref="L49:L50"/>
    <mergeCell ref="M49:T50"/>
    <mergeCell ref="L38:L40"/>
    <mergeCell ref="M38:T40"/>
    <mergeCell ref="L45:L46"/>
    <mergeCell ref="M45:T46"/>
    <mergeCell ref="L47:L48"/>
    <mergeCell ref="M47:T48"/>
    <mergeCell ref="A38:B38"/>
    <mergeCell ref="C38:H38"/>
    <mergeCell ref="C39:H39"/>
    <mergeCell ref="O8:O9"/>
    <mergeCell ref="A8:A9"/>
    <mergeCell ref="B8:B9"/>
    <mergeCell ref="C8:C9"/>
    <mergeCell ref="D8:D9"/>
    <mergeCell ref="G8:G9"/>
    <mergeCell ref="H8:H9"/>
    <mergeCell ref="J8:J9"/>
    <mergeCell ref="N8:N9"/>
    <mergeCell ref="E8:F8"/>
    <mergeCell ref="C48:H48"/>
    <mergeCell ref="C43:H43"/>
    <mergeCell ref="C44:H44"/>
    <mergeCell ref="C45:H45"/>
    <mergeCell ref="C46:H46"/>
    <mergeCell ref="C47:H47"/>
  </mergeCells>
  <pageMargins left="0.39370078740157483" right="0.19685039370078741" top="0.35433070866141736" bottom="0.35433070866141736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8"/>
  <sheetViews>
    <sheetView tabSelected="1" workbookViewId="0">
      <selection activeCell="S10" sqref="S10"/>
    </sheetView>
  </sheetViews>
  <sheetFormatPr defaultColWidth="9.1640625" defaultRowHeight="11.25" x14ac:dyDescent="0.2"/>
  <cols>
    <col min="1" max="1" width="5.6640625" style="2" customWidth="1"/>
    <col min="2" max="2" width="38.6640625" style="2" customWidth="1"/>
    <col min="3" max="3" width="25.6640625" style="2" customWidth="1"/>
    <col min="4" max="4" width="22.6640625" style="2" customWidth="1"/>
    <col min="5" max="5" width="9.6640625" style="2" customWidth="1"/>
    <col min="6" max="6" width="9.1640625" style="2"/>
    <col min="7" max="7" width="11.6640625" style="2" customWidth="1"/>
    <col min="8" max="9" width="9.6640625" style="2" customWidth="1"/>
    <col min="10" max="10" width="11.5" style="2" customWidth="1"/>
    <col min="11" max="11" width="12.6640625" style="2" customWidth="1"/>
    <col min="12" max="15" width="9.6640625" style="2" customWidth="1"/>
    <col min="16" max="19" width="11.6640625" style="2" customWidth="1"/>
    <col min="20" max="20" width="18.5" style="2" customWidth="1"/>
    <col min="21" max="16384" width="9.1640625" style="2"/>
  </cols>
  <sheetData>
    <row r="1" spans="1:20" ht="25.5" x14ac:dyDescent="0.35">
      <c r="A1" s="1" t="s">
        <v>18</v>
      </c>
      <c r="C1" s="43" t="s">
        <v>107</v>
      </c>
      <c r="D1" s="44"/>
      <c r="E1" s="43"/>
      <c r="F1" s="43"/>
      <c r="G1" s="43"/>
      <c r="H1" s="43"/>
      <c r="I1" s="3"/>
      <c r="J1" s="3"/>
      <c r="K1" s="3"/>
      <c r="L1" s="3"/>
      <c r="M1" s="3"/>
      <c r="T1" s="8" t="s">
        <v>12</v>
      </c>
    </row>
    <row r="2" spans="1:20" s="4" customFormat="1" ht="21.6" customHeight="1" x14ac:dyDescent="0.2">
      <c r="B2" s="6" t="s">
        <v>67</v>
      </c>
      <c r="D2" s="6" t="s">
        <v>15</v>
      </c>
      <c r="E2" s="5"/>
      <c r="F2" s="5"/>
      <c r="G2" s="80" t="s">
        <v>56</v>
      </c>
      <c r="H2" s="80"/>
      <c r="I2" s="80"/>
      <c r="J2" s="80"/>
      <c r="K2" s="30"/>
      <c r="L2" s="31" t="s">
        <v>54</v>
      </c>
      <c r="M2" s="31" t="s">
        <v>55</v>
      </c>
      <c r="N2" s="25"/>
      <c r="O2" s="5"/>
      <c r="Q2" s="5"/>
    </row>
    <row r="3" spans="1:20" s="4" customFormat="1" ht="21.6" customHeight="1" x14ac:dyDescent="0.2">
      <c r="A3" s="6"/>
      <c r="B3" s="6" t="s">
        <v>68</v>
      </c>
      <c r="D3" s="6" t="s">
        <v>16</v>
      </c>
      <c r="E3" s="5"/>
      <c r="F3" s="5"/>
      <c r="G3" s="24"/>
      <c r="H3" s="25"/>
      <c r="I3" s="25"/>
      <c r="J3" s="25"/>
      <c r="K3" s="26" t="s">
        <v>50</v>
      </c>
      <c r="L3" s="26" t="s">
        <v>100</v>
      </c>
      <c r="M3" s="36" t="s">
        <v>105</v>
      </c>
      <c r="O3" s="5"/>
      <c r="P3" s="5"/>
      <c r="Q3" s="5"/>
    </row>
    <row r="4" spans="1:20" s="4" customFormat="1" ht="21.6" customHeight="1" x14ac:dyDescent="0.2">
      <c r="A4" s="6"/>
      <c r="B4" s="6" t="s">
        <v>17</v>
      </c>
      <c r="D4" s="45">
        <v>722260112</v>
      </c>
      <c r="E4" s="5"/>
      <c r="F4" s="5"/>
      <c r="G4" s="5"/>
      <c r="H4" s="25"/>
      <c r="I4" s="25"/>
      <c r="J4" s="25"/>
      <c r="K4" s="26" t="s">
        <v>51</v>
      </c>
      <c r="L4" s="26" t="s">
        <v>108</v>
      </c>
      <c r="M4" s="26" t="s">
        <v>108</v>
      </c>
      <c r="O4" s="5"/>
      <c r="P4" s="5"/>
      <c r="Q4" s="5"/>
    </row>
    <row r="5" spans="1:20" s="4" customFormat="1" ht="21.6" customHeight="1" x14ac:dyDescent="0.2">
      <c r="A5" s="6"/>
      <c r="E5" s="5"/>
      <c r="F5" s="5"/>
      <c r="G5" s="5"/>
      <c r="H5" s="5"/>
      <c r="I5" s="5"/>
      <c r="J5" s="5"/>
      <c r="K5" s="26" t="s">
        <v>52</v>
      </c>
      <c r="L5" s="26" t="s">
        <v>108</v>
      </c>
      <c r="M5" s="26" t="s">
        <v>108</v>
      </c>
      <c r="O5" s="5"/>
      <c r="P5" s="5"/>
      <c r="Q5" s="5"/>
    </row>
    <row r="6" spans="1:20" s="4" customFormat="1" ht="17.25" customHeight="1" x14ac:dyDescent="0.2">
      <c r="A6" s="6"/>
      <c r="B6" s="6"/>
      <c r="D6" s="7"/>
      <c r="E6" s="5"/>
      <c r="F6" s="5"/>
      <c r="N6" s="5"/>
      <c r="O6" s="5"/>
      <c r="P6" s="5"/>
      <c r="Q6" s="5"/>
    </row>
    <row r="7" spans="1:20" s="4" customFormat="1" ht="12.75" x14ac:dyDescent="0.2"/>
    <row r="8" spans="1:20" s="4" customFormat="1" ht="25.5" customHeight="1" x14ac:dyDescent="0.2">
      <c r="A8" s="60" t="s">
        <v>9</v>
      </c>
      <c r="B8" s="60" t="s">
        <v>11</v>
      </c>
      <c r="C8" s="60" t="s">
        <v>10</v>
      </c>
      <c r="D8" s="60" t="s">
        <v>5</v>
      </c>
      <c r="E8" s="64" t="s">
        <v>3</v>
      </c>
      <c r="F8" s="65"/>
      <c r="G8" s="60" t="s">
        <v>4</v>
      </c>
      <c r="H8" s="60" t="s">
        <v>6</v>
      </c>
      <c r="I8" s="60" t="s">
        <v>0</v>
      </c>
      <c r="J8" s="62" t="s">
        <v>7</v>
      </c>
      <c r="K8" s="60" t="s">
        <v>2</v>
      </c>
      <c r="L8" s="60" t="s">
        <v>33</v>
      </c>
      <c r="M8" s="60" t="s">
        <v>34</v>
      </c>
      <c r="N8" s="60" t="s">
        <v>35</v>
      </c>
      <c r="O8" s="58" t="s">
        <v>40</v>
      </c>
      <c r="P8" s="23">
        <v>2026</v>
      </c>
      <c r="Q8" s="23">
        <v>2027</v>
      </c>
      <c r="R8" s="23">
        <v>2028</v>
      </c>
      <c r="S8" s="62" t="s">
        <v>36</v>
      </c>
      <c r="T8" s="62" t="s">
        <v>37</v>
      </c>
    </row>
    <row r="9" spans="1:20" s="4" customFormat="1" ht="12.75" x14ac:dyDescent="0.2">
      <c r="A9" s="61"/>
      <c r="B9" s="61"/>
      <c r="C9" s="61"/>
      <c r="D9" s="61"/>
      <c r="E9" s="54" t="s">
        <v>38</v>
      </c>
      <c r="F9" s="54" t="s">
        <v>39</v>
      </c>
      <c r="G9" s="61"/>
      <c r="H9" s="61"/>
      <c r="I9" s="61"/>
      <c r="J9" s="63"/>
      <c r="K9" s="61"/>
      <c r="L9" s="61"/>
      <c r="M9" s="61"/>
      <c r="N9" s="61"/>
      <c r="O9" s="59"/>
      <c r="P9" s="19" t="s">
        <v>45</v>
      </c>
      <c r="Q9" s="19" t="s">
        <v>45</v>
      </c>
      <c r="R9" s="19" t="s">
        <v>45</v>
      </c>
      <c r="S9" s="63"/>
      <c r="T9" s="63"/>
    </row>
    <row r="10" spans="1:20" s="4" customFormat="1" ht="18.75" customHeight="1" x14ac:dyDescent="0.2">
      <c r="A10" s="10" t="s">
        <v>14</v>
      </c>
      <c r="B10" s="11" t="s">
        <v>69</v>
      </c>
      <c r="C10" s="11" t="s">
        <v>94</v>
      </c>
      <c r="D10" s="49" t="s">
        <v>73</v>
      </c>
      <c r="E10" s="50">
        <v>0.85</v>
      </c>
      <c r="F10" s="50">
        <v>5.25</v>
      </c>
      <c r="G10" s="33" t="s">
        <v>74</v>
      </c>
      <c r="H10" s="46" t="s">
        <v>61</v>
      </c>
      <c r="I10" s="39" t="s">
        <v>106</v>
      </c>
      <c r="J10" s="38">
        <v>35200</v>
      </c>
      <c r="K10" s="81">
        <f>J43</f>
        <v>0</v>
      </c>
      <c r="L10" s="38">
        <v>1</v>
      </c>
      <c r="M10" s="38">
        <v>0</v>
      </c>
      <c r="N10" s="38">
        <v>0</v>
      </c>
      <c r="O10" s="11">
        <f t="shared" ref="O10" si="0">SUM(L10:N10)</f>
        <v>1</v>
      </c>
      <c r="P10" s="37">
        <f t="shared" ref="P10:P34" si="1">J10*O10*K10</f>
        <v>0</v>
      </c>
      <c r="Q10" s="37">
        <f t="shared" ref="Q10:Q34" si="2">J10*K10*O10</f>
        <v>0</v>
      </c>
      <c r="R10" s="37">
        <f t="shared" ref="R10:R34" si="3">J10*K10*O10</f>
        <v>0</v>
      </c>
      <c r="S10" s="37">
        <f t="shared" ref="S10:S35" si="4">P10+Q10+R10</f>
        <v>0</v>
      </c>
      <c r="T10" s="16"/>
    </row>
    <row r="11" spans="1:20" s="4" customFormat="1" ht="18.75" customHeight="1" x14ac:dyDescent="0.2">
      <c r="A11" s="32"/>
      <c r="C11" s="11" t="s">
        <v>75</v>
      </c>
      <c r="D11" s="11" t="s">
        <v>73</v>
      </c>
      <c r="E11" s="35">
        <v>5.65</v>
      </c>
      <c r="F11" s="35">
        <v>6.95</v>
      </c>
      <c r="G11" s="33" t="s">
        <v>74</v>
      </c>
      <c r="H11" s="46" t="s">
        <v>61</v>
      </c>
      <c r="I11" s="39" t="s">
        <v>106</v>
      </c>
      <c r="J11" s="48">
        <v>7800</v>
      </c>
      <c r="K11" s="81">
        <f>J43</f>
        <v>0</v>
      </c>
      <c r="L11" s="38">
        <v>1</v>
      </c>
      <c r="M11" s="38">
        <v>0</v>
      </c>
      <c r="N11" s="38">
        <v>0</v>
      </c>
      <c r="O11" s="11">
        <f t="shared" ref="O11:O34" si="5">SUM(L11:N11)</f>
        <v>1</v>
      </c>
      <c r="P11" s="37">
        <f t="shared" si="1"/>
        <v>0</v>
      </c>
      <c r="Q11" s="37">
        <f t="shared" si="2"/>
        <v>0</v>
      </c>
      <c r="R11" s="37">
        <f t="shared" si="3"/>
        <v>0</v>
      </c>
      <c r="S11" s="37">
        <f t="shared" si="4"/>
        <v>0</v>
      </c>
      <c r="T11" s="16"/>
    </row>
    <row r="12" spans="1:20" s="4" customFormat="1" ht="18.75" customHeight="1" x14ac:dyDescent="0.2">
      <c r="A12" s="10"/>
      <c r="B12" s="11"/>
      <c r="C12" s="11" t="s">
        <v>76</v>
      </c>
      <c r="D12" s="11" t="s">
        <v>73</v>
      </c>
      <c r="E12" s="35">
        <v>7.12</v>
      </c>
      <c r="F12" s="35">
        <v>10.199999999999999</v>
      </c>
      <c r="G12" s="33" t="s">
        <v>74</v>
      </c>
      <c r="H12" s="46" t="s">
        <v>61</v>
      </c>
      <c r="I12" s="39" t="s">
        <v>106</v>
      </c>
      <c r="J12" s="48">
        <v>18480</v>
      </c>
      <c r="K12" s="81">
        <f>J43</f>
        <v>0</v>
      </c>
      <c r="L12" s="38">
        <v>1</v>
      </c>
      <c r="M12" s="38">
        <v>0</v>
      </c>
      <c r="N12" s="38">
        <v>0</v>
      </c>
      <c r="O12" s="11">
        <f t="shared" si="5"/>
        <v>1</v>
      </c>
      <c r="P12" s="37">
        <f t="shared" si="1"/>
        <v>0</v>
      </c>
      <c r="Q12" s="37">
        <f t="shared" si="2"/>
        <v>0</v>
      </c>
      <c r="R12" s="37">
        <f t="shared" si="3"/>
        <v>0</v>
      </c>
      <c r="S12" s="37">
        <f t="shared" si="4"/>
        <v>0</v>
      </c>
      <c r="T12" s="16"/>
    </row>
    <row r="13" spans="1:20" s="4" customFormat="1" ht="18.75" customHeight="1" x14ac:dyDescent="0.2">
      <c r="A13" s="10"/>
      <c r="B13" s="11"/>
      <c r="C13" s="11" t="s">
        <v>71</v>
      </c>
      <c r="D13" s="11" t="s">
        <v>73</v>
      </c>
      <c r="E13" s="35">
        <v>10.3</v>
      </c>
      <c r="F13" s="35">
        <v>10.4</v>
      </c>
      <c r="G13" s="33" t="s">
        <v>74</v>
      </c>
      <c r="H13" s="46" t="s">
        <v>61</v>
      </c>
      <c r="I13" s="39" t="s">
        <v>106</v>
      </c>
      <c r="J13" s="48">
        <v>600</v>
      </c>
      <c r="K13" s="81">
        <f>J43</f>
        <v>0</v>
      </c>
      <c r="L13" s="38">
        <v>1</v>
      </c>
      <c r="M13" s="38">
        <v>0</v>
      </c>
      <c r="N13" s="38">
        <v>0</v>
      </c>
      <c r="O13" s="11">
        <f t="shared" si="5"/>
        <v>1</v>
      </c>
      <c r="P13" s="37">
        <f t="shared" si="1"/>
        <v>0</v>
      </c>
      <c r="Q13" s="37">
        <f t="shared" si="2"/>
        <v>0</v>
      </c>
      <c r="R13" s="37">
        <f t="shared" si="3"/>
        <v>0</v>
      </c>
      <c r="S13" s="37">
        <f t="shared" si="4"/>
        <v>0</v>
      </c>
      <c r="T13" s="16"/>
    </row>
    <row r="14" spans="1:20" s="4" customFormat="1" ht="18.75" customHeight="1" x14ac:dyDescent="0.2">
      <c r="A14" s="10" t="s">
        <v>28</v>
      </c>
      <c r="B14" s="11" t="s">
        <v>72</v>
      </c>
      <c r="C14" s="11" t="s">
        <v>70</v>
      </c>
      <c r="D14" s="11" t="s">
        <v>72</v>
      </c>
      <c r="E14" s="35">
        <v>0</v>
      </c>
      <c r="F14" s="35">
        <v>0.95</v>
      </c>
      <c r="G14" s="33" t="s">
        <v>74</v>
      </c>
      <c r="H14" s="46" t="s">
        <v>61</v>
      </c>
      <c r="I14" s="39" t="s">
        <v>106</v>
      </c>
      <c r="J14" s="48">
        <v>5700</v>
      </c>
      <c r="K14" s="81">
        <f>J43</f>
        <v>0</v>
      </c>
      <c r="L14" s="38">
        <v>1</v>
      </c>
      <c r="M14" s="38">
        <v>0</v>
      </c>
      <c r="N14" s="38">
        <v>0</v>
      </c>
      <c r="O14" s="11">
        <f t="shared" si="5"/>
        <v>1</v>
      </c>
      <c r="P14" s="37">
        <f t="shared" si="1"/>
        <v>0</v>
      </c>
      <c r="Q14" s="37">
        <f t="shared" si="2"/>
        <v>0</v>
      </c>
      <c r="R14" s="37">
        <f t="shared" si="3"/>
        <v>0</v>
      </c>
      <c r="S14" s="37">
        <f t="shared" si="4"/>
        <v>0</v>
      </c>
      <c r="T14" s="16"/>
    </row>
    <row r="15" spans="1:20" s="4" customFormat="1" ht="18.75" customHeight="1" x14ac:dyDescent="0.2">
      <c r="A15" s="34" t="s">
        <v>29</v>
      </c>
      <c r="B15" s="26" t="s">
        <v>77</v>
      </c>
      <c r="C15" s="4" t="s">
        <v>70</v>
      </c>
      <c r="D15" s="26" t="s">
        <v>77</v>
      </c>
      <c r="E15" s="35">
        <v>0.2</v>
      </c>
      <c r="F15" s="35">
        <v>1</v>
      </c>
      <c r="G15" s="33" t="s">
        <v>74</v>
      </c>
      <c r="H15" s="46" t="s">
        <v>61</v>
      </c>
      <c r="I15" s="39" t="s">
        <v>106</v>
      </c>
      <c r="J15" s="48">
        <v>6400</v>
      </c>
      <c r="K15" s="81">
        <f>J43</f>
        <v>0</v>
      </c>
      <c r="L15" s="38">
        <v>1</v>
      </c>
      <c r="M15" s="38">
        <v>0</v>
      </c>
      <c r="N15" s="38">
        <v>0</v>
      </c>
      <c r="O15" s="11">
        <f t="shared" si="5"/>
        <v>1</v>
      </c>
      <c r="P15" s="37">
        <f t="shared" si="1"/>
        <v>0</v>
      </c>
      <c r="Q15" s="37">
        <f t="shared" si="2"/>
        <v>0</v>
      </c>
      <c r="R15" s="37">
        <f t="shared" si="3"/>
        <v>0</v>
      </c>
      <c r="S15" s="37">
        <f t="shared" si="4"/>
        <v>0</v>
      </c>
      <c r="T15" s="16"/>
    </row>
    <row r="16" spans="1:20" s="4" customFormat="1" ht="18.75" customHeight="1" x14ac:dyDescent="0.2">
      <c r="B16" s="26"/>
      <c r="C16" s="11" t="s">
        <v>78</v>
      </c>
      <c r="D16" s="4" t="s">
        <v>77</v>
      </c>
      <c r="E16" s="35">
        <v>2.7</v>
      </c>
      <c r="F16" s="35">
        <v>5.2</v>
      </c>
      <c r="G16" s="33" t="s">
        <v>74</v>
      </c>
      <c r="H16" s="46" t="s">
        <v>61</v>
      </c>
      <c r="I16" s="39" t="s">
        <v>106</v>
      </c>
      <c r="J16" s="48">
        <v>15000</v>
      </c>
      <c r="K16" s="81">
        <f>J43</f>
        <v>0</v>
      </c>
      <c r="L16" s="38">
        <v>1</v>
      </c>
      <c r="M16" s="38">
        <v>0</v>
      </c>
      <c r="N16" s="38">
        <v>0</v>
      </c>
      <c r="O16" s="11">
        <f t="shared" si="5"/>
        <v>1</v>
      </c>
      <c r="P16" s="37">
        <f t="shared" si="1"/>
        <v>0</v>
      </c>
      <c r="Q16" s="37">
        <f t="shared" si="2"/>
        <v>0</v>
      </c>
      <c r="R16" s="37">
        <f t="shared" si="3"/>
        <v>0</v>
      </c>
      <c r="S16" s="37">
        <f t="shared" si="4"/>
        <v>0</v>
      </c>
      <c r="T16" s="16"/>
    </row>
    <row r="17" spans="1:20" s="4" customFormat="1" ht="18.75" customHeight="1" x14ac:dyDescent="0.2">
      <c r="A17" s="10" t="s">
        <v>30</v>
      </c>
      <c r="B17" s="11" t="s">
        <v>79</v>
      </c>
      <c r="C17" s="11" t="s">
        <v>81</v>
      </c>
      <c r="D17" s="11" t="s">
        <v>79</v>
      </c>
      <c r="E17" s="35">
        <v>7.5</v>
      </c>
      <c r="F17" s="35">
        <v>8.5</v>
      </c>
      <c r="G17" s="33" t="s">
        <v>74</v>
      </c>
      <c r="H17" s="46" t="s">
        <v>61</v>
      </c>
      <c r="I17" s="39" t="s">
        <v>106</v>
      </c>
      <c r="J17" s="48">
        <v>6000</v>
      </c>
      <c r="K17" s="81">
        <f>J43</f>
        <v>0</v>
      </c>
      <c r="L17" s="38">
        <v>1</v>
      </c>
      <c r="M17" s="38">
        <v>0</v>
      </c>
      <c r="N17" s="38">
        <v>0</v>
      </c>
      <c r="O17" s="11">
        <f t="shared" si="5"/>
        <v>1</v>
      </c>
      <c r="P17" s="37">
        <f t="shared" si="1"/>
        <v>0</v>
      </c>
      <c r="Q17" s="37">
        <f t="shared" si="2"/>
        <v>0</v>
      </c>
      <c r="R17" s="37">
        <f t="shared" si="3"/>
        <v>0</v>
      </c>
      <c r="S17" s="37">
        <f t="shared" si="4"/>
        <v>0</v>
      </c>
      <c r="T17" s="16"/>
    </row>
    <row r="18" spans="1:20" s="4" customFormat="1" ht="18.75" customHeight="1" x14ac:dyDescent="0.2">
      <c r="A18" s="10"/>
      <c r="B18" s="11"/>
      <c r="C18" s="11" t="s">
        <v>82</v>
      </c>
      <c r="D18" s="11" t="s">
        <v>79</v>
      </c>
      <c r="E18" s="35">
        <v>5.4</v>
      </c>
      <c r="F18" s="35">
        <v>6.6</v>
      </c>
      <c r="G18" s="33" t="s">
        <v>74</v>
      </c>
      <c r="H18" s="46" t="s">
        <v>61</v>
      </c>
      <c r="I18" s="39" t="s">
        <v>106</v>
      </c>
      <c r="J18" s="48">
        <v>7200</v>
      </c>
      <c r="K18" s="81">
        <f>J43</f>
        <v>0</v>
      </c>
      <c r="L18" s="38">
        <v>1</v>
      </c>
      <c r="M18" s="38">
        <v>0</v>
      </c>
      <c r="N18" s="38">
        <v>0</v>
      </c>
      <c r="O18" s="11">
        <f t="shared" si="5"/>
        <v>1</v>
      </c>
      <c r="P18" s="37">
        <f t="shared" si="1"/>
        <v>0</v>
      </c>
      <c r="Q18" s="37">
        <f t="shared" si="2"/>
        <v>0</v>
      </c>
      <c r="R18" s="37">
        <f t="shared" si="3"/>
        <v>0</v>
      </c>
      <c r="S18" s="37">
        <f t="shared" si="4"/>
        <v>0</v>
      </c>
      <c r="T18" s="16"/>
    </row>
    <row r="19" spans="1:20" s="4" customFormat="1" ht="18.75" customHeight="1" x14ac:dyDescent="0.2">
      <c r="A19" s="10"/>
      <c r="B19" s="11"/>
      <c r="C19" s="11" t="s">
        <v>82</v>
      </c>
      <c r="D19" s="11" t="s">
        <v>79</v>
      </c>
      <c r="E19" s="35">
        <v>4.3</v>
      </c>
      <c r="F19" s="35">
        <v>5.05</v>
      </c>
      <c r="G19" s="33" t="s">
        <v>74</v>
      </c>
      <c r="H19" s="46" t="s">
        <v>61</v>
      </c>
      <c r="I19" s="39" t="s">
        <v>106</v>
      </c>
      <c r="J19" s="48">
        <v>4500</v>
      </c>
      <c r="K19" s="81">
        <f>J43</f>
        <v>0</v>
      </c>
      <c r="L19" s="38">
        <v>1</v>
      </c>
      <c r="M19" s="38">
        <v>0</v>
      </c>
      <c r="N19" s="38">
        <v>0</v>
      </c>
      <c r="O19" s="11">
        <f t="shared" si="5"/>
        <v>1</v>
      </c>
      <c r="P19" s="37">
        <f t="shared" si="1"/>
        <v>0</v>
      </c>
      <c r="Q19" s="37">
        <f t="shared" si="2"/>
        <v>0</v>
      </c>
      <c r="R19" s="37">
        <f t="shared" si="3"/>
        <v>0</v>
      </c>
      <c r="S19" s="37">
        <f t="shared" si="4"/>
        <v>0</v>
      </c>
      <c r="T19" s="16"/>
    </row>
    <row r="20" spans="1:20" s="4" customFormat="1" ht="18.75" customHeight="1" x14ac:dyDescent="0.2">
      <c r="A20" s="10"/>
      <c r="B20" s="11"/>
      <c r="C20" s="11" t="s">
        <v>83</v>
      </c>
      <c r="D20" s="11" t="s">
        <v>79</v>
      </c>
      <c r="E20" s="35">
        <v>1.3</v>
      </c>
      <c r="F20" s="35">
        <v>3.9</v>
      </c>
      <c r="G20" s="33" t="s">
        <v>74</v>
      </c>
      <c r="H20" s="46" t="s">
        <v>61</v>
      </c>
      <c r="I20" s="39" t="s">
        <v>106</v>
      </c>
      <c r="J20" s="48">
        <v>15600</v>
      </c>
      <c r="K20" s="81">
        <f>J43</f>
        <v>0</v>
      </c>
      <c r="L20" s="38">
        <v>1</v>
      </c>
      <c r="M20" s="38">
        <v>0</v>
      </c>
      <c r="N20" s="38">
        <v>0</v>
      </c>
      <c r="O20" s="11">
        <f t="shared" si="5"/>
        <v>1</v>
      </c>
      <c r="P20" s="37">
        <f t="shared" si="1"/>
        <v>0</v>
      </c>
      <c r="Q20" s="37">
        <f t="shared" si="2"/>
        <v>0</v>
      </c>
      <c r="R20" s="37">
        <f t="shared" si="3"/>
        <v>0</v>
      </c>
      <c r="S20" s="37">
        <f t="shared" si="4"/>
        <v>0</v>
      </c>
      <c r="T20" s="16"/>
    </row>
    <row r="21" spans="1:20" s="4" customFormat="1" ht="18.75" customHeight="1" x14ac:dyDescent="0.2">
      <c r="A21" s="10" t="s">
        <v>31</v>
      </c>
      <c r="B21" s="11" t="s">
        <v>84</v>
      </c>
      <c r="C21" s="11" t="s">
        <v>86</v>
      </c>
      <c r="D21" s="11" t="s">
        <v>84</v>
      </c>
      <c r="E21" s="35">
        <v>6.6</v>
      </c>
      <c r="F21" s="35">
        <v>6.2</v>
      </c>
      <c r="G21" s="33" t="s">
        <v>74</v>
      </c>
      <c r="H21" s="46" t="s">
        <v>61</v>
      </c>
      <c r="I21" s="39" t="s">
        <v>106</v>
      </c>
      <c r="J21" s="48">
        <v>1200</v>
      </c>
      <c r="K21" s="81">
        <f>J43</f>
        <v>0</v>
      </c>
      <c r="L21" s="38">
        <v>1</v>
      </c>
      <c r="M21" s="38">
        <v>0</v>
      </c>
      <c r="N21" s="38">
        <v>0</v>
      </c>
      <c r="O21" s="11">
        <f t="shared" si="5"/>
        <v>1</v>
      </c>
      <c r="P21" s="37">
        <f t="shared" si="1"/>
        <v>0</v>
      </c>
      <c r="Q21" s="37">
        <f t="shared" si="2"/>
        <v>0</v>
      </c>
      <c r="R21" s="37">
        <f t="shared" si="3"/>
        <v>0</v>
      </c>
      <c r="S21" s="37">
        <f t="shared" si="4"/>
        <v>0</v>
      </c>
      <c r="T21" s="16"/>
    </row>
    <row r="22" spans="1:20" s="4" customFormat="1" ht="18.75" customHeight="1" x14ac:dyDescent="0.2">
      <c r="A22" s="10"/>
      <c r="B22" s="11"/>
      <c r="C22" s="11" t="s">
        <v>86</v>
      </c>
      <c r="D22" s="11" t="s">
        <v>84</v>
      </c>
      <c r="E22" s="35">
        <v>7.3</v>
      </c>
      <c r="F22" s="35">
        <v>7.8</v>
      </c>
      <c r="G22" s="33" t="s">
        <v>74</v>
      </c>
      <c r="H22" s="46" t="s">
        <v>61</v>
      </c>
      <c r="I22" s="39" t="s">
        <v>106</v>
      </c>
      <c r="J22" s="48">
        <v>3000</v>
      </c>
      <c r="K22" s="81">
        <f>J43</f>
        <v>0</v>
      </c>
      <c r="L22" s="38">
        <v>1</v>
      </c>
      <c r="M22" s="38">
        <v>0</v>
      </c>
      <c r="N22" s="38">
        <v>0</v>
      </c>
      <c r="O22" s="11">
        <f t="shared" si="5"/>
        <v>1</v>
      </c>
      <c r="P22" s="37">
        <f t="shared" si="1"/>
        <v>0</v>
      </c>
      <c r="Q22" s="37">
        <f t="shared" si="2"/>
        <v>0</v>
      </c>
      <c r="R22" s="37">
        <f t="shared" si="3"/>
        <v>0</v>
      </c>
      <c r="S22" s="37">
        <f t="shared" si="4"/>
        <v>0</v>
      </c>
      <c r="T22" s="16"/>
    </row>
    <row r="23" spans="1:20" s="4" customFormat="1" ht="18.75" customHeight="1" x14ac:dyDescent="0.2">
      <c r="A23" s="10"/>
      <c r="B23" s="11"/>
      <c r="C23" s="11" t="s">
        <v>85</v>
      </c>
      <c r="D23" s="11" t="s">
        <v>84</v>
      </c>
      <c r="E23" s="35">
        <v>3.4</v>
      </c>
      <c r="F23" s="35">
        <v>3.5</v>
      </c>
      <c r="G23" s="33" t="s">
        <v>74</v>
      </c>
      <c r="H23" s="46" t="s">
        <v>61</v>
      </c>
      <c r="I23" s="39" t="s">
        <v>106</v>
      </c>
      <c r="J23" s="48">
        <v>600</v>
      </c>
      <c r="K23" s="81">
        <f>J43</f>
        <v>0</v>
      </c>
      <c r="L23" s="38">
        <v>1</v>
      </c>
      <c r="M23" s="38">
        <v>0</v>
      </c>
      <c r="N23" s="38">
        <v>0</v>
      </c>
      <c r="O23" s="11">
        <f t="shared" si="5"/>
        <v>1</v>
      </c>
      <c r="P23" s="37">
        <f t="shared" si="1"/>
        <v>0</v>
      </c>
      <c r="Q23" s="37">
        <f t="shared" si="2"/>
        <v>0</v>
      </c>
      <c r="R23" s="37">
        <f t="shared" si="3"/>
        <v>0</v>
      </c>
      <c r="S23" s="37">
        <f t="shared" si="4"/>
        <v>0</v>
      </c>
      <c r="T23" s="16"/>
    </row>
    <row r="24" spans="1:20" s="4" customFormat="1" ht="18.75" customHeight="1" x14ac:dyDescent="0.2">
      <c r="A24" s="10" t="s">
        <v>32</v>
      </c>
      <c r="B24" s="11" t="s">
        <v>87</v>
      </c>
      <c r="C24" s="11" t="s">
        <v>80</v>
      </c>
      <c r="D24" s="11" t="s">
        <v>87</v>
      </c>
      <c r="E24" s="35">
        <v>1.9</v>
      </c>
      <c r="F24" s="35">
        <v>3.7</v>
      </c>
      <c r="G24" s="33" t="s">
        <v>74</v>
      </c>
      <c r="H24" s="46" t="s">
        <v>61</v>
      </c>
      <c r="I24" s="39" t="s">
        <v>106</v>
      </c>
      <c r="J24" s="48">
        <v>10800</v>
      </c>
      <c r="K24" s="81">
        <f>J43</f>
        <v>0</v>
      </c>
      <c r="L24" s="38">
        <v>1</v>
      </c>
      <c r="M24" s="38">
        <v>0</v>
      </c>
      <c r="N24" s="38">
        <v>0</v>
      </c>
      <c r="O24" s="11">
        <f t="shared" si="5"/>
        <v>1</v>
      </c>
      <c r="P24" s="37">
        <f t="shared" si="1"/>
        <v>0</v>
      </c>
      <c r="Q24" s="37">
        <f t="shared" si="2"/>
        <v>0</v>
      </c>
      <c r="R24" s="37">
        <f t="shared" si="3"/>
        <v>0</v>
      </c>
      <c r="S24" s="37">
        <f t="shared" si="4"/>
        <v>0</v>
      </c>
      <c r="T24" s="16"/>
    </row>
    <row r="25" spans="1:20" s="4" customFormat="1" ht="18.75" customHeight="1" x14ac:dyDescent="0.2">
      <c r="A25" s="10"/>
      <c r="B25" s="11"/>
      <c r="C25" s="11" t="s">
        <v>88</v>
      </c>
      <c r="D25" s="11" t="s">
        <v>87</v>
      </c>
      <c r="E25" s="35">
        <v>0</v>
      </c>
      <c r="F25" s="35">
        <v>1</v>
      </c>
      <c r="G25" s="33" t="s">
        <v>74</v>
      </c>
      <c r="H25" s="46" t="s">
        <v>63</v>
      </c>
      <c r="I25" s="39" t="s">
        <v>106</v>
      </c>
      <c r="J25" s="48">
        <v>6000</v>
      </c>
      <c r="K25" s="82">
        <f>J45</f>
        <v>0</v>
      </c>
      <c r="L25" s="38">
        <v>1</v>
      </c>
      <c r="M25" s="38">
        <v>0</v>
      </c>
      <c r="N25" s="38">
        <v>0</v>
      </c>
      <c r="O25" s="11">
        <f t="shared" si="5"/>
        <v>1</v>
      </c>
      <c r="P25" s="37">
        <f t="shared" si="1"/>
        <v>0</v>
      </c>
      <c r="Q25" s="37">
        <f t="shared" si="2"/>
        <v>0</v>
      </c>
      <c r="R25" s="37">
        <f t="shared" si="3"/>
        <v>0</v>
      </c>
      <c r="S25" s="37">
        <f t="shared" si="4"/>
        <v>0</v>
      </c>
      <c r="T25" s="16"/>
    </row>
    <row r="26" spans="1:20" s="4" customFormat="1" ht="18.75" customHeight="1" x14ac:dyDescent="0.2">
      <c r="A26" s="10" t="s">
        <v>101</v>
      </c>
      <c r="B26" s="11" t="s">
        <v>89</v>
      </c>
      <c r="C26" s="11" t="s">
        <v>80</v>
      </c>
      <c r="D26" s="11" t="s">
        <v>89</v>
      </c>
      <c r="E26" s="35">
        <v>0</v>
      </c>
      <c r="F26" s="35">
        <v>0.1</v>
      </c>
      <c r="G26" s="33" t="s">
        <v>74</v>
      </c>
      <c r="H26" s="46" t="s">
        <v>61</v>
      </c>
      <c r="I26" s="39" t="s">
        <v>106</v>
      </c>
      <c r="J26" s="48">
        <v>400</v>
      </c>
      <c r="K26" s="81">
        <f>J43</f>
        <v>0</v>
      </c>
      <c r="L26" s="38">
        <v>1</v>
      </c>
      <c r="M26" s="38">
        <v>0</v>
      </c>
      <c r="N26" s="38">
        <v>0</v>
      </c>
      <c r="O26" s="11">
        <f t="shared" si="5"/>
        <v>1</v>
      </c>
      <c r="P26" s="37">
        <f t="shared" si="1"/>
        <v>0</v>
      </c>
      <c r="Q26" s="37">
        <f t="shared" si="2"/>
        <v>0</v>
      </c>
      <c r="R26" s="37">
        <f t="shared" si="3"/>
        <v>0</v>
      </c>
      <c r="S26" s="37">
        <f t="shared" si="4"/>
        <v>0</v>
      </c>
      <c r="T26" s="16"/>
    </row>
    <row r="27" spans="1:20" s="4" customFormat="1" ht="18.75" customHeight="1" x14ac:dyDescent="0.2">
      <c r="A27" s="10" t="s">
        <v>102</v>
      </c>
      <c r="B27" s="11" t="s">
        <v>90</v>
      </c>
      <c r="C27" s="11" t="s">
        <v>91</v>
      </c>
      <c r="D27" s="11" t="s">
        <v>90</v>
      </c>
      <c r="E27" s="35">
        <v>0</v>
      </c>
      <c r="F27" s="35">
        <v>0.7</v>
      </c>
      <c r="G27" s="33" t="s">
        <v>74</v>
      </c>
      <c r="H27" s="46" t="s">
        <v>61</v>
      </c>
      <c r="I27" s="39" t="s">
        <v>106</v>
      </c>
      <c r="J27" s="48">
        <v>4200</v>
      </c>
      <c r="K27" s="81">
        <f>J43</f>
        <v>0</v>
      </c>
      <c r="L27" s="38">
        <v>1</v>
      </c>
      <c r="M27" s="38">
        <v>0</v>
      </c>
      <c r="N27" s="38">
        <v>0</v>
      </c>
      <c r="O27" s="11">
        <f t="shared" si="5"/>
        <v>1</v>
      </c>
      <c r="P27" s="37">
        <f t="shared" si="1"/>
        <v>0</v>
      </c>
      <c r="Q27" s="37">
        <f t="shared" si="2"/>
        <v>0</v>
      </c>
      <c r="R27" s="37">
        <f t="shared" si="3"/>
        <v>0</v>
      </c>
      <c r="S27" s="37">
        <f t="shared" si="4"/>
        <v>0</v>
      </c>
      <c r="T27" s="16"/>
    </row>
    <row r="28" spans="1:20" s="4" customFormat="1" ht="18.75" customHeight="1" x14ac:dyDescent="0.2">
      <c r="A28" s="10"/>
      <c r="B28" s="11"/>
      <c r="C28" s="11" t="s">
        <v>91</v>
      </c>
      <c r="D28" s="11" t="s">
        <v>90</v>
      </c>
      <c r="E28" s="35">
        <v>1.9</v>
      </c>
      <c r="F28" s="35">
        <v>3.4</v>
      </c>
      <c r="G28" s="33" t="s">
        <v>74</v>
      </c>
      <c r="H28" s="46" t="s">
        <v>61</v>
      </c>
      <c r="I28" s="39" t="s">
        <v>106</v>
      </c>
      <c r="J28" s="48">
        <v>9000</v>
      </c>
      <c r="K28" s="81">
        <f>J43</f>
        <v>0</v>
      </c>
      <c r="L28" s="38">
        <v>1</v>
      </c>
      <c r="M28" s="38">
        <v>0</v>
      </c>
      <c r="N28" s="38">
        <v>0</v>
      </c>
      <c r="O28" s="11">
        <f t="shared" si="5"/>
        <v>1</v>
      </c>
      <c r="P28" s="37">
        <f t="shared" si="1"/>
        <v>0</v>
      </c>
      <c r="Q28" s="37">
        <f t="shared" si="2"/>
        <v>0</v>
      </c>
      <c r="R28" s="37">
        <f t="shared" si="3"/>
        <v>0</v>
      </c>
      <c r="S28" s="37">
        <f t="shared" si="4"/>
        <v>0</v>
      </c>
      <c r="T28" s="16"/>
    </row>
    <row r="29" spans="1:20" s="4" customFormat="1" ht="18.75" customHeight="1" x14ac:dyDescent="0.2">
      <c r="A29" s="10"/>
      <c r="B29" s="11"/>
      <c r="C29" s="11" t="s">
        <v>92</v>
      </c>
      <c r="D29" s="11" t="s">
        <v>90</v>
      </c>
      <c r="E29" s="35">
        <v>3.8</v>
      </c>
      <c r="F29" s="35">
        <v>5</v>
      </c>
      <c r="G29" s="33" t="s">
        <v>74</v>
      </c>
      <c r="H29" s="46" t="s">
        <v>61</v>
      </c>
      <c r="I29" s="39" t="s">
        <v>106</v>
      </c>
      <c r="J29" s="48">
        <v>7200</v>
      </c>
      <c r="K29" s="81">
        <f>J43</f>
        <v>0</v>
      </c>
      <c r="L29" s="38">
        <v>1</v>
      </c>
      <c r="M29" s="38">
        <v>0</v>
      </c>
      <c r="N29" s="38">
        <v>0</v>
      </c>
      <c r="O29" s="11">
        <f t="shared" si="5"/>
        <v>1</v>
      </c>
      <c r="P29" s="37">
        <f t="shared" si="1"/>
        <v>0</v>
      </c>
      <c r="Q29" s="37">
        <f t="shared" si="2"/>
        <v>0</v>
      </c>
      <c r="R29" s="37">
        <f t="shared" si="3"/>
        <v>0</v>
      </c>
      <c r="S29" s="37">
        <f t="shared" si="4"/>
        <v>0</v>
      </c>
      <c r="T29" s="16"/>
    </row>
    <row r="30" spans="1:20" s="4" customFormat="1" ht="18.75" customHeight="1" x14ac:dyDescent="0.2">
      <c r="A30" s="10" t="s">
        <v>103</v>
      </c>
      <c r="B30" s="11" t="s">
        <v>93</v>
      </c>
      <c r="C30" s="11" t="s">
        <v>91</v>
      </c>
      <c r="D30" s="11" t="s">
        <v>93</v>
      </c>
      <c r="E30" s="35">
        <v>0.1</v>
      </c>
      <c r="F30" s="35">
        <v>1</v>
      </c>
      <c r="G30" s="33" t="s">
        <v>74</v>
      </c>
      <c r="H30" s="46" t="s">
        <v>61</v>
      </c>
      <c r="I30" s="39" t="s">
        <v>106</v>
      </c>
      <c r="J30" s="48">
        <v>5400</v>
      </c>
      <c r="K30" s="81">
        <f>J43</f>
        <v>0</v>
      </c>
      <c r="L30" s="38">
        <v>1</v>
      </c>
      <c r="M30" s="38">
        <v>0</v>
      </c>
      <c r="N30" s="38">
        <v>0</v>
      </c>
      <c r="O30" s="11">
        <f t="shared" si="5"/>
        <v>1</v>
      </c>
      <c r="P30" s="37">
        <f t="shared" si="1"/>
        <v>0</v>
      </c>
      <c r="Q30" s="37">
        <f t="shared" si="2"/>
        <v>0</v>
      </c>
      <c r="R30" s="37">
        <f t="shared" si="3"/>
        <v>0</v>
      </c>
      <c r="S30" s="37">
        <f t="shared" si="4"/>
        <v>0</v>
      </c>
      <c r="T30" s="16"/>
    </row>
    <row r="31" spans="1:20" s="4" customFormat="1" ht="18.75" customHeight="1" x14ac:dyDescent="0.2">
      <c r="A31" s="10" t="s">
        <v>104</v>
      </c>
      <c r="B31" s="11" t="s">
        <v>95</v>
      </c>
      <c r="C31" s="11" t="s">
        <v>96</v>
      </c>
      <c r="D31" s="11" t="s">
        <v>95</v>
      </c>
      <c r="E31" s="35">
        <v>6</v>
      </c>
      <c r="F31" s="35">
        <v>4.5999999999999996</v>
      </c>
      <c r="G31" s="33" t="s">
        <v>74</v>
      </c>
      <c r="H31" s="46" t="s">
        <v>61</v>
      </c>
      <c r="I31" s="39" t="s">
        <v>106</v>
      </c>
      <c r="J31" s="48">
        <v>8400</v>
      </c>
      <c r="K31" s="81">
        <f>J43</f>
        <v>0</v>
      </c>
      <c r="L31" s="38">
        <v>1</v>
      </c>
      <c r="M31" s="38">
        <v>0</v>
      </c>
      <c r="N31" s="38">
        <v>0</v>
      </c>
      <c r="O31" s="11">
        <f t="shared" si="5"/>
        <v>1</v>
      </c>
      <c r="P31" s="37">
        <f t="shared" si="1"/>
        <v>0</v>
      </c>
      <c r="Q31" s="37">
        <f t="shared" si="2"/>
        <v>0</v>
      </c>
      <c r="R31" s="37">
        <f t="shared" si="3"/>
        <v>0</v>
      </c>
      <c r="S31" s="37">
        <f t="shared" si="4"/>
        <v>0</v>
      </c>
      <c r="T31" s="16"/>
    </row>
    <row r="32" spans="1:20" s="4" customFormat="1" ht="18.75" customHeight="1" x14ac:dyDescent="0.2">
      <c r="A32" s="10"/>
      <c r="B32" s="11"/>
      <c r="C32" s="11" t="s">
        <v>98</v>
      </c>
      <c r="D32" s="11" t="s">
        <v>95</v>
      </c>
      <c r="E32" s="35">
        <v>3.9</v>
      </c>
      <c r="F32" s="35">
        <v>2.9</v>
      </c>
      <c r="G32" s="33" t="s">
        <v>74</v>
      </c>
      <c r="H32" s="46" t="s">
        <v>61</v>
      </c>
      <c r="I32" s="39" t="s">
        <v>106</v>
      </c>
      <c r="J32" s="48">
        <v>6000</v>
      </c>
      <c r="K32" s="81">
        <f>J43</f>
        <v>0</v>
      </c>
      <c r="L32" s="38">
        <v>1</v>
      </c>
      <c r="M32" s="38">
        <v>0</v>
      </c>
      <c r="N32" s="38">
        <v>0</v>
      </c>
      <c r="O32" s="11">
        <f t="shared" si="5"/>
        <v>1</v>
      </c>
      <c r="P32" s="37">
        <f t="shared" si="1"/>
        <v>0</v>
      </c>
      <c r="Q32" s="37">
        <f t="shared" si="2"/>
        <v>0</v>
      </c>
      <c r="R32" s="37">
        <f t="shared" si="3"/>
        <v>0</v>
      </c>
      <c r="S32" s="37">
        <f t="shared" si="4"/>
        <v>0</v>
      </c>
      <c r="T32" s="16"/>
    </row>
    <row r="33" spans="1:21" s="4" customFormat="1" ht="18.75" customHeight="1" x14ac:dyDescent="0.2">
      <c r="A33" s="10"/>
      <c r="B33" s="11"/>
      <c r="C33" s="11" t="s">
        <v>99</v>
      </c>
      <c r="D33" s="11" t="s">
        <v>95</v>
      </c>
      <c r="E33" s="35">
        <v>2.6</v>
      </c>
      <c r="F33" s="35">
        <v>2.2999999999999998</v>
      </c>
      <c r="G33" s="33" t="s">
        <v>74</v>
      </c>
      <c r="H33" s="46" t="s">
        <v>61</v>
      </c>
      <c r="I33" s="39" t="s">
        <v>106</v>
      </c>
      <c r="J33" s="48">
        <v>1800</v>
      </c>
      <c r="K33" s="81">
        <f>J43</f>
        <v>0</v>
      </c>
      <c r="L33" s="38">
        <v>1</v>
      </c>
      <c r="M33" s="38">
        <v>0</v>
      </c>
      <c r="N33" s="38">
        <v>0</v>
      </c>
      <c r="O33" s="11">
        <f t="shared" si="5"/>
        <v>1</v>
      </c>
      <c r="P33" s="37">
        <f t="shared" si="1"/>
        <v>0</v>
      </c>
      <c r="Q33" s="37">
        <f t="shared" si="2"/>
        <v>0</v>
      </c>
      <c r="R33" s="37">
        <f t="shared" si="3"/>
        <v>0</v>
      </c>
      <c r="S33" s="37">
        <f t="shared" si="4"/>
        <v>0</v>
      </c>
      <c r="T33" s="16"/>
    </row>
    <row r="34" spans="1:21" s="4" customFormat="1" ht="18.75" customHeight="1" x14ac:dyDescent="0.2">
      <c r="A34" s="10"/>
      <c r="B34" s="11"/>
      <c r="C34" s="11" t="s">
        <v>97</v>
      </c>
      <c r="D34" s="11" t="s">
        <v>95</v>
      </c>
      <c r="E34" s="35">
        <v>2.2000000000000002</v>
      </c>
      <c r="F34" s="35">
        <v>0.6</v>
      </c>
      <c r="G34" s="33" t="s">
        <v>74</v>
      </c>
      <c r="H34" s="46" t="s">
        <v>61</v>
      </c>
      <c r="I34" s="39" t="s">
        <v>106</v>
      </c>
      <c r="J34" s="48">
        <v>9600</v>
      </c>
      <c r="K34" s="81">
        <f>J43</f>
        <v>0</v>
      </c>
      <c r="L34" s="38">
        <v>1</v>
      </c>
      <c r="M34" s="38">
        <v>0</v>
      </c>
      <c r="N34" s="38">
        <v>0</v>
      </c>
      <c r="O34" s="11">
        <f t="shared" si="5"/>
        <v>1</v>
      </c>
      <c r="P34" s="37">
        <f t="shared" si="1"/>
        <v>0</v>
      </c>
      <c r="Q34" s="37">
        <f t="shared" si="2"/>
        <v>0</v>
      </c>
      <c r="R34" s="37">
        <f t="shared" si="3"/>
        <v>0</v>
      </c>
      <c r="S34" s="37">
        <f t="shared" si="4"/>
        <v>0</v>
      </c>
      <c r="T34" s="16"/>
    </row>
    <row r="35" spans="1:21" s="4" customFormat="1" ht="18.75" customHeight="1" x14ac:dyDescent="0.2">
      <c r="A35" s="12"/>
      <c r="B35" s="13" t="s">
        <v>8</v>
      </c>
      <c r="C35" s="13"/>
      <c r="D35" s="14"/>
      <c r="E35" s="15"/>
      <c r="F35" s="14"/>
      <c r="G35" s="15"/>
      <c r="H35" s="15"/>
      <c r="I35" s="15"/>
      <c r="J35" s="47">
        <f>SUM(J10:J34)</f>
        <v>196080</v>
      </c>
      <c r="K35" s="14"/>
      <c r="L35" s="40"/>
      <c r="M35" s="40"/>
      <c r="N35" s="40"/>
      <c r="O35" s="14"/>
      <c r="P35" s="41">
        <f>SUM(P10:P34)</f>
        <v>0</v>
      </c>
      <c r="Q35" s="41">
        <f>SUM(Q10:Q34)</f>
        <v>0</v>
      </c>
      <c r="R35" s="41">
        <f>SUM(R10:R34)</f>
        <v>0</v>
      </c>
      <c r="S35" s="42">
        <f t="shared" si="4"/>
        <v>0</v>
      </c>
      <c r="T35" s="17"/>
    </row>
    <row r="36" spans="1:21" s="4" customFormat="1" ht="12.75" x14ac:dyDescent="0.2"/>
    <row r="37" spans="1:21" s="4" customFormat="1" ht="14.25" x14ac:dyDescent="0.2">
      <c r="A37" s="5" t="s">
        <v>13</v>
      </c>
      <c r="L37" s="9" t="s">
        <v>19</v>
      </c>
    </row>
    <row r="38" spans="1:21" s="4" customFormat="1" ht="15" customHeight="1" x14ac:dyDescent="0.2">
      <c r="A38" s="56" t="s">
        <v>53</v>
      </c>
      <c r="B38" s="56"/>
      <c r="C38" s="57" t="s">
        <v>1</v>
      </c>
      <c r="D38" s="57"/>
      <c r="E38" s="57"/>
      <c r="F38" s="57"/>
      <c r="G38" s="57"/>
      <c r="H38" s="57"/>
      <c r="I38" s="54" t="s">
        <v>0</v>
      </c>
      <c r="J38" s="54" t="s">
        <v>2</v>
      </c>
      <c r="L38" s="68" t="s">
        <v>14</v>
      </c>
      <c r="M38" s="71" t="s">
        <v>48</v>
      </c>
      <c r="N38" s="72"/>
      <c r="O38" s="72"/>
      <c r="P38" s="72"/>
      <c r="Q38" s="72"/>
      <c r="R38" s="72"/>
      <c r="S38" s="72"/>
      <c r="T38" s="73"/>
      <c r="U38" s="21"/>
    </row>
    <row r="39" spans="1:21" s="4" customFormat="1" ht="19.5" customHeight="1" x14ac:dyDescent="0.2">
      <c r="A39" s="27" t="s">
        <v>57</v>
      </c>
      <c r="B39" s="28"/>
      <c r="C39" s="55" t="s">
        <v>20</v>
      </c>
      <c r="D39" s="55"/>
      <c r="E39" s="55"/>
      <c r="F39" s="55"/>
      <c r="G39" s="55"/>
      <c r="H39" s="55"/>
      <c r="I39" s="39" t="s">
        <v>106</v>
      </c>
      <c r="J39" s="83"/>
      <c r="L39" s="69"/>
      <c r="M39" s="74"/>
      <c r="N39" s="75"/>
      <c r="O39" s="75"/>
      <c r="P39" s="75"/>
      <c r="Q39" s="75"/>
      <c r="R39" s="75"/>
      <c r="S39" s="75"/>
      <c r="T39" s="76"/>
      <c r="U39" s="22"/>
    </row>
    <row r="40" spans="1:21" s="4" customFormat="1" ht="19.5" customHeight="1" x14ac:dyDescent="0.2">
      <c r="A40" s="27" t="s">
        <v>58</v>
      </c>
      <c r="B40" s="28"/>
      <c r="C40" s="55" t="s">
        <v>21</v>
      </c>
      <c r="D40" s="55"/>
      <c r="E40" s="55"/>
      <c r="F40" s="55"/>
      <c r="G40" s="55"/>
      <c r="H40" s="55"/>
      <c r="I40" s="39" t="s">
        <v>106</v>
      </c>
      <c r="J40" s="83"/>
      <c r="L40" s="70"/>
      <c r="M40" s="77"/>
      <c r="N40" s="78"/>
      <c r="O40" s="78"/>
      <c r="P40" s="78"/>
      <c r="Q40" s="78"/>
      <c r="R40" s="78"/>
      <c r="S40" s="78"/>
      <c r="T40" s="79"/>
      <c r="U40" s="22"/>
    </row>
    <row r="41" spans="1:21" s="4" customFormat="1" ht="19.5" customHeight="1" x14ac:dyDescent="0.2">
      <c r="A41" s="27" t="s">
        <v>59</v>
      </c>
      <c r="B41" s="28"/>
      <c r="C41" s="55" t="s">
        <v>22</v>
      </c>
      <c r="D41" s="55"/>
      <c r="E41" s="55"/>
      <c r="F41" s="55"/>
      <c r="G41" s="55"/>
      <c r="H41" s="55"/>
      <c r="I41" s="39" t="s">
        <v>106</v>
      </c>
      <c r="J41" s="83"/>
      <c r="L41" s="66" t="s">
        <v>28</v>
      </c>
      <c r="M41" s="67" t="s">
        <v>41</v>
      </c>
      <c r="N41" s="67"/>
      <c r="O41" s="67"/>
      <c r="P41" s="67"/>
      <c r="Q41" s="67"/>
      <c r="R41" s="67"/>
      <c r="S41" s="67"/>
      <c r="T41" s="67"/>
      <c r="U41" s="22"/>
    </row>
    <row r="42" spans="1:21" s="4" customFormat="1" ht="19.5" customHeight="1" x14ac:dyDescent="0.2">
      <c r="A42" s="27" t="s">
        <v>60</v>
      </c>
      <c r="B42" s="28"/>
      <c r="C42" s="55" t="s">
        <v>23</v>
      </c>
      <c r="D42" s="55"/>
      <c r="E42" s="55"/>
      <c r="F42" s="55"/>
      <c r="G42" s="55"/>
      <c r="H42" s="55"/>
      <c r="I42" s="39" t="s">
        <v>106</v>
      </c>
      <c r="J42" s="83"/>
      <c r="L42" s="66"/>
      <c r="M42" s="67"/>
      <c r="N42" s="67"/>
      <c r="O42" s="67"/>
      <c r="P42" s="67"/>
      <c r="Q42" s="67"/>
      <c r="R42" s="67"/>
      <c r="S42" s="67"/>
      <c r="T42" s="67"/>
      <c r="U42" s="22"/>
    </row>
    <row r="43" spans="1:21" s="4" customFormat="1" ht="19.5" customHeight="1" x14ac:dyDescent="0.2">
      <c r="A43" s="27" t="s">
        <v>61</v>
      </c>
      <c r="B43" s="29"/>
      <c r="C43" s="55" t="s">
        <v>24</v>
      </c>
      <c r="D43" s="55"/>
      <c r="E43" s="55"/>
      <c r="F43" s="55"/>
      <c r="G43" s="55"/>
      <c r="H43" s="55"/>
      <c r="I43" s="39" t="s">
        <v>106</v>
      </c>
      <c r="J43" s="53"/>
      <c r="L43" s="66" t="s">
        <v>29</v>
      </c>
      <c r="M43" s="67" t="s">
        <v>42</v>
      </c>
      <c r="N43" s="67"/>
      <c r="O43" s="67"/>
      <c r="P43" s="67"/>
      <c r="Q43" s="67"/>
      <c r="R43" s="67"/>
      <c r="S43" s="67"/>
      <c r="T43" s="67"/>
      <c r="U43" s="22"/>
    </row>
    <row r="44" spans="1:21" s="4" customFormat="1" ht="19.5" customHeight="1" x14ac:dyDescent="0.2">
      <c r="A44" s="27" t="s">
        <v>62</v>
      </c>
      <c r="B44" s="29"/>
      <c r="C44" s="55" t="s">
        <v>46</v>
      </c>
      <c r="D44" s="55"/>
      <c r="E44" s="55"/>
      <c r="F44" s="55"/>
      <c r="G44" s="55"/>
      <c r="H44" s="55"/>
      <c r="I44" s="39" t="s">
        <v>106</v>
      </c>
      <c r="J44" s="83"/>
      <c r="L44" s="66"/>
      <c r="M44" s="67"/>
      <c r="N44" s="67"/>
      <c r="O44" s="67"/>
      <c r="P44" s="67"/>
      <c r="Q44" s="67"/>
      <c r="R44" s="67"/>
      <c r="S44" s="67"/>
      <c r="T44" s="67"/>
    </row>
    <row r="45" spans="1:21" s="4" customFormat="1" ht="19.5" customHeight="1" x14ac:dyDescent="0.2">
      <c r="A45" s="27" t="s">
        <v>63</v>
      </c>
      <c r="B45" s="29"/>
      <c r="C45" s="55" t="s">
        <v>25</v>
      </c>
      <c r="D45" s="55"/>
      <c r="E45" s="55"/>
      <c r="F45" s="55"/>
      <c r="G45" s="55"/>
      <c r="H45" s="55"/>
      <c r="I45" s="39" t="s">
        <v>106</v>
      </c>
      <c r="J45" s="53"/>
      <c r="L45" s="66" t="s">
        <v>30</v>
      </c>
      <c r="M45" s="67" t="s">
        <v>43</v>
      </c>
      <c r="N45" s="67"/>
      <c r="O45" s="67"/>
      <c r="P45" s="67"/>
      <c r="Q45" s="67"/>
      <c r="R45" s="67"/>
      <c r="S45" s="67"/>
      <c r="T45" s="67"/>
    </row>
    <row r="46" spans="1:21" s="4" customFormat="1" ht="19.5" customHeight="1" x14ac:dyDescent="0.2">
      <c r="A46" s="27" t="s">
        <v>64</v>
      </c>
      <c r="B46" s="29"/>
      <c r="C46" s="55" t="s">
        <v>26</v>
      </c>
      <c r="D46" s="55"/>
      <c r="E46" s="55"/>
      <c r="F46" s="55"/>
      <c r="G46" s="55"/>
      <c r="H46" s="55"/>
      <c r="I46" s="39" t="s">
        <v>106</v>
      </c>
      <c r="J46" s="83"/>
      <c r="L46" s="66"/>
      <c r="M46" s="67"/>
      <c r="N46" s="67"/>
      <c r="O46" s="67"/>
      <c r="P46" s="67"/>
      <c r="Q46" s="67"/>
      <c r="R46" s="67"/>
      <c r="S46" s="67"/>
      <c r="T46" s="67"/>
    </row>
    <row r="47" spans="1:21" s="4" customFormat="1" ht="19.5" customHeight="1" x14ac:dyDescent="0.2">
      <c r="A47" s="27" t="s">
        <v>65</v>
      </c>
      <c r="B47" s="29"/>
      <c r="C47" s="55" t="s">
        <v>47</v>
      </c>
      <c r="D47" s="55"/>
      <c r="E47" s="55"/>
      <c r="F47" s="55"/>
      <c r="G47" s="55"/>
      <c r="H47" s="55"/>
      <c r="I47" s="39" t="s">
        <v>106</v>
      </c>
      <c r="J47" s="83"/>
      <c r="L47" s="66" t="s">
        <v>31</v>
      </c>
      <c r="M47" s="67" t="s">
        <v>44</v>
      </c>
      <c r="N47" s="67"/>
      <c r="O47" s="67"/>
      <c r="P47" s="67"/>
      <c r="Q47" s="67"/>
      <c r="R47" s="67"/>
      <c r="S47" s="67"/>
      <c r="T47" s="67"/>
    </row>
    <row r="48" spans="1:21" ht="19.5" customHeight="1" x14ac:dyDescent="0.2">
      <c r="A48" s="27" t="s">
        <v>66</v>
      </c>
      <c r="B48" s="29"/>
      <c r="C48" s="55" t="s">
        <v>27</v>
      </c>
      <c r="D48" s="55"/>
      <c r="E48" s="55"/>
      <c r="F48" s="55"/>
      <c r="G48" s="55"/>
      <c r="H48" s="55"/>
      <c r="I48" s="39" t="s">
        <v>106</v>
      </c>
      <c r="J48" s="83"/>
      <c r="K48" s="4"/>
      <c r="L48" s="66"/>
      <c r="M48" s="67"/>
      <c r="N48" s="67"/>
      <c r="O48" s="67"/>
      <c r="P48" s="67"/>
      <c r="Q48" s="67"/>
      <c r="R48" s="67"/>
      <c r="S48" s="67"/>
      <c r="T48" s="67"/>
    </row>
    <row r="49" spans="12:20" ht="19.5" customHeight="1" x14ac:dyDescent="0.2">
      <c r="L49" s="66" t="s">
        <v>32</v>
      </c>
      <c r="M49" s="67" t="s">
        <v>49</v>
      </c>
      <c r="N49" s="67"/>
      <c r="O49" s="67"/>
      <c r="P49" s="67"/>
      <c r="Q49" s="67"/>
      <c r="R49" s="67"/>
      <c r="S49" s="67"/>
      <c r="T49" s="67"/>
    </row>
    <row r="50" spans="12:20" ht="19.5" customHeight="1" x14ac:dyDescent="0.2">
      <c r="L50" s="66"/>
      <c r="M50" s="67"/>
      <c r="N50" s="67"/>
      <c r="O50" s="67"/>
      <c r="P50" s="67"/>
      <c r="Q50" s="67"/>
      <c r="R50" s="67"/>
      <c r="S50" s="67"/>
      <c r="T50" s="67"/>
    </row>
    <row r="51" spans="12:20" ht="18" customHeight="1" x14ac:dyDescent="0.2"/>
    <row r="53" spans="12:20" ht="45" customHeight="1" x14ac:dyDescent="0.2"/>
    <row r="54" spans="12:20" ht="14.25" customHeight="1" x14ac:dyDescent="0.2"/>
    <row r="55" spans="12:20" ht="15" customHeight="1" x14ac:dyDescent="0.2"/>
    <row r="56" spans="12:20" ht="30.75" customHeight="1" x14ac:dyDescent="0.2"/>
    <row r="57" spans="12:20" ht="30.75" customHeight="1" x14ac:dyDescent="0.2"/>
    <row r="58" spans="12:20" ht="31.5" customHeight="1" x14ac:dyDescent="0.2"/>
  </sheetData>
  <sheetProtection sheet="1" objects="1" scenarios="1"/>
  <protectedRanges>
    <protectedRange sqref="D3 J43 J45" name="Oblast1"/>
  </protectedRanges>
  <mergeCells count="41">
    <mergeCell ref="L49:L50"/>
    <mergeCell ref="M49:T50"/>
    <mergeCell ref="C45:H45"/>
    <mergeCell ref="L45:L46"/>
    <mergeCell ref="M45:T46"/>
    <mergeCell ref="C46:H46"/>
    <mergeCell ref="C47:H47"/>
    <mergeCell ref="L47:L48"/>
    <mergeCell ref="M47:T48"/>
    <mergeCell ref="C48:H48"/>
    <mergeCell ref="C41:H41"/>
    <mergeCell ref="L41:L42"/>
    <mergeCell ref="M41:T42"/>
    <mergeCell ref="C42:H42"/>
    <mergeCell ref="C43:H43"/>
    <mergeCell ref="L43:L44"/>
    <mergeCell ref="M43:T44"/>
    <mergeCell ref="C44:H44"/>
    <mergeCell ref="T8:T9"/>
    <mergeCell ref="A38:B38"/>
    <mergeCell ref="C38:H38"/>
    <mergeCell ref="L38:L40"/>
    <mergeCell ref="M38:T40"/>
    <mergeCell ref="C39:H39"/>
    <mergeCell ref="C40:H40"/>
    <mergeCell ref="K8:K9"/>
    <mergeCell ref="L8:L9"/>
    <mergeCell ref="M8:M9"/>
    <mergeCell ref="N8:N9"/>
    <mergeCell ref="O8:O9"/>
    <mergeCell ref="S8:S9"/>
    <mergeCell ref="G2:J2"/>
    <mergeCell ref="A8:A9"/>
    <mergeCell ref="B8:B9"/>
    <mergeCell ref="C8:C9"/>
    <mergeCell ref="D8:D9"/>
    <mergeCell ref="E8:F8"/>
    <mergeCell ref="G8:G9"/>
    <mergeCell ref="H8:H9"/>
    <mergeCell ref="I8:I9"/>
    <mergeCell ref="J8:J9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Plán sečení 2026-2028</vt:lpstr>
      <vt:lpstr>Plán sečení 2026-2028.</vt:lpstr>
    </vt:vector>
  </TitlesOfParts>
  <Company>LCR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Vlkanova</dc:creator>
  <cp:lastModifiedBy>Alice Konečná</cp:lastModifiedBy>
  <cp:lastPrinted>2026-01-19T10:51:30Z</cp:lastPrinted>
  <dcterms:created xsi:type="dcterms:W3CDTF">2007-11-21T19:24:09Z</dcterms:created>
  <dcterms:modified xsi:type="dcterms:W3CDTF">2026-01-28T10:19:37Z</dcterms:modified>
</cp:coreProperties>
</file>