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4715" windowHeight="7935" activeTab="0"/>
  </bookViews>
  <sheets>
    <sheet name="SO_71_4_1_1" sheetId="1" r:id="rId1"/>
  </sheets>
  <definedNames>
    <definedName name="BPK1">'SO_71_4_1_1'!#REF!</definedName>
    <definedName name="BPK2">'SO_71_4_1_1'!#REF!</definedName>
    <definedName name="BPK3">'SO_71_4_1_1'!#REF!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'SO_71_4_1_1'!#REF!</definedName>
    <definedName name="HSV">#REF!</definedName>
    <definedName name="HSV0">'SO_71_4_1_1'!#REF!</definedName>
    <definedName name="HZS">#REF!</definedName>
    <definedName name="HZS0">'SO_71_4_1_1'!#REF!</definedName>
    <definedName name="JKSO">#REF!</definedName>
    <definedName name="MJ">#REF!</definedName>
    <definedName name="Mont">#REF!</definedName>
    <definedName name="Montaz0">'SO_71_4_1_1'!#REF!</definedName>
    <definedName name="NazevDilu">#REF!</definedName>
    <definedName name="nazevobjektu">#REF!</definedName>
    <definedName name="nazevstavby">#REF!</definedName>
    <definedName name="_xlnm.Print_Titles" localSheetId="0">'SO_71_4_1_1'!$1:$9</definedName>
    <definedName name="Objednatel">#REF!</definedName>
    <definedName name="_xlnm.Print_Area" localSheetId="0">'SO_71_4_1_1'!$A$1:$G$192</definedName>
    <definedName name="PocetMJ">#REF!</definedName>
    <definedName name="Poznamka">#REF!</definedName>
    <definedName name="Projektant">#REF!</definedName>
    <definedName name="PSV">#REF!</definedName>
    <definedName name="PSV0">'SO_71_4_1_1'!#REF!</definedName>
    <definedName name="SazbaDPH1">#REF!</definedName>
    <definedName name="SazbaDPH2">#REF!</definedName>
    <definedName name="SloupecCC">'SO_71_4_1_1'!$G$9</definedName>
    <definedName name="SloupecCisloPol">'SO_71_4_1_1'!$B$9</definedName>
    <definedName name="SloupecJC">'SO_71_4_1_1'!$F$9</definedName>
    <definedName name="SloupecMJ">'SO_71_4_1_1'!$D$9</definedName>
    <definedName name="SloupecMnozstvi">'SO_71_4_1_1'!$E$9</definedName>
    <definedName name="SloupecNazPol">'SO_71_4_1_1'!$C$9</definedName>
    <definedName name="SloupecPC">'SO_71_4_1_1'!$A$9</definedName>
    <definedName name="solver_lin" localSheetId="0" hidden="1">0</definedName>
    <definedName name="solver_num" localSheetId="0" hidden="1">0</definedName>
    <definedName name="solver_opt" localSheetId="0" hidden="1">'SO_71_4_1_1'!#REF!</definedName>
    <definedName name="solver_typ" localSheetId="0" hidden="1">1</definedName>
    <definedName name="solver_val" localSheetId="0" hidden="1">0</definedName>
    <definedName name="Typ">'SO_71_4_1_1'!#REF!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<sst xmlns="http://schemas.openxmlformats.org/spreadsheetml/2006/main" count="440" uniqueCount="287">
  <si>
    <t>Objekt :</t>
  </si>
  <si>
    <t xml:space="preserve"> </t>
  </si>
  <si>
    <t>Stavba :</t>
  </si>
  <si>
    <t>%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</si>
  <si>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</si>
  <si>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</si>
  <si>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</si>
  <si>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</si>
  <si>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</si>
  <si>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</si>
  <si>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</si>
  <si>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</si>
  <si>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</si>
  <si>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713</t>
  </si>
  <si>
    <t>Izolace tepelné</t>
  </si>
  <si>
    <t>6310011389</t>
  </si>
  <si>
    <t>M</t>
  </si>
  <si>
    <t>6310011392</t>
  </si>
  <si>
    <t>722182001R00</t>
  </si>
  <si>
    <t>Montáž izolačních skruží na potrubí přímé DN 25</t>
  </si>
  <si>
    <t>m</t>
  </si>
  <si>
    <t>998713201R00</t>
  </si>
  <si>
    <t xml:space="preserve">Přesun hmot pro izolace tepelné, výšky do 6 m </t>
  </si>
  <si>
    <t>998713292R00</t>
  </si>
  <si>
    <t xml:space="preserve">Příplatek zvětš. přesun, izolace tepelné do 100 m </t>
  </si>
  <si>
    <t>730</t>
  </si>
  <si>
    <t>Ústřední vytápění</t>
  </si>
  <si>
    <t>904      R00</t>
  </si>
  <si>
    <t>hod</t>
  </si>
  <si>
    <t>904      R01</t>
  </si>
  <si>
    <t>904      R02</t>
  </si>
  <si>
    <t>904      R03</t>
  </si>
  <si>
    <t xml:space="preserve">Hzs-revize </t>
  </si>
  <si>
    <t>904      V04</t>
  </si>
  <si>
    <t xml:space="preserve">Hzs-doregulovani systemu </t>
  </si>
  <si>
    <t>904      V08</t>
  </si>
  <si>
    <t>kus</t>
  </si>
  <si>
    <t>soubor</t>
  </si>
  <si>
    <t>733</t>
  </si>
  <si>
    <t>Rozvod potrubí</t>
  </si>
  <si>
    <t>733190107R00</t>
  </si>
  <si>
    <t>998733201R00</t>
  </si>
  <si>
    <t xml:space="preserve">Přesun hmot pro rozvody potrubí, výšky do 6 m </t>
  </si>
  <si>
    <t>998733293R00</t>
  </si>
  <si>
    <t xml:space="preserve">Příplatek zvětš. přesun, rozvody potrubí do 500 m </t>
  </si>
  <si>
    <t>734</t>
  </si>
  <si>
    <t>Armatury</t>
  </si>
  <si>
    <t>734209102R00</t>
  </si>
  <si>
    <t>Montáž armatur závitových,s 1závitem, G 3/8</t>
  </si>
  <si>
    <t>734209113R00</t>
  </si>
  <si>
    <t>Montáž armatur závitových,se 2závity, G 1/2</t>
  </si>
  <si>
    <t>734211120T00</t>
  </si>
  <si>
    <t>734223007TA</t>
  </si>
  <si>
    <t>734223008Ta</t>
  </si>
  <si>
    <t>734260000TA</t>
  </si>
  <si>
    <t>998734203R00</t>
  </si>
  <si>
    <t xml:space="preserve">Přesun hmot pro armatury, výšky do 24 m </t>
  </si>
  <si>
    <t>998734293R00</t>
  </si>
  <si>
    <t xml:space="preserve">Příplatek zvětšený přesun, armatury do 500 m </t>
  </si>
  <si>
    <t>735</t>
  </si>
  <si>
    <t>Otopná tělesa</t>
  </si>
  <si>
    <t>735000912R00</t>
  </si>
  <si>
    <t>Oprava-vyregulování ventilů s termost.ovládáním</t>
  </si>
  <si>
    <t>735159111R00</t>
  </si>
  <si>
    <t>Montáž panelových těles Radik do délky 1600 mm</t>
  </si>
  <si>
    <t>m2</t>
  </si>
  <si>
    <t>735191903R00</t>
  </si>
  <si>
    <t>Propláchnutí otopných těles ocel., nebo Al</t>
  </si>
  <si>
    <t>998735201R00</t>
  </si>
  <si>
    <t xml:space="preserve">Přesun hmot pro otopná tělesa, výšky do 6 m </t>
  </si>
  <si>
    <t>998735293R00</t>
  </si>
  <si>
    <t xml:space="preserve">Příplatek zvětšený přesun, otopná tělesa do 500 m </t>
  </si>
  <si>
    <t>767</t>
  </si>
  <si>
    <t>Konstrukce zámečnické</t>
  </si>
  <si>
    <t>767998105R00</t>
  </si>
  <si>
    <t>Montáž atypických konstrukcí hmotnosti do 5 kg</t>
  </si>
  <si>
    <t>kg</t>
  </si>
  <si>
    <t>767998106R00</t>
  </si>
  <si>
    <t>Montáž atypických konstrukcí hmotnosti do 10 kg</t>
  </si>
  <si>
    <t>13231054</t>
  </si>
  <si>
    <t>Úhelník rovnoramenný  35x35x4 mm</t>
  </si>
  <si>
    <t>T</t>
  </si>
  <si>
    <t>13331552</t>
  </si>
  <si>
    <t>Úhelník rovnoramenný  11373 70x70x7 mm</t>
  </si>
  <si>
    <t>998767201R00</t>
  </si>
  <si>
    <t xml:space="preserve">Přesun hmot pro zámečnické konstr., výšky do 6 m </t>
  </si>
  <si>
    <t>998767292R00</t>
  </si>
  <si>
    <t xml:space="preserve">Příplatek zvětš. přesun, zámeč. konstr. do 100 m </t>
  </si>
  <si>
    <t>783</t>
  </si>
  <si>
    <t>Nátěry</t>
  </si>
  <si>
    <t>783225100R00</t>
  </si>
  <si>
    <t>Nátěr syntetický kovových konstrukcí 2x + 1x email</t>
  </si>
  <si>
    <t>783226100R00</t>
  </si>
  <si>
    <t>Nátěr syntetický kovových konstrukcí základní</t>
  </si>
  <si>
    <t>734209103R00</t>
  </si>
  <si>
    <t>Montáž armatur závitových,s 1závitem, G 1/2</t>
  </si>
  <si>
    <t>Automatický odvzdušňovací ventil</t>
  </si>
  <si>
    <t>733164013T00</t>
  </si>
  <si>
    <t>Potrubí z měděné lisované 15/1</t>
  </si>
  <si>
    <t>733164015T00</t>
  </si>
  <si>
    <t>Potrubí z měděné lisované 22/1</t>
  </si>
  <si>
    <t>6310011391</t>
  </si>
  <si>
    <t>734260007T00</t>
  </si>
  <si>
    <t>734260008T00</t>
  </si>
  <si>
    <t>Hzs-zkousky v rámci montáž.prací</t>
  </si>
  <si>
    <t xml:space="preserve">Hzs-nepředvidané práce </t>
  </si>
  <si>
    <t xml:space="preserve">Hzs-provozni zkouška </t>
  </si>
  <si>
    <t xml:space="preserve">Hzs-seřizení a uvedení do provozu </t>
  </si>
  <si>
    <t>732</t>
  </si>
  <si>
    <t>Strojovny</t>
  </si>
  <si>
    <t>998732202R00</t>
  </si>
  <si>
    <t xml:space="preserve">Přesun hmot pro strojovny, výšky do 12 m </t>
  </si>
  <si>
    <t>998732293R00</t>
  </si>
  <si>
    <t xml:space="preserve">Příplatek zvětšený přesun, strojovny do 500 m </t>
  </si>
  <si>
    <t>733121241T00</t>
  </si>
  <si>
    <t>Příplatek za zhotovení přípojky dn 15</t>
  </si>
  <si>
    <t>800-73156800</t>
  </si>
  <si>
    <t>Systém.deska 1*2*3-deska přívodu trubky 35/32-2,5m2</t>
  </si>
  <si>
    <t>735161122</t>
  </si>
  <si>
    <t>Tlak. zkouška potrubí ocel.závitového a umělohm. DN 40</t>
  </si>
  <si>
    <t>733191903.R00</t>
  </si>
  <si>
    <t>735161127</t>
  </si>
  <si>
    <t>735161128</t>
  </si>
  <si>
    <t>734209114R00</t>
  </si>
  <si>
    <t xml:space="preserve">Montáž armatur závitových,se 2závity, G 3/4 </t>
  </si>
  <si>
    <t>734209115R00</t>
  </si>
  <si>
    <t xml:space="preserve">Montáž armatur závitových,se 2závity, G 1 </t>
  </si>
  <si>
    <t>6310011390</t>
  </si>
  <si>
    <t>733164014T00</t>
  </si>
  <si>
    <t>Potrubí z měděné lisované 18/1</t>
  </si>
  <si>
    <t>733164016T00</t>
  </si>
  <si>
    <t>Potrubí z měděné lisované 28/1,5</t>
  </si>
  <si>
    <t>735161126</t>
  </si>
  <si>
    <t>01703045</t>
  </si>
  <si>
    <t>0170307</t>
  </si>
  <si>
    <t>0170304</t>
  </si>
  <si>
    <t>713461111R00</t>
  </si>
  <si>
    <t xml:space="preserve">Izolace potrubí skružemi s Pz drátem 1vrstvá </t>
  </si>
  <si>
    <t>722182011R00</t>
  </si>
  <si>
    <t>006010842</t>
  </si>
  <si>
    <t>ks</t>
  </si>
  <si>
    <t>733161109R00</t>
  </si>
  <si>
    <t xml:space="preserve">Potrubí měděné Supersan 35 x 1,5 mm, tvrdé </t>
  </si>
  <si>
    <t>733161111R00</t>
  </si>
  <si>
    <t xml:space="preserve">Potrubí měděné Supersan 54 x 2 mm, tvrdé </t>
  </si>
  <si>
    <t xml:space="preserve">Tlaková zkouška potrubí měděného </t>
  </si>
  <si>
    <t>734209116R00</t>
  </si>
  <si>
    <t xml:space="preserve">Montáž armatur závitových,se 2závity, G 5/4 </t>
  </si>
  <si>
    <t>734209118R00</t>
  </si>
  <si>
    <t xml:space="preserve">Montáž armatur závitových,se 2závity, G 2 </t>
  </si>
  <si>
    <t>734209128R00</t>
  </si>
  <si>
    <t xml:space="preserve">Montáž armatur závitových,se 3závity, G 2 </t>
  </si>
  <si>
    <t>734291113R00</t>
  </si>
  <si>
    <t xml:space="preserve">Kohouty plnící a vypouštěcí G 1/2 </t>
  </si>
  <si>
    <t>734411111R00</t>
  </si>
  <si>
    <t xml:space="preserve">Teploměr přímý s pouzdrem  typ 160 </t>
  </si>
  <si>
    <t>00205051</t>
  </si>
  <si>
    <t>Manometr 0 - 5 bar</t>
  </si>
  <si>
    <t>00205021</t>
  </si>
  <si>
    <t>0020104</t>
  </si>
  <si>
    <t>0020105</t>
  </si>
  <si>
    <t>0020107</t>
  </si>
  <si>
    <t>00202071</t>
  </si>
  <si>
    <t>0070101</t>
  </si>
  <si>
    <t>0020305</t>
  </si>
  <si>
    <t>zpětná klapka 5/4"</t>
  </si>
  <si>
    <t>0020307</t>
  </si>
  <si>
    <t>zpětná klapka 2"</t>
  </si>
  <si>
    <t>0020407</t>
  </si>
  <si>
    <t>filtr 2"</t>
  </si>
  <si>
    <t>0020501</t>
  </si>
  <si>
    <t>automatický odvzdušňovací ventil</t>
  </si>
  <si>
    <t>0020907</t>
  </si>
  <si>
    <t>735161129</t>
  </si>
  <si>
    <t>735161130</t>
  </si>
  <si>
    <t>735161131</t>
  </si>
  <si>
    <t>735161132</t>
  </si>
  <si>
    <t>Potrubí umělohmotné 18x2, trubka 200m</t>
  </si>
  <si>
    <t>Montáž potrubí umělohmotného do systémové desky</t>
  </si>
  <si>
    <t>Ochranná trubka   25-60m</t>
  </si>
  <si>
    <t>Press-spojka   18/18</t>
  </si>
  <si>
    <t>Opěrné pouzdro  18</t>
  </si>
  <si>
    <t>Systémová deska   1*2*3-35/32-5,06m2</t>
  </si>
  <si>
    <t>Dilatační pás  -25m</t>
  </si>
  <si>
    <t>Plastifikátor  -5kg</t>
  </si>
  <si>
    <t>Rozdělovací stanice 7 okruhů 1"</t>
  </si>
  <si>
    <t>Rozdělovací stanice 8 okruhů 1"</t>
  </si>
  <si>
    <t>Rozdělovací stanice 12 okruhů 1"</t>
  </si>
  <si>
    <t>Rozdělovací stanice 10 okruhů 1"</t>
  </si>
  <si>
    <t>Skříňka rozdělovací stanice 7(8) okruhů</t>
  </si>
  <si>
    <t>Skříňka rozdělovací stanice 12 okruhů</t>
  </si>
  <si>
    <t>Montáž izolačních skruží na potrubí přímé DN 50</t>
  </si>
  <si>
    <t>přepouštěcí ventil   DN 20</t>
  </si>
  <si>
    <t>kul. kohout   D 1"</t>
  </si>
  <si>
    <t>kul. Kohout  D 5/4"</t>
  </si>
  <si>
    <t>kul. kohout  D 2"</t>
  </si>
  <si>
    <t>třícestný ventil DN50</t>
  </si>
  <si>
    <t>servopohon k třícest.ventilu</t>
  </si>
  <si>
    <t>pojistný ventil   1/2" x 3/4" KB</t>
  </si>
  <si>
    <t>Termostatický ventil radiátorový dn15</t>
  </si>
  <si>
    <t>Kulový kohout radiátorový dn15</t>
  </si>
  <si>
    <t>Termostatická hlavice  standart</t>
  </si>
  <si>
    <t>Šroubení  uzavíratelné 1/2"</t>
  </si>
  <si>
    <t>Uzavírací kohout k podlah.skříňkám 1"</t>
  </si>
  <si>
    <t>DESKOVÉ OTOP. TĚLESO PROV. KOMPAKT 21/5060</t>
  </si>
  <si>
    <t>DESKOVÉ OTOP. TĚLESO PROV.  KOMPAKT 22/5090</t>
  </si>
  <si>
    <t>DESKOVÉ OTOP. TĚLESO PROV. KOMPAKT 22/5100</t>
  </si>
  <si>
    <t>DESKOVÉ OTOP. TĚLESO PROV. KOMPAKT 22/6080</t>
  </si>
  <si>
    <t>DESKOVÉ OTOP. TĚLESO PROV. KOMPAKT 22/6140</t>
  </si>
  <si>
    <t>DESKOVÉ OTOP. TĚLESO PROV. KOMPAKT 22/9080</t>
  </si>
  <si>
    <t>DESKOVÉ OTOP. TĚLESO PROV.  KOMPAKT 22/9140</t>
  </si>
  <si>
    <t>DESKOVÉ OTOP. TĚLESO PROV.  KOMPAKT 33/9120</t>
  </si>
  <si>
    <t>Otopný žebřík VEL. 1832x450</t>
  </si>
  <si>
    <t>SVĚRNÉ ŠROUBENÍ k otop.tělesům</t>
  </si>
  <si>
    <t>OPĚRNÉ POUZDRO k otop.tělesům</t>
  </si>
  <si>
    <t>0020928</t>
  </si>
  <si>
    <t>0020925</t>
  </si>
  <si>
    <t>izol. trubice s Al. fólií I  35 / 85mm</t>
  </si>
  <si>
    <t>izol. trubice s Al fólií  54 / 120 mm</t>
  </si>
  <si>
    <t>kaučukové izol. pouzdro   54 / 120 mm</t>
  </si>
  <si>
    <t>IZ.TEPELNÁ POLYBUTENOVÁ NÁVLEKOVÁ15/30mm</t>
  </si>
  <si>
    <t>IZ.TEPELNÁ POLYBUTENOVÁ NÁVLEKOVÁ  18/30mm</t>
  </si>
  <si>
    <t>IZ. TEPELNÁ POLYBUTENOVÁ NÁVLEKOVÁ22/55mm</t>
  </si>
  <si>
    <t>IZ.TEPELNÁ POLYBUTENOVÁ NÁVLEKOVÁ 28/70mm</t>
  </si>
  <si>
    <t>regulační ventil DN 25 na rozdělovači ÚT</t>
  </si>
  <si>
    <t>regulační ventil DN 50 na rozdělovači ÚT</t>
  </si>
  <si>
    <t>Mísící souprava pro podlahové vytápění</t>
  </si>
  <si>
    <t>734223009R00</t>
  </si>
  <si>
    <t>Elektrotermický pohon k ventilům podlah.vytápění</t>
  </si>
  <si>
    <t>Elektronický prostorový termostat s hodinami 230V</t>
  </si>
  <si>
    <t>Připojovací elektrická lišta k podlahovým skříňkám s modulem čerpadla</t>
  </si>
  <si>
    <t>topný faktor min. 4 (0/35º), dle EN 255</t>
  </si>
  <si>
    <t>Součástí tepelného čerpadla musí být i ekvitermní regulace a regulace ohřevu TUV.</t>
  </si>
  <si>
    <t>Záruka na tepelné čerpadlo musí být min. 5 let</t>
  </si>
  <si>
    <t>a pojištění musí být kryto pojišťovnou, která je v případě</t>
  </si>
  <si>
    <t>neplnění záručních oprav od dodavatelské firmy</t>
  </si>
  <si>
    <t>tepelného čerpadla schopna plnit náklady na záruční opravy.</t>
  </si>
  <si>
    <t>Strojovna</t>
  </si>
  <si>
    <t>Veškerý topenářský materiál uvnitř objektu,</t>
  </si>
  <si>
    <t>který bude potřebný na správné a funkční propojení</t>
  </si>
  <si>
    <t>(požadované materiály potrubí jsou měď nebo nerez).</t>
  </si>
  <si>
    <t xml:space="preserve">Součástí strojovny je i bivalentní elektrokotel 72 kW (který  </t>
  </si>
  <si>
    <t>musí být schopen 100 % vytápění objektu) . Primární strana musí být izolována chladovou kaučukovou izolací, sekundární strana izolací kaučukovou nebo jinou dle normy. Součástí strojovny je i elektrorozvaděč, který jistí tepelné čerpadlo a ovládá čirkulační čerpadla ve strojovně</t>
  </si>
  <si>
    <t>sekundární strana izolací kaučukovou nebo jinou dle normy. Součástí strojovny je i elektrorozvaděč, který jistí tepelné čerpadlo a ovládá čirkulační čerpadla ve strojovně.</t>
  </si>
  <si>
    <t xml:space="preserve">Tepelné čerpadlo  </t>
  </si>
  <si>
    <t>Ohřev teplé vody</t>
  </si>
  <si>
    <t>Dvouplášťový nepřímonatápěný  ohřívač teplé vody</t>
  </si>
  <si>
    <t>zásobníku TUV min. 5,5 m2, izolovaný izolací</t>
  </si>
  <si>
    <t>(minerální vlna) o tloušťce min. 120 mm</t>
  </si>
  <si>
    <t>Montáž                                                                                                                      137 800,-Kč</t>
  </si>
  <si>
    <t>Vrty 6 x 100m</t>
  </si>
  <si>
    <t xml:space="preserve">vrt je vystrojený ctyřtrubkovou plastovou sondou  </t>
  </si>
  <si>
    <t xml:space="preserve"> 4 x 32x2.</t>
  </si>
  <si>
    <t xml:space="preserve">Sonda je z materiálu PE 100. Vrt je od spodu injektovaný </t>
  </si>
  <si>
    <t xml:space="preserve">po celé délce jílocementovu směsí. Součástí je i přistavení  </t>
  </si>
  <si>
    <t xml:space="preserve">kontejneru na vrtnou drť a odvoz vyvrtaného materiálu  </t>
  </si>
  <si>
    <t xml:space="preserve">Primární venkovní část </t>
  </si>
  <si>
    <t xml:space="preserve">Propojení vrtů s venkovní plastovou šachtou a propojení </t>
  </si>
  <si>
    <t xml:space="preserve">šachty se strojovnou. Plastové potrubí 40 x 3,2, PE 80  </t>
  </si>
  <si>
    <t xml:space="preserve"> (nebo PE 100) bude navařeno elektrosvařovacími spojkami</t>
  </si>
  <si>
    <t>na vrty (pomocí speciálních Y tvarovek pro sdružování vrtů),</t>
  </si>
  <si>
    <t>a v metrové hloubce pod povrchem bude provedeno</t>
  </si>
  <si>
    <t>projení všech vrtů s rozdělovačem umístěným ve venkovní</t>
  </si>
  <si>
    <t>vrtů a bude obsahovat průtokoměr na seřízení</t>
  </si>
  <si>
    <t>šachtě. Rozdělovač bude umožňovat uzavření jednotlivých</t>
  </si>
  <si>
    <t xml:space="preserve"> rovnoměrného průtoku přes vrty. Šachta bude tak</t>
  </si>
  <si>
    <t xml:space="preserve">velká aby se  v ní dalo provést seřízení jednotlivých  </t>
  </si>
  <si>
    <t>průtoků na  rozdělovači, popř. uzavírání vrtů.</t>
  </si>
  <si>
    <t>Rozdělovač bude propojen se strojovnou páteřním potrubím</t>
  </si>
  <si>
    <t>(plastovým PE 80 nebo PE 100). Všechny rozvody budou</t>
  </si>
  <si>
    <t xml:space="preserve">min. 1,1 m, v pískovém loži. Šachta bude včetně uzavíratelného </t>
  </si>
  <si>
    <t>poklopu.  Celá primární část  (venkovní i ve strojovně) bude</t>
  </si>
  <si>
    <t xml:space="preserve">naplněna lihovou směsí v poměru 1:2  (1 díl líhu, 2 díly vody) </t>
  </si>
  <si>
    <t>Veškeré montážní práce na propojení vrtů, šachty strojovny,</t>
  </si>
  <si>
    <t>tepelného čerpadla s topným systémem.</t>
  </si>
  <si>
    <t xml:space="preserve"> Montáž potrubí, armatur, izolací, elektroinstalace,</t>
  </si>
  <si>
    <t>seřízení celého systému a zaškolení obsluhy</t>
  </si>
  <si>
    <t>Montáž primár.a sekundár.okruhu,vrty</t>
  </si>
  <si>
    <t>do 3km a likvidace.</t>
  </si>
  <si>
    <t>VD Šance-převedení extrémních povodní</t>
  </si>
  <si>
    <t>o celkovém objemu nim. 362 l, s teplosměnnou plochou</t>
  </si>
  <si>
    <t xml:space="preserve">Tepelné čerpadlo  o výkonu 40,9 kW </t>
  </si>
  <si>
    <t>Soupis prací a dodávek, výkaz výměr</t>
  </si>
  <si>
    <t>SO 71.4.1.1 Provozní budova-ústřední vytápění PSV</t>
  </si>
  <si>
    <t>Celkem  za SO</t>
  </si>
  <si>
    <t>Zhotovitel</t>
  </si>
  <si>
    <t>Datum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</si>
</sst>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8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8"/>
      <name val="Arial CE"/>
      <family val="2"/>
    </font>
    <font>
      <b/>
      <u val="single"/>
      <sz val="10"/>
      <name val="Arial Narrow"/>
      <family val="2"/>
    </font>
    <font>
      <b/>
      <i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right"/>
      <protection/>
    </xf>
    <xf numFmtId="0" fontId="10" fillId="0" borderId="0" xfId="47" applyFont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11" fillId="0" borderId="0" xfId="47" applyFont="1" applyAlignment="1">
      <alignment/>
      <protection/>
    </xf>
    <xf numFmtId="0" fontId="12" fillId="0" borderId="0" xfId="47" applyFont="1" applyBorder="1">
      <alignment/>
      <protection/>
    </xf>
    <xf numFmtId="3" fontId="12" fillId="0" borderId="0" xfId="47" applyNumberFormat="1" applyFont="1" applyBorder="1" applyAlignment="1">
      <alignment horizontal="right"/>
      <protection/>
    </xf>
    <xf numFmtId="4" fontId="12" fillId="0" borderId="0" xfId="47" applyNumberFormat="1" applyFont="1" applyBorder="1">
      <alignment/>
      <protection/>
    </xf>
    <xf numFmtId="0" fontId="1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4" fillId="0" borderId="0" xfId="47" applyFont="1">
      <alignment/>
      <protection/>
    </xf>
    <xf numFmtId="0" fontId="14" fillId="0" borderId="0" xfId="47" applyFont="1">
      <alignment/>
      <protection/>
    </xf>
    <xf numFmtId="0" fontId="0" fillId="0" borderId="0" xfId="47" applyFill="1">
      <alignment/>
      <protection/>
    </xf>
    <xf numFmtId="0" fontId="16" fillId="0" borderId="0" xfId="0" applyFont="1" applyAlignment="1">
      <alignment/>
    </xf>
    <xf numFmtId="0" fontId="17" fillId="0" borderId="0" xfId="47" applyFont="1">
      <alignment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47" applyFont="1" applyAlignment="1" applyProtection="1">
      <alignment horizontal="center"/>
      <protection/>
    </xf>
    <xf numFmtId="0" fontId="0" fillId="0" borderId="0" xfId="47" applyFont="1" applyAlignment="1" applyProtection="1">
      <alignment horizontal="left"/>
      <protection/>
    </xf>
    <xf numFmtId="0" fontId="0" fillId="0" borderId="0" xfId="47" applyProtection="1">
      <alignment/>
      <protection/>
    </xf>
    <xf numFmtId="0" fontId="8" fillId="0" borderId="0" xfId="47" applyFont="1" applyAlignment="1" applyProtection="1">
      <alignment horizontal="centerContinuous"/>
      <protection/>
    </xf>
    <xf numFmtId="0" fontId="9" fillId="0" borderId="0" xfId="47" applyFont="1" applyAlignment="1" applyProtection="1">
      <alignment horizontal="centerContinuous"/>
      <protection/>
    </xf>
    <xf numFmtId="0" fontId="9" fillId="0" borderId="0" xfId="47" applyFont="1" applyAlignment="1" applyProtection="1">
      <alignment horizontal="right"/>
      <protection/>
    </xf>
    <xf numFmtId="0" fontId="3" fillId="0" borderId="10" xfId="47" applyFont="1" applyBorder="1" applyProtection="1">
      <alignment/>
      <protection/>
    </xf>
    <xf numFmtId="0" fontId="0" fillId="0" borderId="10" xfId="47" applyBorder="1" applyProtection="1">
      <alignment/>
      <protection/>
    </xf>
    <xf numFmtId="0" fontId="5" fillId="0" borderId="11" xfId="47" applyFont="1" applyBorder="1" applyAlignment="1" applyProtection="1">
      <alignment horizontal="right"/>
      <protection/>
    </xf>
    <xf numFmtId="0" fontId="0" fillId="0" borderId="10" xfId="47" applyBorder="1" applyAlignment="1" applyProtection="1">
      <alignment horizontal="left"/>
      <protection/>
    </xf>
    <xf numFmtId="0" fontId="0" fillId="0" borderId="12" xfId="47" applyBorder="1" applyProtection="1">
      <alignment/>
      <protection/>
    </xf>
    <xf numFmtId="0" fontId="22" fillId="0" borderId="13" xfId="47" applyFont="1" applyBorder="1" applyProtection="1">
      <alignment/>
      <protection/>
    </xf>
    <xf numFmtId="0" fontId="0" fillId="0" borderId="13" xfId="47" applyBorder="1" applyProtection="1">
      <alignment/>
      <protection/>
    </xf>
    <xf numFmtId="0" fontId="5" fillId="0" borderId="0" xfId="47" applyFont="1" applyProtection="1">
      <alignment/>
      <protection/>
    </xf>
    <xf numFmtId="0" fontId="0" fillId="0" borderId="0" xfId="47" applyFont="1" applyProtection="1">
      <alignment/>
      <protection/>
    </xf>
    <xf numFmtId="0" fontId="0" fillId="0" borderId="0" xfId="47" applyAlignment="1" applyProtection="1">
      <alignment horizontal="right"/>
      <protection/>
    </xf>
    <xf numFmtId="0" fontId="0" fillId="0" borderId="0" xfId="47" applyAlignment="1" applyProtection="1">
      <alignment/>
      <protection/>
    </xf>
    <xf numFmtId="49" fontId="5" fillId="33" borderId="14" xfId="47" applyNumberFormat="1" applyFont="1" applyFill="1" applyBorder="1" applyProtection="1">
      <alignment/>
      <protection/>
    </xf>
    <xf numFmtId="0" fontId="5" fillId="33" borderId="15" xfId="47" applyFont="1" applyFill="1" applyBorder="1" applyAlignment="1" applyProtection="1">
      <alignment horizontal="center"/>
      <protection/>
    </xf>
    <xf numFmtId="0" fontId="5" fillId="33" borderId="15" xfId="47" applyNumberFormat="1" applyFont="1" applyFill="1" applyBorder="1" applyAlignment="1" applyProtection="1">
      <alignment horizontal="center"/>
      <protection/>
    </xf>
    <xf numFmtId="0" fontId="5" fillId="33" borderId="14" xfId="47" applyFont="1" applyFill="1" applyBorder="1" applyAlignment="1" applyProtection="1">
      <alignment horizontal="center"/>
      <protection/>
    </xf>
    <xf numFmtId="0" fontId="1" fillId="0" borderId="16" xfId="47" applyFont="1" applyBorder="1" applyAlignment="1" applyProtection="1">
      <alignment horizontal="center"/>
      <protection/>
    </xf>
    <xf numFmtId="49" fontId="1" fillId="0" borderId="16" xfId="47" applyNumberFormat="1" applyFont="1" applyBorder="1" applyAlignment="1" applyProtection="1">
      <alignment horizontal="left"/>
      <protection/>
    </xf>
    <xf numFmtId="0" fontId="1" fillId="0" borderId="16" xfId="47" applyFont="1" applyBorder="1" applyProtection="1">
      <alignment/>
      <protection/>
    </xf>
    <xf numFmtId="0" fontId="0" fillId="0" borderId="16" xfId="47" applyBorder="1" applyAlignment="1" applyProtection="1">
      <alignment horizontal="center"/>
      <protection/>
    </xf>
    <xf numFmtId="0" fontId="0" fillId="0" borderId="16" xfId="47" applyNumberFormat="1" applyBorder="1" applyAlignment="1" applyProtection="1">
      <alignment horizontal="right"/>
      <protection/>
    </xf>
    <xf numFmtId="0" fontId="0" fillId="0" borderId="16" xfId="47" applyNumberFormat="1" applyBorder="1" applyProtection="1">
      <alignment/>
      <protection/>
    </xf>
    <xf numFmtId="0" fontId="0" fillId="0" borderId="17" xfId="47" applyFont="1" applyBorder="1" applyAlignment="1" applyProtection="1">
      <alignment horizontal="center" vertical="top"/>
      <protection/>
    </xf>
    <xf numFmtId="49" fontId="4" fillId="0" borderId="17" xfId="47" applyNumberFormat="1" applyFont="1" applyBorder="1" applyAlignment="1" applyProtection="1">
      <alignment horizontal="left" vertical="top"/>
      <protection/>
    </xf>
    <xf numFmtId="0" fontId="4" fillId="0" borderId="17" xfId="47" applyFont="1" applyBorder="1" applyAlignment="1" applyProtection="1">
      <alignment wrapText="1"/>
      <protection/>
    </xf>
    <xf numFmtId="49" fontId="4" fillId="0" borderId="17" xfId="47" applyNumberFormat="1" applyFont="1" applyBorder="1" applyAlignment="1" applyProtection="1">
      <alignment horizontal="center" shrinkToFit="1"/>
      <protection/>
    </xf>
    <xf numFmtId="4" fontId="4" fillId="0" borderId="17" xfId="47" applyNumberFormat="1" applyFont="1" applyBorder="1" applyAlignment="1" applyProtection="1">
      <alignment horizontal="right"/>
      <protection/>
    </xf>
    <xf numFmtId="4" fontId="4" fillId="0" borderId="17" xfId="47" applyNumberFormat="1" applyFont="1" applyBorder="1" applyProtection="1">
      <alignment/>
      <protection/>
    </xf>
    <xf numFmtId="49" fontId="4" fillId="0" borderId="17" xfId="47" applyNumberFormat="1" applyFont="1" applyFill="1" applyBorder="1" applyAlignment="1" applyProtection="1">
      <alignment horizontal="left"/>
      <protection/>
    </xf>
    <xf numFmtId="0" fontId="4" fillId="0" borderId="17" xfId="47" applyFont="1" applyFill="1" applyBorder="1" applyAlignment="1" applyProtection="1">
      <alignment wrapText="1"/>
      <protection/>
    </xf>
    <xf numFmtId="49" fontId="4" fillId="0" borderId="17" xfId="47" applyNumberFormat="1" applyFont="1" applyFill="1" applyBorder="1" applyAlignment="1" applyProtection="1">
      <alignment horizontal="center" shrinkToFit="1"/>
      <protection/>
    </xf>
    <xf numFmtId="4" fontId="4" fillId="0" borderId="17" xfId="47" applyNumberFormat="1" applyFont="1" applyFill="1" applyBorder="1" applyAlignment="1" applyProtection="1">
      <alignment horizontal="right"/>
      <protection/>
    </xf>
    <xf numFmtId="4" fontId="4" fillId="0" borderId="17" xfId="47" applyNumberFormat="1" applyFont="1" applyFill="1" applyBorder="1" applyProtection="1">
      <alignment/>
      <protection/>
    </xf>
    <xf numFmtId="49" fontId="4" fillId="0" borderId="18" xfId="47" applyNumberFormat="1" applyFont="1" applyBorder="1" applyAlignment="1" applyProtection="1">
      <alignment horizontal="left" vertical="top"/>
      <protection/>
    </xf>
    <xf numFmtId="0" fontId="4" fillId="0" borderId="18" xfId="47" applyFont="1" applyBorder="1" applyAlignment="1" applyProtection="1">
      <alignment wrapText="1"/>
      <protection/>
    </xf>
    <xf numFmtId="49" fontId="4" fillId="0" borderId="18" xfId="47" applyNumberFormat="1" applyFont="1" applyBorder="1" applyAlignment="1" applyProtection="1">
      <alignment horizontal="center" shrinkToFit="1"/>
      <protection/>
    </xf>
    <xf numFmtId="4" fontId="4" fillId="0" borderId="18" xfId="47" applyNumberFormat="1" applyFont="1" applyBorder="1" applyAlignment="1" applyProtection="1">
      <alignment horizontal="right"/>
      <protection/>
    </xf>
    <xf numFmtId="0" fontId="0" fillId="34" borderId="18" xfId="47" applyFill="1" applyBorder="1" applyAlignment="1" applyProtection="1">
      <alignment horizontal="center"/>
      <protection/>
    </xf>
    <xf numFmtId="49" fontId="3" fillId="34" borderId="18" xfId="47" applyNumberFormat="1" applyFont="1" applyFill="1" applyBorder="1" applyAlignment="1" applyProtection="1">
      <alignment horizontal="left"/>
      <protection/>
    </xf>
    <xf numFmtId="0" fontId="3" fillId="34" borderId="18" xfId="47" applyFont="1" applyFill="1" applyBorder="1" applyProtection="1">
      <alignment/>
      <protection/>
    </xf>
    <xf numFmtId="4" fontId="0" fillId="34" borderId="18" xfId="47" applyNumberFormat="1" applyFill="1" applyBorder="1" applyAlignment="1" applyProtection="1">
      <alignment horizontal="right"/>
      <protection/>
    </xf>
    <xf numFmtId="4" fontId="6" fillId="34" borderId="14" xfId="47" applyNumberFormat="1" applyFont="1" applyFill="1" applyBorder="1" applyProtection="1">
      <alignment/>
      <protection/>
    </xf>
    <xf numFmtId="0" fontId="1" fillId="0" borderId="17" xfId="47" applyFont="1" applyBorder="1" applyAlignment="1" applyProtection="1">
      <alignment horizontal="center"/>
      <protection/>
    </xf>
    <xf numFmtId="49" fontId="1" fillId="0" borderId="17" xfId="47" applyNumberFormat="1" applyFont="1" applyBorder="1" applyAlignment="1" applyProtection="1">
      <alignment horizontal="left"/>
      <protection/>
    </xf>
    <xf numFmtId="0" fontId="1" fillId="0" borderId="17" xfId="47" applyFont="1" applyBorder="1" applyProtection="1">
      <alignment/>
      <protection/>
    </xf>
    <xf numFmtId="0" fontId="0" fillId="0" borderId="17" xfId="47" applyBorder="1" applyAlignment="1" applyProtection="1">
      <alignment horizontal="center"/>
      <protection/>
    </xf>
    <xf numFmtId="0" fontId="0" fillId="0" borderId="17" xfId="47" applyNumberFormat="1" applyBorder="1" applyAlignment="1" applyProtection="1">
      <alignment horizontal="right"/>
      <protection/>
    </xf>
    <xf numFmtId="4" fontId="1" fillId="34" borderId="18" xfId="47" applyNumberFormat="1" applyFont="1" applyFill="1" applyBorder="1" applyProtection="1">
      <alignment/>
      <protection/>
    </xf>
    <xf numFmtId="0" fontId="0" fillId="0" borderId="17" xfId="47" applyNumberFormat="1" applyBorder="1" applyProtection="1">
      <alignment/>
      <protection/>
    </xf>
    <xf numFmtId="0" fontId="0" fillId="0" borderId="17" xfId="47" applyFont="1" applyBorder="1" applyAlignment="1" applyProtection="1">
      <alignment horizontal="center"/>
      <protection/>
    </xf>
    <xf numFmtId="0" fontId="19" fillId="0" borderId="17" xfId="47" applyFont="1" applyBorder="1" applyProtection="1">
      <alignment/>
      <protection/>
    </xf>
    <xf numFmtId="0" fontId="0" fillId="0" borderId="17" xfId="47" applyFont="1" applyFill="1" applyBorder="1" applyAlignment="1" applyProtection="1">
      <alignment horizontal="center"/>
      <protection/>
    </xf>
    <xf numFmtId="0" fontId="17" fillId="0" borderId="17" xfId="47" applyFont="1" applyFill="1" applyBorder="1" applyAlignment="1" applyProtection="1">
      <alignment wrapText="1"/>
      <protection/>
    </xf>
    <xf numFmtId="49" fontId="16" fillId="0" borderId="17" xfId="47" applyNumberFormat="1" applyFont="1" applyFill="1" applyBorder="1" applyAlignment="1" applyProtection="1">
      <alignment horizontal="center" shrinkToFit="1"/>
      <protection/>
    </xf>
    <xf numFmtId="4" fontId="16" fillId="0" borderId="17" xfId="47" applyNumberFormat="1" applyFont="1" applyFill="1" applyBorder="1" applyAlignment="1" applyProtection="1">
      <alignment horizontal="right"/>
      <protection/>
    </xf>
    <xf numFmtId="0" fontId="15" fillId="0" borderId="17" xfId="47" applyFont="1" applyFill="1" applyBorder="1" applyAlignment="1" applyProtection="1">
      <alignment wrapText="1"/>
      <protection/>
    </xf>
    <xf numFmtId="49" fontId="4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9" fontId="4" fillId="0" borderId="17" xfId="47" applyNumberFormat="1" applyFont="1" applyBorder="1" applyAlignment="1" applyProtection="1">
      <alignment horizontal="center" shrinkToFit="1"/>
      <protection/>
    </xf>
    <xf numFmtId="4" fontId="4" fillId="0" borderId="17" xfId="47" applyNumberFormat="1" applyFont="1" applyBorder="1" applyAlignment="1" applyProtection="1">
      <alignment horizontal="right"/>
      <protection/>
    </xf>
    <xf numFmtId="4" fontId="4" fillId="0" borderId="17" xfId="47" applyNumberFormat="1" applyFont="1" applyBorder="1" applyProtection="1">
      <alignment/>
      <protection/>
    </xf>
    <xf numFmtId="2" fontId="4" fillId="0" borderId="17" xfId="47" applyNumberFormat="1" applyFont="1" applyBorder="1" applyProtection="1">
      <alignment/>
      <protection/>
    </xf>
    <xf numFmtId="0" fontId="0" fillId="0" borderId="16" xfId="47" applyBorder="1" applyProtection="1">
      <alignment/>
      <protection/>
    </xf>
    <xf numFmtId="0" fontId="0" fillId="0" borderId="17" xfId="47" applyFill="1" applyBorder="1" applyAlignment="1" applyProtection="1">
      <alignment horizontal="center"/>
      <protection/>
    </xf>
    <xf numFmtId="49" fontId="3" fillId="0" borderId="17" xfId="47" applyNumberFormat="1" applyFont="1" applyFill="1" applyBorder="1" applyAlignment="1" applyProtection="1">
      <alignment horizontal="left"/>
      <protection/>
    </xf>
    <xf numFmtId="0" fontId="3" fillId="0" borderId="16" xfId="47" applyFont="1" applyFill="1" applyBorder="1" applyProtection="1">
      <alignment/>
      <protection/>
    </xf>
    <xf numFmtId="0" fontId="0" fillId="0" borderId="16" xfId="47" applyFill="1" applyBorder="1" applyAlignment="1" applyProtection="1">
      <alignment horizontal="center"/>
      <protection/>
    </xf>
    <xf numFmtId="4" fontId="0" fillId="0" borderId="17" xfId="47" applyNumberFormat="1" applyFill="1" applyBorder="1" applyAlignment="1" applyProtection="1">
      <alignment horizontal="right"/>
      <protection/>
    </xf>
    <xf numFmtId="4" fontId="1" fillId="0" borderId="16" xfId="47" applyNumberFormat="1" applyFont="1" applyFill="1" applyBorder="1" applyProtection="1">
      <alignment/>
      <protection/>
    </xf>
    <xf numFmtId="0" fontId="20" fillId="0" borderId="17" xfId="47" applyFont="1" applyFill="1" applyBorder="1" applyProtection="1">
      <alignment/>
      <protection/>
    </xf>
    <xf numFmtId="0" fontId="4" fillId="0" borderId="17" xfId="47" applyFont="1" applyBorder="1" applyAlignment="1" applyProtection="1">
      <alignment horizontal="center"/>
      <protection/>
    </xf>
    <xf numFmtId="0" fontId="4" fillId="0" borderId="17" xfId="47" applyNumberFormat="1" applyFont="1" applyBorder="1" applyAlignment="1" applyProtection="1">
      <alignment horizontal="right"/>
      <protection/>
    </xf>
    <xf numFmtId="4" fontId="19" fillId="0" borderId="17" xfId="47" applyNumberFormat="1" applyFont="1" applyFill="1" applyBorder="1" applyProtection="1">
      <alignment/>
      <protection/>
    </xf>
    <xf numFmtId="0" fontId="4" fillId="0" borderId="17" xfId="47" applyFont="1" applyFill="1" applyBorder="1" applyProtection="1">
      <alignment/>
      <protection/>
    </xf>
    <xf numFmtId="2" fontId="4" fillId="0" borderId="17" xfId="47" applyNumberFormat="1" applyFont="1" applyBorder="1" applyAlignment="1" applyProtection="1">
      <alignment horizontal="right"/>
      <protection/>
    </xf>
    <xf numFmtId="4" fontId="4" fillId="0" borderId="17" xfId="47" applyNumberFormat="1" applyFont="1" applyFill="1" applyBorder="1" applyProtection="1">
      <alignment/>
      <protection/>
    </xf>
    <xf numFmtId="0" fontId="0" fillId="0" borderId="17" xfId="47" applyBorder="1" applyProtection="1">
      <alignment/>
      <protection/>
    </xf>
    <xf numFmtId="4" fontId="17" fillId="0" borderId="17" xfId="47" applyNumberFormat="1" applyFont="1" applyFill="1" applyBorder="1" applyAlignment="1" applyProtection="1">
      <alignment horizontal="right"/>
      <protection/>
    </xf>
    <xf numFmtId="4" fontId="1" fillId="0" borderId="17" xfId="47" applyNumberFormat="1" applyFont="1" applyFill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35" borderId="14" xfId="47" applyFill="1" applyBorder="1" applyProtection="1">
      <alignment/>
      <protection/>
    </xf>
    <xf numFmtId="49" fontId="3" fillId="35" borderId="14" xfId="47" applyNumberFormat="1" applyFont="1" applyFill="1" applyBorder="1" applyAlignment="1" applyProtection="1">
      <alignment horizontal="left"/>
      <protection/>
    </xf>
    <xf numFmtId="4" fontId="23" fillId="35" borderId="14" xfId="47" applyNumberFormat="1" applyFont="1" applyFill="1" applyBorder="1" applyProtection="1">
      <alignment/>
      <protection/>
    </xf>
    <xf numFmtId="4" fontId="4" fillId="0" borderId="17" xfId="47" applyNumberFormat="1" applyFont="1" applyBorder="1" applyAlignment="1" applyProtection="1">
      <alignment horizontal="right"/>
      <protection locked="0"/>
    </xf>
    <xf numFmtId="4" fontId="4" fillId="0" borderId="17" xfId="47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4" fontId="4" fillId="0" borderId="17" xfId="47" applyNumberFormat="1" applyFont="1" applyBorder="1" applyAlignment="1" applyProtection="1">
      <alignment horizontal="right"/>
      <protection locked="0"/>
    </xf>
    <xf numFmtId="2" fontId="17" fillId="0" borderId="17" xfId="47" applyNumberFormat="1" applyFont="1" applyBorder="1" applyAlignment="1" applyProtection="1">
      <alignment horizontal="right"/>
      <protection locked="0"/>
    </xf>
    <xf numFmtId="4" fontId="17" fillId="0" borderId="17" xfId="47" applyNumberFormat="1" applyFont="1" applyFill="1" applyBorder="1" applyAlignment="1" applyProtection="1">
      <alignment horizontal="right"/>
      <protection locked="0"/>
    </xf>
    <xf numFmtId="0" fontId="7" fillId="0" borderId="0" xfId="47" applyFont="1" applyAlignment="1" applyProtection="1">
      <alignment horizontal="center"/>
      <protection locked="0"/>
    </xf>
    <xf numFmtId="0" fontId="7" fillId="0" borderId="0" xfId="47" applyFont="1" applyAlignment="1" applyProtection="1">
      <alignment horizontal="center"/>
      <protection/>
    </xf>
    <xf numFmtId="0" fontId="0" fillId="0" borderId="19" xfId="47" applyFont="1" applyBorder="1" applyAlignment="1" applyProtection="1">
      <alignment horizontal="center"/>
      <protection/>
    </xf>
    <xf numFmtId="0" fontId="0" fillId="0" borderId="20" xfId="47" applyFont="1" applyBorder="1" applyAlignment="1" applyProtection="1">
      <alignment horizontal="center"/>
      <protection/>
    </xf>
    <xf numFmtId="49" fontId="0" fillId="0" borderId="21" xfId="47" applyNumberFormat="1" applyFont="1" applyBorder="1" applyAlignment="1" applyProtection="1">
      <alignment horizontal="center"/>
      <protection/>
    </xf>
    <xf numFmtId="0" fontId="0" fillId="0" borderId="22" xfId="47" applyFont="1" applyBorder="1" applyAlignment="1" applyProtection="1">
      <alignment horizontal="center"/>
      <protection/>
    </xf>
    <xf numFmtId="0" fontId="0" fillId="0" borderId="23" xfId="47" applyBorder="1" applyAlignment="1" applyProtection="1">
      <alignment horizontal="center" shrinkToFit="1"/>
      <protection/>
    </xf>
    <xf numFmtId="0" fontId="0" fillId="0" borderId="13" xfId="47" applyBorder="1" applyAlignment="1" applyProtection="1">
      <alignment horizontal="center" shrinkToFit="1"/>
      <protection/>
    </xf>
    <xf numFmtId="0" fontId="0" fillId="0" borderId="24" xfId="47" applyBorder="1" applyAlignment="1" applyProtection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52"/>
  <sheetViews>
    <sheetView showGridLines="0" showZeros="0" tabSelected="1" zoomScalePageLayoutView="0" workbookViewId="0" topLeftCell="A25">
      <selection activeCell="J60" sqref="J60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0.375" style="1" customWidth="1"/>
    <col min="4" max="4" width="5.625" style="1" customWidth="1"/>
    <col min="5" max="5" width="8.625" style="2" customWidth="1"/>
    <col min="6" max="6" width="9.875" style="1" customWidth="1"/>
    <col min="7" max="7" width="13.875" style="1" customWidth="1"/>
    <col min="8" max="9" width="9.125" style="1" customWidth="1"/>
    <col min="10" max="10" width="75.375" style="1" customWidth="1"/>
    <col min="11" max="11" width="45.25390625" style="1" customWidth="1"/>
    <col min="12" max="16384" width="9.125" style="1" customWidth="1"/>
  </cols>
  <sheetData>
    <row r="1" spans="1:7" ht="15.75">
      <c r="A1" s="119" t="s">
        <v>282</v>
      </c>
      <c r="B1" s="119"/>
      <c r="C1" s="119"/>
      <c r="D1" s="119"/>
      <c r="E1" s="119"/>
      <c r="F1" s="119"/>
      <c r="G1" s="119"/>
    </row>
    <row r="2" spans="1:7" ht="15.75">
      <c r="A2" s="21"/>
      <c r="B2" s="21"/>
      <c r="C2" s="21"/>
      <c r="D2" s="21"/>
      <c r="E2" s="21"/>
      <c r="F2" s="21"/>
      <c r="G2" s="21"/>
    </row>
    <row r="3" spans="1:7" ht="15.75">
      <c r="A3" s="21"/>
      <c r="B3" s="22" t="s">
        <v>285</v>
      </c>
      <c r="C3" s="118"/>
      <c r="D3" s="21"/>
      <c r="E3" s="21"/>
      <c r="F3" s="21"/>
      <c r="G3" s="21"/>
    </row>
    <row r="4" spans="1:7" ht="15.75">
      <c r="A4" s="21"/>
      <c r="B4" s="22" t="s">
        <v>286</v>
      </c>
      <c r="C4" s="118"/>
      <c r="D4" s="21"/>
      <c r="E4" s="21"/>
      <c r="F4" s="21"/>
      <c r="G4" s="21"/>
    </row>
    <row r="5" spans="1:7" ht="14.25" customHeight="1" thickBot="1">
      <c r="A5" s="23"/>
      <c r="B5" s="24"/>
      <c r="C5" s="25"/>
      <c r="D5" s="25"/>
      <c r="E5" s="26"/>
      <c r="F5" s="25"/>
      <c r="G5" s="25"/>
    </row>
    <row r="6" spans="1:7" ht="13.5" thickTop="1">
      <c r="A6" s="120" t="s">
        <v>2</v>
      </c>
      <c r="B6" s="121"/>
      <c r="C6" s="27" t="s">
        <v>279</v>
      </c>
      <c r="D6" s="28"/>
      <c r="E6" s="29"/>
      <c r="F6" s="30"/>
      <c r="G6" s="31"/>
    </row>
    <row r="7" spans="1:7" ht="13.5" thickBot="1">
      <c r="A7" s="122" t="s">
        <v>0</v>
      </c>
      <c r="B7" s="123"/>
      <c r="C7" s="32" t="s">
        <v>283</v>
      </c>
      <c r="D7" s="33"/>
      <c r="E7" s="124"/>
      <c r="F7" s="125"/>
      <c r="G7" s="126"/>
    </row>
    <row r="8" spans="1:7" ht="13.5" thickTop="1">
      <c r="A8" s="34"/>
      <c r="B8" s="35"/>
      <c r="C8" s="35"/>
      <c r="D8" s="23"/>
      <c r="E8" s="36"/>
      <c r="F8" s="23"/>
      <c r="G8" s="37"/>
    </row>
    <row r="9" spans="1:7" ht="12.75">
      <c r="A9" s="38" t="s">
        <v>4</v>
      </c>
      <c r="B9" s="39" t="s">
        <v>5</v>
      </c>
      <c r="C9" s="39" t="s">
        <v>6</v>
      </c>
      <c r="D9" s="39" t="s">
        <v>7</v>
      </c>
      <c r="E9" s="40" t="s">
        <v>8</v>
      </c>
      <c r="F9" s="39" t="s">
        <v>9</v>
      </c>
      <c r="G9" s="41" t="s">
        <v>10</v>
      </c>
    </row>
    <row r="10" spans="1:13" ht="12.75">
      <c r="A10" s="42" t="s">
        <v>11</v>
      </c>
      <c r="B10" s="43" t="s">
        <v>13</v>
      </c>
      <c r="C10" s="44" t="s">
        <v>14</v>
      </c>
      <c r="D10" s="45"/>
      <c r="E10" s="46"/>
      <c r="F10" s="46"/>
      <c r="G10" s="47"/>
      <c r="M10" s="3">
        <v>1</v>
      </c>
    </row>
    <row r="11" spans="1:102" ht="12.75">
      <c r="A11" s="48">
        <v>1</v>
      </c>
      <c r="B11" s="49" t="s">
        <v>15</v>
      </c>
      <c r="C11" s="50" t="s">
        <v>220</v>
      </c>
      <c r="D11" s="51" t="s">
        <v>16</v>
      </c>
      <c r="E11" s="52">
        <v>74</v>
      </c>
      <c r="F11" s="112"/>
      <c r="G11" s="53">
        <f aca="true" t="shared" si="0" ref="G11:G20">E11*F11</f>
        <v>0</v>
      </c>
      <c r="M11" s="3">
        <v>2</v>
      </c>
      <c r="Y11" s="1">
        <v>1</v>
      </c>
      <c r="Z11" s="1">
        <v>7</v>
      </c>
      <c r="AA11" s="1">
        <v>7</v>
      </c>
      <c r="AX11" s="1">
        <v>2</v>
      </c>
      <c r="AY11" s="1">
        <f>IF(AX11=1,G11,0)</f>
        <v>0</v>
      </c>
      <c r="AZ11" s="1">
        <f>IF(AX11=2,G11,0)</f>
        <v>0</v>
      </c>
      <c r="BA11" s="1">
        <f>IF(AX11=3,G11,0)</f>
        <v>0</v>
      </c>
      <c r="BB11" s="1">
        <f>IF(AX11=4,G11,0)</f>
        <v>0</v>
      </c>
      <c r="BC11" s="1">
        <f>IF(AX11=5,G11,0)</f>
        <v>0</v>
      </c>
      <c r="CX11" s="1">
        <v>0</v>
      </c>
    </row>
    <row r="12" spans="1:102" ht="12.75">
      <c r="A12" s="48">
        <v>2</v>
      </c>
      <c r="B12" s="49" t="s">
        <v>127</v>
      </c>
      <c r="C12" s="50" t="s">
        <v>221</v>
      </c>
      <c r="D12" s="51" t="s">
        <v>16</v>
      </c>
      <c r="E12" s="52">
        <v>58</v>
      </c>
      <c r="F12" s="112"/>
      <c r="G12" s="53">
        <f t="shared" si="0"/>
        <v>0</v>
      </c>
      <c r="M12" s="3">
        <v>2</v>
      </c>
      <c r="Y12" s="1">
        <v>1</v>
      </c>
      <c r="Z12" s="1">
        <v>7</v>
      </c>
      <c r="AA12" s="1">
        <v>7</v>
      </c>
      <c r="AX12" s="1">
        <v>2</v>
      </c>
      <c r="AY12" s="1">
        <f>IF(AX12=1,G12,0)</f>
        <v>0</v>
      </c>
      <c r="AZ12" s="1">
        <f>IF(AX12=2,G12,0)</f>
        <v>0</v>
      </c>
      <c r="BA12" s="1">
        <f>IF(AX12=3,G12,0)</f>
        <v>0</v>
      </c>
      <c r="BB12" s="1">
        <f>IF(AX12=4,G12,0)</f>
        <v>0</v>
      </c>
      <c r="BC12" s="1">
        <f>IF(AX12=5,G12,0)</f>
        <v>0</v>
      </c>
      <c r="CX12" s="1">
        <v>0</v>
      </c>
    </row>
    <row r="13" spans="1:102" ht="12.75">
      <c r="A13" s="48">
        <v>3</v>
      </c>
      <c r="B13" s="49" t="s">
        <v>101</v>
      </c>
      <c r="C13" s="50" t="s">
        <v>222</v>
      </c>
      <c r="D13" s="51" t="s">
        <v>16</v>
      </c>
      <c r="E13" s="52">
        <v>112</v>
      </c>
      <c r="F13" s="112"/>
      <c r="G13" s="53">
        <f t="shared" si="0"/>
        <v>0</v>
      </c>
      <c r="M13" s="3">
        <v>2</v>
      </c>
      <c r="Y13" s="1">
        <v>1</v>
      </c>
      <c r="Z13" s="1">
        <v>7</v>
      </c>
      <c r="AA13" s="1">
        <v>7</v>
      </c>
      <c r="AX13" s="1">
        <v>2</v>
      </c>
      <c r="AY13" s="1">
        <f>IF(AX13=1,G13,0)</f>
        <v>0</v>
      </c>
      <c r="AZ13" s="1">
        <f>IF(AX13=2,G13,0)</f>
        <v>0</v>
      </c>
      <c r="BA13" s="1">
        <f>IF(AX13=3,G13,0)</f>
        <v>0</v>
      </c>
      <c r="BB13" s="1">
        <f>IF(AX13=4,G13,0)</f>
        <v>0</v>
      </c>
      <c r="BC13" s="1">
        <f>IF(AX13=5,G13,0)</f>
        <v>0</v>
      </c>
      <c r="CX13" s="1">
        <v>0</v>
      </c>
    </row>
    <row r="14" spans="1:102" ht="12.75">
      <c r="A14" s="48">
        <v>4</v>
      </c>
      <c r="B14" s="49" t="s">
        <v>17</v>
      </c>
      <c r="C14" s="50" t="s">
        <v>223</v>
      </c>
      <c r="D14" s="51" t="s">
        <v>16</v>
      </c>
      <c r="E14" s="52">
        <v>86</v>
      </c>
      <c r="F14" s="112"/>
      <c r="G14" s="53">
        <f t="shared" si="0"/>
        <v>0</v>
      </c>
      <c r="M14" s="3">
        <v>2</v>
      </c>
      <c r="Y14" s="1">
        <v>1</v>
      </c>
      <c r="Z14" s="1">
        <v>7</v>
      </c>
      <c r="AA14" s="1">
        <v>7</v>
      </c>
      <c r="AX14" s="1">
        <v>2</v>
      </c>
      <c r="AY14" s="1">
        <f>IF(AX14=1,G14,0)</f>
        <v>0</v>
      </c>
      <c r="AZ14" s="1">
        <f>IF(AX14=2,G14,0)</f>
        <v>0</v>
      </c>
      <c r="BA14" s="1">
        <f>IF(AX14=3,G14,0)</f>
        <v>0</v>
      </c>
      <c r="BB14" s="1">
        <f>IF(AX14=4,G14,0)</f>
        <v>0</v>
      </c>
      <c r="BC14" s="1">
        <f>IF(AX14=5,G14,0)</f>
        <v>0</v>
      </c>
      <c r="CX14" s="1">
        <v>0</v>
      </c>
    </row>
    <row r="15" spans="1:104" ht="12.75">
      <c r="A15" s="48">
        <v>5</v>
      </c>
      <c r="B15" s="54" t="s">
        <v>133</v>
      </c>
      <c r="C15" s="55" t="s">
        <v>217</v>
      </c>
      <c r="D15" s="56" t="s">
        <v>20</v>
      </c>
      <c r="E15" s="57">
        <v>22</v>
      </c>
      <c r="F15" s="113"/>
      <c r="G15" s="58">
        <f t="shared" si="0"/>
        <v>0</v>
      </c>
      <c r="O15" s="3">
        <v>2</v>
      </c>
      <c r="AA15" s="1">
        <v>3</v>
      </c>
      <c r="AB15" s="1">
        <v>7</v>
      </c>
      <c r="AC15" s="1">
        <v>1703045</v>
      </c>
      <c r="AZ15" s="1">
        <v>2</v>
      </c>
      <c r="BA15" s="1">
        <f>IF(AZ15=1,G15,0)</f>
        <v>0</v>
      </c>
      <c r="BB15" s="1">
        <f>IF(AZ15=2,G15,0)</f>
        <v>0</v>
      </c>
      <c r="BC15" s="1">
        <f>IF(AZ15=3,G15,0)</f>
        <v>0</v>
      </c>
      <c r="BD15" s="1">
        <f>IF(AZ15=4,G15,0)</f>
        <v>0</v>
      </c>
      <c r="BE15" s="1">
        <f>IF(AZ15=5,G15,0)</f>
        <v>0</v>
      </c>
      <c r="CZ15" s="1">
        <v>0</v>
      </c>
    </row>
    <row r="16" spans="1:104" ht="12.75">
      <c r="A16" s="48">
        <v>6</v>
      </c>
      <c r="B16" s="54" t="s">
        <v>134</v>
      </c>
      <c r="C16" s="55" t="s">
        <v>218</v>
      </c>
      <c r="D16" s="56" t="s">
        <v>20</v>
      </c>
      <c r="E16" s="57">
        <v>30</v>
      </c>
      <c r="F16" s="113"/>
      <c r="G16" s="58">
        <f t="shared" si="0"/>
        <v>0</v>
      </c>
      <c r="O16" s="3">
        <v>2</v>
      </c>
      <c r="AA16" s="1">
        <v>3</v>
      </c>
      <c r="AB16" s="1">
        <v>7</v>
      </c>
      <c r="AC16" s="1">
        <v>170307</v>
      </c>
      <c r="AZ16" s="1">
        <v>2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Z16" s="1">
        <v>0</v>
      </c>
    </row>
    <row r="17" spans="1:104" ht="12.75">
      <c r="A17" s="48">
        <v>7</v>
      </c>
      <c r="B17" s="54" t="s">
        <v>135</v>
      </c>
      <c r="C17" s="55" t="s">
        <v>219</v>
      </c>
      <c r="D17" s="56" t="s">
        <v>20</v>
      </c>
      <c r="E17" s="57">
        <v>30</v>
      </c>
      <c r="F17" s="113"/>
      <c r="G17" s="58">
        <f t="shared" si="0"/>
        <v>0</v>
      </c>
      <c r="O17" s="3">
        <v>2</v>
      </c>
      <c r="AA17" s="1">
        <v>3</v>
      </c>
      <c r="AB17" s="1">
        <v>7</v>
      </c>
      <c r="AC17" s="1">
        <v>170304</v>
      </c>
      <c r="AZ17" s="1">
        <v>2</v>
      </c>
      <c r="BA17" s="1">
        <f>IF(AZ17=1,G17,0)</f>
        <v>0</v>
      </c>
      <c r="BB17" s="1">
        <f>IF(AZ17=2,G17,0)</f>
        <v>0</v>
      </c>
      <c r="BC17" s="1">
        <f>IF(AZ17=3,G17,0)</f>
        <v>0</v>
      </c>
      <c r="BD17" s="1">
        <f>IF(AZ17=4,G17,0)</f>
        <v>0</v>
      </c>
      <c r="BE17" s="1">
        <f>IF(AZ17=5,G17,0)</f>
        <v>0</v>
      </c>
      <c r="CZ17" s="1">
        <v>0</v>
      </c>
    </row>
    <row r="18" spans="1:104" ht="12.75">
      <c r="A18" s="48">
        <v>8</v>
      </c>
      <c r="B18" s="54" t="s">
        <v>136</v>
      </c>
      <c r="C18" s="55" t="s">
        <v>137</v>
      </c>
      <c r="D18" s="56" t="s">
        <v>65</v>
      </c>
      <c r="E18" s="57">
        <v>6</v>
      </c>
      <c r="F18" s="113"/>
      <c r="G18" s="58">
        <f t="shared" si="0"/>
        <v>0</v>
      </c>
      <c r="O18" s="3">
        <v>2</v>
      </c>
      <c r="AA18" s="1">
        <v>1</v>
      </c>
      <c r="AB18" s="1">
        <v>7</v>
      </c>
      <c r="AC18" s="1">
        <v>7</v>
      </c>
      <c r="AZ18" s="1">
        <v>2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Z18" s="1">
        <v>0.00142</v>
      </c>
    </row>
    <row r="19" spans="1:102" ht="12.75">
      <c r="A19" s="48">
        <v>9</v>
      </c>
      <c r="B19" s="49" t="s">
        <v>18</v>
      </c>
      <c r="C19" s="50" t="s">
        <v>19</v>
      </c>
      <c r="D19" s="51" t="s">
        <v>20</v>
      </c>
      <c r="E19" s="52">
        <v>330</v>
      </c>
      <c r="F19" s="112"/>
      <c r="G19" s="53">
        <f t="shared" si="0"/>
        <v>0</v>
      </c>
      <c r="M19" s="3">
        <v>2</v>
      </c>
      <c r="Y19" s="1">
        <v>10</v>
      </c>
      <c r="Z19" s="1">
        <v>0</v>
      </c>
      <c r="AA19" s="1">
        <v>8</v>
      </c>
      <c r="AX19" s="1">
        <v>5</v>
      </c>
      <c r="AY19" s="1">
        <f>IF(AX19=1,#REF!,0)</f>
        <v>0</v>
      </c>
      <c r="AZ19" s="1">
        <f>IF(AX19=2,#REF!,0)</f>
        <v>0</v>
      </c>
      <c r="BA19" s="1">
        <f>IF(AX19=3,#REF!,0)</f>
        <v>0</v>
      </c>
      <c r="BB19" s="1">
        <f>IF(AX19=4,#REF!,0)</f>
        <v>0</v>
      </c>
      <c r="BC19" s="1" t="e">
        <f>IF(AX19=5,#REF!,0)</f>
        <v>#REF!</v>
      </c>
      <c r="CX19" s="1">
        <v>0</v>
      </c>
    </row>
    <row r="20" spans="1:102" ht="12.75">
      <c r="A20" s="48">
        <v>10</v>
      </c>
      <c r="B20" s="49" t="s">
        <v>138</v>
      </c>
      <c r="C20" s="50" t="s">
        <v>191</v>
      </c>
      <c r="D20" s="51" t="s">
        <v>20</v>
      </c>
      <c r="E20" s="52">
        <v>52</v>
      </c>
      <c r="F20" s="112"/>
      <c r="G20" s="53">
        <f t="shared" si="0"/>
        <v>0</v>
      </c>
      <c r="M20" s="3">
        <v>2</v>
      </c>
      <c r="Y20" s="1">
        <v>10</v>
      </c>
      <c r="Z20" s="1">
        <v>0</v>
      </c>
      <c r="AA20" s="1">
        <v>8</v>
      </c>
      <c r="AX20" s="1">
        <v>5</v>
      </c>
      <c r="AY20" s="1">
        <f>IF(AX20=1,#REF!,0)</f>
        <v>0</v>
      </c>
      <c r="AZ20" s="1">
        <f>IF(AX20=2,#REF!,0)</f>
        <v>0</v>
      </c>
      <c r="BA20" s="1">
        <f>IF(AX20=3,#REF!,0)</f>
        <v>0</v>
      </c>
      <c r="BB20" s="1">
        <f>IF(AX20=4,#REF!,0)</f>
        <v>0</v>
      </c>
      <c r="BC20" s="1" t="e">
        <f>IF(AX20=5,#REF!,0)</f>
        <v>#REF!</v>
      </c>
      <c r="CX20" s="1">
        <v>0</v>
      </c>
    </row>
    <row r="21" spans="1:102" ht="12.75">
      <c r="A21" s="48">
        <v>11</v>
      </c>
      <c r="B21" s="49" t="s">
        <v>21</v>
      </c>
      <c r="C21" s="50" t="s">
        <v>22</v>
      </c>
      <c r="D21" s="51" t="s">
        <v>3</v>
      </c>
      <c r="E21" s="52">
        <v>2.16</v>
      </c>
      <c r="F21" s="52">
        <f>0.01*SUM(G11:G20)</f>
        <v>0</v>
      </c>
      <c r="G21" s="53">
        <f>E21*F21</f>
        <v>0</v>
      </c>
      <c r="M21" s="3">
        <v>2</v>
      </c>
      <c r="Y21" s="1">
        <v>10</v>
      </c>
      <c r="Z21" s="1">
        <v>0</v>
      </c>
      <c r="AA21" s="1">
        <v>8</v>
      </c>
      <c r="AX21" s="1">
        <v>5</v>
      </c>
      <c r="AY21" s="1">
        <f>IF(AX21=1,#REF!,0)</f>
        <v>0</v>
      </c>
      <c r="AZ21" s="1">
        <f>IF(AX21=2,#REF!,0)</f>
        <v>0</v>
      </c>
      <c r="BA21" s="1">
        <f>IF(AX21=3,#REF!,0)</f>
        <v>0</v>
      </c>
      <c r="BB21" s="1">
        <f>IF(AX21=4,#REF!,0)</f>
        <v>0</v>
      </c>
      <c r="BC21" s="1" t="e">
        <f>IF(AX21=5,#REF!,0)</f>
        <v>#REF!</v>
      </c>
      <c r="CX21" s="1">
        <v>0</v>
      </c>
    </row>
    <row r="22" spans="1:102" ht="12.75">
      <c r="A22" s="48">
        <v>12</v>
      </c>
      <c r="B22" s="59" t="s">
        <v>23</v>
      </c>
      <c r="C22" s="60" t="s">
        <v>24</v>
      </c>
      <c r="D22" s="61" t="s">
        <v>3</v>
      </c>
      <c r="E22" s="62">
        <v>0.96</v>
      </c>
      <c r="F22" s="62">
        <f>0.01*SUM(G11:G20)</f>
        <v>0</v>
      </c>
      <c r="G22" s="53">
        <f>E22*F22</f>
        <v>0</v>
      </c>
      <c r="M22" s="3">
        <v>2</v>
      </c>
      <c r="Y22" s="1">
        <v>10</v>
      </c>
      <c r="Z22" s="1">
        <v>0</v>
      </c>
      <c r="AA22" s="1">
        <v>8</v>
      </c>
      <c r="AX22" s="1">
        <v>5</v>
      </c>
      <c r="AY22" s="1">
        <f>IF(AX22=1,G19,0)</f>
        <v>0</v>
      </c>
      <c r="AZ22" s="1">
        <f>IF(AX22=2,G19,0)</f>
        <v>0</v>
      </c>
      <c r="BA22" s="1">
        <f>IF(AX22=3,G19,0)</f>
        <v>0</v>
      </c>
      <c r="BB22" s="1">
        <f>IF(AX22=4,G19,0)</f>
        <v>0</v>
      </c>
      <c r="BC22" s="1">
        <f>IF(AX22=5,G19,0)</f>
        <v>0</v>
      </c>
      <c r="CX22" s="1">
        <v>0</v>
      </c>
    </row>
    <row r="23" spans="1:102" ht="12.75">
      <c r="A23" s="63"/>
      <c r="B23" s="64" t="s">
        <v>12</v>
      </c>
      <c r="C23" s="65" t="str">
        <f>CONCATENATE(B10," ",C10)</f>
        <v>713 Izolace tepelné</v>
      </c>
      <c r="D23" s="63"/>
      <c r="E23" s="66"/>
      <c r="F23" s="66"/>
      <c r="G23" s="67">
        <f>SUM(G11:G22)</f>
        <v>0</v>
      </c>
      <c r="M23" s="3">
        <v>2</v>
      </c>
      <c r="Y23" s="1">
        <v>7</v>
      </c>
      <c r="Z23" s="1">
        <v>1002</v>
      </c>
      <c r="AA23" s="1">
        <v>5</v>
      </c>
      <c r="AX23" s="1">
        <v>2</v>
      </c>
      <c r="AY23" s="1">
        <f>IF(AX23=1,#REF!,0)</f>
        <v>0</v>
      </c>
      <c r="AZ23" s="1" t="e">
        <f>IF(AX23=2,#REF!,0)</f>
        <v>#REF!</v>
      </c>
      <c r="BA23" s="1">
        <f>IF(AX23=3,#REF!,0)</f>
        <v>0</v>
      </c>
      <c r="BB23" s="1">
        <f>IF(AX23=4,#REF!,0)</f>
        <v>0</v>
      </c>
      <c r="BC23" s="1">
        <f>IF(AX23=5,#REF!,0)</f>
        <v>0</v>
      </c>
      <c r="CX23" s="1">
        <v>0</v>
      </c>
    </row>
    <row r="24" spans="1:102" ht="12.75">
      <c r="A24" s="68" t="s">
        <v>11</v>
      </c>
      <c r="B24" s="69" t="s">
        <v>25</v>
      </c>
      <c r="C24" s="70" t="s">
        <v>26</v>
      </c>
      <c r="D24" s="71"/>
      <c r="E24" s="72"/>
      <c r="F24" s="72"/>
      <c r="G24" s="53" t="s">
        <v>1</v>
      </c>
      <c r="M24" s="3">
        <v>2</v>
      </c>
      <c r="Y24" s="1">
        <v>1</v>
      </c>
      <c r="Z24" s="1">
        <v>7</v>
      </c>
      <c r="AA24" s="1">
        <v>7</v>
      </c>
      <c r="AX24" s="1">
        <v>2</v>
      </c>
      <c r="AY24" s="1">
        <f>IF(AX24=1,#REF!,0)</f>
        <v>0</v>
      </c>
      <c r="AZ24" s="1" t="e">
        <f>IF(AX24=2,#REF!,0)</f>
        <v>#REF!</v>
      </c>
      <c r="BA24" s="1">
        <f>IF(AX24=3,#REF!,0)</f>
        <v>0</v>
      </c>
      <c r="BB24" s="1">
        <f>IF(AX24=4,#REF!,0)</f>
        <v>0</v>
      </c>
      <c r="BC24" s="1">
        <f>IF(AX24=5,#REF!,0)</f>
        <v>0</v>
      </c>
      <c r="CX24" s="1">
        <v>0.00622252</v>
      </c>
    </row>
    <row r="25" spans="1:102" ht="12.75">
      <c r="A25" s="48">
        <v>13</v>
      </c>
      <c r="B25" s="49" t="s">
        <v>27</v>
      </c>
      <c r="C25" s="50" t="s">
        <v>104</v>
      </c>
      <c r="D25" s="51" t="s">
        <v>28</v>
      </c>
      <c r="E25" s="52">
        <v>4</v>
      </c>
      <c r="F25" s="112"/>
      <c r="G25" s="53">
        <f aca="true" t="shared" si="1" ref="G25:G30">E25*F25</f>
        <v>0</v>
      </c>
      <c r="M25" s="3">
        <v>2</v>
      </c>
      <c r="Y25" s="1">
        <v>1</v>
      </c>
      <c r="Z25" s="1">
        <v>7</v>
      </c>
      <c r="AA25" s="1">
        <v>7</v>
      </c>
      <c r="AX25" s="1">
        <v>2</v>
      </c>
      <c r="AY25" s="1">
        <f>IF(AX25=1,#REF!,0)</f>
        <v>0</v>
      </c>
      <c r="AZ25" s="1" t="e">
        <f>IF(AX25=2,#REF!,0)</f>
        <v>#REF!</v>
      </c>
      <c r="BA25" s="1">
        <f>IF(AX25=3,#REF!,0)</f>
        <v>0</v>
      </c>
      <c r="BB25" s="1">
        <f>IF(AX25=4,#REF!,0)</f>
        <v>0</v>
      </c>
      <c r="BC25" s="1">
        <f>IF(AX25=5,#REF!,0)</f>
        <v>0</v>
      </c>
      <c r="CX25" s="1">
        <v>0.00622252</v>
      </c>
    </row>
    <row r="26" spans="1:102" ht="12.75">
      <c r="A26" s="48">
        <v>14</v>
      </c>
      <c r="B26" s="49" t="s">
        <v>29</v>
      </c>
      <c r="C26" s="50" t="s">
        <v>105</v>
      </c>
      <c r="D26" s="51" t="s">
        <v>28</v>
      </c>
      <c r="E26" s="52">
        <v>6</v>
      </c>
      <c r="F26" s="112"/>
      <c r="G26" s="53">
        <f t="shared" si="1"/>
        <v>0</v>
      </c>
      <c r="M26" s="3">
        <v>2</v>
      </c>
      <c r="Y26" s="1">
        <v>1</v>
      </c>
      <c r="Z26" s="1">
        <v>7</v>
      </c>
      <c r="AA26" s="1">
        <v>7</v>
      </c>
      <c r="AX26" s="1">
        <v>2</v>
      </c>
      <c r="AY26" s="1">
        <f>IF(AX26=1,#REF!,0)</f>
        <v>0</v>
      </c>
      <c r="AZ26" s="1" t="e">
        <f>IF(AX26=2,#REF!,0)</f>
        <v>#REF!</v>
      </c>
      <c r="BA26" s="1">
        <f>IF(AX26=3,#REF!,0)</f>
        <v>0</v>
      </c>
      <c r="BB26" s="1">
        <f>IF(AX26=4,#REF!,0)</f>
        <v>0</v>
      </c>
      <c r="BC26" s="1">
        <f>IF(AX26=5,#REF!,0)</f>
        <v>0</v>
      </c>
      <c r="CX26" s="1">
        <v>0.00622252</v>
      </c>
    </row>
    <row r="27" spans="1:55" ht="12.75">
      <c r="A27" s="48">
        <v>15</v>
      </c>
      <c r="B27" s="49" t="s">
        <v>30</v>
      </c>
      <c r="C27" s="50" t="s">
        <v>106</v>
      </c>
      <c r="D27" s="51" t="s">
        <v>28</v>
      </c>
      <c r="E27" s="52">
        <v>72</v>
      </c>
      <c r="F27" s="112"/>
      <c r="G27" s="53">
        <f t="shared" si="1"/>
        <v>0</v>
      </c>
      <c r="M27" s="3">
        <v>4</v>
      </c>
      <c r="AY27" s="4">
        <f>SUM(AY23:AY23)</f>
        <v>0</v>
      </c>
      <c r="AZ27" s="4" t="e">
        <f>SUM(AZ23:AZ23)</f>
        <v>#REF!</v>
      </c>
      <c r="BA27" s="4">
        <f>SUM(BA23:BA23)</f>
        <v>0</v>
      </c>
      <c r="BB27" s="4">
        <f>SUM(BB23:BB23)</f>
        <v>0</v>
      </c>
      <c r="BC27" s="4">
        <f>SUM(BC23:BC23)</f>
        <v>0</v>
      </c>
    </row>
    <row r="28" spans="1:13" ht="12.75">
      <c r="A28" s="48">
        <v>16</v>
      </c>
      <c r="B28" s="49" t="s">
        <v>31</v>
      </c>
      <c r="C28" s="50" t="s">
        <v>32</v>
      </c>
      <c r="D28" s="51" t="s">
        <v>28</v>
      </c>
      <c r="E28" s="52">
        <v>20</v>
      </c>
      <c r="F28" s="112"/>
      <c r="G28" s="53">
        <f t="shared" si="1"/>
        <v>0</v>
      </c>
      <c r="M28" s="3">
        <v>1</v>
      </c>
    </row>
    <row r="29" spans="1:13" ht="12.75">
      <c r="A29" s="48">
        <v>17</v>
      </c>
      <c r="B29" s="49" t="s">
        <v>33</v>
      </c>
      <c r="C29" s="50" t="s">
        <v>34</v>
      </c>
      <c r="D29" s="51" t="s">
        <v>28</v>
      </c>
      <c r="E29" s="52">
        <v>6</v>
      </c>
      <c r="F29" s="112"/>
      <c r="G29" s="53">
        <f t="shared" si="1"/>
        <v>0</v>
      </c>
      <c r="M29" s="3">
        <v>1</v>
      </c>
    </row>
    <row r="30" spans="1:13" ht="12.75">
      <c r="A30" s="48">
        <v>18</v>
      </c>
      <c r="B30" s="49" t="s">
        <v>35</v>
      </c>
      <c r="C30" s="50" t="s">
        <v>107</v>
      </c>
      <c r="D30" s="51" t="s">
        <v>28</v>
      </c>
      <c r="E30" s="52">
        <v>8</v>
      </c>
      <c r="F30" s="112"/>
      <c r="G30" s="53">
        <f t="shared" si="1"/>
        <v>0</v>
      </c>
      <c r="M30" s="3">
        <v>1</v>
      </c>
    </row>
    <row r="31" spans="1:13" ht="12.75">
      <c r="A31" s="63"/>
      <c r="B31" s="64" t="s">
        <v>12</v>
      </c>
      <c r="C31" s="65" t="str">
        <f>CONCATENATE(B24," ",C24)</f>
        <v>730 Ústřední vytápění</v>
      </c>
      <c r="D31" s="63"/>
      <c r="E31" s="66"/>
      <c r="F31" s="66"/>
      <c r="G31" s="73">
        <f>SUM(G25:G30)</f>
        <v>0</v>
      </c>
      <c r="M31" s="3">
        <v>1</v>
      </c>
    </row>
    <row r="32" spans="1:13" ht="12.75">
      <c r="A32" s="68" t="s">
        <v>11</v>
      </c>
      <c r="B32" s="69" t="s">
        <v>108</v>
      </c>
      <c r="C32" s="70" t="s">
        <v>109</v>
      </c>
      <c r="D32" s="71"/>
      <c r="E32" s="72"/>
      <c r="F32" s="72"/>
      <c r="G32" s="74"/>
      <c r="M32" s="3">
        <v>1</v>
      </c>
    </row>
    <row r="33" spans="1:13" ht="12.75">
      <c r="A33" s="75">
        <v>20</v>
      </c>
      <c r="B33" s="54" t="s">
        <v>139</v>
      </c>
      <c r="C33" s="76" t="s">
        <v>244</v>
      </c>
      <c r="D33" s="56" t="s">
        <v>140</v>
      </c>
      <c r="E33" s="57">
        <v>1</v>
      </c>
      <c r="F33" s="113"/>
      <c r="G33" s="58">
        <f>F33</f>
        <v>0</v>
      </c>
      <c r="M33" s="3"/>
    </row>
    <row r="34" spans="1:104" ht="12.75">
      <c r="A34" s="77" t="s">
        <v>1</v>
      </c>
      <c r="B34" s="54" t="s">
        <v>1</v>
      </c>
      <c r="C34" s="78" t="s">
        <v>281</v>
      </c>
      <c r="D34" s="56" t="s">
        <v>1</v>
      </c>
      <c r="E34" s="57" t="s">
        <v>1</v>
      </c>
      <c r="F34" s="57"/>
      <c r="G34" s="58">
        <f>F34</f>
        <v>0</v>
      </c>
      <c r="O34" s="3">
        <v>2</v>
      </c>
      <c r="AA34" s="1">
        <v>3</v>
      </c>
      <c r="AB34" s="1">
        <v>7</v>
      </c>
      <c r="AC34" s="1">
        <v>6010842</v>
      </c>
      <c r="AZ34" s="1">
        <v>2</v>
      </c>
      <c r="BA34" s="1">
        <f>IF(AZ34=1,G34,0)</f>
        <v>0</v>
      </c>
      <c r="BB34" s="1">
        <f>IF(AZ34=2,G34,0)</f>
        <v>0</v>
      </c>
      <c r="BC34" s="1">
        <f>IF(AZ34=3,G34,0)</f>
        <v>0</v>
      </c>
      <c r="BD34" s="1">
        <f>IF(AZ34=4,G34,0)</f>
        <v>0</v>
      </c>
      <c r="BE34" s="1">
        <f>IF(AZ34=5,G34,0)</f>
        <v>0</v>
      </c>
      <c r="CZ34" s="1">
        <v>0</v>
      </c>
    </row>
    <row r="35" spans="1:15" ht="11.25" customHeight="1">
      <c r="A35" s="77"/>
      <c r="B35" s="54"/>
      <c r="C35" s="78" t="s">
        <v>231</v>
      </c>
      <c r="D35" s="79"/>
      <c r="E35" s="80"/>
      <c r="F35" s="57"/>
      <c r="G35" s="58"/>
      <c r="H35" s="17" t="s">
        <v>1</v>
      </c>
      <c r="O35" s="3"/>
    </row>
    <row r="36" spans="1:15" ht="22.5" customHeight="1">
      <c r="A36" s="77"/>
      <c r="B36" s="54"/>
      <c r="C36" s="78" t="s">
        <v>232</v>
      </c>
      <c r="D36" s="56"/>
      <c r="E36" s="57"/>
      <c r="F36" s="57"/>
      <c r="G36" s="58"/>
      <c r="O36" s="3"/>
    </row>
    <row r="37" spans="1:15" ht="12.75">
      <c r="A37" s="77"/>
      <c r="B37" s="54"/>
      <c r="C37" s="78" t="s">
        <v>233</v>
      </c>
      <c r="D37" s="56"/>
      <c r="E37" s="57"/>
      <c r="F37" s="57"/>
      <c r="G37" s="58"/>
      <c r="O37" s="3"/>
    </row>
    <row r="38" spans="1:15" ht="12.75">
      <c r="A38" s="77"/>
      <c r="B38" s="54"/>
      <c r="C38" s="78" t="s">
        <v>234</v>
      </c>
      <c r="D38" s="56"/>
      <c r="E38" s="57"/>
      <c r="F38" s="57"/>
      <c r="G38" s="58"/>
      <c r="O38" s="3"/>
    </row>
    <row r="39" spans="1:15" ht="12.75">
      <c r="A39" s="77"/>
      <c r="B39" s="54"/>
      <c r="C39" s="55" t="s">
        <v>235</v>
      </c>
      <c r="D39" s="56"/>
      <c r="E39" s="57"/>
      <c r="F39" s="57"/>
      <c r="G39" s="58"/>
      <c r="O39" s="3"/>
    </row>
    <row r="40" spans="1:15" ht="22.5">
      <c r="A40" s="77"/>
      <c r="B40" s="54"/>
      <c r="C40" s="55" t="s">
        <v>236</v>
      </c>
      <c r="D40" s="56"/>
      <c r="E40" s="57"/>
      <c r="F40" s="57"/>
      <c r="G40" s="58"/>
      <c r="O40" s="3"/>
    </row>
    <row r="41" spans="1:15" ht="12.75">
      <c r="A41" s="77">
        <v>21</v>
      </c>
      <c r="B41" s="54"/>
      <c r="C41" s="81" t="s">
        <v>237</v>
      </c>
      <c r="D41" s="56" t="s">
        <v>140</v>
      </c>
      <c r="E41" s="57">
        <v>1</v>
      </c>
      <c r="F41" s="113"/>
      <c r="G41" s="58">
        <f>F41</f>
        <v>0</v>
      </c>
      <c r="H41" s="19"/>
      <c r="I41" s="18"/>
      <c r="J41" s="18"/>
      <c r="O41" s="3"/>
    </row>
    <row r="42" spans="1:15" ht="12.75">
      <c r="A42" s="77"/>
      <c r="B42" s="54"/>
      <c r="C42" s="55" t="s">
        <v>238</v>
      </c>
      <c r="D42" s="56"/>
      <c r="E42" s="57"/>
      <c r="F42" s="57"/>
      <c r="G42" s="58"/>
      <c r="H42" s="20" t="s">
        <v>1</v>
      </c>
      <c r="I42" s="18"/>
      <c r="J42" s="18"/>
      <c r="O42" s="3"/>
    </row>
    <row r="43" spans="1:15" ht="12.75">
      <c r="A43" s="77"/>
      <c r="B43" s="54"/>
      <c r="C43" s="55" t="s">
        <v>239</v>
      </c>
      <c r="D43" s="56"/>
      <c r="E43" s="57"/>
      <c r="F43" s="57"/>
      <c r="G43" s="58"/>
      <c r="H43" s="20"/>
      <c r="I43" s="18"/>
      <c r="J43" s="18"/>
      <c r="O43" s="3"/>
    </row>
    <row r="44" spans="1:15" ht="12.75">
      <c r="A44" s="77"/>
      <c r="B44" s="54"/>
      <c r="C44" s="55" t="s">
        <v>240</v>
      </c>
      <c r="D44" s="56"/>
      <c r="E44" s="57"/>
      <c r="F44" s="57"/>
      <c r="G44" s="58"/>
      <c r="H44" s="20"/>
      <c r="I44" s="18"/>
      <c r="J44" s="18"/>
      <c r="O44" s="3"/>
    </row>
    <row r="45" spans="1:15" ht="15" customHeight="1">
      <c r="A45" s="77"/>
      <c r="B45" s="54"/>
      <c r="C45" s="55" t="s">
        <v>241</v>
      </c>
      <c r="D45" s="56"/>
      <c r="E45" s="57"/>
      <c r="F45" s="57"/>
      <c r="G45" s="58"/>
      <c r="H45" s="19"/>
      <c r="I45" s="18"/>
      <c r="J45" s="18"/>
      <c r="O45" s="3"/>
    </row>
    <row r="46" spans="1:15" ht="21.75" customHeight="1">
      <c r="A46" s="77"/>
      <c r="B46" s="54"/>
      <c r="C46" s="55" t="s">
        <v>242</v>
      </c>
      <c r="D46" s="56"/>
      <c r="E46" s="57"/>
      <c r="F46" s="57"/>
      <c r="G46" s="58"/>
      <c r="I46" s="18"/>
      <c r="J46" s="20" t="s">
        <v>1</v>
      </c>
      <c r="O46" s="3"/>
    </row>
    <row r="47" spans="1:104" ht="45">
      <c r="A47" s="77" t="s">
        <v>1</v>
      </c>
      <c r="B47" s="54" t="s">
        <v>1</v>
      </c>
      <c r="C47" s="55" t="s">
        <v>243</v>
      </c>
      <c r="D47" s="56" t="s">
        <v>1</v>
      </c>
      <c r="E47" s="57" t="s">
        <v>1</v>
      </c>
      <c r="F47" s="57"/>
      <c r="G47" s="58"/>
      <c r="O47" s="3">
        <v>2</v>
      </c>
      <c r="AA47" s="1">
        <v>1</v>
      </c>
      <c r="AB47" s="1">
        <v>7</v>
      </c>
      <c r="AC47" s="1">
        <v>7</v>
      </c>
      <c r="AZ47" s="1">
        <v>2</v>
      </c>
      <c r="BA47" s="1">
        <f>IF(AZ47=1,G47,0)</f>
        <v>0</v>
      </c>
      <c r="BB47" s="1">
        <f>IF(AZ47=2,G47,0)</f>
        <v>0</v>
      </c>
      <c r="BC47" s="1">
        <f>IF(AZ47=3,G47,0)</f>
        <v>0</v>
      </c>
      <c r="BD47" s="1">
        <f>IF(AZ47=4,G47,0)</f>
        <v>0</v>
      </c>
      <c r="BE47" s="1">
        <f>IF(AZ47=5,G47,0)</f>
        <v>0</v>
      </c>
      <c r="CZ47" s="1">
        <v>0.00476</v>
      </c>
    </row>
    <row r="48" spans="1:15" ht="12.75">
      <c r="A48" s="77">
        <v>22</v>
      </c>
      <c r="B48" s="54"/>
      <c r="C48" s="81" t="s">
        <v>245</v>
      </c>
      <c r="D48" s="56" t="s">
        <v>140</v>
      </c>
      <c r="E48" s="57">
        <v>1</v>
      </c>
      <c r="F48" s="113"/>
      <c r="G48" s="58">
        <f>F48</f>
        <v>0</v>
      </c>
      <c r="O48" s="3"/>
    </row>
    <row r="49" spans="1:15" ht="13.5" customHeight="1">
      <c r="A49" s="77"/>
      <c r="B49" s="54"/>
      <c r="C49" s="55" t="s">
        <v>246</v>
      </c>
      <c r="D49" s="56"/>
      <c r="E49" s="57"/>
      <c r="F49" s="57"/>
      <c r="G49" s="58"/>
      <c r="O49" s="3"/>
    </row>
    <row r="50" spans="1:15" ht="12" customHeight="1">
      <c r="A50" s="77"/>
      <c r="B50" s="54"/>
      <c r="C50" s="55" t="s">
        <v>280</v>
      </c>
      <c r="D50" s="56"/>
      <c r="E50" s="57"/>
      <c r="F50" s="57"/>
      <c r="G50" s="58"/>
      <c r="O50" s="3"/>
    </row>
    <row r="51" spans="1:15" ht="12.75" customHeight="1">
      <c r="A51" s="77"/>
      <c r="B51" s="54"/>
      <c r="C51" s="55" t="s">
        <v>247</v>
      </c>
      <c r="D51" s="56"/>
      <c r="E51" s="57"/>
      <c r="F51" s="57"/>
      <c r="G51" s="58"/>
      <c r="O51" s="3"/>
    </row>
    <row r="52" spans="1:15" ht="9" customHeight="1">
      <c r="A52" s="77"/>
      <c r="B52" s="54"/>
      <c r="C52" s="55" t="s">
        <v>248</v>
      </c>
      <c r="D52" s="56"/>
      <c r="E52" s="57"/>
      <c r="F52" s="57"/>
      <c r="G52" s="58"/>
      <c r="O52" s="3"/>
    </row>
    <row r="53" spans="1:15" ht="14.25" customHeight="1">
      <c r="A53" s="77"/>
      <c r="B53" s="54"/>
      <c r="C53" s="55"/>
      <c r="D53" s="56"/>
      <c r="E53" s="57"/>
      <c r="F53" s="57"/>
      <c r="G53" s="58"/>
      <c r="O53" s="3"/>
    </row>
    <row r="54" spans="1:102" ht="12.75">
      <c r="A54" s="75">
        <v>24</v>
      </c>
      <c r="B54" s="49" t="s">
        <v>110</v>
      </c>
      <c r="C54" s="50" t="s">
        <v>111</v>
      </c>
      <c r="D54" s="51" t="s">
        <v>3</v>
      </c>
      <c r="E54" s="52">
        <v>1.92</v>
      </c>
      <c r="F54" s="52">
        <f>0.01*SUM(G32:G53)</f>
        <v>0</v>
      </c>
      <c r="G54" s="53">
        <f>E54*F54</f>
        <v>0</v>
      </c>
      <c r="M54" s="3">
        <v>2</v>
      </c>
      <c r="Y54" s="1">
        <v>7</v>
      </c>
      <c r="Z54" s="1">
        <v>1002</v>
      </c>
      <c r="AA54" s="1">
        <v>5</v>
      </c>
      <c r="AX54" s="1">
        <v>2</v>
      </c>
      <c r="AY54" s="1">
        <f>IF(AX54=1,G54,0)</f>
        <v>0</v>
      </c>
      <c r="AZ54" s="1">
        <f>IF(AX54=2,G54,0)</f>
        <v>0</v>
      </c>
      <c r="BA54" s="1">
        <f>IF(AX54=3,G54,0)</f>
        <v>0</v>
      </c>
      <c r="BB54" s="1">
        <f>IF(AX54=4,G54,0)</f>
        <v>0</v>
      </c>
      <c r="BC54" s="1">
        <f>IF(AX54=5,G54,0)</f>
        <v>0</v>
      </c>
      <c r="CX54" s="1">
        <v>0</v>
      </c>
    </row>
    <row r="55" spans="1:102" ht="12.75">
      <c r="A55" s="77">
        <v>25</v>
      </c>
      <c r="B55" s="49" t="s">
        <v>112</v>
      </c>
      <c r="C55" s="50" t="s">
        <v>113</v>
      </c>
      <c r="D55" s="51" t="s">
        <v>3</v>
      </c>
      <c r="E55" s="52">
        <v>1.2</v>
      </c>
      <c r="F55" s="52">
        <f>0.01*SUM(G32:G53)</f>
        <v>0</v>
      </c>
      <c r="G55" s="53">
        <f>E55*F55</f>
        <v>0</v>
      </c>
      <c r="M55" s="3">
        <v>2</v>
      </c>
      <c r="Y55" s="1">
        <v>7</v>
      </c>
      <c r="Z55" s="1">
        <v>1002</v>
      </c>
      <c r="AA55" s="1">
        <v>5</v>
      </c>
      <c r="AX55" s="1">
        <v>2</v>
      </c>
      <c r="AY55" s="1">
        <f>IF(AX55=1,G55,0)</f>
        <v>0</v>
      </c>
      <c r="AZ55" s="1">
        <f>IF(AX55=2,G55,0)</f>
        <v>0</v>
      </c>
      <c r="BA55" s="1">
        <f>IF(AX55=3,G55,0)</f>
        <v>0</v>
      </c>
      <c r="BB55" s="1">
        <f>IF(AX55=4,G55,0)</f>
        <v>0</v>
      </c>
      <c r="BC55" s="1">
        <f>IF(AX55=5,G55,0)</f>
        <v>0</v>
      </c>
      <c r="CX55" s="1">
        <v>0</v>
      </c>
    </row>
    <row r="56" spans="1:55" ht="12.75">
      <c r="A56" s="63"/>
      <c r="B56" s="64" t="s">
        <v>12</v>
      </c>
      <c r="C56" s="65" t="str">
        <f>CONCATENATE(B32," ",C32)</f>
        <v>732 Strojovny</v>
      </c>
      <c r="D56" s="63"/>
      <c r="E56" s="66"/>
      <c r="F56" s="66"/>
      <c r="G56" s="73">
        <f>SUM(G33:G55)</f>
        <v>0</v>
      </c>
      <c r="M56" s="3">
        <v>4</v>
      </c>
      <c r="AY56" s="4">
        <f>SUM(AY32:AY55)</f>
        <v>0</v>
      </c>
      <c r="AZ56" s="4">
        <f>SUM(AZ32:AZ55)</f>
        <v>4</v>
      </c>
      <c r="BA56" s="4">
        <f>SUM(BA32:BA55)</f>
        <v>0</v>
      </c>
      <c r="BB56" s="4">
        <f>SUM(BB32:BB55)</f>
        <v>0</v>
      </c>
      <c r="BC56" s="4">
        <f>SUM(BC32:BC55)</f>
        <v>0</v>
      </c>
    </row>
    <row r="57" spans="1:13" ht="12.75">
      <c r="A57" s="68" t="s">
        <v>11</v>
      </c>
      <c r="B57" s="69" t="s">
        <v>38</v>
      </c>
      <c r="C57" s="70" t="s">
        <v>39</v>
      </c>
      <c r="D57" s="71"/>
      <c r="E57" s="72"/>
      <c r="F57" s="72"/>
      <c r="G57" s="74"/>
      <c r="M57" s="3">
        <v>1</v>
      </c>
    </row>
    <row r="58" spans="1:102" ht="12.75">
      <c r="A58" s="48">
        <v>26</v>
      </c>
      <c r="B58" s="49" t="s">
        <v>97</v>
      </c>
      <c r="C58" s="50" t="s">
        <v>98</v>
      </c>
      <c r="D58" s="51" t="s">
        <v>20</v>
      </c>
      <c r="E58" s="52">
        <v>74</v>
      </c>
      <c r="F58" s="112"/>
      <c r="G58" s="53">
        <f aca="true" t="shared" si="2" ref="G58:G84">E58*F58</f>
        <v>0</v>
      </c>
      <c r="M58" s="3">
        <v>2</v>
      </c>
      <c r="Y58" s="1">
        <v>1</v>
      </c>
      <c r="Z58" s="1">
        <v>7</v>
      </c>
      <c r="AA58" s="1">
        <v>7</v>
      </c>
      <c r="AX58" s="1">
        <v>2</v>
      </c>
      <c r="AY58" s="1">
        <f>IF(AX58=1,#REF!,0)</f>
        <v>0</v>
      </c>
      <c r="AZ58" s="1" t="e">
        <f>IF(AX58=2,#REF!,0)</f>
        <v>#REF!</v>
      </c>
      <c r="BA58" s="1">
        <f>IF(AX58=3,#REF!,0)</f>
        <v>0</v>
      </c>
      <c r="BB58" s="1">
        <f>IF(AX58=4,#REF!,0)</f>
        <v>0</v>
      </c>
      <c r="BC58" s="1">
        <f>IF(AX58=5,#REF!,0)</f>
        <v>0</v>
      </c>
      <c r="CX58" s="1">
        <v>0.006440988</v>
      </c>
    </row>
    <row r="59" spans="1:102" ht="12.75">
      <c r="A59" s="48">
        <v>27</v>
      </c>
      <c r="B59" s="49" t="s">
        <v>128</v>
      </c>
      <c r="C59" s="50" t="s">
        <v>129</v>
      </c>
      <c r="D59" s="51" t="s">
        <v>20</v>
      </c>
      <c r="E59" s="52">
        <v>58</v>
      </c>
      <c r="F59" s="112"/>
      <c r="G59" s="53">
        <f t="shared" si="2"/>
        <v>0</v>
      </c>
      <c r="M59" s="3">
        <v>2</v>
      </c>
      <c r="Y59" s="1">
        <v>1</v>
      </c>
      <c r="Z59" s="1">
        <v>7</v>
      </c>
      <c r="AA59" s="1">
        <v>7</v>
      </c>
      <c r="AX59" s="1">
        <v>2</v>
      </c>
      <c r="AY59" s="1">
        <f>IF(AX59=1,#REF!,0)</f>
        <v>0</v>
      </c>
      <c r="AZ59" s="1" t="e">
        <f>IF(AX59=2,#REF!,0)</f>
        <v>#REF!</v>
      </c>
      <c r="BA59" s="1">
        <f>IF(AX59=3,#REF!,0)</f>
        <v>0</v>
      </c>
      <c r="BB59" s="1">
        <f>IF(AX59=4,#REF!,0)</f>
        <v>0</v>
      </c>
      <c r="BC59" s="1">
        <f>IF(AX59=5,#REF!,0)</f>
        <v>0</v>
      </c>
      <c r="CX59" s="1">
        <v>0.006440988</v>
      </c>
    </row>
    <row r="60" spans="1:102" ht="12.75">
      <c r="A60" s="48">
        <v>28</v>
      </c>
      <c r="B60" s="49" t="s">
        <v>99</v>
      </c>
      <c r="C60" s="50" t="s">
        <v>100</v>
      </c>
      <c r="D60" s="51" t="s">
        <v>20</v>
      </c>
      <c r="E60" s="52">
        <v>112</v>
      </c>
      <c r="F60" s="112"/>
      <c r="G60" s="53">
        <f t="shared" si="2"/>
        <v>0</v>
      </c>
      <c r="M60" s="3">
        <v>2</v>
      </c>
      <c r="Y60" s="1">
        <v>1</v>
      </c>
      <c r="Z60" s="1">
        <v>7</v>
      </c>
      <c r="AA60" s="1">
        <v>7</v>
      </c>
      <c r="AX60" s="1">
        <v>2</v>
      </c>
      <c r="AY60" s="1">
        <f>IF(AX60=1,#REF!,0)</f>
        <v>0</v>
      </c>
      <c r="AZ60" s="1" t="e">
        <f>IF(AX60=2,#REF!,0)</f>
        <v>#REF!</v>
      </c>
      <c r="BA60" s="1">
        <f>IF(AX60=3,#REF!,0)</f>
        <v>0</v>
      </c>
      <c r="BB60" s="1">
        <f>IF(AX60=4,#REF!,0)</f>
        <v>0</v>
      </c>
      <c r="BC60" s="1">
        <f>IF(AX60=5,#REF!,0)</f>
        <v>0</v>
      </c>
      <c r="CX60" s="1">
        <v>0.00622252</v>
      </c>
    </row>
    <row r="61" spans="1:102" ht="12.75">
      <c r="A61" s="48">
        <v>29</v>
      </c>
      <c r="B61" s="49" t="s">
        <v>130</v>
      </c>
      <c r="C61" s="50" t="s">
        <v>131</v>
      </c>
      <c r="D61" s="51" t="s">
        <v>20</v>
      </c>
      <c r="E61" s="52">
        <v>86</v>
      </c>
      <c r="F61" s="112"/>
      <c r="G61" s="53">
        <f t="shared" si="2"/>
        <v>0</v>
      </c>
      <c r="M61" s="3">
        <v>2</v>
      </c>
      <c r="Y61" s="1">
        <v>1</v>
      </c>
      <c r="Z61" s="1">
        <v>7</v>
      </c>
      <c r="AA61" s="1">
        <v>7</v>
      </c>
      <c r="AX61" s="1">
        <v>2</v>
      </c>
      <c r="AY61" s="1">
        <f>IF(AX61=1,#REF!,0)</f>
        <v>0</v>
      </c>
      <c r="AZ61" s="1" t="e">
        <f>IF(AX61=2,#REF!,0)</f>
        <v>#REF!</v>
      </c>
      <c r="BA61" s="1">
        <f>IF(AX61=3,#REF!,0)</f>
        <v>0</v>
      </c>
      <c r="BB61" s="1">
        <f>IF(AX61=4,#REF!,0)</f>
        <v>0</v>
      </c>
      <c r="BC61" s="1">
        <f>IF(AX61=5,#REF!,0)</f>
        <v>0</v>
      </c>
      <c r="CX61" s="1">
        <v>0.00081</v>
      </c>
    </row>
    <row r="62" spans="1:104" ht="12.75">
      <c r="A62" s="48">
        <v>30</v>
      </c>
      <c r="B62" s="54" t="s">
        <v>141</v>
      </c>
      <c r="C62" s="55" t="s">
        <v>142</v>
      </c>
      <c r="D62" s="56" t="s">
        <v>20</v>
      </c>
      <c r="E62" s="57">
        <v>22</v>
      </c>
      <c r="F62" s="113"/>
      <c r="G62" s="58">
        <f t="shared" si="2"/>
        <v>0</v>
      </c>
      <c r="O62" s="3">
        <v>2</v>
      </c>
      <c r="AA62" s="1">
        <v>1</v>
      </c>
      <c r="AB62" s="1">
        <v>7</v>
      </c>
      <c r="AC62" s="1">
        <v>7</v>
      </c>
      <c r="AZ62" s="1">
        <v>2</v>
      </c>
      <c r="BA62" s="1">
        <f>IF(AZ62=1,G62,0)</f>
        <v>0</v>
      </c>
      <c r="BB62" s="1">
        <f>IF(AZ62=2,G62,0)</f>
        <v>0</v>
      </c>
      <c r="BC62" s="1">
        <f>IF(AZ62=3,G62,0)</f>
        <v>0</v>
      </c>
      <c r="BD62" s="1">
        <f>IF(AZ62=4,G62,0)</f>
        <v>0</v>
      </c>
      <c r="BE62" s="1">
        <f>IF(AZ62=5,G62,0)</f>
        <v>0</v>
      </c>
      <c r="CZ62" s="1">
        <v>0.00705</v>
      </c>
    </row>
    <row r="63" spans="1:104" ht="12.75">
      <c r="A63" s="48">
        <v>31</v>
      </c>
      <c r="B63" s="54" t="s">
        <v>143</v>
      </c>
      <c r="C63" s="55" t="s">
        <v>144</v>
      </c>
      <c r="D63" s="56" t="s">
        <v>20</v>
      </c>
      <c r="E63" s="57">
        <v>25</v>
      </c>
      <c r="F63" s="113"/>
      <c r="G63" s="58">
        <f t="shared" si="2"/>
        <v>0</v>
      </c>
      <c r="O63" s="3">
        <v>2</v>
      </c>
      <c r="AA63" s="1">
        <v>1</v>
      </c>
      <c r="AB63" s="1">
        <v>7</v>
      </c>
      <c r="AC63" s="1">
        <v>7</v>
      </c>
      <c r="AZ63" s="1">
        <v>2</v>
      </c>
      <c r="BA63" s="1">
        <f>IF(AZ63=1,G63,0)</f>
        <v>0</v>
      </c>
      <c r="BB63" s="1">
        <f>IF(AZ63=2,G63,0)</f>
        <v>0</v>
      </c>
      <c r="BC63" s="1">
        <f>IF(AZ63=3,G63,0)</f>
        <v>0</v>
      </c>
      <c r="BD63" s="1">
        <f>IF(AZ63=4,G63,0)</f>
        <v>0</v>
      </c>
      <c r="BE63" s="1">
        <f>IF(AZ63=5,G63,0)</f>
        <v>0</v>
      </c>
      <c r="CZ63" s="1">
        <v>0.00876</v>
      </c>
    </row>
    <row r="64" spans="1:104" ht="12.75">
      <c r="A64" s="48">
        <v>32</v>
      </c>
      <c r="B64" s="54" t="s">
        <v>40</v>
      </c>
      <c r="C64" s="55" t="s">
        <v>145</v>
      </c>
      <c r="D64" s="56" t="s">
        <v>20</v>
      </c>
      <c r="E64" s="57">
        <f>SUM(E58:E63)</f>
        <v>377</v>
      </c>
      <c r="F64" s="113"/>
      <c r="G64" s="58">
        <f t="shared" si="2"/>
        <v>0</v>
      </c>
      <c r="O64" s="3">
        <v>2</v>
      </c>
      <c r="AA64" s="1">
        <v>1</v>
      </c>
      <c r="AB64" s="1">
        <v>7</v>
      </c>
      <c r="AC64" s="1">
        <v>7</v>
      </c>
      <c r="AZ64" s="1">
        <v>2</v>
      </c>
      <c r="BA64" s="1">
        <f>IF(AZ64=1,G64,0)</f>
        <v>0</v>
      </c>
      <c r="BB64" s="1">
        <f>IF(AZ64=2,G64,0)</f>
        <v>0</v>
      </c>
      <c r="BC64" s="1">
        <f>IF(AZ64=3,G64,0)</f>
        <v>0</v>
      </c>
      <c r="BD64" s="1">
        <f>IF(AZ64=4,G64,0)</f>
        <v>0</v>
      </c>
      <c r="BE64" s="1">
        <f>IF(AZ64=5,G64,0)</f>
        <v>0</v>
      </c>
      <c r="CZ64" s="1">
        <v>0.00604</v>
      </c>
    </row>
    <row r="65" spans="1:102" ht="12.75">
      <c r="A65" s="48">
        <v>33</v>
      </c>
      <c r="B65" s="49" t="s">
        <v>40</v>
      </c>
      <c r="C65" s="50" t="s">
        <v>115</v>
      </c>
      <c r="D65" s="51" t="s">
        <v>36</v>
      </c>
      <c r="E65" s="52">
        <v>24</v>
      </c>
      <c r="F65" s="112"/>
      <c r="G65" s="53">
        <f t="shared" si="2"/>
        <v>0</v>
      </c>
      <c r="M65" s="3">
        <v>2</v>
      </c>
      <c r="Y65" s="1">
        <v>1</v>
      </c>
      <c r="Z65" s="1">
        <v>7</v>
      </c>
      <c r="AA65" s="1">
        <v>7</v>
      </c>
      <c r="AX65" s="1">
        <v>2</v>
      </c>
      <c r="AY65" s="1">
        <f>IF(AX65=1,#REF!,0)</f>
        <v>0</v>
      </c>
      <c r="AZ65" s="1" t="e">
        <f>IF(AX65=2,#REF!,0)</f>
        <v>#REF!</v>
      </c>
      <c r="BA65" s="1">
        <f>IF(AX65=3,#REF!,0)</f>
        <v>0</v>
      </c>
      <c r="BB65" s="1">
        <f>IF(AX65=4,#REF!,0)</f>
        <v>0</v>
      </c>
      <c r="BC65" s="1">
        <f>IF(AX65=5,#REF!,0)</f>
        <v>0</v>
      </c>
      <c r="CX65" s="1">
        <v>0.00081</v>
      </c>
    </row>
    <row r="66" spans="1:102" ht="12.75">
      <c r="A66" s="48">
        <v>34</v>
      </c>
      <c r="B66" s="49" t="s">
        <v>114</v>
      </c>
      <c r="C66" s="50" t="s">
        <v>177</v>
      </c>
      <c r="D66" s="51" t="s">
        <v>20</v>
      </c>
      <c r="E66" s="52">
        <v>4854</v>
      </c>
      <c r="F66" s="112"/>
      <c r="G66" s="53">
        <f t="shared" si="2"/>
        <v>0</v>
      </c>
      <c r="M66" s="3">
        <v>2</v>
      </c>
      <c r="Y66" s="1">
        <v>1</v>
      </c>
      <c r="Z66" s="1">
        <v>7</v>
      </c>
      <c r="AA66" s="1">
        <v>7</v>
      </c>
      <c r="AX66" s="1">
        <v>2</v>
      </c>
      <c r="AY66" s="1">
        <f>IF(AX66=1,#REF!,0)</f>
        <v>0</v>
      </c>
      <c r="AZ66" s="1" t="e">
        <f>IF(AX66=2,#REF!,0)</f>
        <v>#REF!</v>
      </c>
      <c r="BA66" s="1">
        <f>IF(AX66=3,#REF!,0)</f>
        <v>0</v>
      </c>
      <c r="BB66" s="1">
        <f>IF(AX66=4,#REF!,0)</f>
        <v>0</v>
      </c>
      <c r="BC66" s="1">
        <f>IF(AX66=5,#REF!,0)</f>
        <v>0</v>
      </c>
      <c r="CX66" s="1">
        <v>0.00081</v>
      </c>
    </row>
    <row r="67" spans="1:13" ht="12.75">
      <c r="A67" s="48">
        <v>35</v>
      </c>
      <c r="B67" s="49" t="s">
        <v>120</v>
      </c>
      <c r="C67" s="50" t="s">
        <v>178</v>
      </c>
      <c r="D67" s="51" t="s">
        <v>20</v>
      </c>
      <c r="E67" s="52">
        <v>4854</v>
      </c>
      <c r="F67" s="112"/>
      <c r="G67" s="53">
        <f t="shared" si="2"/>
        <v>0</v>
      </c>
      <c r="M67" s="3"/>
    </row>
    <row r="68" spans="1:102" ht="12.75">
      <c r="A68" s="48">
        <v>36</v>
      </c>
      <c r="B68" s="49" t="s">
        <v>114</v>
      </c>
      <c r="C68" s="50" t="s">
        <v>179</v>
      </c>
      <c r="D68" s="51" t="s">
        <v>20</v>
      </c>
      <c r="E68" s="52">
        <v>241</v>
      </c>
      <c r="F68" s="112"/>
      <c r="G68" s="53">
        <f t="shared" si="2"/>
        <v>0</v>
      </c>
      <c r="M68" s="3">
        <v>2</v>
      </c>
      <c r="Y68" s="1">
        <v>1</v>
      </c>
      <c r="Z68" s="1">
        <v>7</v>
      </c>
      <c r="AA68" s="1">
        <v>7</v>
      </c>
      <c r="AX68" s="1">
        <v>2</v>
      </c>
      <c r="AY68" s="1">
        <f>IF(AX68=1,#REF!,0)</f>
        <v>0</v>
      </c>
      <c r="AZ68" s="1" t="e">
        <f>IF(AX68=2,#REF!,0)</f>
        <v>#REF!</v>
      </c>
      <c r="BA68" s="1">
        <f>IF(AX68=3,#REF!,0)</f>
        <v>0</v>
      </c>
      <c r="BB68" s="1">
        <f>IF(AX68=4,#REF!,0)</f>
        <v>0</v>
      </c>
      <c r="BC68" s="1">
        <f>IF(AX68=5,#REF!,0)</f>
        <v>0</v>
      </c>
      <c r="CX68" s="1">
        <v>0.00081</v>
      </c>
    </row>
    <row r="69" spans="1:102" ht="12.75">
      <c r="A69" s="48">
        <v>37</v>
      </c>
      <c r="B69" s="49" t="s">
        <v>114</v>
      </c>
      <c r="C69" s="50" t="s">
        <v>180</v>
      </c>
      <c r="D69" s="51" t="s">
        <v>36</v>
      </c>
      <c r="E69" s="52">
        <v>36</v>
      </c>
      <c r="F69" s="112"/>
      <c r="G69" s="53">
        <f t="shared" si="2"/>
        <v>0</v>
      </c>
      <c r="M69" s="3">
        <v>2</v>
      </c>
      <c r="Y69" s="1">
        <v>1</v>
      </c>
      <c r="Z69" s="1">
        <v>7</v>
      </c>
      <c r="AA69" s="1">
        <v>7</v>
      </c>
      <c r="AX69" s="1">
        <v>2</v>
      </c>
      <c r="AY69" s="1">
        <f>IF(AX69=1,#REF!,0)</f>
        <v>0</v>
      </c>
      <c r="AZ69" s="1" t="e">
        <f>IF(AX69=2,#REF!,0)</f>
        <v>#REF!</v>
      </c>
      <c r="BA69" s="1">
        <f>IF(AX69=3,#REF!,0)</f>
        <v>0</v>
      </c>
      <c r="BB69" s="1">
        <f>IF(AX69=4,#REF!,0)</f>
        <v>0</v>
      </c>
      <c r="BC69" s="1">
        <f>IF(AX69=5,#REF!,0)</f>
        <v>0</v>
      </c>
      <c r="CX69" s="1">
        <v>0.00081</v>
      </c>
    </row>
    <row r="70" spans="1:102" ht="12.75">
      <c r="A70" s="48">
        <v>38</v>
      </c>
      <c r="B70" s="49" t="s">
        <v>116</v>
      </c>
      <c r="C70" s="50" t="s">
        <v>181</v>
      </c>
      <c r="D70" s="51" t="s">
        <v>36</v>
      </c>
      <c r="E70" s="52">
        <v>32</v>
      </c>
      <c r="F70" s="112"/>
      <c r="G70" s="53">
        <f t="shared" si="2"/>
        <v>0</v>
      </c>
      <c r="M70" s="3">
        <v>2</v>
      </c>
      <c r="Y70" s="1">
        <v>1</v>
      </c>
      <c r="Z70" s="1">
        <v>7</v>
      </c>
      <c r="AA70" s="1">
        <v>7</v>
      </c>
      <c r="AX70" s="1">
        <v>2</v>
      </c>
      <c r="AY70" s="1">
        <f>IF(AX70=1,#REF!,0)</f>
        <v>0</v>
      </c>
      <c r="AZ70" s="1" t="e">
        <f>IF(AX70=2,#REF!,0)</f>
        <v>#REF!</v>
      </c>
      <c r="BA70" s="1">
        <f>IF(AX70=3,#REF!,0)</f>
        <v>0</v>
      </c>
      <c r="BB70" s="1">
        <f>IF(AX70=4,#REF!,0)</f>
        <v>0</v>
      </c>
      <c r="BC70" s="1">
        <f>IF(AX70=5,#REF!,0)</f>
        <v>0</v>
      </c>
      <c r="CX70" s="1">
        <v>5E-05</v>
      </c>
    </row>
    <row r="71" spans="1:102" ht="12.75">
      <c r="A71" s="48">
        <v>39</v>
      </c>
      <c r="B71" s="49" t="s">
        <v>114</v>
      </c>
      <c r="C71" s="50" t="s">
        <v>182</v>
      </c>
      <c r="D71" s="51" t="s">
        <v>65</v>
      </c>
      <c r="E71" s="52">
        <v>622</v>
      </c>
      <c r="F71" s="112"/>
      <c r="G71" s="53">
        <f t="shared" si="2"/>
        <v>0</v>
      </c>
      <c r="M71" s="3">
        <v>2</v>
      </c>
      <c r="Y71" s="1">
        <v>1</v>
      </c>
      <c r="Z71" s="1">
        <v>7</v>
      </c>
      <c r="AA71" s="1">
        <v>7</v>
      </c>
      <c r="AX71" s="1">
        <v>2</v>
      </c>
      <c r="AY71" s="1">
        <f>IF(AX71=1,#REF!,0)</f>
        <v>0</v>
      </c>
      <c r="AZ71" s="1" t="e">
        <f>IF(AX71=2,#REF!,0)</f>
        <v>#REF!</v>
      </c>
      <c r="BA71" s="1">
        <f>IF(AX71=3,#REF!,0)</f>
        <v>0</v>
      </c>
      <c r="BB71" s="1">
        <f>IF(AX71=4,#REF!,0)</f>
        <v>0</v>
      </c>
      <c r="BC71" s="1">
        <f>IF(AX71=5,#REF!,0)</f>
        <v>0</v>
      </c>
      <c r="CX71" s="1">
        <v>0.00081</v>
      </c>
    </row>
    <row r="72" spans="1:102" ht="12.75">
      <c r="A72" s="48">
        <v>40</v>
      </c>
      <c r="B72" s="49" t="s">
        <v>114</v>
      </c>
      <c r="C72" s="50" t="s">
        <v>117</v>
      </c>
      <c r="D72" s="51" t="s">
        <v>65</v>
      </c>
      <c r="E72" s="52">
        <v>13</v>
      </c>
      <c r="F72" s="112"/>
      <c r="G72" s="53">
        <f t="shared" si="2"/>
        <v>0</v>
      </c>
      <c r="M72" s="3">
        <v>2</v>
      </c>
      <c r="Y72" s="1">
        <v>1</v>
      </c>
      <c r="Z72" s="1">
        <v>7</v>
      </c>
      <c r="AA72" s="1">
        <v>7</v>
      </c>
      <c r="AX72" s="1">
        <v>2</v>
      </c>
      <c r="AY72" s="1">
        <f>IF(AX72=1,#REF!,0)</f>
        <v>0</v>
      </c>
      <c r="AZ72" s="1" t="e">
        <f>IF(AX72=2,#REF!,0)</f>
        <v>#REF!</v>
      </c>
      <c r="BA72" s="1">
        <f>IF(AX72=3,#REF!,0)</f>
        <v>0</v>
      </c>
      <c r="BB72" s="1">
        <f>IF(AX72=4,#REF!,0)</f>
        <v>0</v>
      </c>
      <c r="BC72" s="1">
        <f>IF(AX72=5,#REF!,0)</f>
        <v>0</v>
      </c>
      <c r="CX72" s="1">
        <v>0.00081</v>
      </c>
    </row>
    <row r="73" spans="1:102" ht="12.75">
      <c r="A73" s="48">
        <v>41</v>
      </c>
      <c r="B73" s="49" t="s">
        <v>114</v>
      </c>
      <c r="C73" s="50" t="s">
        <v>183</v>
      </c>
      <c r="D73" s="51" t="s">
        <v>20</v>
      </c>
      <c r="E73" s="52">
        <v>684</v>
      </c>
      <c r="F73" s="112"/>
      <c r="G73" s="53">
        <f t="shared" si="2"/>
        <v>0</v>
      </c>
      <c r="M73" s="3">
        <v>2</v>
      </c>
      <c r="Y73" s="1">
        <v>1</v>
      </c>
      <c r="Z73" s="1">
        <v>7</v>
      </c>
      <c r="AA73" s="1">
        <v>7</v>
      </c>
      <c r="AX73" s="1">
        <v>2</v>
      </c>
      <c r="AY73" s="1">
        <f>IF(AX73=1,#REF!,0)</f>
        <v>0</v>
      </c>
      <c r="AZ73" s="1" t="e">
        <f>IF(AX73=2,#REF!,0)</f>
        <v>#REF!</v>
      </c>
      <c r="BA73" s="1">
        <f>IF(AX73=3,#REF!,0)</f>
        <v>0</v>
      </c>
      <c r="BB73" s="1">
        <f>IF(AX73=4,#REF!,0)</f>
        <v>0</v>
      </c>
      <c r="BC73" s="1">
        <f>IF(AX73=5,#REF!,0)</f>
        <v>0</v>
      </c>
      <c r="CX73" s="1">
        <v>0.00081</v>
      </c>
    </row>
    <row r="74" spans="1:102" ht="12.75">
      <c r="A74" s="48">
        <v>42</v>
      </c>
      <c r="B74" s="49" t="s">
        <v>114</v>
      </c>
      <c r="C74" s="50" t="s">
        <v>184</v>
      </c>
      <c r="D74" s="51" t="s">
        <v>76</v>
      </c>
      <c r="E74" s="52">
        <v>107</v>
      </c>
      <c r="F74" s="112"/>
      <c r="G74" s="53">
        <f t="shared" si="2"/>
        <v>0</v>
      </c>
      <c r="M74" s="3">
        <v>2</v>
      </c>
      <c r="Y74" s="1">
        <v>1</v>
      </c>
      <c r="Z74" s="1">
        <v>7</v>
      </c>
      <c r="AA74" s="1">
        <v>7</v>
      </c>
      <c r="AX74" s="1">
        <v>2</v>
      </c>
      <c r="AY74" s="1">
        <f>IF(AX74=1,#REF!,0)</f>
        <v>0</v>
      </c>
      <c r="AZ74" s="1" t="e">
        <f>IF(AX74=2,#REF!,0)</f>
        <v>#REF!</v>
      </c>
      <c r="BA74" s="1">
        <f>IF(AX74=3,#REF!,0)</f>
        <v>0</v>
      </c>
      <c r="BB74" s="1">
        <f>IF(AX74=4,#REF!,0)</f>
        <v>0</v>
      </c>
      <c r="BC74" s="1">
        <f>IF(AX74=5,#REF!,0)</f>
        <v>0</v>
      </c>
      <c r="CX74" s="1">
        <v>0.00081</v>
      </c>
    </row>
    <row r="75" spans="1:10" s="12" customFormat="1" ht="12.75">
      <c r="A75" s="48">
        <v>43</v>
      </c>
      <c r="B75" s="82" t="s">
        <v>116</v>
      </c>
      <c r="C75" s="83" t="s">
        <v>185</v>
      </c>
      <c r="D75" s="84" t="s">
        <v>37</v>
      </c>
      <c r="E75" s="85">
        <v>1</v>
      </c>
      <c r="F75" s="114"/>
      <c r="G75" s="86">
        <f t="shared" si="2"/>
        <v>0</v>
      </c>
      <c r="J75" s="13"/>
    </row>
    <row r="76" spans="1:10" s="12" customFormat="1" ht="12.75">
      <c r="A76" s="48">
        <v>44</v>
      </c>
      <c r="B76" s="82" t="s">
        <v>116</v>
      </c>
      <c r="C76" s="83" t="s">
        <v>186</v>
      </c>
      <c r="D76" s="84" t="s">
        <v>37</v>
      </c>
      <c r="E76" s="85">
        <v>2</v>
      </c>
      <c r="F76" s="114"/>
      <c r="G76" s="86">
        <f t="shared" si="2"/>
        <v>0</v>
      </c>
      <c r="J76" s="13"/>
    </row>
    <row r="77" spans="1:10" s="12" customFormat="1" ht="12.75">
      <c r="A77" s="48">
        <v>45</v>
      </c>
      <c r="B77" s="82" t="s">
        <v>116</v>
      </c>
      <c r="C77" s="83" t="s">
        <v>188</v>
      </c>
      <c r="D77" s="84" t="s">
        <v>37</v>
      </c>
      <c r="E77" s="85">
        <v>1</v>
      </c>
      <c r="F77" s="114"/>
      <c r="G77" s="86">
        <f t="shared" si="2"/>
        <v>0</v>
      </c>
      <c r="J77" s="13"/>
    </row>
    <row r="78" spans="1:10" s="12" customFormat="1" ht="12.75">
      <c r="A78" s="48">
        <v>46</v>
      </c>
      <c r="B78" s="82" t="s">
        <v>116</v>
      </c>
      <c r="C78" s="83" t="s">
        <v>187</v>
      </c>
      <c r="D78" s="84" t="s">
        <v>37</v>
      </c>
      <c r="E78" s="85">
        <v>4</v>
      </c>
      <c r="F78" s="114"/>
      <c r="G78" s="86">
        <f t="shared" si="2"/>
        <v>0</v>
      </c>
      <c r="J78" s="13"/>
    </row>
    <row r="79" spans="1:10" s="12" customFormat="1" ht="12.75">
      <c r="A79" s="48">
        <v>47</v>
      </c>
      <c r="B79" s="82" t="s">
        <v>116</v>
      </c>
      <c r="C79" s="83" t="s">
        <v>189</v>
      </c>
      <c r="D79" s="84" t="s">
        <v>37</v>
      </c>
      <c r="E79" s="85">
        <v>3</v>
      </c>
      <c r="F79" s="114"/>
      <c r="G79" s="86">
        <f t="shared" si="2"/>
        <v>0</v>
      </c>
      <c r="J79" s="13"/>
    </row>
    <row r="80" spans="1:10" s="12" customFormat="1" ht="12.75">
      <c r="A80" s="48">
        <v>48</v>
      </c>
      <c r="B80" s="82" t="s">
        <v>116</v>
      </c>
      <c r="C80" s="83" t="s">
        <v>190</v>
      </c>
      <c r="D80" s="84" t="s">
        <v>37</v>
      </c>
      <c r="E80" s="85">
        <v>5</v>
      </c>
      <c r="F80" s="114"/>
      <c r="G80" s="86">
        <f t="shared" si="2"/>
        <v>0</v>
      </c>
      <c r="J80" s="13"/>
    </row>
    <row r="81" spans="1:10" s="12" customFormat="1" ht="12.75">
      <c r="A81" s="48">
        <v>49</v>
      </c>
      <c r="B81" s="82" t="s">
        <v>116</v>
      </c>
      <c r="C81" s="83" t="s">
        <v>226</v>
      </c>
      <c r="D81" s="84" t="s">
        <v>37</v>
      </c>
      <c r="E81" s="85">
        <v>8</v>
      </c>
      <c r="F81" s="114"/>
      <c r="G81" s="86">
        <f>E81*F81</f>
        <v>0</v>
      </c>
      <c r="J81" s="13"/>
    </row>
    <row r="82" spans="1:102" ht="12.75">
      <c r="A82" s="48">
        <v>50</v>
      </c>
      <c r="B82" s="49" t="s">
        <v>40</v>
      </c>
      <c r="C82" s="50" t="s">
        <v>119</v>
      </c>
      <c r="D82" s="51" t="s">
        <v>20</v>
      </c>
      <c r="E82" s="52">
        <f>E64+E66</f>
        <v>5231</v>
      </c>
      <c r="F82" s="112"/>
      <c r="G82" s="53">
        <f t="shared" si="2"/>
        <v>0</v>
      </c>
      <c r="M82" s="3">
        <v>2</v>
      </c>
      <c r="Y82" s="1">
        <v>1</v>
      </c>
      <c r="Z82" s="1">
        <v>7</v>
      </c>
      <c r="AA82" s="1">
        <v>7</v>
      </c>
      <c r="AX82" s="1">
        <v>2</v>
      </c>
      <c r="AY82" s="1">
        <f>IF(AX82=1,#REF!,0)</f>
        <v>0</v>
      </c>
      <c r="AZ82" s="1" t="e">
        <f>IF(AX82=2,#REF!,0)</f>
        <v>#REF!</v>
      </c>
      <c r="BA82" s="1">
        <f>IF(AX82=3,#REF!,0)</f>
        <v>0</v>
      </c>
      <c r="BB82" s="1">
        <f>IF(AX82=4,#REF!,0)</f>
        <v>0</v>
      </c>
      <c r="BC82" s="1">
        <f>IF(AX82=5,#REF!,0)</f>
        <v>0</v>
      </c>
      <c r="CX82" s="1">
        <v>3E-05</v>
      </c>
    </row>
    <row r="83" spans="1:102" ht="12.75">
      <c r="A83" s="48">
        <v>51</v>
      </c>
      <c r="B83" s="49" t="s">
        <v>41</v>
      </c>
      <c r="C83" s="50" t="s">
        <v>42</v>
      </c>
      <c r="D83" s="51" t="s">
        <v>3</v>
      </c>
      <c r="E83" s="52">
        <v>3.96</v>
      </c>
      <c r="F83" s="52">
        <f>0.01*SUM(G57:G82)</f>
        <v>0</v>
      </c>
      <c r="G83" s="53">
        <f t="shared" si="2"/>
        <v>0</v>
      </c>
      <c r="M83" s="3">
        <v>2</v>
      </c>
      <c r="Y83" s="1">
        <v>1</v>
      </c>
      <c r="Z83" s="1">
        <v>7</v>
      </c>
      <c r="AA83" s="1">
        <v>7</v>
      </c>
      <c r="AX83" s="1">
        <v>2</v>
      </c>
      <c r="AY83" s="1">
        <f>IF(AX83=1,#REF!,0)</f>
        <v>0</v>
      </c>
      <c r="AZ83" s="1" t="e">
        <f>IF(AX83=2,#REF!,0)</f>
        <v>#REF!</v>
      </c>
      <c r="BA83" s="1">
        <f>IF(AX83=3,#REF!,0)</f>
        <v>0</v>
      </c>
      <c r="BB83" s="1">
        <f>IF(AX83=4,#REF!,0)</f>
        <v>0</v>
      </c>
      <c r="BC83" s="1">
        <f>IF(AX83=5,#REF!,0)</f>
        <v>0</v>
      </c>
      <c r="CX83" s="1">
        <v>4E-05</v>
      </c>
    </row>
    <row r="84" spans="1:102" ht="12.75">
      <c r="A84" s="48">
        <v>52</v>
      </c>
      <c r="B84" s="49" t="s">
        <v>43</v>
      </c>
      <c r="C84" s="50" t="s">
        <v>44</v>
      </c>
      <c r="D84" s="51" t="s">
        <v>3</v>
      </c>
      <c r="E84" s="52">
        <v>1.8</v>
      </c>
      <c r="F84" s="52">
        <f>0.01*SUM(G58:G82)</f>
        <v>0</v>
      </c>
      <c r="G84" s="53">
        <f t="shared" si="2"/>
        <v>0</v>
      </c>
      <c r="M84" s="3">
        <v>2</v>
      </c>
      <c r="Y84" s="1">
        <v>1</v>
      </c>
      <c r="Z84" s="1">
        <v>7</v>
      </c>
      <c r="AA84" s="1">
        <v>7</v>
      </c>
      <c r="AX84" s="1">
        <v>2</v>
      </c>
      <c r="AY84" s="1">
        <f>IF(AX84=1,#REF!,0)</f>
        <v>0</v>
      </c>
      <c r="AZ84" s="1" t="e">
        <f>IF(AX84=2,#REF!,0)</f>
        <v>#REF!</v>
      </c>
      <c r="BA84" s="1">
        <f>IF(AX84=3,#REF!,0)</f>
        <v>0</v>
      </c>
      <c r="BB84" s="1">
        <f>IF(AX84=4,#REF!,0)</f>
        <v>0</v>
      </c>
      <c r="BC84" s="1">
        <f>IF(AX84=5,#REF!,0)</f>
        <v>0</v>
      </c>
      <c r="CX84" s="1">
        <v>4E-05</v>
      </c>
    </row>
    <row r="85" spans="1:102" ht="12.75">
      <c r="A85" s="48" t="s">
        <v>1</v>
      </c>
      <c r="B85" s="64" t="s">
        <v>12</v>
      </c>
      <c r="C85" s="65" t="str">
        <f>CONCATENATE(B57," ",C57)</f>
        <v>733 Rozvod potrubí</v>
      </c>
      <c r="D85" s="63"/>
      <c r="E85" s="66"/>
      <c r="F85" s="66"/>
      <c r="G85" s="73">
        <f>SUM(G58:G84)</f>
        <v>0</v>
      </c>
      <c r="M85" s="3">
        <v>2</v>
      </c>
      <c r="Y85" s="1">
        <v>1</v>
      </c>
      <c r="Z85" s="1">
        <v>7</v>
      </c>
      <c r="AA85" s="1">
        <v>7</v>
      </c>
      <c r="AX85" s="1">
        <v>2</v>
      </c>
      <c r="AY85" s="1">
        <f>IF(AX85=1,#REF!,0)</f>
        <v>0</v>
      </c>
      <c r="AZ85" s="1" t="e">
        <f>IF(AX85=2,#REF!,0)</f>
        <v>#REF!</v>
      </c>
      <c r="BA85" s="1">
        <f>IF(AX85=3,#REF!,0)</f>
        <v>0</v>
      </c>
      <c r="BB85" s="1">
        <f>IF(AX85=4,#REF!,0)</f>
        <v>0</v>
      </c>
      <c r="BC85" s="1">
        <f>IF(AX85=5,#REF!,0)</f>
        <v>0</v>
      </c>
      <c r="CX85" s="1">
        <v>0.00017</v>
      </c>
    </row>
    <row r="86" spans="1:102" ht="12.75">
      <c r="A86" s="68" t="s">
        <v>11</v>
      </c>
      <c r="B86" s="69" t="s">
        <v>45</v>
      </c>
      <c r="C86" s="70" t="s">
        <v>46</v>
      </c>
      <c r="D86" s="71"/>
      <c r="E86" s="72"/>
      <c r="F86" s="72"/>
      <c r="G86" s="74"/>
      <c r="M86" s="3">
        <v>2</v>
      </c>
      <c r="Y86" s="1">
        <v>1</v>
      </c>
      <c r="Z86" s="1">
        <v>7</v>
      </c>
      <c r="AA86" s="1">
        <v>7</v>
      </c>
      <c r="AX86" s="1">
        <v>2</v>
      </c>
      <c r="AY86" s="1">
        <f>IF(AX86=1,#REF!,0)</f>
        <v>0</v>
      </c>
      <c r="AZ86" s="1" t="e">
        <f>IF(AX86=2,#REF!,0)</f>
        <v>#REF!</v>
      </c>
      <c r="BA86" s="1">
        <f>IF(AX86=3,#REF!,0)</f>
        <v>0</v>
      </c>
      <c r="BB86" s="1">
        <f>IF(AX86=4,#REF!,0)</f>
        <v>0</v>
      </c>
      <c r="BC86" s="1">
        <f>IF(AX86=5,#REF!,0)</f>
        <v>0</v>
      </c>
      <c r="CX86" s="1">
        <v>0.00033</v>
      </c>
    </row>
    <row r="87" spans="1:102" ht="12.75">
      <c r="A87" s="48">
        <v>53</v>
      </c>
      <c r="B87" s="49" t="s">
        <v>47</v>
      </c>
      <c r="C87" s="50" t="s">
        <v>48</v>
      </c>
      <c r="D87" s="51" t="s">
        <v>36</v>
      </c>
      <c r="E87" s="52">
        <v>8</v>
      </c>
      <c r="F87" s="112"/>
      <c r="G87" s="53">
        <f aca="true" t="shared" si="3" ref="G87:G121">E87*F87</f>
        <v>0</v>
      </c>
      <c r="M87" s="3">
        <v>2</v>
      </c>
      <c r="Y87" s="1">
        <v>1</v>
      </c>
      <c r="Z87" s="1">
        <v>7</v>
      </c>
      <c r="AA87" s="1">
        <v>7</v>
      </c>
      <c r="AX87" s="1">
        <v>2</v>
      </c>
      <c r="AY87" s="1">
        <f>IF(AX87=1,#REF!,0)</f>
        <v>0</v>
      </c>
      <c r="AZ87" s="1" t="e">
        <f>IF(AX87=2,#REF!,0)</f>
        <v>#REF!</v>
      </c>
      <c r="BA87" s="1">
        <f>IF(AX87=3,#REF!,0)</f>
        <v>0</v>
      </c>
      <c r="BB87" s="1">
        <f>IF(AX87=4,#REF!,0)</f>
        <v>0</v>
      </c>
      <c r="BC87" s="1">
        <f>IF(AX87=5,#REF!,0)</f>
        <v>0</v>
      </c>
      <c r="CX87" s="1">
        <v>0.00032</v>
      </c>
    </row>
    <row r="88" spans="1:102" ht="12.75">
      <c r="A88" s="48">
        <v>54</v>
      </c>
      <c r="B88" s="49" t="s">
        <v>94</v>
      </c>
      <c r="C88" s="50" t="s">
        <v>95</v>
      </c>
      <c r="D88" s="51" t="s">
        <v>36</v>
      </c>
      <c r="E88" s="52">
        <v>6</v>
      </c>
      <c r="F88" s="112"/>
      <c r="G88" s="53">
        <f t="shared" si="3"/>
        <v>0</v>
      </c>
      <c r="M88" s="3">
        <v>2</v>
      </c>
      <c r="Y88" s="1">
        <v>1</v>
      </c>
      <c r="Z88" s="1">
        <v>7</v>
      </c>
      <c r="AA88" s="1">
        <v>7</v>
      </c>
      <c r="AX88" s="1">
        <v>2</v>
      </c>
      <c r="AY88" s="1">
        <f>IF(AX88=1,#REF!,0)</f>
        <v>0</v>
      </c>
      <c r="AZ88" s="1" t="e">
        <f>IF(AX88=2,#REF!,0)</f>
        <v>#REF!</v>
      </c>
      <c r="BA88" s="1">
        <f>IF(AX88=3,#REF!,0)</f>
        <v>0</v>
      </c>
      <c r="BB88" s="1">
        <f>IF(AX88=4,#REF!,0)</f>
        <v>0</v>
      </c>
      <c r="BC88" s="1">
        <f>IF(AX88=5,#REF!,0)</f>
        <v>0</v>
      </c>
      <c r="CX88" s="1">
        <v>0.00032</v>
      </c>
    </row>
    <row r="89" spans="1:102" ht="12.75">
      <c r="A89" s="48">
        <v>55</v>
      </c>
      <c r="B89" s="49" t="s">
        <v>49</v>
      </c>
      <c r="C89" s="50" t="s">
        <v>50</v>
      </c>
      <c r="D89" s="51" t="s">
        <v>36</v>
      </c>
      <c r="E89" s="52">
        <v>48</v>
      </c>
      <c r="F89" s="112"/>
      <c r="G89" s="53">
        <f t="shared" si="3"/>
        <v>0</v>
      </c>
      <c r="M89" s="3">
        <v>2</v>
      </c>
      <c r="Y89" s="1">
        <v>1</v>
      </c>
      <c r="Z89" s="1">
        <v>7</v>
      </c>
      <c r="AA89" s="1">
        <v>7</v>
      </c>
      <c r="AX89" s="1">
        <v>2</v>
      </c>
      <c r="AY89" s="1">
        <f>IF(AX89=1,#REF!,0)</f>
        <v>0</v>
      </c>
      <c r="AZ89" s="1" t="e">
        <f>IF(AX89=2,#REF!,0)</f>
        <v>#REF!</v>
      </c>
      <c r="BA89" s="1">
        <f>IF(AX89=3,#REF!,0)</f>
        <v>0</v>
      </c>
      <c r="BB89" s="1">
        <f>IF(AX89=4,#REF!,0)</f>
        <v>0</v>
      </c>
      <c r="BC89" s="1">
        <f>IF(AX89=5,#REF!,0)</f>
        <v>0</v>
      </c>
      <c r="CX89" s="1">
        <v>0.0001</v>
      </c>
    </row>
    <row r="90" spans="1:102" ht="12.75">
      <c r="A90" s="48">
        <v>56</v>
      </c>
      <c r="B90" s="49" t="s">
        <v>123</v>
      </c>
      <c r="C90" s="50" t="s">
        <v>124</v>
      </c>
      <c r="D90" s="51" t="s">
        <v>36</v>
      </c>
      <c r="E90" s="52">
        <v>4</v>
      </c>
      <c r="F90" s="112"/>
      <c r="G90" s="53">
        <f t="shared" si="3"/>
        <v>0</v>
      </c>
      <c r="M90" s="3">
        <v>2</v>
      </c>
      <c r="Y90" s="1">
        <v>1</v>
      </c>
      <c r="Z90" s="1">
        <v>7</v>
      </c>
      <c r="AA90" s="1">
        <v>7</v>
      </c>
      <c r="AX90" s="1">
        <v>2</v>
      </c>
      <c r="AY90" s="1">
        <f>IF(AX90=1,#REF!,0)</f>
        <v>0</v>
      </c>
      <c r="AZ90" s="1" t="e">
        <f>IF(AX90=2,#REF!,0)</f>
        <v>#REF!</v>
      </c>
      <c r="BA90" s="1">
        <f>IF(AX90=3,#REF!,0)</f>
        <v>0</v>
      </c>
      <c r="BB90" s="1">
        <f>IF(AX90=4,#REF!,0)</f>
        <v>0</v>
      </c>
      <c r="BC90" s="1">
        <f>IF(AX90=5,#REF!,0)</f>
        <v>0</v>
      </c>
      <c r="CX90" s="1">
        <v>0.0001</v>
      </c>
    </row>
    <row r="91" spans="1:104" ht="12.75">
      <c r="A91" s="48">
        <v>57</v>
      </c>
      <c r="B91" s="54" t="s">
        <v>125</v>
      </c>
      <c r="C91" s="55" t="s">
        <v>126</v>
      </c>
      <c r="D91" s="56" t="s">
        <v>36</v>
      </c>
      <c r="E91" s="57">
        <v>1</v>
      </c>
      <c r="F91" s="113"/>
      <c r="G91" s="58">
        <f t="shared" si="3"/>
        <v>0</v>
      </c>
      <c r="O91" s="3">
        <v>2</v>
      </c>
      <c r="AA91" s="1">
        <v>1</v>
      </c>
      <c r="AB91" s="1">
        <v>7</v>
      </c>
      <c r="AC91" s="1">
        <v>7</v>
      </c>
      <c r="AZ91" s="1">
        <v>2</v>
      </c>
      <c r="BA91" s="1">
        <f aca="true" t="shared" si="4" ref="BA91:BA108">IF(AZ91=1,G91,0)</f>
        <v>0</v>
      </c>
      <c r="BB91" s="1">
        <f aca="true" t="shared" si="5" ref="BB91:BB108">IF(AZ91=2,G91,0)</f>
        <v>0</v>
      </c>
      <c r="BC91" s="1">
        <f aca="true" t="shared" si="6" ref="BC91:BC108">IF(AZ91=3,G91,0)</f>
        <v>0</v>
      </c>
      <c r="BD91" s="1">
        <f aca="true" t="shared" si="7" ref="BD91:BD108">IF(AZ91=4,G91,0)</f>
        <v>0</v>
      </c>
      <c r="BE91" s="1">
        <f aca="true" t="shared" si="8" ref="BE91:BE108">IF(AZ91=5,G91,0)</f>
        <v>0</v>
      </c>
      <c r="CZ91" s="1">
        <v>3E-05</v>
      </c>
    </row>
    <row r="92" spans="1:104" ht="12.75">
      <c r="A92" s="48">
        <v>58</v>
      </c>
      <c r="B92" s="54" t="s">
        <v>146</v>
      </c>
      <c r="C92" s="55" t="s">
        <v>147</v>
      </c>
      <c r="D92" s="56" t="s">
        <v>36</v>
      </c>
      <c r="E92" s="57">
        <v>6</v>
      </c>
      <c r="F92" s="113"/>
      <c r="G92" s="58">
        <f t="shared" si="3"/>
        <v>0</v>
      </c>
      <c r="O92" s="3">
        <v>2</v>
      </c>
      <c r="AA92" s="1">
        <v>1</v>
      </c>
      <c r="AB92" s="1">
        <v>7</v>
      </c>
      <c r="AC92" s="1">
        <v>7</v>
      </c>
      <c r="AZ92" s="1">
        <v>2</v>
      </c>
      <c r="BA92" s="1">
        <f t="shared" si="4"/>
        <v>0</v>
      </c>
      <c r="BB92" s="1">
        <f t="shared" si="5"/>
        <v>0</v>
      </c>
      <c r="BC92" s="1">
        <f t="shared" si="6"/>
        <v>0</v>
      </c>
      <c r="BD92" s="1">
        <f t="shared" si="7"/>
        <v>0</v>
      </c>
      <c r="BE92" s="1">
        <f t="shared" si="8"/>
        <v>0</v>
      </c>
      <c r="CZ92" s="1">
        <v>4E-05</v>
      </c>
    </row>
    <row r="93" spans="1:104" ht="12.75">
      <c r="A93" s="48">
        <v>59</v>
      </c>
      <c r="B93" s="54" t="s">
        <v>148</v>
      </c>
      <c r="C93" s="55" t="s">
        <v>149</v>
      </c>
      <c r="D93" s="56" t="s">
        <v>36</v>
      </c>
      <c r="E93" s="57">
        <v>13</v>
      </c>
      <c r="F93" s="113"/>
      <c r="G93" s="58">
        <f t="shared" si="3"/>
        <v>0</v>
      </c>
      <c r="O93" s="3">
        <v>2</v>
      </c>
      <c r="AA93" s="1">
        <v>1</v>
      </c>
      <c r="AB93" s="1">
        <v>7</v>
      </c>
      <c r="AC93" s="1">
        <v>7</v>
      </c>
      <c r="AZ93" s="1">
        <v>2</v>
      </c>
      <c r="BA93" s="1">
        <f t="shared" si="4"/>
        <v>0</v>
      </c>
      <c r="BB93" s="1">
        <f t="shared" si="5"/>
        <v>0</v>
      </c>
      <c r="BC93" s="1">
        <f t="shared" si="6"/>
        <v>0</v>
      </c>
      <c r="BD93" s="1">
        <f t="shared" si="7"/>
        <v>0</v>
      </c>
      <c r="BE93" s="1">
        <f t="shared" si="8"/>
        <v>0</v>
      </c>
      <c r="CZ93" s="1">
        <v>4E-05</v>
      </c>
    </row>
    <row r="94" spans="1:104" ht="12.75">
      <c r="A94" s="48">
        <v>60</v>
      </c>
      <c r="B94" s="54" t="s">
        <v>150</v>
      </c>
      <c r="C94" s="55" t="s">
        <v>151</v>
      </c>
      <c r="D94" s="56" t="s">
        <v>36</v>
      </c>
      <c r="E94" s="57">
        <v>1</v>
      </c>
      <c r="F94" s="113"/>
      <c r="G94" s="58">
        <f t="shared" si="3"/>
        <v>0</v>
      </c>
      <c r="O94" s="3">
        <v>2</v>
      </c>
      <c r="AA94" s="1">
        <v>1</v>
      </c>
      <c r="AB94" s="1">
        <v>7</v>
      </c>
      <c r="AC94" s="1">
        <v>7</v>
      </c>
      <c r="AZ94" s="1">
        <v>2</v>
      </c>
      <c r="BA94" s="1">
        <f t="shared" si="4"/>
        <v>0</v>
      </c>
      <c r="BB94" s="1">
        <f t="shared" si="5"/>
        <v>0</v>
      </c>
      <c r="BC94" s="1">
        <f t="shared" si="6"/>
        <v>0</v>
      </c>
      <c r="BD94" s="1">
        <f t="shared" si="7"/>
        <v>0</v>
      </c>
      <c r="BE94" s="1">
        <f t="shared" si="8"/>
        <v>0</v>
      </c>
      <c r="CZ94" s="1">
        <v>5E-05</v>
      </c>
    </row>
    <row r="95" spans="1:104" ht="12.75">
      <c r="A95" s="48">
        <v>61</v>
      </c>
      <c r="B95" s="54" t="s">
        <v>152</v>
      </c>
      <c r="C95" s="55" t="s">
        <v>153</v>
      </c>
      <c r="D95" s="56" t="s">
        <v>36</v>
      </c>
      <c r="E95" s="57">
        <v>4</v>
      </c>
      <c r="F95" s="113"/>
      <c r="G95" s="58">
        <f t="shared" si="3"/>
        <v>0</v>
      </c>
      <c r="O95" s="3">
        <v>2</v>
      </c>
      <c r="AA95" s="1">
        <v>1</v>
      </c>
      <c r="AB95" s="1">
        <v>7</v>
      </c>
      <c r="AC95" s="1">
        <v>7</v>
      </c>
      <c r="AZ95" s="1">
        <v>2</v>
      </c>
      <c r="BA95" s="1">
        <f t="shared" si="4"/>
        <v>0</v>
      </c>
      <c r="BB95" s="1">
        <f t="shared" si="5"/>
        <v>0</v>
      </c>
      <c r="BC95" s="1">
        <f t="shared" si="6"/>
        <v>0</v>
      </c>
      <c r="BD95" s="1">
        <f t="shared" si="7"/>
        <v>0</v>
      </c>
      <c r="BE95" s="1">
        <f t="shared" si="8"/>
        <v>0</v>
      </c>
      <c r="CZ95" s="1">
        <v>0.00049</v>
      </c>
    </row>
    <row r="96" spans="1:104" ht="12.75">
      <c r="A96" s="48">
        <v>62</v>
      </c>
      <c r="B96" s="54" t="s">
        <v>154</v>
      </c>
      <c r="C96" s="55" t="s">
        <v>155</v>
      </c>
      <c r="D96" s="56" t="s">
        <v>36</v>
      </c>
      <c r="E96" s="57">
        <v>4</v>
      </c>
      <c r="F96" s="113"/>
      <c r="G96" s="58">
        <f t="shared" si="3"/>
        <v>0</v>
      </c>
      <c r="O96" s="3">
        <v>2</v>
      </c>
      <c r="AA96" s="1">
        <v>1</v>
      </c>
      <c r="AB96" s="1">
        <v>7</v>
      </c>
      <c r="AC96" s="1">
        <v>7</v>
      </c>
      <c r="AZ96" s="1">
        <v>2</v>
      </c>
      <c r="BA96" s="1">
        <f t="shared" si="4"/>
        <v>0</v>
      </c>
      <c r="BB96" s="1">
        <f t="shared" si="5"/>
        <v>0</v>
      </c>
      <c r="BC96" s="1">
        <f t="shared" si="6"/>
        <v>0</v>
      </c>
      <c r="BD96" s="1">
        <f t="shared" si="7"/>
        <v>0</v>
      </c>
      <c r="BE96" s="1">
        <f t="shared" si="8"/>
        <v>0</v>
      </c>
      <c r="CZ96" s="1">
        <v>0.0006</v>
      </c>
    </row>
    <row r="97" spans="1:104" ht="12.75">
      <c r="A97" s="48">
        <v>63</v>
      </c>
      <c r="B97" s="54" t="s">
        <v>156</v>
      </c>
      <c r="C97" s="55" t="s">
        <v>157</v>
      </c>
      <c r="D97" s="56" t="s">
        <v>140</v>
      </c>
      <c r="E97" s="57">
        <v>1</v>
      </c>
      <c r="F97" s="113"/>
      <c r="G97" s="58">
        <f t="shared" si="3"/>
        <v>0</v>
      </c>
      <c r="O97" s="3">
        <v>2</v>
      </c>
      <c r="AA97" s="1">
        <v>3</v>
      </c>
      <c r="AB97" s="1">
        <v>7</v>
      </c>
      <c r="AC97" s="1">
        <v>205051</v>
      </c>
      <c r="AZ97" s="1">
        <v>2</v>
      </c>
      <c r="BA97" s="1">
        <f t="shared" si="4"/>
        <v>0</v>
      </c>
      <c r="BB97" s="1">
        <f t="shared" si="5"/>
        <v>0</v>
      </c>
      <c r="BC97" s="1">
        <f t="shared" si="6"/>
        <v>0</v>
      </c>
      <c r="BD97" s="1">
        <f t="shared" si="7"/>
        <v>0</v>
      </c>
      <c r="BE97" s="1">
        <f t="shared" si="8"/>
        <v>0</v>
      </c>
      <c r="CZ97" s="1">
        <v>0</v>
      </c>
    </row>
    <row r="98" spans="1:104" ht="12.75">
      <c r="A98" s="48">
        <v>64</v>
      </c>
      <c r="B98" s="54" t="s">
        <v>158</v>
      </c>
      <c r="C98" s="55" t="s">
        <v>192</v>
      </c>
      <c r="D98" s="56" t="s">
        <v>140</v>
      </c>
      <c r="E98" s="57">
        <v>1</v>
      </c>
      <c r="F98" s="113"/>
      <c r="G98" s="58">
        <f t="shared" si="3"/>
        <v>0</v>
      </c>
      <c r="O98" s="3">
        <v>2</v>
      </c>
      <c r="AA98" s="1">
        <v>3</v>
      </c>
      <c r="AB98" s="1">
        <v>7</v>
      </c>
      <c r="AC98" s="1">
        <v>205021</v>
      </c>
      <c r="AZ98" s="1">
        <v>2</v>
      </c>
      <c r="BA98" s="1">
        <f t="shared" si="4"/>
        <v>0</v>
      </c>
      <c r="BB98" s="1">
        <f t="shared" si="5"/>
        <v>0</v>
      </c>
      <c r="BC98" s="1">
        <f t="shared" si="6"/>
        <v>0</v>
      </c>
      <c r="BD98" s="1">
        <f t="shared" si="7"/>
        <v>0</v>
      </c>
      <c r="BE98" s="1">
        <f t="shared" si="8"/>
        <v>0</v>
      </c>
      <c r="CZ98" s="1">
        <v>0</v>
      </c>
    </row>
    <row r="99" spans="1:104" ht="12.75">
      <c r="A99" s="48">
        <v>65</v>
      </c>
      <c r="B99" s="54" t="s">
        <v>159</v>
      </c>
      <c r="C99" s="55" t="s">
        <v>193</v>
      </c>
      <c r="D99" s="56" t="s">
        <v>140</v>
      </c>
      <c r="E99" s="57">
        <v>1</v>
      </c>
      <c r="F99" s="113"/>
      <c r="G99" s="58">
        <f t="shared" si="3"/>
        <v>0</v>
      </c>
      <c r="O99" s="3">
        <v>2</v>
      </c>
      <c r="AA99" s="1">
        <v>3</v>
      </c>
      <c r="AB99" s="1">
        <v>7</v>
      </c>
      <c r="AC99" s="1">
        <v>20104</v>
      </c>
      <c r="AZ99" s="1">
        <v>2</v>
      </c>
      <c r="BA99" s="1">
        <f t="shared" si="4"/>
        <v>0</v>
      </c>
      <c r="BB99" s="1">
        <f t="shared" si="5"/>
        <v>0</v>
      </c>
      <c r="BC99" s="1">
        <f t="shared" si="6"/>
        <v>0</v>
      </c>
      <c r="BD99" s="1">
        <f t="shared" si="7"/>
        <v>0</v>
      </c>
      <c r="BE99" s="1">
        <f t="shared" si="8"/>
        <v>0</v>
      </c>
      <c r="CZ99" s="1">
        <v>0</v>
      </c>
    </row>
    <row r="100" spans="1:104" ht="12.75">
      <c r="A100" s="48">
        <v>66</v>
      </c>
      <c r="B100" s="54" t="s">
        <v>160</v>
      </c>
      <c r="C100" s="55" t="s">
        <v>194</v>
      </c>
      <c r="D100" s="56" t="s">
        <v>140</v>
      </c>
      <c r="E100" s="57">
        <v>4</v>
      </c>
      <c r="F100" s="113"/>
      <c r="G100" s="58">
        <f t="shared" si="3"/>
        <v>0</v>
      </c>
      <c r="O100" s="3">
        <v>2</v>
      </c>
      <c r="AA100" s="1">
        <v>3</v>
      </c>
      <c r="AB100" s="1">
        <v>7</v>
      </c>
      <c r="AC100" s="1">
        <v>20105</v>
      </c>
      <c r="AZ100" s="1">
        <v>2</v>
      </c>
      <c r="BA100" s="1">
        <f t="shared" si="4"/>
        <v>0</v>
      </c>
      <c r="BB100" s="1">
        <f t="shared" si="5"/>
        <v>0</v>
      </c>
      <c r="BC100" s="1">
        <f t="shared" si="6"/>
        <v>0</v>
      </c>
      <c r="BD100" s="1">
        <f t="shared" si="7"/>
        <v>0</v>
      </c>
      <c r="BE100" s="1">
        <f t="shared" si="8"/>
        <v>0</v>
      </c>
      <c r="CZ100" s="1">
        <v>0</v>
      </c>
    </row>
    <row r="101" spans="1:104" ht="12.75">
      <c r="A101" s="48">
        <v>67</v>
      </c>
      <c r="B101" s="54" t="s">
        <v>161</v>
      </c>
      <c r="C101" s="55" t="s">
        <v>195</v>
      </c>
      <c r="D101" s="56" t="s">
        <v>140</v>
      </c>
      <c r="E101" s="57">
        <v>13</v>
      </c>
      <c r="F101" s="113"/>
      <c r="G101" s="58">
        <f t="shared" si="3"/>
        <v>0</v>
      </c>
      <c r="O101" s="3">
        <v>2</v>
      </c>
      <c r="AA101" s="1">
        <v>3</v>
      </c>
      <c r="AB101" s="1">
        <v>7</v>
      </c>
      <c r="AC101" s="1">
        <v>20107</v>
      </c>
      <c r="AZ101" s="1">
        <v>2</v>
      </c>
      <c r="BA101" s="1">
        <f t="shared" si="4"/>
        <v>0</v>
      </c>
      <c r="BB101" s="1">
        <f t="shared" si="5"/>
        <v>0</v>
      </c>
      <c r="BC101" s="1">
        <f t="shared" si="6"/>
        <v>0</v>
      </c>
      <c r="BD101" s="1">
        <f t="shared" si="7"/>
        <v>0</v>
      </c>
      <c r="BE101" s="1">
        <f t="shared" si="8"/>
        <v>0</v>
      </c>
      <c r="CZ101" s="1">
        <v>0</v>
      </c>
    </row>
    <row r="102" spans="1:104" ht="12.75">
      <c r="A102" s="48">
        <v>68</v>
      </c>
      <c r="B102" s="54" t="s">
        <v>162</v>
      </c>
      <c r="C102" s="55" t="s">
        <v>196</v>
      </c>
      <c r="D102" s="56" t="s">
        <v>140</v>
      </c>
      <c r="E102" s="57">
        <v>1</v>
      </c>
      <c r="F102" s="113"/>
      <c r="G102" s="58">
        <f t="shared" si="3"/>
        <v>0</v>
      </c>
      <c r="O102" s="3">
        <v>2</v>
      </c>
      <c r="AA102" s="1">
        <v>3</v>
      </c>
      <c r="AB102" s="1">
        <v>7</v>
      </c>
      <c r="AC102" s="1">
        <v>202071</v>
      </c>
      <c r="AZ102" s="1">
        <v>2</v>
      </c>
      <c r="BA102" s="1">
        <f t="shared" si="4"/>
        <v>0</v>
      </c>
      <c r="BB102" s="1">
        <f t="shared" si="5"/>
        <v>0</v>
      </c>
      <c r="BC102" s="1">
        <f t="shared" si="6"/>
        <v>0</v>
      </c>
      <c r="BD102" s="1">
        <f t="shared" si="7"/>
        <v>0</v>
      </c>
      <c r="BE102" s="1">
        <f t="shared" si="8"/>
        <v>0</v>
      </c>
      <c r="CZ102" s="1">
        <v>0</v>
      </c>
    </row>
    <row r="103" spans="1:104" ht="12.75">
      <c r="A103" s="48">
        <v>69</v>
      </c>
      <c r="B103" s="54" t="s">
        <v>163</v>
      </c>
      <c r="C103" s="55" t="s">
        <v>197</v>
      </c>
      <c r="D103" s="56" t="s">
        <v>140</v>
      </c>
      <c r="E103" s="57">
        <v>1</v>
      </c>
      <c r="F103" s="113"/>
      <c r="G103" s="58">
        <f t="shared" si="3"/>
        <v>0</v>
      </c>
      <c r="O103" s="3">
        <v>2</v>
      </c>
      <c r="AA103" s="1">
        <v>3</v>
      </c>
      <c r="AB103" s="1">
        <v>7</v>
      </c>
      <c r="AC103" s="1">
        <v>70101</v>
      </c>
      <c r="AZ103" s="1">
        <v>2</v>
      </c>
      <c r="BA103" s="1">
        <f t="shared" si="4"/>
        <v>0</v>
      </c>
      <c r="BB103" s="1">
        <f t="shared" si="5"/>
        <v>0</v>
      </c>
      <c r="BC103" s="1">
        <f t="shared" si="6"/>
        <v>0</v>
      </c>
      <c r="BD103" s="1">
        <f t="shared" si="7"/>
        <v>0</v>
      </c>
      <c r="BE103" s="1">
        <f t="shared" si="8"/>
        <v>0</v>
      </c>
      <c r="CZ103" s="1">
        <v>0</v>
      </c>
    </row>
    <row r="104" spans="1:104" ht="12.75">
      <c r="A104" s="48">
        <v>70</v>
      </c>
      <c r="B104" s="54" t="s">
        <v>164</v>
      </c>
      <c r="C104" s="55" t="s">
        <v>165</v>
      </c>
      <c r="D104" s="56" t="s">
        <v>140</v>
      </c>
      <c r="E104" s="57">
        <v>2</v>
      </c>
      <c r="F104" s="113"/>
      <c r="G104" s="58">
        <f t="shared" si="3"/>
        <v>0</v>
      </c>
      <c r="O104" s="3">
        <v>2</v>
      </c>
      <c r="AA104" s="1">
        <v>3</v>
      </c>
      <c r="AB104" s="1">
        <v>7</v>
      </c>
      <c r="AC104" s="1">
        <v>20305</v>
      </c>
      <c r="AZ104" s="1">
        <v>2</v>
      </c>
      <c r="BA104" s="1">
        <f t="shared" si="4"/>
        <v>0</v>
      </c>
      <c r="BB104" s="1">
        <f t="shared" si="5"/>
        <v>0</v>
      </c>
      <c r="BC104" s="1">
        <f t="shared" si="6"/>
        <v>0</v>
      </c>
      <c r="BD104" s="1">
        <f t="shared" si="7"/>
        <v>0</v>
      </c>
      <c r="BE104" s="1">
        <f t="shared" si="8"/>
        <v>0</v>
      </c>
      <c r="CZ104" s="1">
        <v>0</v>
      </c>
    </row>
    <row r="105" spans="1:104" ht="12.75">
      <c r="A105" s="48">
        <v>71</v>
      </c>
      <c r="B105" s="54" t="s">
        <v>166</v>
      </c>
      <c r="C105" s="55" t="s">
        <v>167</v>
      </c>
      <c r="D105" s="56" t="s">
        <v>140</v>
      </c>
      <c r="E105" s="57">
        <v>1</v>
      </c>
      <c r="F105" s="113"/>
      <c r="G105" s="58">
        <f t="shared" si="3"/>
        <v>0</v>
      </c>
      <c r="O105" s="3">
        <v>2</v>
      </c>
      <c r="AA105" s="1">
        <v>3</v>
      </c>
      <c r="AB105" s="1">
        <v>7</v>
      </c>
      <c r="AC105" s="1">
        <v>20307</v>
      </c>
      <c r="AZ105" s="1">
        <v>2</v>
      </c>
      <c r="BA105" s="1">
        <f t="shared" si="4"/>
        <v>0</v>
      </c>
      <c r="BB105" s="1">
        <f t="shared" si="5"/>
        <v>0</v>
      </c>
      <c r="BC105" s="1">
        <f t="shared" si="6"/>
        <v>0</v>
      </c>
      <c r="BD105" s="1">
        <f t="shared" si="7"/>
        <v>0</v>
      </c>
      <c r="BE105" s="1">
        <f t="shared" si="8"/>
        <v>0</v>
      </c>
      <c r="CZ105" s="1">
        <v>0</v>
      </c>
    </row>
    <row r="106" spans="1:104" ht="12.75">
      <c r="A106" s="48">
        <v>72</v>
      </c>
      <c r="B106" s="54" t="s">
        <v>168</v>
      </c>
      <c r="C106" s="55" t="s">
        <v>169</v>
      </c>
      <c r="D106" s="56" t="s">
        <v>140</v>
      </c>
      <c r="E106" s="57">
        <v>2</v>
      </c>
      <c r="F106" s="113"/>
      <c r="G106" s="58">
        <f t="shared" si="3"/>
        <v>0</v>
      </c>
      <c r="O106" s="3">
        <v>2</v>
      </c>
      <c r="AA106" s="1">
        <v>3</v>
      </c>
      <c r="AB106" s="1">
        <v>7</v>
      </c>
      <c r="AC106" s="1">
        <v>20407</v>
      </c>
      <c r="AZ106" s="1">
        <v>2</v>
      </c>
      <c r="BA106" s="1">
        <f t="shared" si="4"/>
        <v>0</v>
      </c>
      <c r="BB106" s="1">
        <f t="shared" si="5"/>
        <v>0</v>
      </c>
      <c r="BC106" s="1">
        <f t="shared" si="6"/>
        <v>0</v>
      </c>
      <c r="BD106" s="1">
        <f t="shared" si="7"/>
        <v>0</v>
      </c>
      <c r="BE106" s="1">
        <f t="shared" si="8"/>
        <v>0</v>
      </c>
      <c r="CZ106" s="1">
        <v>0</v>
      </c>
    </row>
    <row r="107" spans="1:104" ht="12.75">
      <c r="A107" s="48">
        <v>73</v>
      </c>
      <c r="B107" s="54" t="s">
        <v>170</v>
      </c>
      <c r="C107" s="55" t="s">
        <v>171</v>
      </c>
      <c r="D107" s="56" t="s">
        <v>140</v>
      </c>
      <c r="E107" s="57">
        <v>3</v>
      </c>
      <c r="F107" s="113"/>
      <c r="G107" s="58">
        <f t="shared" si="3"/>
        <v>0</v>
      </c>
      <c r="O107" s="3">
        <v>2</v>
      </c>
      <c r="AA107" s="1">
        <v>3</v>
      </c>
      <c r="AB107" s="1">
        <v>7</v>
      </c>
      <c r="AC107" s="1">
        <v>20501</v>
      </c>
      <c r="AZ107" s="1">
        <v>2</v>
      </c>
      <c r="BA107" s="1">
        <f t="shared" si="4"/>
        <v>0</v>
      </c>
      <c r="BB107" s="1">
        <f t="shared" si="5"/>
        <v>0</v>
      </c>
      <c r="BC107" s="1">
        <f t="shared" si="6"/>
        <v>0</v>
      </c>
      <c r="BD107" s="1">
        <f t="shared" si="7"/>
        <v>0</v>
      </c>
      <c r="BE107" s="1">
        <f t="shared" si="8"/>
        <v>0</v>
      </c>
      <c r="CZ107" s="1">
        <v>0</v>
      </c>
    </row>
    <row r="108" spans="1:104" ht="12.75">
      <c r="A108" s="48">
        <v>74</v>
      </c>
      <c r="B108" s="54" t="s">
        <v>172</v>
      </c>
      <c r="C108" s="55" t="s">
        <v>198</v>
      </c>
      <c r="D108" s="56" t="s">
        <v>140</v>
      </c>
      <c r="E108" s="57">
        <v>1</v>
      </c>
      <c r="F108" s="113"/>
      <c r="G108" s="58">
        <f t="shared" si="3"/>
        <v>0</v>
      </c>
      <c r="O108" s="3">
        <v>2</v>
      </c>
      <c r="AA108" s="1">
        <v>3</v>
      </c>
      <c r="AB108" s="1">
        <v>7</v>
      </c>
      <c r="AC108" s="1">
        <v>20907</v>
      </c>
      <c r="AZ108" s="1">
        <v>2</v>
      </c>
      <c r="BA108" s="1">
        <f t="shared" si="4"/>
        <v>0</v>
      </c>
      <c r="BB108" s="1">
        <f t="shared" si="5"/>
        <v>0</v>
      </c>
      <c r="BC108" s="1">
        <f t="shared" si="6"/>
        <v>0</v>
      </c>
      <c r="BD108" s="1">
        <f t="shared" si="7"/>
        <v>0</v>
      </c>
      <c r="BE108" s="1">
        <f t="shared" si="8"/>
        <v>0</v>
      </c>
      <c r="CZ108" s="1">
        <v>0</v>
      </c>
    </row>
    <row r="109" spans="1:104" ht="12.75">
      <c r="A109" s="48">
        <v>75</v>
      </c>
      <c r="B109" s="54" t="s">
        <v>216</v>
      </c>
      <c r="C109" s="55" t="s">
        <v>224</v>
      </c>
      <c r="D109" s="56" t="s">
        <v>140</v>
      </c>
      <c r="E109" s="57">
        <v>1</v>
      </c>
      <c r="F109" s="113"/>
      <c r="G109" s="58">
        <f t="shared" si="3"/>
        <v>0</v>
      </c>
      <c r="O109" s="3">
        <v>2</v>
      </c>
      <c r="AA109" s="1">
        <v>3</v>
      </c>
      <c r="AB109" s="1">
        <v>7</v>
      </c>
      <c r="AC109" s="1">
        <v>20907</v>
      </c>
      <c r="AZ109" s="1">
        <v>2</v>
      </c>
      <c r="BA109" s="1">
        <f>IF(AZ109=1,G109,0)</f>
        <v>0</v>
      </c>
      <c r="BB109" s="1">
        <f>IF(AZ109=2,G109,0)</f>
        <v>0</v>
      </c>
      <c r="BC109" s="1">
        <f>IF(AZ109=3,G109,0)</f>
        <v>0</v>
      </c>
      <c r="BD109" s="1">
        <f>IF(AZ109=4,G109,0)</f>
        <v>0</v>
      </c>
      <c r="BE109" s="1">
        <f>IF(AZ109=5,G109,0)</f>
        <v>0</v>
      </c>
      <c r="CZ109" s="1">
        <v>0</v>
      </c>
    </row>
    <row r="110" spans="1:104" ht="12.75">
      <c r="A110" s="48">
        <v>76</v>
      </c>
      <c r="B110" s="54" t="s">
        <v>215</v>
      </c>
      <c r="C110" s="55" t="s">
        <v>225</v>
      </c>
      <c r="D110" s="56" t="s">
        <v>140</v>
      </c>
      <c r="E110" s="57">
        <v>1</v>
      </c>
      <c r="F110" s="113"/>
      <c r="G110" s="58">
        <f t="shared" si="3"/>
        <v>0</v>
      </c>
      <c r="O110" s="3">
        <v>2</v>
      </c>
      <c r="AA110" s="1">
        <v>3</v>
      </c>
      <c r="AB110" s="1">
        <v>7</v>
      </c>
      <c r="AC110" s="1">
        <v>20907</v>
      </c>
      <c r="AZ110" s="1">
        <v>2</v>
      </c>
      <c r="BA110" s="1">
        <f>IF(AZ110=1,G110,0)</f>
        <v>0</v>
      </c>
      <c r="BB110" s="1">
        <f>IF(AZ110=2,G110,0)</f>
        <v>0</v>
      </c>
      <c r="BC110" s="1">
        <f>IF(AZ110=3,G110,0)</f>
        <v>0</v>
      </c>
      <c r="BD110" s="1">
        <f>IF(AZ110=4,G110,0)</f>
        <v>0</v>
      </c>
      <c r="BE110" s="1">
        <f>IF(AZ110=5,G110,0)</f>
        <v>0</v>
      </c>
      <c r="CZ110" s="1">
        <v>0</v>
      </c>
    </row>
    <row r="111" spans="1:102" ht="12.75">
      <c r="A111" s="48">
        <v>77</v>
      </c>
      <c r="B111" s="49" t="s">
        <v>51</v>
      </c>
      <c r="C111" s="50" t="s">
        <v>96</v>
      </c>
      <c r="D111" s="51" t="s">
        <v>36</v>
      </c>
      <c r="E111" s="52">
        <v>8</v>
      </c>
      <c r="F111" s="112"/>
      <c r="G111" s="53">
        <f t="shared" si="3"/>
        <v>0</v>
      </c>
      <c r="M111" s="3">
        <v>2</v>
      </c>
      <c r="Y111" s="1">
        <v>1</v>
      </c>
      <c r="Z111" s="1">
        <v>7</v>
      </c>
      <c r="AA111" s="1">
        <v>7</v>
      </c>
      <c r="AX111" s="1">
        <v>2</v>
      </c>
      <c r="AY111" s="1">
        <f>IF(AX111=1,G83,0)</f>
        <v>0</v>
      </c>
      <c r="AZ111" s="1">
        <f>IF(AX111=2,G83,0)</f>
        <v>0</v>
      </c>
      <c r="BA111" s="1">
        <f>IF(AX111=3,G83,0)</f>
        <v>0</v>
      </c>
      <c r="BB111" s="1">
        <f>IF(AX111=4,G83,0)</f>
        <v>0</v>
      </c>
      <c r="BC111" s="1">
        <f>IF(AX111=5,G83,0)</f>
        <v>0</v>
      </c>
      <c r="CX111" s="1">
        <v>0</v>
      </c>
    </row>
    <row r="112" spans="1:102" ht="12.75">
      <c r="A112" s="48">
        <v>78</v>
      </c>
      <c r="B112" s="49" t="s">
        <v>52</v>
      </c>
      <c r="C112" s="50" t="s">
        <v>199</v>
      </c>
      <c r="D112" s="51" t="s">
        <v>36</v>
      </c>
      <c r="E112" s="52">
        <v>2</v>
      </c>
      <c r="F112" s="112"/>
      <c r="G112" s="53">
        <f t="shared" si="3"/>
        <v>0</v>
      </c>
      <c r="M112" s="3">
        <v>2</v>
      </c>
      <c r="Y112" s="1">
        <v>7</v>
      </c>
      <c r="Z112" s="1">
        <v>1002</v>
      </c>
      <c r="AA112" s="1">
        <v>5</v>
      </c>
      <c r="AX112" s="1">
        <v>2</v>
      </c>
      <c r="AY112" s="1">
        <f>IF(AX112=1,G84,0)</f>
        <v>0</v>
      </c>
      <c r="AZ112" s="1">
        <f>IF(AX112=2,G84,0)</f>
        <v>0</v>
      </c>
      <c r="BA112" s="1">
        <f>IF(AX112=3,G84,0)</f>
        <v>0</v>
      </c>
      <c r="BB112" s="1">
        <f>IF(AX112=4,G84,0)</f>
        <v>0</v>
      </c>
      <c r="BC112" s="1">
        <f>IF(AX112=5,G84,0)</f>
        <v>0</v>
      </c>
      <c r="CX112" s="1">
        <v>0</v>
      </c>
    </row>
    <row r="113" spans="1:102" ht="12.75">
      <c r="A113" s="48">
        <v>79</v>
      </c>
      <c r="B113" s="49" t="s">
        <v>52</v>
      </c>
      <c r="C113" s="50" t="s">
        <v>200</v>
      </c>
      <c r="D113" s="51" t="s">
        <v>36</v>
      </c>
      <c r="E113" s="52">
        <v>20</v>
      </c>
      <c r="F113" s="112"/>
      <c r="G113" s="53">
        <f t="shared" si="3"/>
        <v>0</v>
      </c>
      <c r="M113" s="3">
        <v>2</v>
      </c>
      <c r="Y113" s="1">
        <v>7</v>
      </c>
      <c r="Z113" s="1">
        <v>1002</v>
      </c>
      <c r="AA113" s="1">
        <v>5</v>
      </c>
      <c r="AX113" s="1">
        <v>2</v>
      </c>
      <c r="AY113" s="1">
        <f>IF(AX113=1,#REF!,0)</f>
        <v>0</v>
      </c>
      <c r="AZ113" s="1" t="e">
        <f>IF(AX113=2,#REF!,0)</f>
        <v>#REF!</v>
      </c>
      <c r="BA113" s="1">
        <f>IF(AX113=3,#REF!,0)</f>
        <v>0</v>
      </c>
      <c r="BB113" s="1">
        <f>IF(AX113=4,#REF!,0)</f>
        <v>0</v>
      </c>
      <c r="BC113" s="1">
        <f>IF(AX113=5,#REF!,0)</f>
        <v>0</v>
      </c>
      <c r="CX113" s="1">
        <v>0</v>
      </c>
    </row>
    <row r="114" spans="1:55" ht="12.75">
      <c r="A114" s="48">
        <v>80</v>
      </c>
      <c r="B114" s="49" t="s">
        <v>53</v>
      </c>
      <c r="C114" s="50" t="s">
        <v>201</v>
      </c>
      <c r="D114" s="51" t="s">
        <v>36</v>
      </c>
      <c r="E114" s="52">
        <v>22</v>
      </c>
      <c r="F114" s="112"/>
      <c r="G114" s="53">
        <f t="shared" si="3"/>
        <v>0</v>
      </c>
      <c r="M114" s="3">
        <v>4</v>
      </c>
      <c r="AY114" s="4">
        <f aca="true" t="shared" si="9" ref="AY114:BC117">SUM(AY82:AY113)</f>
        <v>0</v>
      </c>
      <c r="AZ114" s="4" t="e">
        <f t="shared" si="9"/>
        <v>#REF!</v>
      </c>
      <c r="BA114" s="4">
        <f t="shared" si="9"/>
        <v>0</v>
      </c>
      <c r="BB114" s="4">
        <f t="shared" si="9"/>
        <v>0</v>
      </c>
      <c r="BC114" s="4">
        <f t="shared" si="9"/>
        <v>0</v>
      </c>
    </row>
    <row r="115" spans="1:55" ht="12.75">
      <c r="A115" s="48">
        <v>81</v>
      </c>
      <c r="B115" s="49" t="s">
        <v>227</v>
      </c>
      <c r="C115" s="50" t="s">
        <v>228</v>
      </c>
      <c r="D115" s="51" t="s">
        <v>36</v>
      </c>
      <c r="E115" s="52">
        <v>27</v>
      </c>
      <c r="F115" s="112"/>
      <c r="G115" s="53">
        <f>E115*F115</f>
        <v>0</v>
      </c>
      <c r="M115" s="3">
        <v>4</v>
      </c>
      <c r="AY115" s="4">
        <f t="shared" si="9"/>
        <v>0</v>
      </c>
      <c r="AZ115" s="4" t="e">
        <f t="shared" si="9"/>
        <v>#REF!</v>
      </c>
      <c r="BA115" s="4">
        <f t="shared" si="9"/>
        <v>0</v>
      </c>
      <c r="BB115" s="4">
        <f t="shared" si="9"/>
        <v>0</v>
      </c>
      <c r="BC115" s="4">
        <f t="shared" si="9"/>
        <v>0</v>
      </c>
    </row>
    <row r="116" spans="1:55" ht="12.75">
      <c r="A116" s="48">
        <v>82</v>
      </c>
      <c r="B116" s="49" t="s">
        <v>227</v>
      </c>
      <c r="C116" s="50" t="s">
        <v>229</v>
      </c>
      <c r="D116" s="51" t="s">
        <v>36</v>
      </c>
      <c r="E116" s="52">
        <v>8</v>
      </c>
      <c r="F116" s="112"/>
      <c r="G116" s="53">
        <f>E116*F116</f>
        <v>0</v>
      </c>
      <c r="M116" s="3">
        <v>4</v>
      </c>
      <c r="AY116" s="4">
        <f t="shared" si="9"/>
        <v>0</v>
      </c>
      <c r="AZ116" s="4" t="e">
        <f t="shared" si="9"/>
        <v>#REF!</v>
      </c>
      <c r="BA116" s="4">
        <f t="shared" si="9"/>
        <v>0</v>
      </c>
      <c r="BB116" s="4">
        <f t="shared" si="9"/>
        <v>0</v>
      </c>
      <c r="BC116" s="4">
        <f t="shared" si="9"/>
        <v>0</v>
      </c>
    </row>
    <row r="117" spans="1:55" ht="22.5">
      <c r="A117" s="48">
        <v>83</v>
      </c>
      <c r="B117" s="49" t="s">
        <v>227</v>
      </c>
      <c r="C117" s="50" t="s">
        <v>230</v>
      </c>
      <c r="D117" s="51" t="s">
        <v>36</v>
      </c>
      <c r="E117" s="52">
        <v>8</v>
      </c>
      <c r="F117" s="112"/>
      <c r="G117" s="53">
        <f>E117*F117</f>
        <v>0</v>
      </c>
      <c r="M117" s="3">
        <v>4</v>
      </c>
      <c r="AY117" s="4">
        <f t="shared" si="9"/>
        <v>0</v>
      </c>
      <c r="AZ117" s="4" t="e">
        <f t="shared" si="9"/>
        <v>#REF!</v>
      </c>
      <c r="BA117" s="4">
        <f t="shared" si="9"/>
        <v>0</v>
      </c>
      <c r="BB117" s="4">
        <f t="shared" si="9"/>
        <v>0</v>
      </c>
      <c r="BC117" s="4">
        <f t="shared" si="9"/>
        <v>0</v>
      </c>
    </row>
    <row r="118" spans="1:102" ht="12.75">
      <c r="A118" s="48">
        <v>84</v>
      </c>
      <c r="B118" s="49" t="s">
        <v>54</v>
      </c>
      <c r="C118" s="50" t="s">
        <v>202</v>
      </c>
      <c r="D118" s="51" t="s">
        <v>36</v>
      </c>
      <c r="E118" s="52">
        <v>2</v>
      </c>
      <c r="F118" s="112"/>
      <c r="G118" s="53">
        <f t="shared" si="3"/>
        <v>0</v>
      </c>
      <c r="M118" s="3">
        <v>2</v>
      </c>
      <c r="Y118" s="1">
        <v>1</v>
      </c>
      <c r="Z118" s="1">
        <v>7</v>
      </c>
      <c r="AA118" s="1">
        <v>7</v>
      </c>
      <c r="AX118" s="1">
        <v>2</v>
      </c>
      <c r="AY118" s="1">
        <f>IF(AX118=1,#REF!,0)</f>
        <v>0</v>
      </c>
      <c r="AZ118" s="1" t="e">
        <f>IF(AX118=2,#REF!,0)</f>
        <v>#REF!</v>
      </c>
      <c r="BA118" s="1">
        <f>IF(AX118=3,#REF!,0)</f>
        <v>0</v>
      </c>
      <c r="BB118" s="1">
        <f>IF(AX118=4,#REF!,0)</f>
        <v>0</v>
      </c>
      <c r="BC118" s="1">
        <f>IF(AX118=5,#REF!,0)</f>
        <v>0</v>
      </c>
      <c r="CX118" s="1">
        <v>0</v>
      </c>
    </row>
    <row r="119" spans="1:102" ht="12.75">
      <c r="A119" s="48">
        <v>85</v>
      </c>
      <c r="B119" s="49" t="s">
        <v>116</v>
      </c>
      <c r="C119" s="50" t="s">
        <v>203</v>
      </c>
      <c r="D119" s="51" t="s">
        <v>36</v>
      </c>
      <c r="E119" s="52">
        <v>6</v>
      </c>
      <c r="F119" s="112"/>
      <c r="G119" s="53">
        <f t="shared" si="3"/>
        <v>0</v>
      </c>
      <c r="M119" s="3">
        <v>2</v>
      </c>
      <c r="Y119" s="1">
        <v>1</v>
      </c>
      <c r="Z119" s="1">
        <v>7</v>
      </c>
      <c r="AA119" s="1">
        <v>7</v>
      </c>
      <c r="AX119" s="1">
        <v>2</v>
      </c>
      <c r="AY119" s="1">
        <f>IF(AX119=1,#REF!,0)</f>
        <v>0</v>
      </c>
      <c r="AZ119" s="1" t="e">
        <f>IF(AX119=2,#REF!,0)</f>
        <v>#REF!</v>
      </c>
      <c r="BA119" s="1">
        <f>IF(AX119=3,#REF!,0)</f>
        <v>0</v>
      </c>
      <c r="BB119" s="1">
        <f>IF(AX119=4,#REF!,0)</f>
        <v>0</v>
      </c>
      <c r="BC119" s="1">
        <f>IF(AX119=5,#REF!,0)</f>
        <v>0</v>
      </c>
      <c r="CX119" s="1">
        <v>5E-05</v>
      </c>
    </row>
    <row r="120" spans="1:102" ht="12.75">
      <c r="A120" s="48">
        <v>86</v>
      </c>
      <c r="B120" s="49" t="s">
        <v>55</v>
      </c>
      <c r="C120" s="50" t="s">
        <v>56</v>
      </c>
      <c r="D120" s="51" t="s">
        <v>3</v>
      </c>
      <c r="E120" s="52">
        <v>0.36</v>
      </c>
      <c r="F120" s="52">
        <f>0.01*SUM(G87:G119)</f>
        <v>0</v>
      </c>
      <c r="G120" s="53">
        <f t="shared" si="3"/>
        <v>0</v>
      </c>
      <c r="M120" s="3">
        <v>2</v>
      </c>
      <c r="Y120" s="1">
        <v>1</v>
      </c>
      <c r="Z120" s="1">
        <v>7</v>
      </c>
      <c r="AA120" s="1">
        <v>7</v>
      </c>
      <c r="AX120" s="1">
        <v>2</v>
      </c>
      <c r="AY120" s="1">
        <f>IF(AX120=1,#REF!,0)</f>
        <v>0</v>
      </c>
      <c r="AZ120" s="1" t="e">
        <f>IF(AX120=2,#REF!,0)</f>
        <v>#REF!</v>
      </c>
      <c r="BA120" s="1">
        <f>IF(AX120=3,#REF!,0)</f>
        <v>0</v>
      </c>
      <c r="BB120" s="1">
        <f>IF(AX120=4,#REF!,0)</f>
        <v>0</v>
      </c>
      <c r="BC120" s="1">
        <f>IF(AX120=5,#REF!,0)</f>
        <v>0</v>
      </c>
      <c r="CX120" s="1">
        <v>0.0063</v>
      </c>
    </row>
    <row r="121" spans="1:102" ht="12.75">
      <c r="A121" s="48">
        <v>87</v>
      </c>
      <c r="B121" s="49" t="s">
        <v>57</v>
      </c>
      <c r="C121" s="50" t="s">
        <v>58</v>
      </c>
      <c r="D121" s="51" t="s">
        <v>3</v>
      </c>
      <c r="E121" s="52">
        <v>0.72</v>
      </c>
      <c r="F121" s="52">
        <f>0.01*SUM(G87:G119)</f>
        <v>0</v>
      </c>
      <c r="G121" s="53">
        <f t="shared" si="3"/>
        <v>0</v>
      </c>
      <c r="M121" s="3">
        <v>2</v>
      </c>
      <c r="Y121" s="1">
        <v>1</v>
      </c>
      <c r="Z121" s="1">
        <v>7</v>
      </c>
      <c r="AA121" s="1">
        <v>7</v>
      </c>
      <c r="AX121" s="1">
        <v>2</v>
      </c>
      <c r="AY121" s="1">
        <f>IF(AX121=1,G111,0)</f>
        <v>0</v>
      </c>
      <c r="AZ121" s="1">
        <f>IF(AX121=2,G111,0)</f>
        <v>0</v>
      </c>
      <c r="BA121" s="1">
        <f>IF(AX121=3,G111,0)</f>
        <v>0</v>
      </c>
      <c r="BB121" s="1">
        <f>IF(AX121=4,G111,0)</f>
        <v>0</v>
      </c>
      <c r="BC121" s="1">
        <f>IF(AX121=5,G111,0)</f>
        <v>0</v>
      </c>
      <c r="CX121" s="1">
        <v>0.0063</v>
      </c>
    </row>
    <row r="122" spans="1:102" ht="12.75">
      <c r="A122" s="63"/>
      <c r="B122" s="64" t="s">
        <v>12</v>
      </c>
      <c r="C122" s="65" t="str">
        <f>CONCATENATE(B86," ",C86)</f>
        <v>734 Armatury</v>
      </c>
      <c r="D122" s="63"/>
      <c r="E122" s="66"/>
      <c r="F122" s="66"/>
      <c r="G122" s="73">
        <f>SUM(G87:G121)</f>
        <v>0</v>
      </c>
      <c r="M122" s="3">
        <v>2</v>
      </c>
      <c r="Y122" s="1">
        <v>1</v>
      </c>
      <c r="Z122" s="1">
        <v>7</v>
      </c>
      <c r="AA122" s="1">
        <v>7</v>
      </c>
      <c r="AX122" s="1">
        <v>2</v>
      </c>
      <c r="AY122" s="1">
        <f>IF(AX122=1,#REF!,0)</f>
        <v>0</v>
      </c>
      <c r="AZ122" s="1" t="e">
        <f>IF(AX122=2,#REF!,0)</f>
        <v>#REF!</v>
      </c>
      <c r="BA122" s="1">
        <f>IF(AX122=3,#REF!,0)</f>
        <v>0</v>
      </c>
      <c r="BB122" s="1">
        <f>IF(AX122=4,#REF!,0)</f>
        <v>0</v>
      </c>
      <c r="BC122" s="1">
        <f>IF(AX122=5,#REF!,0)</f>
        <v>0</v>
      </c>
      <c r="CX122" s="1">
        <v>0.0063</v>
      </c>
    </row>
    <row r="123" spans="1:102" ht="12.75">
      <c r="A123" s="68" t="s">
        <v>11</v>
      </c>
      <c r="B123" s="69" t="s">
        <v>59</v>
      </c>
      <c r="C123" s="70" t="s">
        <v>60</v>
      </c>
      <c r="D123" s="71"/>
      <c r="E123" s="72"/>
      <c r="F123" s="72"/>
      <c r="G123" s="53" t="s">
        <v>1</v>
      </c>
      <c r="M123" s="3">
        <v>2</v>
      </c>
      <c r="Y123" s="1">
        <v>1</v>
      </c>
      <c r="Z123" s="1">
        <v>7</v>
      </c>
      <c r="AA123" s="1">
        <v>7</v>
      </c>
      <c r="AX123" s="1">
        <v>2</v>
      </c>
      <c r="AY123" s="1">
        <f>IF(AX123=1,#REF!,0)</f>
        <v>0</v>
      </c>
      <c r="AZ123" s="1" t="e">
        <f>IF(AX123=2,#REF!,0)</f>
        <v>#REF!</v>
      </c>
      <c r="BA123" s="1">
        <f>IF(AX123=3,#REF!,0)</f>
        <v>0</v>
      </c>
      <c r="BB123" s="1">
        <f>IF(AX123=4,#REF!,0)</f>
        <v>0</v>
      </c>
      <c r="BC123" s="1">
        <f>IF(AX123=5,#REF!,0)</f>
        <v>0</v>
      </c>
      <c r="CX123" s="1">
        <v>0.0063</v>
      </c>
    </row>
    <row r="124" spans="1:102" ht="12.75">
      <c r="A124" s="48">
        <v>88</v>
      </c>
      <c r="B124" s="49" t="s">
        <v>61</v>
      </c>
      <c r="C124" s="50" t="s">
        <v>62</v>
      </c>
      <c r="D124" s="51" t="s">
        <v>36</v>
      </c>
      <c r="E124" s="52">
        <v>22</v>
      </c>
      <c r="F124" s="112"/>
      <c r="G124" s="53">
        <f aca="true" t="shared" si="10" ref="G124:G139">E124*F124</f>
        <v>0</v>
      </c>
      <c r="M124" s="3">
        <v>2</v>
      </c>
      <c r="Y124" s="1">
        <v>1</v>
      </c>
      <c r="Z124" s="1">
        <v>7</v>
      </c>
      <c r="AA124" s="1">
        <v>7</v>
      </c>
      <c r="AX124" s="1">
        <v>2</v>
      </c>
      <c r="AY124" s="1">
        <f>IF(AX124=1,#REF!,0)</f>
        <v>0</v>
      </c>
      <c r="AZ124" s="1" t="e">
        <f>IF(AX124=2,#REF!,0)</f>
        <v>#REF!</v>
      </c>
      <c r="BA124" s="1">
        <f>IF(AX124=3,#REF!,0)</f>
        <v>0</v>
      </c>
      <c r="BB124" s="1">
        <f>IF(AX124=4,#REF!,0)</f>
        <v>0</v>
      </c>
      <c r="BC124" s="1">
        <f>IF(AX124=5,#REF!,0)</f>
        <v>0</v>
      </c>
      <c r="CX124" s="1">
        <v>0.0063</v>
      </c>
    </row>
    <row r="125" spans="1:102" ht="12.75">
      <c r="A125" s="48">
        <v>89</v>
      </c>
      <c r="B125" s="49" t="s">
        <v>63</v>
      </c>
      <c r="C125" s="50" t="s">
        <v>64</v>
      </c>
      <c r="D125" s="51" t="s">
        <v>36</v>
      </c>
      <c r="E125" s="52">
        <v>22</v>
      </c>
      <c r="F125" s="112"/>
      <c r="G125" s="53">
        <f t="shared" si="10"/>
        <v>0</v>
      </c>
      <c r="M125" s="3">
        <v>2</v>
      </c>
      <c r="Y125" s="1">
        <v>1</v>
      </c>
      <c r="Z125" s="1">
        <v>7</v>
      </c>
      <c r="AA125" s="1">
        <v>7</v>
      </c>
      <c r="AX125" s="1">
        <v>2</v>
      </c>
      <c r="AY125" s="1">
        <f>IF(AX125=1,#REF!,0)</f>
        <v>0</v>
      </c>
      <c r="AZ125" s="1" t="e">
        <f>IF(AX125=2,#REF!,0)</f>
        <v>#REF!</v>
      </c>
      <c r="BA125" s="1">
        <f>IF(AX125=3,#REF!,0)</f>
        <v>0</v>
      </c>
      <c r="BB125" s="1">
        <f>IF(AX125=4,#REF!,0)</f>
        <v>0</v>
      </c>
      <c r="BC125" s="1">
        <f>IF(AX125=5,#REF!,0)</f>
        <v>0</v>
      </c>
      <c r="CX125" s="1">
        <v>0.0063</v>
      </c>
    </row>
    <row r="126" spans="1:102" s="14" customFormat="1" ht="12.75">
      <c r="A126" s="48">
        <v>90</v>
      </c>
      <c r="B126" s="49" t="s">
        <v>132</v>
      </c>
      <c r="C126" s="50" t="s">
        <v>204</v>
      </c>
      <c r="D126" s="87" t="s">
        <v>37</v>
      </c>
      <c r="E126" s="88">
        <v>5</v>
      </c>
      <c r="F126" s="115"/>
      <c r="G126" s="89">
        <f t="shared" si="10"/>
        <v>0</v>
      </c>
      <c r="M126" s="15">
        <v>2</v>
      </c>
      <c r="Y126" s="14">
        <v>1</v>
      </c>
      <c r="Z126" s="14">
        <v>7</v>
      </c>
      <c r="AA126" s="14">
        <v>7</v>
      </c>
      <c r="AX126" s="14">
        <v>2</v>
      </c>
      <c r="AY126" s="14">
        <f>IF(AX126=1,G122,0)</f>
        <v>0</v>
      </c>
      <c r="AZ126" s="14">
        <f>IF(AX126=2,G122,0)</f>
        <v>0</v>
      </c>
      <c r="BA126" s="14">
        <f>IF(AX126=3,G122,0)</f>
        <v>0</v>
      </c>
      <c r="BB126" s="14">
        <f>IF(AX126=4,G122,0)</f>
        <v>0</v>
      </c>
      <c r="BC126" s="14">
        <f>IF(AX126=5,G122,0)</f>
        <v>0</v>
      </c>
      <c r="CX126" s="14">
        <v>0.0063</v>
      </c>
    </row>
    <row r="127" spans="1:102" s="14" customFormat="1" ht="12.75">
      <c r="A127" s="48">
        <v>91</v>
      </c>
      <c r="B127" s="49" t="s">
        <v>132</v>
      </c>
      <c r="C127" s="50" t="s">
        <v>205</v>
      </c>
      <c r="D127" s="87" t="s">
        <v>37</v>
      </c>
      <c r="E127" s="88">
        <v>2</v>
      </c>
      <c r="F127" s="115"/>
      <c r="G127" s="89">
        <f t="shared" si="10"/>
        <v>0</v>
      </c>
      <c r="M127" s="15">
        <v>2</v>
      </c>
      <c r="Y127" s="14">
        <v>1</v>
      </c>
      <c r="Z127" s="14">
        <v>7</v>
      </c>
      <c r="AA127" s="14">
        <v>7</v>
      </c>
      <c r="AX127" s="14">
        <v>2</v>
      </c>
      <c r="AY127" s="14">
        <f>IF(AX127=1,G123,0)</f>
        <v>0</v>
      </c>
      <c r="AZ127" s="14" t="str">
        <f>IF(AX127=2,G123,0)</f>
        <v> </v>
      </c>
      <c r="BA127" s="14">
        <f>IF(AX127=3,G123,0)</f>
        <v>0</v>
      </c>
      <c r="BB127" s="14">
        <f>IF(AX127=4,G123,0)</f>
        <v>0</v>
      </c>
      <c r="BC127" s="14">
        <f>IF(AX127=5,G123,0)</f>
        <v>0</v>
      </c>
      <c r="CX127" s="14">
        <v>0.0063</v>
      </c>
    </row>
    <row r="128" spans="1:102" s="14" customFormat="1" ht="12.75">
      <c r="A128" s="48">
        <v>92</v>
      </c>
      <c r="B128" s="49" t="s">
        <v>121</v>
      </c>
      <c r="C128" s="50" t="s">
        <v>206</v>
      </c>
      <c r="D128" s="87" t="s">
        <v>37</v>
      </c>
      <c r="E128" s="88">
        <v>2</v>
      </c>
      <c r="F128" s="115"/>
      <c r="G128" s="89">
        <f t="shared" si="10"/>
        <v>0</v>
      </c>
      <c r="M128" s="15">
        <v>2</v>
      </c>
      <c r="Y128" s="14">
        <v>1</v>
      </c>
      <c r="Z128" s="14">
        <v>7</v>
      </c>
      <c r="AA128" s="14">
        <v>7</v>
      </c>
      <c r="AX128" s="14">
        <v>2</v>
      </c>
      <c r="AY128" s="14">
        <f>IF(AX128=1,#REF!,0)</f>
        <v>0</v>
      </c>
      <c r="AZ128" s="14" t="e">
        <f>IF(AX128=2,#REF!,0)</f>
        <v>#REF!</v>
      </c>
      <c r="BA128" s="14">
        <f>IF(AX128=3,#REF!,0)</f>
        <v>0</v>
      </c>
      <c r="BB128" s="14">
        <f>IF(AX128=4,#REF!,0)</f>
        <v>0</v>
      </c>
      <c r="BC128" s="14">
        <f>IF(AX128=5,#REF!,0)</f>
        <v>0</v>
      </c>
      <c r="CX128" s="14">
        <v>0.0063</v>
      </c>
    </row>
    <row r="129" spans="1:102" s="14" customFormat="1" ht="12.75">
      <c r="A129" s="48">
        <v>93</v>
      </c>
      <c r="B129" s="49" t="s">
        <v>122</v>
      </c>
      <c r="C129" s="50" t="s">
        <v>207</v>
      </c>
      <c r="D129" s="87" t="s">
        <v>37</v>
      </c>
      <c r="E129" s="88">
        <v>1</v>
      </c>
      <c r="F129" s="115"/>
      <c r="G129" s="89">
        <f t="shared" si="10"/>
        <v>0</v>
      </c>
      <c r="M129" s="15">
        <v>2</v>
      </c>
      <c r="Y129" s="14">
        <v>1</v>
      </c>
      <c r="Z129" s="14">
        <v>7</v>
      </c>
      <c r="AA129" s="14">
        <v>7</v>
      </c>
      <c r="AX129" s="14">
        <v>2</v>
      </c>
      <c r="AY129" s="14">
        <f>IF(AX129=1,#REF!,0)</f>
        <v>0</v>
      </c>
      <c r="AZ129" s="14" t="e">
        <f>IF(AX129=2,#REF!,0)</f>
        <v>#REF!</v>
      </c>
      <c r="BA129" s="14">
        <f>IF(AX129=3,#REF!,0)</f>
        <v>0</v>
      </c>
      <c r="BB129" s="14">
        <f>IF(AX129=4,#REF!,0)</f>
        <v>0</v>
      </c>
      <c r="BC129" s="14">
        <f>IF(AX129=5,#REF!,0)</f>
        <v>0</v>
      </c>
      <c r="CX129" s="14">
        <v>0.0063</v>
      </c>
    </row>
    <row r="130" spans="1:102" s="14" customFormat="1" ht="12.75">
      <c r="A130" s="48">
        <v>94</v>
      </c>
      <c r="B130" s="49" t="s">
        <v>173</v>
      </c>
      <c r="C130" s="50" t="s">
        <v>208</v>
      </c>
      <c r="D130" s="87" t="s">
        <v>37</v>
      </c>
      <c r="E130" s="88">
        <v>4</v>
      </c>
      <c r="F130" s="115"/>
      <c r="G130" s="89">
        <f t="shared" si="10"/>
        <v>0</v>
      </c>
      <c r="M130" s="15">
        <v>2</v>
      </c>
      <c r="Y130" s="14">
        <v>1</v>
      </c>
      <c r="Z130" s="14">
        <v>7</v>
      </c>
      <c r="AA130" s="14">
        <v>7</v>
      </c>
      <c r="AX130" s="14">
        <v>2</v>
      </c>
      <c r="AY130" s="14">
        <f>IF(AX130=1,#REF!,0)</f>
        <v>0</v>
      </c>
      <c r="AZ130" s="14" t="e">
        <f>IF(AX130=2,#REF!,0)</f>
        <v>#REF!</v>
      </c>
      <c r="BA130" s="14">
        <f>IF(AX130=3,#REF!,0)</f>
        <v>0</v>
      </c>
      <c r="BB130" s="14">
        <f>IF(AX130=4,#REF!,0)</f>
        <v>0</v>
      </c>
      <c r="BC130" s="14">
        <f>IF(AX130=5,#REF!,0)</f>
        <v>0</v>
      </c>
      <c r="CX130" s="14">
        <v>0.0063</v>
      </c>
    </row>
    <row r="131" spans="1:102" s="14" customFormat="1" ht="12.75">
      <c r="A131" s="48">
        <v>95</v>
      </c>
      <c r="B131" s="49" t="s">
        <v>174</v>
      </c>
      <c r="C131" s="50" t="s">
        <v>209</v>
      </c>
      <c r="D131" s="87" t="s">
        <v>37</v>
      </c>
      <c r="E131" s="88">
        <v>2</v>
      </c>
      <c r="F131" s="115"/>
      <c r="G131" s="89">
        <f t="shared" si="10"/>
        <v>0</v>
      </c>
      <c r="M131" s="15">
        <v>2</v>
      </c>
      <c r="Y131" s="14">
        <v>1</v>
      </c>
      <c r="Z131" s="14">
        <v>7</v>
      </c>
      <c r="AA131" s="14">
        <v>7</v>
      </c>
      <c r="AX131" s="14">
        <v>2</v>
      </c>
      <c r="AY131" s="14">
        <f>IF(AX131=1,#REF!,0)</f>
        <v>0</v>
      </c>
      <c r="AZ131" s="14" t="e">
        <f>IF(AX131=2,#REF!,0)</f>
        <v>#REF!</v>
      </c>
      <c r="BA131" s="14">
        <f>IF(AX131=3,#REF!,0)</f>
        <v>0</v>
      </c>
      <c r="BB131" s="14">
        <f>IF(AX131=4,#REF!,0)</f>
        <v>0</v>
      </c>
      <c r="BC131" s="14">
        <f>IF(AX131=5,#REF!,0)</f>
        <v>0</v>
      </c>
      <c r="CX131" s="14">
        <v>0.0063</v>
      </c>
    </row>
    <row r="132" spans="1:102" s="14" customFormat="1" ht="12.75">
      <c r="A132" s="48">
        <v>96</v>
      </c>
      <c r="B132" s="49" t="s">
        <v>175</v>
      </c>
      <c r="C132" s="50" t="s">
        <v>210</v>
      </c>
      <c r="D132" s="87" t="s">
        <v>37</v>
      </c>
      <c r="E132" s="88">
        <v>4</v>
      </c>
      <c r="F132" s="115"/>
      <c r="G132" s="89">
        <f t="shared" si="10"/>
        <v>0</v>
      </c>
      <c r="M132" s="15">
        <v>2</v>
      </c>
      <c r="Y132" s="14">
        <v>1</v>
      </c>
      <c r="Z132" s="14">
        <v>7</v>
      </c>
      <c r="AA132" s="14">
        <v>7</v>
      </c>
      <c r="AX132" s="14">
        <v>2</v>
      </c>
      <c r="AY132" s="14">
        <f>IF(AX132=1,#REF!,0)</f>
        <v>0</v>
      </c>
      <c r="AZ132" s="14" t="e">
        <f>IF(AX132=2,#REF!,0)</f>
        <v>#REF!</v>
      </c>
      <c r="BA132" s="14">
        <f>IF(AX132=3,#REF!,0)</f>
        <v>0</v>
      </c>
      <c r="BB132" s="14">
        <f>IF(AX132=4,#REF!,0)</f>
        <v>0</v>
      </c>
      <c r="BC132" s="14">
        <f>IF(AX132=5,#REF!,0)</f>
        <v>0</v>
      </c>
      <c r="CX132" s="14">
        <v>0.0063</v>
      </c>
    </row>
    <row r="133" spans="1:102" s="14" customFormat="1" ht="12.75">
      <c r="A133" s="48">
        <v>97</v>
      </c>
      <c r="B133" s="49" t="s">
        <v>176</v>
      </c>
      <c r="C133" s="50" t="s">
        <v>211</v>
      </c>
      <c r="D133" s="87" t="s">
        <v>37</v>
      </c>
      <c r="E133" s="88">
        <v>2</v>
      </c>
      <c r="F133" s="115"/>
      <c r="G133" s="89">
        <f t="shared" si="10"/>
        <v>0</v>
      </c>
      <c r="M133" s="15">
        <v>2</v>
      </c>
      <c r="Y133" s="14">
        <v>1</v>
      </c>
      <c r="Z133" s="14">
        <v>7</v>
      </c>
      <c r="AA133" s="14">
        <v>7</v>
      </c>
      <c r="AX133" s="14">
        <v>2</v>
      </c>
      <c r="AY133" s="14">
        <f>IF(AX133=1,#REF!,0)</f>
        <v>0</v>
      </c>
      <c r="AZ133" s="14" t="e">
        <f>IF(AX133=2,#REF!,0)</f>
        <v>#REF!</v>
      </c>
      <c r="BA133" s="14">
        <f>IF(AX133=3,#REF!,0)</f>
        <v>0</v>
      </c>
      <c r="BB133" s="14">
        <f>IF(AX133=4,#REF!,0)</f>
        <v>0</v>
      </c>
      <c r="BC133" s="14">
        <f>IF(AX133=5,#REF!,0)</f>
        <v>0</v>
      </c>
      <c r="CX133" s="14">
        <v>0.0063</v>
      </c>
    </row>
    <row r="134" spans="1:102" ht="12.75">
      <c r="A134" s="48">
        <v>98</v>
      </c>
      <c r="B134" s="49" t="s">
        <v>118</v>
      </c>
      <c r="C134" s="50" t="s">
        <v>212</v>
      </c>
      <c r="D134" s="51" t="s">
        <v>37</v>
      </c>
      <c r="E134" s="52">
        <v>2</v>
      </c>
      <c r="F134" s="112"/>
      <c r="G134" s="53">
        <f t="shared" si="10"/>
        <v>0</v>
      </c>
      <c r="M134" s="3">
        <v>2</v>
      </c>
      <c r="Y134" s="1">
        <v>1</v>
      </c>
      <c r="Z134" s="1">
        <v>7</v>
      </c>
      <c r="AA134" s="1">
        <v>7</v>
      </c>
      <c r="AX134" s="1">
        <v>2</v>
      </c>
      <c r="AY134" s="1">
        <f>IF(AX134=1,#REF!,0)</f>
        <v>0</v>
      </c>
      <c r="AZ134" s="1" t="e">
        <f>IF(AX134=2,#REF!,0)</f>
        <v>#REF!</v>
      </c>
      <c r="BA134" s="1">
        <f>IF(AX134=3,#REF!,0)</f>
        <v>0</v>
      </c>
      <c r="BB134" s="1">
        <f>IF(AX134=4,#REF!,0)</f>
        <v>0</v>
      </c>
      <c r="BC134" s="1">
        <f>IF(AX134=5,#REF!,0)</f>
        <v>0</v>
      </c>
      <c r="CX134" s="1">
        <v>0.0063</v>
      </c>
    </row>
    <row r="135" spans="1:102" ht="12.75">
      <c r="A135" s="48">
        <v>99</v>
      </c>
      <c r="B135" s="49" t="s">
        <v>102</v>
      </c>
      <c r="C135" s="50" t="s">
        <v>213</v>
      </c>
      <c r="D135" s="51" t="s">
        <v>36</v>
      </c>
      <c r="E135" s="52">
        <v>9</v>
      </c>
      <c r="F135" s="112"/>
      <c r="G135" s="53">
        <f t="shared" si="10"/>
        <v>0</v>
      </c>
      <c r="M135" s="3">
        <v>2</v>
      </c>
      <c r="Y135" s="1">
        <v>1</v>
      </c>
      <c r="Z135" s="1">
        <v>7</v>
      </c>
      <c r="AA135" s="1">
        <v>7</v>
      </c>
      <c r="AX135" s="1">
        <v>2</v>
      </c>
      <c r="AY135" s="1">
        <f>IF(AX135=1,G135,0)</f>
        <v>0</v>
      </c>
      <c r="AZ135" s="1">
        <f>IF(AX135=2,G135,0)</f>
        <v>0</v>
      </c>
      <c r="BA135" s="1">
        <f>IF(AX135=3,G135,0)</f>
        <v>0</v>
      </c>
      <c r="BB135" s="1">
        <f>IF(AX135=4,G135,0)</f>
        <v>0</v>
      </c>
      <c r="BC135" s="1">
        <f>IF(AX135=5,G135,0)</f>
        <v>0</v>
      </c>
      <c r="CX135" s="1">
        <v>0.00032</v>
      </c>
    </row>
    <row r="136" spans="1:102" ht="12.75">
      <c r="A136" s="48">
        <v>100</v>
      </c>
      <c r="B136" s="49" t="s">
        <v>103</v>
      </c>
      <c r="C136" s="50" t="s">
        <v>214</v>
      </c>
      <c r="D136" s="51" t="s">
        <v>36</v>
      </c>
      <c r="E136" s="52">
        <v>9</v>
      </c>
      <c r="F136" s="112"/>
      <c r="G136" s="53">
        <f t="shared" si="10"/>
        <v>0</v>
      </c>
      <c r="M136" s="3">
        <v>2</v>
      </c>
      <c r="Y136" s="1">
        <v>1</v>
      </c>
      <c r="Z136" s="1">
        <v>7</v>
      </c>
      <c r="AA136" s="1">
        <v>7</v>
      </c>
      <c r="AX136" s="1">
        <v>2</v>
      </c>
      <c r="AY136" s="1">
        <f>IF(AX136=1,G136,0)</f>
        <v>0</v>
      </c>
      <c r="AZ136" s="1">
        <f>IF(AX136=2,G136,0)</f>
        <v>0</v>
      </c>
      <c r="BA136" s="1">
        <f>IF(AX136=3,G136,0)</f>
        <v>0</v>
      </c>
      <c r="BB136" s="1">
        <f>IF(AX136=4,G136,0)</f>
        <v>0</v>
      </c>
      <c r="BC136" s="1">
        <f>IF(AX136=5,G136,0)</f>
        <v>0</v>
      </c>
      <c r="CX136" s="1">
        <v>0.00032</v>
      </c>
    </row>
    <row r="137" spans="1:102" ht="12.75">
      <c r="A137" s="48">
        <v>101</v>
      </c>
      <c r="B137" s="49" t="s">
        <v>66</v>
      </c>
      <c r="C137" s="50" t="s">
        <v>67</v>
      </c>
      <c r="D137" s="51" t="s">
        <v>65</v>
      </c>
      <c r="E137" s="52">
        <v>18</v>
      </c>
      <c r="F137" s="112"/>
      <c r="G137" s="53">
        <f t="shared" si="10"/>
        <v>0</v>
      </c>
      <c r="M137" s="3">
        <v>2</v>
      </c>
      <c r="Y137" s="1">
        <v>1</v>
      </c>
      <c r="Z137" s="1">
        <v>7</v>
      </c>
      <c r="AA137" s="1">
        <v>7</v>
      </c>
      <c r="AX137" s="1">
        <v>2</v>
      </c>
      <c r="AY137" s="1">
        <f>IF(AX137=1,#REF!,0)</f>
        <v>0</v>
      </c>
      <c r="AZ137" s="1" t="e">
        <f>IF(AX137=2,#REF!,0)</f>
        <v>#REF!</v>
      </c>
      <c r="BA137" s="1">
        <f>IF(AX137=3,#REF!,0)</f>
        <v>0</v>
      </c>
      <c r="BB137" s="1">
        <f>IF(AX137=4,#REF!,0)</f>
        <v>0</v>
      </c>
      <c r="BC137" s="1">
        <f>IF(AX137=5,#REF!,0)</f>
        <v>0</v>
      </c>
      <c r="CX137" s="1">
        <v>6E-05</v>
      </c>
    </row>
    <row r="138" spans="1:102" ht="12.75">
      <c r="A138" s="48">
        <v>102</v>
      </c>
      <c r="B138" s="49" t="s">
        <v>68</v>
      </c>
      <c r="C138" s="50" t="s">
        <v>69</v>
      </c>
      <c r="D138" s="51" t="s">
        <v>3</v>
      </c>
      <c r="E138" s="52">
        <v>2.76</v>
      </c>
      <c r="F138" s="52">
        <f>0.01*SUM(G124:G137)</f>
        <v>0</v>
      </c>
      <c r="G138" s="53">
        <f t="shared" si="10"/>
        <v>0</v>
      </c>
      <c r="M138" s="3">
        <v>2</v>
      </c>
      <c r="Y138" s="1">
        <v>3</v>
      </c>
      <c r="Z138" s="1">
        <v>7</v>
      </c>
      <c r="AA138" s="1">
        <v>13331552</v>
      </c>
      <c r="AX138" s="1">
        <v>2</v>
      </c>
      <c r="AY138" s="1">
        <f>IF(AX138=1,#REF!,0)</f>
        <v>0</v>
      </c>
      <c r="AZ138" s="1" t="e">
        <f>IF(AX138=2,#REF!,0)</f>
        <v>#REF!</v>
      </c>
      <c r="BA138" s="1">
        <f>IF(AX138=3,#REF!,0)</f>
        <v>0</v>
      </c>
      <c r="BB138" s="1">
        <f>IF(AX138=4,#REF!,0)</f>
        <v>0</v>
      </c>
      <c r="BC138" s="1">
        <f>IF(AX138=5,#REF!,0)</f>
        <v>0</v>
      </c>
      <c r="CX138" s="1">
        <v>1</v>
      </c>
    </row>
    <row r="139" spans="1:102" ht="12.75">
      <c r="A139" s="48">
        <v>103</v>
      </c>
      <c r="B139" s="49" t="s">
        <v>70</v>
      </c>
      <c r="C139" s="50" t="s">
        <v>71</v>
      </c>
      <c r="D139" s="51" t="s">
        <v>3</v>
      </c>
      <c r="E139" s="52">
        <v>1.44</v>
      </c>
      <c r="F139" s="52">
        <f>0.01*SUM(G124:G137)</f>
        <v>0</v>
      </c>
      <c r="G139" s="53">
        <f t="shared" si="10"/>
        <v>0</v>
      </c>
      <c r="M139" s="3">
        <v>2</v>
      </c>
      <c r="Y139" s="1">
        <v>7</v>
      </c>
      <c r="Z139" s="1">
        <v>1002</v>
      </c>
      <c r="AA139" s="1">
        <v>5</v>
      </c>
      <c r="AX139" s="1">
        <v>2</v>
      </c>
      <c r="AY139" s="1">
        <f>IF(AX139=1,G138,0)</f>
        <v>0</v>
      </c>
      <c r="AZ139" s="1">
        <f>IF(AX139=2,G138,0)</f>
        <v>0</v>
      </c>
      <c r="BA139" s="1">
        <f>IF(AX139=3,G138,0)</f>
        <v>0</v>
      </c>
      <c r="BB139" s="1">
        <f>IF(AX139=4,G138,0)</f>
        <v>0</v>
      </c>
      <c r="BC139" s="1">
        <f>IF(AX139=5,G138,0)</f>
        <v>0</v>
      </c>
      <c r="CX139" s="1">
        <v>0</v>
      </c>
    </row>
    <row r="140" spans="1:102" ht="12.75">
      <c r="A140" s="63"/>
      <c r="B140" s="64" t="s">
        <v>12</v>
      </c>
      <c r="C140" s="65" t="str">
        <f>CONCATENATE(B123," ",C123)</f>
        <v>735 Otopná tělesa</v>
      </c>
      <c r="D140" s="63"/>
      <c r="E140" s="66"/>
      <c r="F140" s="66"/>
      <c r="G140" s="73">
        <f>SUM(G124:G139)</f>
        <v>0</v>
      </c>
      <c r="M140" s="3">
        <v>2</v>
      </c>
      <c r="Y140" s="1">
        <v>7</v>
      </c>
      <c r="Z140" s="1">
        <v>1002</v>
      </c>
      <c r="AA140" s="1">
        <v>5</v>
      </c>
      <c r="AX140" s="1">
        <v>2</v>
      </c>
      <c r="AY140" s="1">
        <f>IF(AX140=1,G139,0)</f>
        <v>0</v>
      </c>
      <c r="AZ140" s="1">
        <f>IF(AX140=2,G139,0)</f>
        <v>0</v>
      </c>
      <c r="BA140" s="1">
        <f>IF(AX140=3,G139,0)</f>
        <v>0</v>
      </c>
      <c r="BB140" s="1">
        <f>IF(AX140=4,G139,0)</f>
        <v>0</v>
      </c>
      <c r="BC140" s="1">
        <f>IF(AX140=5,G139,0)</f>
        <v>0</v>
      </c>
      <c r="CX140" s="1">
        <v>0</v>
      </c>
    </row>
    <row r="141" spans="1:55" ht="12.75">
      <c r="A141" s="68" t="s">
        <v>11</v>
      </c>
      <c r="B141" s="69" t="s">
        <v>72</v>
      </c>
      <c r="C141" s="70" t="s">
        <v>73</v>
      </c>
      <c r="D141" s="71"/>
      <c r="E141" s="72"/>
      <c r="F141" s="72"/>
      <c r="G141" s="74"/>
      <c r="M141" s="3">
        <v>4</v>
      </c>
      <c r="AY141" s="4">
        <f>SUM(AY137:AY140)</f>
        <v>0</v>
      </c>
      <c r="AZ141" s="4" t="e">
        <f>SUM(AZ137:AZ140)</f>
        <v>#REF!</v>
      </c>
      <c r="BA141" s="4">
        <f>SUM(BA137:BA140)</f>
        <v>0</v>
      </c>
      <c r="BB141" s="4">
        <f>SUM(BB137:BB140)</f>
        <v>0</v>
      </c>
      <c r="BC141" s="4">
        <f>SUM(BC137:BC140)</f>
        <v>0</v>
      </c>
    </row>
    <row r="142" spans="1:13" ht="12.75">
      <c r="A142" s="48">
        <v>104</v>
      </c>
      <c r="B142" s="49" t="s">
        <v>74</v>
      </c>
      <c r="C142" s="50" t="s">
        <v>75</v>
      </c>
      <c r="D142" s="51" t="s">
        <v>76</v>
      </c>
      <c r="E142" s="52">
        <v>100</v>
      </c>
      <c r="F142" s="112"/>
      <c r="G142" s="90">
        <f aca="true" t="shared" si="11" ref="G142:G147">E142*F142</f>
        <v>0</v>
      </c>
      <c r="M142" s="3">
        <v>1</v>
      </c>
    </row>
    <row r="143" spans="1:102" ht="12.75">
      <c r="A143" s="48">
        <v>105</v>
      </c>
      <c r="B143" s="49" t="s">
        <v>77</v>
      </c>
      <c r="C143" s="50" t="s">
        <v>78</v>
      </c>
      <c r="D143" s="51" t="s">
        <v>76</v>
      </c>
      <c r="E143" s="52">
        <v>200</v>
      </c>
      <c r="F143" s="112"/>
      <c r="G143" s="90">
        <f t="shared" si="11"/>
        <v>0</v>
      </c>
      <c r="M143" s="3">
        <v>2</v>
      </c>
      <c r="Y143" s="1">
        <v>1</v>
      </c>
      <c r="Z143" s="1">
        <v>7</v>
      </c>
      <c r="AA143" s="1">
        <v>7</v>
      </c>
      <c r="AX143" s="1">
        <v>2</v>
      </c>
      <c r="AY143" s="1">
        <f>IF(AX143=1,G145,0)</f>
        <v>0</v>
      </c>
      <c r="AZ143" s="1">
        <f>IF(AX143=2,G145,0)</f>
        <v>0</v>
      </c>
      <c r="BA143" s="1">
        <f>IF(AX143=3,G145,0)</f>
        <v>0</v>
      </c>
      <c r="BB143" s="1">
        <f>IF(AX143=4,G145,0)</f>
        <v>0</v>
      </c>
      <c r="BC143" s="1">
        <f>IF(AX143=5,G145,0)</f>
        <v>0</v>
      </c>
      <c r="CX143" s="1">
        <v>0.00023</v>
      </c>
    </row>
    <row r="144" spans="1:102" ht="12.75">
      <c r="A144" s="48">
        <v>106</v>
      </c>
      <c r="B144" s="49" t="s">
        <v>79</v>
      </c>
      <c r="C144" s="50" t="s">
        <v>80</v>
      </c>
      <c r="D144" s="51" t="s">
        <v>81</v>
      </c>
      <c r="E144" s="52">
        <v>0.1</v>
      </c>
      <c r="F144" s="112"/>
      <c r="G144" s="90">
        <f t="shared" si="11"/>
        <v>0</v>
      </c>
      <c r="M144" s="3">
        <v>2</v>
      </c>
      <c r="Y144" s="1">
        <v>1</v>
      </c>
      <c r="Z144" s="1">
        <v>7</v>
      </c>
      <c r="AA144" s="1">
        <v>7</v>
      </c>
      <c r="AX144" s="1">
        <v>2</v>
      </c>
      <c r="AY144" s="1">
        <f>IF(AX144=1,G146,0)</f>
        <v>0</v>
      </c>
      <c r="AZ144" s="1">
        <f>IF(AX144=2,G146,0)</f>
        <v>0</v>
      </c>
      <c r="BA144" s="1">
        <f>IF(AX144=3,G146,0)</f>
        <v>0</v>
      </c>
      <c r="BB144" s="1">
        <f>IF(AX144=4,G146,0)</f>
        <v>0</v>
      </c>
      <c r="BC144" s="1">
        <f>IF(AX144=5,G146,0)</f>
        <v>0</v>
      </c>
      <c r="CX144" s="1">
        <v>8E-05</v>
      </c>
    </row>
    <row r="145" spans="1:102" ht="12.75">
      <c r="A145" s="48">
        <v>107</v>
      </c>
      <c r="B145" s="49" t="s">
        <v>82</v>
      </c>
      <c r="C145" s="50" t="s">
        <v>83</v>
      </c>
      <c r="D145" s="51" t="s">
        <v>81</v>
      </c>
      <c r="E145" s="52">
        <v>0.2</v>
      </c>
      <c r="F145" s="112"/>
      <c r="G145" s="90">
        <f t="shared" si="11"/>
        <v>0</v>
      </c>
      <c r="M145" s="3">
        <v>2</v>
      </c>
      <c r="Y145" s="1">
        <v>1</v>
      </c>
      <c r="Z145" s="1">
        <v>7</v>
      </c>
      <c r="AA145" s="1">
        <v>7</v>
      </c>
      <c r="AX145" s="1">
        <v>2</v>
      </c>
      <c r="AY145" s="1">
        <f>IF(AX145=1,G147,0)</f>
        <v>0</v>
      </c>
      <c r="AZ145" s="1">
        <f>IF(AX145=2,G147,0)</f>
        <v>0</v>
      </c>
      <c r="BA145" s="1">
        <f>IF(AX145=3,G147,0)</f>
        <v>0</v>
      </c>
      <c r="BB145" s="1">
        <f>IF(AX145=4,G147,0)</f>
        <v>0</v>
      </c>
      <c r="BC145" s="1">
        <f>IF(AX145=5,G147,0)</f>
        <v>0</v>
      </c>
      <c r="CX145" s="1">
        <v>7E-05</v>
      </c>
    </row>
    <row r="146" spans="1:55" ht="12.75">
      <c r="A146" s="48">
        <v>108</v>
      </c>
      <c r="B146" s="49" t="s">
        <v>84</v>
      </c>
      <c r="C146" s="50" t="s">
        <v>85</v>
      </c>
      <c r="D146" s="51" t="s">
        <v>3</v>
      </c>
      <c r="E146" s="52">
        <v>1.68</v>
      </c>
      <c r="F146" s="52">
        <f>0.01*SUM(G142:G145)</f>
        <v>0</v>
      </c>
      <c r="G146" s="90">
        <f t="shared" si="11"/>
        <v>0</v>
      </c>
      <c r="M146" s="3">
        <v>4</v>
      </c>
      <c r="AY146" s="4">
        <f>SUM(AY142:AY145)</f>
        <v>0</v>
      </c>
      <c r="AZ146" s="4">
        <f>SUM(AZ142:AZ145)</f>
        <v>0</v>
      </c>
      <c r="BA146" s="4">
        <f>SUM(BA142:BA145)</f>
        <v>0</v>
      </c>
      <c r="BB146" s="4">
        <f>SUM(BB142:BB145)</f>
        <v>0</v>
      </c>
      <c r="BC146" s="4">
        <f>SUM(BC142:BC145)</f>
        <v>0</v>
      </c>
    </row>
    <row r="147" spans="1:7" ht="12.75">
      <c r="A147" s="48">
        <v>109</v>
      </c>
      <c r="B147" s="49" t="s">
        <v>86</v>
      </c>
      <c r="C147" s="50" t="s">
        <v>87</v>
      </c>
      <c r="D147" s="51" t="s">
        <v>3</v>
      </c>
      <c r="E147" s="52">
        <v>1.2</v>
      </c>
      <c r="F147" s="52">
        <f>0.01*SUM(G142:G145)</f>
        <v>0</v>
      </c>
      <c r="G147" s="90">
        <f t="shared" si="11"/>
        <v>0</v>
      </c>
    </row>
    <row r="148" spans="1:7" ht="12.75">
      <c r="A148" s="63"/>
      <c r="B148" s="64" t="s">
        <v>12</v>
      </c>
      <c r="C148" s="65" t="str">
        <f>CONCATENATE(B141," ",C141)</f>
        <v>767 Konstrukce zámečnické</v>
      </c>
      <c r="D148" s="63"/>
      <c r="E148" s="66"/>
      <c r="F148" s="66"/>
      <c r="G148" s="73">
        <f>SUM(G142:G147)</f>
        <v>0</v>
      </c>
    </row>
    <row r="149" spans="1:7" ht="12.75">
      <c r="A149" s="68" t="s">
        <v>11</v>
      </c>
      <c r="B149" s="69" t="s">
        <v>88</v>
      </c>
      <c r="C149" s="70" t="s">
        <v>89</v>
      </c>
      <c r="D149" s="71"/>
      <c r="E149" s="72"/>
      <c r="F149" s="72"/>
      <c r="G149" s="91"/>
    </row>
    <row r="150" spans="1:7" ht="12.75">
      <c r="A150" s="48">
        <v>110</v>
      </c>
      <c r="B150" s="49" t="s">
        <v>90</v>
      </c>
      <c r="C150" s="50" t="s">
        <v>91</v>
      </c>
      <c r="D150" s="51" t="s">
        <v>65</v>
      </c>
      <c r="E150" s="52">
        <v>12</v>
      </c>
      <c r="F150" s="112"/>
      <c r="G150" s="53">
        <f>E150*F150</f>
        <v>0</v>
      </c>
    </row>
    <row r="151" spans="1:7" ht="12.75">
      <c r="A151" s="48">
        <v>111</v>
      </c>
      <c r="B151" s="49" t="s">
        <v>92</v>
      </c>
      <c r="C151" s="50" t="s">
        <v>93</v>
      </c>
      <c r="D151" s="51" t="s">
        <v>65</v>
      </c>
      <c r="E151" s="52">
        <v>12</v>
      </c>
      <c r="F151" s="112"/>
      <c r="G151" s="53">
        <f>E151*F151</f>
        <v>0</v>
      </c>
    </row>
    <row r="152" spans="1:7" ht="12.75">
      <c r="A152" s="63"/>
      <c r="B152" s="64" t="s">
        <v>12</v>
      </c>
      <c r="C152" s="65" t="str">
        <f>CONCATENATE(B149," ",C149)</f>
        <v>783 Nátěry</v>
      </c>
      <c r="D152" s="63"/>
      <c r="E152" s="66"/>
      <c r="F152" s="66"/>
      <c r="G152" s="73">
        <f>SUM(G149:G151)</f>
        <v>0</v>
      </c>
    </row>
    <row r="153" spans="1:8" s="16" customFormat="1" ht="12.75">
      <c r="A153" s="92"/>
      <c r="B153" s="93"/>
      <c r="C153" s="94"/>
      <c r="D153" s="95"/>
      <c r="E153" s="96"/>
      <c r="F153" s="96"/>
      <c r="G153" s="97"/>
      <c r="H153" s="19"/>
    </row>
    <row r="154" spans="1:8" ht="12.75">
      <c r="A154" s="75">
        <v>112</v>
      </c>
      <c r="B154" s="69"/>
      <c r="C154" s="98" t="s">
        <v>250</v>
      </c>
      <c r="D154" s="99" t="s">
        <v>37</v>
      </c>
      <c r="E154" s="100">
        <v>1</v>
      </c>
      <c r="F154" s="116"/>
      <c r="G154" s="101">
        <f>F154*E154</f>
        <v>0</v>
      </c>
      <c r="H154" s="20" t="s">
        <v>1</v>
      </c>
    </row>
    <row r="155" spans="1:8" ht="12.75">
      <c r="A155" s="75"/>
      <c r="B155" s="69"/>
      <c r="C155" s="102" t="s">
        <v>251</v>
      </c>
      <c r="D155" s="99"/>
      <c r="E155" s="100"/>
      <c r="F155" s="103"/>
      <c r="G155" s="104"/>
      <c r="H155" s="20"/>
    </row>
    <row r="156" spans="1:8" ht="13.5" customHeight="1">
      <c r="A156" s="68"/>
      <c r="B156" s="69"/>
      <c r="C156" s="102" t="s">
        <v>252</v>
      </c>
      <c r="D156" s="71"/>
      <c r="E156" s="72"/>
      <c r="F156" s="72"/>
      <c r="G156" s="105"/>
      <c r="H156" s="20"/>
    </row>
    <row r="157" spans="1:8" ht="12.75">
      <c r="A157" s="68"/>
      <c r="B157" s="69"/>
      <c r="C157" s="102" t="s">
        <v>253</v>
      </c>
      <c r="D157" s="71"/>
      <c r="E157" s="72"/>
      <c r="F157" s="72"/>
      <c r="G157" s="105"/>
      <c r="H157" s="19"/>
    </row>
    <row r="158" spans="1:8" ht="12.75">
      <c r="A158" s="68"/>
      <c r="B158" s="69"/>
      <c r="C158" s="102" t="s">
        <v>254</v>
      </c>
      <c r="D158" s="71"/>
      <c r="E158" s="72"/>
      <c r="F158" s="72"/>
      <c r="G158" s="105"/>
      <c r="H158" s="20"/>
    </row>
    <row r="159" spans="1:8" ht="12.75">
      <c r="A159" s="68"/>
      <c r="B159" s="69"/>
      <c r="C159" s="102" t="s">
        <v>255</v>
      </c>
      <c r="D159" s="71"/>
      <c r="E159" s="72"/>
      <c r="F159" s="72"/>
      <c r="G159" s="105"/>
      <c r="H159" s="20"/>
    </row>
    <row r="160" spans="1:8" ht="12.75">
      <c r="A160" s="68"/>
      <c r="B160" s="69"/>
      <c r="C160" s="102" t="s">
        <v>278</v>
      </c>
      <c r="D160" s="71"/>
      <c r="E160" s="72"/>
      <c r="F160" s="72"/>
      <c r="G160" s="105"/>
      <c r="H160" s="20"/>
    </row>
    <row r="161" spans="1:8" ht="12.75">
      <c r="A161" s="68"/>
      <c r="B161" s="69"/>
      <c r="C161" s="102" t="s">
        <v>1</v>
      </c>
      <c r="D161" s="71"/>
      <c r="E161" s="72"/>
      <c r="F161" s="72"/>
      <c r="G161" s="105"/>
      <c r="H161" s="20"/>
    </row>
    <row r="162" spans="1:8" s="16" customFormat="1" ht="12.75">
      <c r="A162" s="92">
        <v>113</v>
      </c>
      <c r="B162" s="93"/>
      <c r="C162" s="98" t="s">
        <v>256</v>
      </c>
      <c r="D162" s="87" t="s">
        <v>37</v>
      </c>
      <c r="E162" s="106">
        <v>1</v>
      </c>
      <c r="F162" s="117"/>
      <c r="G162" s="101">
        <f>F162*E162</f>
        <v>0</v>
      </c>
      <c r="H162" s="20" t="s">
        <v>1</v>
      </c>
    </row>
    <row r="163" spans="1:7" s="16" customFormat="1" ht="12.75">
      <c r="A163" s="92"/>
      <c r="B163" s="93"/>
      <c r="C163" s="102" t="s">
        <v>257</v>
      </c>
      <c r="D163" s="87"/>
      <c r="E163" s="96"/>
      <c r="F163" s="96"/>
      <c r="G163" s="107"/>
    </row>
    <row r="164" spans="1:7" s="16" customFormat="1" ht="12.75">
      <c r="A164" s="92"/>
      <c r="B164" s="93"/>
      <c r="C164" s="102" t="s">
        <v>258</v>
      </c>
      <c r="D164" s="87"/>
      <c r="E164" s="96"/>
      <c r="F164" s="96"/>
      <c r="G164" s="107"/>
    </row>
    <row r="165" spans="1:7" s="16" customFormat="1" ht="12.75">
      <c r="A165" s="92"/>
      <c r="B165" s="93"/>
      <c r="C165" s="102" t="s">
        <v>259</v>
      </c>
      <c r="D165" s="87"/>
      <c r="E165" s="96"/>
      <c r="F165" s="96"/>
      <c r="G165" s="107"/>
    </row>
    <row r="166" spans="1:7" s="16" customFormat="1" ht="12.75">
      <c r="A166" s="92"/>
      <c r="B166" s="93"/>
      <c r="C166" s="102" t="s">
        <v>260</v>
      </c>
      <c r="D166" s="87"/>
      <c r="E166" s="96"/>
      <c r="F166" s="96"/>
      <c r="G166" s="107"/>
    </row>
    <row r="167" spans="1:7" s="16" customFormat="1" ht="12.75">
      <c r="A167" s="92"/>
      <c r="B167" s="93"/>
      <c r="C167" s="102" t="s">
        <v>261</v>
      </c>
      <c r="D167" s="87"/>
      <c r="E167" s="96"/>
      <c r="F167" s="96"/>
      <c r="G167" s="107"/>
    </row>
    <row r="168" spans="1:7" s="16" customFormat="1" ht="12.75">
      <c r="A168" s="92"/>
      <c r="B168" s="93"/>
      <c r="C168" s="102" t="s">
        <v>262</v>
      </c>
      <c r="D168" s="87"/>
      <c r="E168" s="96"/>
      <c r="F168" s="96"/>
      <c r="G168" s="107"/>
    </row>
    <row r="169" spans="1:7" s="16" customFormat="1" ht="12.75">
      <c r="A169" s="92"/>
      <c r="B169" s="93"/>
      <c r="C169" s="102" t="s">
        <v>264</v>
      </c>
      <c r="D169" s="87"/>
      <c r="E169" s="96"/>
      <c r="F169" s="96"/>
      <c r="G169" s="107"/>
    </row>
    <row r="170" spans="1:7" s="16" customFormat="1" ht="12.75">
      <c r="A170" s="92"/>
      <c r="B170" s="93"/>
      <c r="C170" s="102" t="s">
        <v>263</v>
      </c>
      <c r="D170" s="87"/>
      <c r="E170" s="96"/>
      <c r="F170" s="96"/>
      <c r="G170" s="107"/>
    </row>
    <row r="171" spans="1:7" s="16" customFormat="1" ht="12.75">
      <c r="A171" s="92"/>
      <c r="B171" s="93"/>
      <c r="C171" s="102" t="s">
        <v>265</v>
      </c>
      <c r="D171" s="87"/>
      <c r="E171" s="96"/>
      <c r="F171" s="96"/>
      <c r="G171" s="107"/>
    </row>
    <row r="172" spans="1:7" s="16" customFormat="1" ht="12.75">
      <c r="A172" s="92"/>
      <c r="B172" s="93"/>
      <c r="C172" s="102" t="s">
        <v>266</v>
      </c>
      <c r="D172" s="87"/>
      <c r="E172" s="96"/>
      <c r="F172" s="96"/>
      <c r="G172" s="107"/>
    </row>
    <row r="173" spans="1:7" s="16" customFormat="1" ht="12.75">
      <c r="A173" s="92"/>
      <c r="B173" s="93"/>
      <c r="C173" s="102" t="s">
        <v>267</v>
      </c>
      <c r="D173" s="87"/>
      <c r="E173" s="96"/>
      <c r="F173" s="96"/>
      <c r="G173" s="107"/>
    </row>
    <row r="174" spans="1:7" s="16" customFormat="1" ht="12.75">
      <c r="A174" s="92"/>
      <c r="B174" s="93"/>
      <c r="C174" s="102" t="s">
        <v>268</v>
      </c>
      <c r="D174" s="87"/>
      <c r="E174" s="96"/>
      <c r="F174" s="96"/>
      <c r="G174" s="107"/>
    </row>
    <row r="175" spans="1:7" s="16" customFormat="1" ht="12.75">
      <c r="A175" s="92"/>
      <c r="B175" s="93"/>
      <c r="C175" s="102" t="s">
        <v>269</v>
      </c>
      <c r="D175" s="87"/>
      <c r="E175" s="96"/>
      <c r="F175" s="96"/>
      <c r="G175" s="107"/>
    </row>
    <row r="176" spans="1:7" s="16" customFormat="1" ht="12.75">
      <c r="A176" s="92"/>
      <c r="B176" s="93"/>
      <c r="C176" s="102" t="s">
        <v>270</v>
      </c>
      <c r="D176" s="87"/>
      <c r="E176" s="96"/>
      <c r="F176" s="96"/>
      <c r="G176" s="107"/>
    </row>
    <row r="177" spans="1:7" s="16" customFormat="1" ht="409.5">
      <c r="A177" s="92"/>
      <c r="B177" s="93"/>
      <c r="C177" s="102" t="s">
        <v>271</v>
      </c>
      <c r="D177" s="87"/>
      <c r="E177" s="96"/>
      <c r="F177" s="96"/>
      <c r="G177" s="107"/>
    </row>
    <row r="178" spans="1:7" s="16" customFormat="1" ht="12.75">
      <c r="A178" s="92"/>
      <c r="B178" s="93"/>
      <c r="C178" s="102" t="s">
        <v>272</v>
      </c>
      <c r="D178" s="87"/>
      <c r="E178" s="96"/>
      <c r="F178" s="96"/>
      <c r="G178" s="107"/>
    </row>
    <row r="179" spans="1:7" s="16" customFormat="1" ht="12.75">
      <c r="A179" s="92"/>
      <c r="B179" s="93"/>
      <c r="C179" s="102"/>
      <c r="D179" s="87"/>
      <c r="E179" s="96"/>
      <c r="F179" s="96"/>
      <c r="G179" s="107"/>
    </row>
    <row r="180" spans="1:7" s="16" customFormat="1" ht="12.75">
      <c r="A180" s="92">
        <v>114</v>
      </c>
      <c r="B180" s="93"/>
      <c r="C180" s="108" t="s">
        <v>249</v>
      </c>
      <c r="D180" s="87" t="s">
        <v>37</v>
      </c>
      <c r="E180" s="106">
        <v>1</v>
      </c>
      <c r="F180" s="117"/>
      <c r="G180" s="101">
        <f>F180*E180</f>
        <v>0</v>
      </c>
    </row>
    <row r="181" spans="1:7" s="16" customFormat="1" ht="12.75">
      <c r="A181" s="92"/>
      <c r="B181" s="93"/>
      <c r="C181" s="102" t="s">
        <v>273</v>
      </c>
      <c r="D181" s="87"/>
      <c r="E181" s="96"/>
      <c r="F181" s="96"/>
      <c r="G181" s="107"/>
    </row>
    <row r="182" spans="1:7" s="16" customFormat="1" ht="12.75">
      <c r="A182" s="92"/>
      <c r="B182" s="93"/>
      <c r="C182" s="102" t="s">
        <v>274</v>
      </c>
      <c r="D182" s="87"/>
      <c r="E182" s="96"/>
      <c r="F182" s="96"/>
      <c r="G182" s="107"/>
    </row>
    <row r="183" spans="1:7" s="16" customFormat="1" ht="12.75">
      <c r="A183" s="92"/>
      <c r="B183" s="93"/>
      <c r="C183" s="102" t="s">
        <v>275</v>
      </c>
      <c r="D183" s="87"/>
      <c r="E183" s="96"/>
      <c r="F183" s="96"/>
      <c r="G183" s="107"/>
    </row>
    <row r="184" spans="1:7" s="16" customFormat="1" ht="12.75">
      <c r="A184" s="92"/>
      <c r="B184" s="93"/>
      <c r="C184" s="102" t="s">
        <v>276</v>
      </c>
      <c r="D184" s="87"/>
      <c r="E184" s="96"/>
      <c r="F184" s="96"/>
      <c r="G184" s="107"/>
    </row>
    <row r="185" spans="1:7" s="16" customFormat="1" ht="12.75">
      <c r="A185" s="63"/>
      <c r="B185" s="64" t="s">
        <v>12</v>
      </c>
      <c r="C185" s="65" t="s">
        <v>277</v>
      </c>
      <c r="D185" s="63"/>
      <c r="E185" s="66"/>
      <c r="F185" s="66"/>
      <c r="G185" s="73">
        <f>SUM(G154:G180)</f>
        <v>0</v>
      </c>
    </row>
    <row r="186" spans="1:7" ht="15">
      <c r="A186" s="109"/>
      <c r="B186" s="110" t="s">
        <v>284</v>
      </c>
      <c r="C186" s="109"/>
      <c r="D186" s="109"/>
      <c r="E186" s="109"/>
      <c r="F186" s="109"/>
      <c r="G186" s="111">
        <f>G185+G152+G148+G140+G122+G85+G56+G31+G23</f>
        <v>0</v>
      </c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spans="1:7" ht="12.75">
      <c r="A202" s="5"/>
      <c r="E202" s="1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2:6" ht="12.75">
      <c r="B206" s="5"/>
      <c r="C206" s="5"/>
      <c r="D206" s="5"/>
      <c r="E206" s="5"/>
      <c r="F206" s="5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spans="1:5" ht="12.75">
      <c r="A237" s="6"/>
      <c r="E237" s="1"/>
    </row>
    <row r="238" spans="1:7" ht="12.75">
      <c r="A238" s="5"/>
      <c r="B238" s="6"/>
      <c r="G238" s="9"/>
    </row>
    <row r="239" spans="1:7" ht="12.75">
      <c r="A239" s="10"/>
      <c r="B239" s="5"/>
      <c r="C239" s="7"/>
      <c r="D239" s="7"/>
      <c r="E239" s="8"/>
      <c r="F239" s="7"/>
      <c r="G239" s="5"/>
    </row>
    <row r="240" spans="1:7" ht="12.75">
      <c r="A240" s="5"/>
      <c r="B240" s="10"/>
      <c r="C240" s="5"/>
      <c r="D240" s="5"/>
      <c r="E240" s="11"/>
      <c r="F240" s="5"/>
      <c r="G240" s="5"/>
    </row>
    <row r="241" spans="1:7" ht="12.75">
      <c r="A241" s="5"/>
      <c r="B241" s="5"/>
      <c r="C241" s="5"/>
      <c r="D241" s="5"/>
      <c r="E241" s="11"/>
      <c r="F241" s="5"/>
      <c r="G241" s="5"/>
    </row>
    <row r="242" spans="1:7" ht="12.75">
      <c r="A242" s="5"/>
      <c r="B242" s="5"/>
      <c r="C242" s="5"/>
      <c r="D242" s="5"/>
      <c r="E242" s="11"/>
      <c r="F242" s="5"/>
      <c r="G242" s="5"/>
    </row>
    <row r="243" spans="1:7" ht="12.75">
      <c r="A243" s="5"/>
      <c r="B243" s="5"/>
      <c r="C243" s="5"/>
      <c r="D243" s="5"/>
      <c r="E243" s="11"/>
      <c r="F243" s="5"/>
      <c r="G243" s="5"/>
    </row>
    <row r="244" spans="1:7" ht="12.75">
      <c r="A244" s="5"/>
      <c r="B244" s="5"/>
      <c r="C244" s="5"/>
      <c r="D244" s="5"/>
      <c r="E244" s="11"/>
      <c r="F244" s="5"/>
      <c r="G244" s="5"/>
    </row>
    <row r="245" spans="1:7" ht="12.75">
      <c r="A245" s="5"/>
      <c r="B245" s="5"/>
      <c r="C245" s="5"/>
      <c r="D245" s="5"/>
      <c r="E245" s="11"/>
      <c r="F245" s="5"/>
      <c r="G245" s="5"/>
    </row>
    <row r="246" spans="1:7" ht="12.75">
      <c r="A246" s="5"/>
      <c r="B246" s="5"/>
      <c r="C246" s="5"/>
      <c r="D246" s="5"/>
      <c r="E246" s="11"/>
      <c r="F246" s="5"/>
      <c r="G246" s="5"/>
    </row>
    <row r="247" spans="1:7" ht="12.75">
      <c r="A247" s="5"/>
      <c r="B247" s="5"/>
      <c r="C247" s="5"/>
      <c r="D247" s="5"/>
      <c r="E247" s="11"/>
      <c r="F247" s="5"/>
      <c r="G247" s="5"/>
    </row>
    <row r="248" spans="1:7" ht="12.75">
      <c r="A248" s="5"/>
      <c r="B248" s="5"/>
      <c r="C248" s="5"/>
      <c r="D248" s="5"/>
      <c r="E248" s="11"/>
      <c r="F248" s="5"/>
      <c r="G248" s="5"/>
    </row>
    <row r="249" spans="1:7" ht="12.75">
      <c r="A249" s="5"/>
      <c r="B249" s="5"/>
      <c r="C249" s="5"/>
      <c r="D249" s="5"/>
      <c r="E249" s="11"/>
      <c r="F249" s="5"/>
      <c r="G249" s="5"/>
    </row>
    <row r="250" spans="1:7" ht="12.75">
      <c r="A250" s="5"/>
      <c r="B250" s="5"/>
      <c r="C250" s="5"/>
      <c r="D250" s="5"/>
      <c r="E250" s="11"/>
      <c r="F250" s="5"/>
      <c r="G250" s="5"/>
    </row>
    <row r="251" spans="1:7" ht="12.75">
      <c r="A251" s="5"/>
      <c r="B251" s="5"/>
      <c r="C251" s="5"/>
      <c r="D251" s="5"/>
      <c r="E251" s="11"/>
      <c r="F251" s="5"/>
      <c r="G251" s="5"/>
    </row>
    <row r="252" spans="2:6" ht="12.75">
      <c r="B252" s="5"/>
      <c r="C252" s="5"/>
      <c r="D252" s="5"/>
      <c r="E252" s="11"/>
      <c r="F252" s="5"/>
    </row>
  </sheetData>
  <sheetProtection password="CF7A" sheet="1"/>
  <mergeCells count="4">
    <mergeCell ref="A1:G1"/>
    <mergeCell ref="A6:B6"/>
    <mergeCell ref="A7:B7"/>
    <mergeCell ref="E7:G7"/>
  </mergeCells>
  <printOptions/>
  <pageMargins left="0.5905511811023623" right="0.3937007874015748" top="0.1968503937007874" bottom="0.1968503937007874" header="0" footer="0.1968503937007874"/>
  <pageSetup fitToHeight="4" fitToWidth="1"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PKS Holding,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pibilova</dc:creator>
  <cp:keywords/>
  <dc:description/>
  <cp:lastModifiedBy>Jendruscak, Michal</cp:lastModifiedBy>
  <cp:lastPrinted>2014-11-18T07:14:13Z</cp:lastPrinted>
  <dcterms:created xsi:type="dcterms:W3CDTF">2006-03-28T10:40:45Z</dcterms:created>
  <dcterms:modified xsi:type="dcterms:W3CDTF">2015-02-04T12:22:33Z</dcterms:modified>
  <cp:category/>
  <cp:version/>
  <cp:contentType/>
  <cp:contentStatus/>
</cp:coreProperties>
</file>